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25" firstSheet="7" activeTab="12"/>
  </bookViews>
  <sheets>
    <sheet name="S1" sheetId="16" r:id="rId1"/>
    <sheet name="S2" sheetId="23" r:id="rId2"/>
    <sheet name="S3" sheetId="19" r:id="rId3"/>
    <sheet name="S4" sheetId="18" r:id="rId4"/>
    <sheet name="S5" sheetId="12" r:id="rId5"/>
    <sheet name="S6 (Ni2 2000K)" sheetId="1" r:id="rId6"/>
    <sheet name="S7 (Ni3_2000K)" sheetId="2" r:id="rId7"/>
    <sheet name="S8 (Ni2_100K)" sheetId="13" r:id="rId8"/>
    <sheet name="S9 (Ni3_100K)" sheetId="14" r:id="rId9"/>
    <sheet name="S10 (DFT_Ni2)" sheetId="10" r:id="rId10"/>
    <sheet name="S11 (DFT_Ni3)" sheetId="11" r:id="rId11"/>
    <sheet name="S12 and S13 (xtb)" sheetId="22" r:id="rId12"/>
    <sheet name="Dispersion" sheetId="26" r:id="rId13"/>
    <sheet name="Geometries" sheetId="25" r:id="rId14"/>
    <sheet name="Sheet1" sheetId="27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6" l="1"/>
  <c r="AD31" i="26" l="1"/>
  <c r="AD32" i="26"/>
  <c r="AD33" i="26"/>
  <c r="AD34" i="26"/>
  <c r="AD35" i="26"/>
  <c r="AD36" i="26"/>
  <c r="AD37" i="26"/>
  <c r="AD38" i="26"/>
  <c r="AD39" i="26"/>
  <c r="AD40" i="26"/>
  <c r="AD41" i="26"/>
  <c r="AD42" i="26"/>
  <c r="AD43" i="26"/>
  <c r="AD44" i="26"/>
  <c r="AD45" i="26"/>
  <c r="AD46" i="26"/>
  <c r="AD47" i="26"/>
  <c r="AD48" i="26"/>
  <c r="AD49" i="26"/>
  <c r="AD50" i="26"/>
  <c r="AD51" i="26"/>
  <c r="AD52" i="26"/>
  <c r="AD53" i="26"/>
  <c r="AD54" i="26"/>
  <c r="AD55" i="26"/>
  <c r="AD56" i="26"/>
  <c r="AD57" i="26"/>
  <c r="AD58" i="26"/>
  <c r="AD59" i="26"/>
  <c r="AD60" i="26"/>
  <c r="AD61" i="26"/>
  <c r="AD30" i="26"/>
  <c r="AD29" i="26"/>
  <c r="AD28" i="26"/>
  <c r="AC28" i="26"/>
  <c r="Y29" i="26"/>
  <c r="AC29" i="26" s="1"/>
  <c r="K86" i="26"/>
  <c r="O86" i="26" s="1"/>
  <c r="P86" i="26" s="1"/>
  <c r="K85" i="26"/>
  <c r="O85" i="26" s="1"/>
  <c r="P85" i="26" s="1"/>
  <c r="O84" i="26"/>
  <c r="P84" i="26" s="1"/>
  <c r="K84" i="26"/>
  <c r="O83" i="26"/>
  <c r="P83" i="26" s="1"/>
  <c r="K83" i="26"/>
  <c r="K82" i="26"/>
  <c r="O82" i="26" s="1"/>
  <c r="P82" i="26" s="1"/>
  <c r="K81" i="26"/>
  <c r="O81" i="26" s="1"/>
  <c r="P81" i="26" s="1"/>
  <c r="K80" i="26"/>
  <c r="O80" i="26" s="1"/>
  <c r="P80" i="26" s="1"/>
  <c r="K79" i="26"/>
  <c r="O79" i="26" s="1"/>
  <c r="P79" i="26" s="1"/>
  <c r="K78" i="26"/>
  <c r="O78" i="26" s="1"/>
  <c r="P78" i="26" s="1"/>
  <c r="K77" i="26"/>
  <c r="O77" i="26" s="1"/>
  <c r="P77" i="26" s="1"/>
  <c r="K76" i="26"/>
  <c r="O76" i="26" s="1"/>
  <c r="P76" i="26" s="1"/>
  <c r="K75" i="26"/>
  <c r="O75" i="26" s="1"/>
  <c r="P75" i="26" s="1"/>
  <c r="K74" i="26"/>
  <c r="O74" i="26" s="1"/>
  <c r="P74" i="26" s="1"/>
  <c r="K73" i="26"/>
  <c r="O73" i="26" s="1"/>
  <c r="P73" i="26" s="1"/>
  <c r="K72" i="26"/>
  <c r="O72" i="26" s="1"/>
  <c r="P72" i="26" s="1"/>
  <c r="K71" i="26"/>
  <c r="O71" i="26" s="1"/>
  <c r="P71" i="26" s="1"/>
  <c r="K70" i="26"/>
  <c r="O70" i="26" s="1"/>
  <c r="P70" i="26" s="1"/>
  <c r="K69" i="26"/>
  <c r="O69" i="26" s="1"/>
  <c r="P69" i="26" s="1"/>
  <c r="K68" i="26"/>
  <c r="O68" i="26" s="1"/>
  <c r="P68" i="26" s="1"/>
  <c r="K67" i="26"/>
  <c r="O67" i="26" s="1"/>
  <c r="P67" i="26" s="1"/>
  <c r="K66" i="26"/>
  <c r="O66" i="26" s="1"/>
  <c r="P66" i="26" s="1"/>
  <c r="K65" i="26"/>
  <c r="O65" i="26" s="1"/>
  <c r="P65" i="26" s="1"/>
  <c r="K64" i="26"/>
  <c r="O64" i="26" s="1"/>
  <c r="P64" i="26" s="1"/>
  <c r="K63" i="26"/>
  <c r="O63" i="26" s="1"/>
  <c r="P63" i="26" s="1"/>
  <c r="O62" i="26"/>
  <c r="P62" i="26" s="1"/>
  <c r="K62" i="26"/>
  <c r="K61" i="26"/>
  <c r="O61" i="26" s="1"/>
  <c r="P61" i="26" s="1"/>
  <c r="K60" i="26"/>
  <c r="O60" i="26" s="1"/>
  <c r="P60" i="26" s="1"/>
  <c r="K59" i="26"/>
  <c r="O59" i="26" s="1"/>
  <c r="P59" i="26" s="1"/>
  <c r="O58" i="26"/>
  <c r="P58" i="26" s="1"/>
  <c r="K58" i="26"/>
  <c r="K57" i="26"/>
  <c r="O57" i="26" s="1"/>
  <c r="P57" i="26" s="1"/>
  <c r="K56" i="26"/>
  <c r="O56" i="26" s="1"/>
  <c r="P56" i="26" s="1"/>
  <c r="K55" i="26"/>
  <c r="O55" i="26" s="1"/>
  <c r="P55" i="26" s="1"/>
  <c r="O54" i="26"/>
  <c r="P54" i="26" s="1"/>
  <c r="K54" i="26"/>
  <c r="K53" i="26"/>
  <c r="O53" i="26" s="1"/>
  <c r="P53" i="26" s="1"/>
  <c r="O52" i="26"/>
  <c r="P52" i="26" s="1"/>
  <c r="K52" i="26"/>
  <c r="K51" i="26"/>
  <c r="O51" i="26" s="1"/>
  <c r="P51" i="26" s="1"/>
  <c r="O50" i="26"/>
  <c r="P50" i="26" s="1"/>
  <c r="K50" i="26"/>
  <c r="K49" i="26"/>
  <c r="O49" i="26" s="1"/>
  <c r="P49" i="26" s="1"/>
  <c r="K48" i="26"/>
  <c r="O48" i="26" s="1"/>
  <c r="P48" i="26" s="1"/>
  <c r="K47" i="26"/>
  <c r="O47" i="26" s="1"/>
  <c r="P47" i="26" s="1"/>
  <c r="K46" i="26"/>
  <c r="O46" i="26" s="1"/>
  <c r="P46" i="26" s="1"/>
  <c r="K45" i="26"/>
  <c r="O45" i="26" s="1"/>
  <c r="P45" i="26" s="1"/>
  <c r="K44" i="26"/>
  <c r="O44" i="26" s="1"/>
  <c r="P44" i="26" s="1"/>
  <c r="O43" i="26"/>
  <c r="P43" i="26" s="1"/>
  <c r="K43" i="26"/>
  <c r="K42" i="26"/>
  <c r="O42" i="26" s="1"/>
  <c r="P42" i="26" s="1"/>
  <c r="K41" i="26"/>
  <c r="O41" i="26" s="1"/>
  <c r="P41" i="26" s="1"/>
  <c r="K40" i="26"/>
  <c r="O40" i="26" s="1"/>
  <c r="P40" i="26" s="1"/>
  <c r="K39" i="26"/>
  <c r="O39" i="26" s="1"/>
  <c r="P39" i="26" s="1"/>
  <c r="K38" i="26"/>
  <c r="O38" i="26" s="1"/>
  <c r="P38" i="26" s="1"/>
  <c r="K37" i="26"/>
  <c r="O37" i="26" s="1"/>
  <c r="P37" i="26" s="1"/>
  <c r="K36" i="26"/>
  <c r="O36" i="26" s="1"/>
  <c r="P36" i="26" s="1"/>
  <c r="K35" i="26"/>
  <c r="O35" i="26" s="1"/>
  <c r="P35" i="26" s="1"/>
  <c r="K34" i="26"/>
  <c r="O34" i="26" s="1"/>
  <c r="P34" i="26" s="1"/>
  <c r="O33" i="26"/>
  <c r="P33" i="26" s="1"/>
  <c r="K33" i="26"/>
  <c r="K32" i="26"/>
  <c r="O32" i="26" s="1"/>
  <c r="P32" i="26" s="1"/>
  <c r="K31" i="26"/>
  <c r="O31" i="26" s="1"/>
  <c r="P31" i="26" s="1"/>
  <c r="K30" i="26"/>
  <c r="O30" i="26" s="1"/>
  <c r="P30" i="26" s="1"/>
  <c r="O29" i="26"/>
  <c r="P29" i="26" s="1"/>
  <c r="K29" i="26"/>
  <c r="K28" i="26"/>
  <c r="O28" i="26" s="1"/>
  <c r="P28" i="26" s="1"/>
  <c r="K27" i="26"/>
  <c r="O27" i="26" s="1"/>
  <c r="P27" i="26" s="1"/>
  <c r="K26" i="26"/>
  <c r="O26" i="26" s="1"/>
  <c r="P26" i="26" s="1"/>
  <c r="O25" i="26"/>
  <c r="P25" i="26" s="1"/>
  <c r="K25" i="26"/>
  <c r="K24" i="26"/>
  <c r="O24" i="26" s="1"/>
  <c r="P24" i="26" s="1"/>
  <c r="O23" i="26"/>
  <c r="P23" i="26" s="1"/>
  <c r="K23" i="26"/>
  <c r="O22" i="26"/>
  <c r="P22" i="26" s="1"/>
  <c r="K22" i="26"/>
  <c r="O21" i="26"/>
  <c r="P21" i="26" s="1"/>
  <c r="K21" i="26"/>
  <c r="K20" i="26"/>
  <c r="O20" i="26" s="1"/>
  <c r="P20" i="26" s="1"/>
  <c r="K19" i="26"/>
  <c r="O19" i="26" s="1"/>
  <c r="P19" i="26" s="1"/>
  <c r="K18" i="26"/>
  <c r="O18" i="26" s="1"/>
  <c r="P18" i="26" s="1"/>
  <c r="K17" i="26"/>
  <c r="O17" i="26" s="1"/>
  <c r="P17" i="26" s="1"/>
  <c r="K16" i="26"/>
  <c r="O16" i="26" s="1"/>
  <c r="P16" i="26" s="1"/>
  <c r="K15" i="26"/>
  <c r="O15" i="26" s="1"/>
  <c r="P15" i="26" s="1"/>
  <c r="K14" i="26"/>
  <c r="O14" i="26" s="1"/>
  <c r="P14" i="26" s="1"/>
  <c r="K13" i="26"/>
  <c r="O13" i="26" s="1"/>
  <c r="P13" i="26" s="1"/>
  <c r="K12" i="26"/>
  <c r="O12" i="26" s="1"/>
  <c r="P12" i="26" s="1"/>
  <c r="O11" i="26"/>
  <c r="P11" i="26" s="1"/>
  <c r="K11" i="26"/>
  <c r="K10" i="26"/>
  <c r="O10" i="26" s="1"/>
  <c r="P10" i="26" s="1"/>
  <c r="O9" i="26"/>
  <c r="P9" i="26" s="1"/>
  <c r="K9" i="26"/>
  <c r="K8" i="26"/>
  <c r="O8" i="26" s="1"/>
  <c r="P8" i="26" s="1"/>
  <c r="K7" i="26"/>
  <c r="O7" i="26" s="1"/>
  <c r="P7" i="26" s="1"/>
  <c r="K6" i="26"/>
  <c r="O6" i="26" s="1"/>
  <c r="P6" i="26" s="1"/>
  <c r="O5" i="26"/>
  <c r="P5" i="26" s="1"/>
  <c r="K5" i="26"/>
  <c r="K4" i="26"/>
  <c r="O4" i="26" s="1"/>
  <c r="P4" i="26" s="1"/>
  <c r="K3" i="26"/>
  <c r="O3" i="26" s="1"/>
  <c r="P3" i="26" s="1"/>
  <c r="K2" i="26"/>
  <c r="O2" i="26" s="1"/>
  <c r="P2" i="26" s="1"/>
  <c r="Y21" i="26" l="1"/>
  <c r="AC21" i="26" s="1"/>
  <c r="AD21" i="26" s="1"/>
  <c r="Y22" i="26"/>
  <c r="AC22" i="26" s="1"/>
  <c r="AD22" i="26" s="1"/>
  <c r="Y23" i="26"/>
  <c r="AC23" i="26" s="1"/>
  <c r="AD23" i="26" s="1"/>
  <c r="Y24" i="26"/>
  <c r="AC24" i="26" s="1"/>
  <c r="AD24" i="26" s="1"/>
  <c r="Y25" i="26"/>
  <c r="AC25" i="26" s="1"/>
  <c r="AD25" i="26" s="1"/>
  <c r="Y26" i="26"/>
  <c r="AC26" i="26" s="1"/>
  <c r="AD26" i="26" s="1"/>
  <c r="Y28" i="26"/>
  <c r="Y30" i="26"/>
  <c r="AC30" i="26" s="1"/>
  <c r="Y31" i="26"/>
  <c r="AC31" i="26" s="1"/>
  <c r="Y32" i="26"/>
  <c r="AC32" i="26" s="1"/>
  <c r="Y33" i="26"/>
  <c r="AC33" i="26" s="1"/>
  <c r="Y34" i="26"/>
  <c r="AC34" i="26" s="1"/>
  <c r="Y35" i="26"/>
  <c r="AC35" i="26" s="1"/>
  <c r="Y36" i="26"/>
  <c r="AC36" i="26" s="1"/>
  <c r="Y37" i="26"/>
  <c r="AC37" i="26" s="1"/>
  <c r="Y38" i="26"/>
  <c r="AC38" i="26" s="1"/>
  <c r="Y39" i="26"/>
  <c r="AC39" i="26" s="1"/>
  <c r="Y40" i="26"/>
  <c r="AC40" i="26" s="1"/>
  <c r="Y41" i="26"/>
  <c r="AC41" i="26" s="1"/>
  <c r="Y42" i="26"/>
  <c r="AC42" i="26" s="1"/>
  <c r="Y43" i="26"/>
  <c r="AC43" i="26" s="1"/>
  <c r="Y44" i="26"/>
  <c r="AC44" i="26" s="1"/>
  <c r="Y45" i="26"/>
  <c r="AC45" i="26" s="1"/>
  <c r="Y46" i="26"/>
  <c r="AC46" i="26" s="1"/>
  <c r="Y47" i="26"/>
  <c r="AC47" i="26" s="1"/>
  <c r="Y48" i="26"/>
  <c r="AC48" i="26" s="1"/>
  <c r="Y49" i="26"/>
  <c r="AC49" i="26" s="1"/>
  <c r="Y50" i="26"/>
  <c r="AC50" i="26" s="1"/>
  <c r="Y51" i="26"/>
  <c r="AC51" i="26" s="1"/>
  <c r="Y52" i="26"/>
  <c r="AC52" i="26" s="1"/>
  <c r="Y53" i="26"/>
  <c r="AC53" i="26" s="1"/>
  <c r="Y54" i="26"/>
  <c r="AC54" i="26" s="1"/>
  <c r="Y55" i="26"/>
  <c r="AC55" i="26" s="1"/>
  <c r="Y56" i="26"/>
  <c r="AC56" i="26" s="1"/>
  <c r="Y57" i="26"/>
  <c r="AC57" i="26" s="1"/>
  <c r="Y61" i="26"/>
  <c r="AC61" i="26" s="1"/>
  <c r="Y60" i="26"/>
  <c r="AC60" i="26" s="1"/>
  <c r="Y59" i="26"/>
  <c r="AC59" i="26" s="1"/>
  <c r="Y58" i="26"/>
  <c r="AC58" i="26" s="1"/>
  <c r="Y27" i="26"/>
  <c r="AC27" i="26" s="1"/>
  <c r="AD27" i="26" s="1"/>
  <c r="Y20" i="26"/>
  <c r="AC20" i="26" s="1"/>
  <c r="AD20" i="26" s="1"/>
  <c r="Y18" i="26"/>
  <c r="AC18" i="26" s="1"/>
  <c r="AD18" i="26" s="1"/>
  <c r="Y17" i="26"/>
  <c r="AC17" i="26" s="1"/>
  <c r="AD17" i="26" s="1"/>
  <c r="Y16" i="26"/>
  <c r="AC16" i="26" s="1"/>
  <c r="AD16" i="26" s="1"/>
  <c r="Y19" i="26"/>
  <c r="AC19" i="26" s="1"/>
  <c r="AD19" i="26" s="1"/>
  <c r="Y15" i="26"/>
  <c r="AC15" i="26" s="1"/>
  <c r="AD15" i="26" s="1"/>
  <c r="Y4" i="26"/>
  <c r="AC4" i="26" s="1"/>
  <c r="AD4" i="26" s="1"/>
  <c r="Y5" i="26"/>
  <c r="AC5" i="26" s="1"/>
  <c r="AD5" i="26" s="1"/>
  <c r="Y6" i="26"/>
  <c r="AC6" i="26" s="1"/>
  <c r="AD6" i="26" s="1"/>
  <c r="Y7" i="26"/>
  <c r="AC7" i="26" s="1"/>
  <c r="AD7" i="26" s="1"/>
  <c r="Y8" i="26"/>
  <c r="AC8" i="26" s="1"/>
  <c r="AD8" i="26" s="1"/>
  <c r="Y9" i="26"/>
  <c r="AC9" i="26" s="1"/>
  <c r="AD9" i="26" s="1"/>
  <c r="Y10" i="26"/>
  <c r="AC10" i="26" s="1"/>
  <c r="AD10" i="26" s="1"/>
  <c r="Y11" i="26"/>
  <c r="AC11" i="26" s="1"/>
  <c r="AD11" i="26" s="1"/>
  <c r="Y12" i="26"/>
  <c r="AC12" i="26" s="1"/>
  <c r="AD12" i="26" s="1"/>
  <c r="Y13" i="26"/>
  <c r="AC13" i="26" s="1"/>
  <c r="AD13" i="26" s="1"/>
  <c r="Y14" i="26"/>
  <c r="AC14" i="26" s="1"/>
  <c r="AD14" i="26" s="1"/>
  <c r="Y3" i="26"/>
  <c r="AC3" i="26" s="1"/>
  <c r="AD3" i="26" s="1"/>
  <c r="Y2" i="26"/>
  <c r="AC2" i="26" s="1"/>
  <c r="AD2" i="26" s="1"/>
  <c r="AE9" i="25" l="1"/>
  <c r="Y5" i="25"/>
  <c r="AJ314" i="25"/>
  <c r="AI314" i="25"/>
  <c r="AH314" i="25"/>
  <c r="AG314" i="25"/>
  <c r="AF314" i="25"/>
  <c r="AE314" i="25"/>
  <c r="AD314" i="25"/>
  <c r="AC314" i="25"/>
  <c r="AB314" i="25"/>
  <c r="AA314" i="25"/>
  <c r="Z314" i="25"/>
  <c r="Y314" i="25"/>
  <c r="AP314" i="25" s="1"/>
  <c r="AJ313" i="25"/>
  <c r="AI313" i="25"/>
  <c r="AH313" i="25"/>
  <c r="AG313" i="25"/>
  <c r="AF313" i="25"/>
  <c r="AE313" i="25"/>
  <c r="AD313" i="25"/>
  <c r="AC313" i="25"/>
  <c r="AB313" i="25"/>
  <c r="AA313" i="25"/>
  <c r="Z313" i="25"/>
  <c r="Y313" i="25"/>
  <c r="AJ312" i="25"/>
  <c r="AI312" i="25"/>
  <c r="AH312" i="25"/>
  <c r="AG312" i="25"/>
  <c r="AF312" i="25"/>
  <c r="AE312" i="25"/>
  <c r="AD312" i="25"/>
  <c r="AC312" i="25"/>
  <c r="AB312" i="25"/>
  <c r="AA312" i="25"/>
  <c r="Z312" i="25"/>
  <c r="Y312" i="25"/>
  <c r="AJ311" i="25"/>
  <c r="AI311" i="25"/>
  <c r="AH311" i="25"/>
  <c r="AG311" i="25"/>
  <c r="AF311" i="25"/>
  <c r="AE311" i="25"/>
  <c r="AD311" i="25"/>
  <c r="AC311" i="25"/>
  <c r="AB311" i="25"/>
  <c r="AA311" i="25"/>
  <c r="Z311" i="25"/>
  <c r="Y311" i="25"/>
  <c r="AJ310" i="25"/>
  <c r="AI310" i="25"/>
  <c r="AH310" i="25"/>
  <c r="AG310" i="25"/>
  <c r="AF310" i="25"/>
  <c r="AE310" i="25"/>
  <c r="AD310" i="25"/>
  <c r="AC310" i="25"/>
  <c r="AB310" i="25"/>
  <c r="AA310" i="25"/>
  <c r="Z310" i="25"/>
  <c r="Y310" i="25"/>
  <c r="AP310" i="25" s="1"/>
  <c r="AJ309" i="25"/>
  <c r="AI309" i="25"/>
  <c r="AH309" i="25"/>
  <c r="AG309" i="25"/>
  <c r="AF309" i="25"/>
  <c r="AE309" i="25"/>
  <c r="AD309" i="25"/>
  <c r="AC309" i="25"/>
  <c r="AB309" i="25"/>
  <c r="AA309" i="25"/>
  <c r="Z309" i="25"/>
  <c r="Y309" i="25"/>
  <c r="AJ307" i="25"/>
  <c r="AI307" i="25"/>
  <c r="AH307" i="25"/>
  <c r="AG307" i="25"/>
  <c r="AF307" i="25"/>
  <c r="AE307" i="25"/>
  <c r="AD307" i="25"/>
  <c r="AC307" i="25"/>
  <c r="AB307" i="25"/>
  <c r="AA307" i="25"/>
  <c r="Z307" i="25"/>
  <c r="Y307" i="25"/>
  <c r="AJ306" i="25"/>
  <c r="AI306" i="25"/>
  <c r="AH306" i="25"/>
  <c r="AG306" i="25"/>
  <c r="AF306" i="25"/>
  <c r="AE306" i="25"/>
  <c r="AD306" i="25"/>
  <c r="AC306" i="25"/>
  <c r="AB306" i="25"/>
  <c r="AA306" i="25"/>
  <c r="Z306" i="25"/>
  <c r="Y306" i="25"/>
  <c r="AJ304" i="25"/>
  <c r="AI304" i="25"/>
  <c r="AH304" i="25"/>
  <c r="AG304" i="25"/>
  <c r="AF304" i="25"/>
  <c r="AE304" i="25"/>
  <c r="AD304" i="25"/>
  <c r="AC304" i="25"/>
  <c r="AB304" i="25"/>
  <c r="AA304" i="25"/>
  <c r="Z304" i="25"/>
  <c r="Y304" i="25"/>
  <c r="AP304" i="25" s="1"/>
  <c r="AJ303" i="25"/>
  <c r="AI303" i="25"/>
  <c r="AH303" i="25"/>
  <c r="AG303" i="25"/>
  <c r="AF303" i="25"/>
  <c r="AE303" i="25"/>
  <c r="AD303" i="25"/>
  <c r="AC303" i="25"/>
  <c r="AB303" i="25"/>
  <c r="AA303" i="25"/>
  <c r="Z303" i="25"/>
  <c r="Y303" i="25"/>
  <c r="AJ301" i="25"/>
  <c r="AI301" i="25"/>
  <c r="AH301" i="25"/>
  <c r="AG301" i="25"/>
  <c r="AF301" i="25"/>
  <c r="AE301" i="25"/>
  <c r="AD301" i="25"/>
  <c r="AC301" i="25"/>
  <c r="AB301" i="25"/>
  <c r="AA301" i="25"/>
  <c r="Z301" i="25"/>
  <c r="Y301" i="25"/>
  <c r="AP301" i="25" s="1"/>
  <c r="AJ300" i="25"/>
  <c r="AI300" i="25"/>
  <c r="AH300" i="25"/>
  <c r="AG300" i="25"/>
  <c r="AF300" i="25"/>
  <c r="AE300" i="25"/>
  <c r="AD300" i="25"/>
  <c r="AC300" i="25"/>
  <c r="AB300" i="25"/>
  <c r="AA300" i="25"/>
  <c r="Z300" i="25"/>
  <c r="Y300" i="25"/>
  <c r="AJ299" i="25"/>
  <c r="AI299" i="25"/>
  <c r="AH299" i="25"/>
  <c r="AG299" i="25"/>
  <c r="AF299" i="25"/>
  <c r="AE299" i="25"/>
  <c r="AD299" i="25"/>
  <c r="AC299" i="25"/>
  <c r="AB299" i="25"/>
  <c r="AA299" i="25"/>
  <c r="Z299" i="25"/>
  <c r="Y299" i="25"/>
  <c r="AJ297" i="25"/>
  <c r="AI297" i="25"/>
  <c r="AH297" i="25"/>
  <c r="AG297" i="25"/>
  <c r="AF297" i="25"/>
  <c r="AE297" i="25"/>
  <c r="AD297" i="25"/>
  <c r="AC297" i="25"/>
  <c r="AB297" i="25"/>
  <c r="AA297" i="25"/>
  <c r="Z297" i="25"/>
  <c r="Y297" i="25"/>
  <c r="AJ296" i="25"/>
  <c r="AI296" i="25"/>
  <c r="AH296" i="25"/>
  <c r="AG296" i="25"/>
  <c r="AF296" i="25"/>
  <c r="AE296" i="25"/>
  <c r="AD296" i="25"/>
  <c r="AC296" i="25"/>
  <c r="AB296" i="25"/>
  <c r="AA296" i="25"/>
  <c r="Z296" i="25"/>
  <c r="Y296" i="25"/>
  <c r="AJ295" i="25"/>
  <c r="AI295" i="25"/>
  <c r="AH295" i="25"/>
  <c r="AG295" i="25"/>
  <c r="AF295" i="25"/>
  <c r="AE295" i="25"/>
  <c r="AD295" i="25"/>
  <c r="AC295" i="25"/>
  <c r="AB295" i="25"/>
  <c r="AA295" i="25"/>
  <c r="Z295" i="25"/>
  <c r="Y295" i="25"/>
  <c r="AJ294" i="25"/>
  <c r="AI294" i="25"/>
  <c r="AH294" i="25"/>
  <c r="AG294" i="25"/>
  <c r="AF294" i="25"/>
  <c r="AE294" i="25"/>
  <c r="AD294" i="25"/>
  <c r="AC294" i="25"/>
  <c r="AB294" i="25"/>
  <c r="AA294" i="25"/>
  <c r="Z294" i="25"/>
  <c r="Y294" i="25"/>
  <c r="AJ293" i="25"/>
  <c r="AI293" i="25"/>
  <c r="AH293" i="25"/>
  <c r="AG293" i="25"/>
  <c r="AF293" i="25"/>
  <c r="AE293" i="25"/>
  <c r="AD293" i="25"/>
  <c r="AC293" i="25"/>
  <c r="AB293" i="25"/>
  <c r="AA293" i="25"/>
  <c r="Z293" i="25"/>
  <c r="Y293" i="25"/>
  <c r="AJ292" i="25"/>
  <c r="AI292" i="25"/>
  <c r="AH292" i="25"/>
  <c r="AG292" i="25"/>
  <c r="AF292" i="25"/>
  <c r="AE292" i="25"/>
  <c r="AD292" i="25"/>
  <c r="AC292" i="25"/>
  <c r="AB292" i="25"/>
  <c r="AA292" i="25"/>
  <c r="Z292" i="25"/>
  <c r="Y292" i="25"/>
  <c r="AJ291" i="25"/>
  <c r="AI291" i="25"/>
  <c r="AH291" i="25"/>
  <c r="AG291" i="25"/>
  <c r="AF291" i="25"/>
  <c r="AE291" i="25"/>
  <c r="AD291" i="25"/>
  <c r="AC291" i="25"/>
  <c r="AB291" i="25"/>
  <c r="AA291" i="25"/>
  <c r="Z291" i="25"/>
  <c r="Y291" i="25"/>
  <c r="AJ290" i="25"/>
  <c r="AI290" i="25"/>
  <c r="AH290" i="25"/>
  <c r="AG290" i="25"/>
  <c r="AF290" i="25"/>
  <c r="AE290" i="25"/>
  <c r="AD290" i="25"/>
  <c r="AC290" i="25"/>
  <c r="AB290" i="25"/>
  <c r="AA290" i="25"/>
  <c r="Z290" i="25"/>
  <c r="Y290" i="25"/>
  <c r="AJ288" i="25"/>
  <c r="AI288" i="25"/>
  <c r="AH288" i="25"/>
  <c r="AG288" i="25"/>
  <c r="AF288" i="25"/>
  <c r="AE288" i="25"/>
  <c r="AD288" i="25"/>
  <c r="AC288" i="25"/>
  <c r="AB288" i="25"/>
  <c r="AA288" i="25"/>
  <c r="Z288" i="25"/>
  <c r="Y288" i="25"/>
  <c r="AJ287" i="25"/>
  <c r="AI287" i="25"/>
  <c r="AH287" i="25"/>
  <c r="AG287" i="25"/>
  <c r="AF287" i="25"/>
  <c r="AE287" i="25"/>
  <c r="AD287" i="25"/>
  <c r="AC287" i="25"/>
  <c r="AB287" i="25"/>
  <c r="AA287" i="25"/>
  <c r="Z287" i="25"/>
  <c r="Y287" i="25"/>
  <c r="AJ286" i="25"/>
  <c r="AI286" i="25"/>
  <c r="AH286" i="25"/>
  <c r="AG286" i="25"/>
  <c r="AF286" i="25"/>
  <c r="AE286" i="25"/>
  <c r="AD286" i="25"/>
  <c r="AC286" i="25"/>
  <c r="AB286" i="25"/>
  <c r="AA286" i="25"/>
  <c r="Z286" i="25"/>
  <c r="Y286" i="25"/>
  <c r="AJ285" i="25"/>
  <c r="AI285" i="25"/>
  <c r="AH285" i="25"/>
  <c r="AG285" i="25"/>
  <c r="AF285" i="25"/>
  <c r="AE285" i="25"/>
  <c r="AD285" i="25"/>
  <c r="AC285" i="25"/>
  <c r="AB285" i="25"/>
  <c r="AA285" i="25"/>
  <c r="Z285" i="25"/>
  <c r="Y285" i="25"/>
  <c r="AJ284" i="25"/>
  <c r="AI284" i="25"/>
  <c r="AH284" i="25"/>
  <c r="AG284" i="25"/>
  <c r="AF284" i="25"/>
  <c r="AE284" i="25"/>
  <c r="AD284" i="25"/>
  <c r="AC284" i="25"/>
  <c r="AB284" i="25"/>
  <c r="AA284" i="25"/>
  <c r="Z284" i="25"/>
  <c r="Y284" i="25"/>
  <c r="AJ283" i="25"/>
  <c r="AI283" i="25"/>
  <c r="AH283" i="25"/>
  <c r="AG283" i="25"/>
  <c r="AF283" i="25"/>
  <c r="AE283" i="25"/>
  <c r="AD283" i="25"/>
  <c r="AC283" i="25"/>
  <c r="AB283" i="25"/>
  <c r="AA283" i="25"/>
  <c r="Z283" i="25"/>
  <c r="Y283" i="25"/>
  <c r="AJ282" i="25"/>
  <c r="AI282" i="25"/>
  <c r="AH282" i="25"/>
  <c r="AG282" i="25"/>
  <c r="AF282" i="25"/>
  <c r="AE282" i="25"/>
  <c r="AD282" i="25"/>
  <c r="AC282" i="25"/>
  <c r="AB282" i="25"/>
  <c r="AA282" i="25"/>
  <c r="Z282" i="25"/>
  <c r="Y282" i="25"/>
  <c r="AJ281" i="25"/>
  <c r="AI281" i="25"/>
  <c r="AH281" i="25"/>
  <c r="AG281" i="25"/>
  <c r="AF281" i="25"/>
  <c r="AE281" i="25"/>
  <c r="AD281" i="25"/>
  <c r="AC281" i="25"/>
  <c r="AB281" i="25"/>
  <c r="AA281" i="25"/>
  <c r="Z281" i="25"/>
  <c r="Y281" i="25"/>
  <c r="AJ280" i="25"/>
  <c r="AI280" i="25"/>
  <c r="AH280" i="25"/>
  <c r="AG280" i="25"/>
  <c r="AF280" i="25"/>
  <c r="AE280" i="25"/>
  <c r="AD280" i="25"/>
  <c r="AC280" i="25"/>
  <c r="AB280" i="25"/>
  <c r="AA280" i="25"/>
  <c r="Z280" i="25"/>
  <c r="Y280" i="25"/>
  <c r="AJ279" i="25"/>
  <c r="AI279" i="25"/>
  <c r="AH279" i="25"/>
  <c r="AG279" i="25"/>
  <c r="AF279" i="25"/>
  <c r="AE279" i="25"/>
  <c r="AD279" i="25"/>
  <c r="AC279" i="25"/>
  <c r="AB279" i="25"/>
  <c r="AA279" i="25"/>
  <c r="Z279" i="25"/>
  <c r="Y279" i="25"/>
  <c r="AJ278" i="25"/>
  <c r="AI278" i="25"/>
  <c r="AH278" i="25"/>
  <c r="AG278" i="25"/>
  <c r="AF278" i="25"/>
  <c r="AE278" i="25"/>
  <c r="AD278" i="25"/>
  <c r="AC278" i="25"/>
  <c r="AB278" i="25"/>
  <c r="AA278" i="25"/>
  <c r="Z278" i="25"/>
  <c r="Y278" i="25"/>
  <c r="AJ277" i="25"/>
  <c r="AI277" i="25"/>
  <c r="AH277" i="25"/>
  <c r="AG277" i="25"/>
  <c r="AF277" i="25"/>
  <c r="AE277" i="25"/>
  <c r="AD277" i="25"/>
  <c r="AC277" i="25"/>
  <c r="AB277" i="25"/>
  <c r="AA277" i="25"/>
  <c r="Z277" i="25"/>
  <c r="Y277" i="25"/>
  <c r="AJ276" i="25"/>
  <c r="AI276" i="25"/>
  <c r="AH276" i="25"/>
  <c r="AG276" i="25"/>
  <c r="AF276" i="25"/>
  <c r="AE276" i="25"/>
  <c r="AD276" i="25"/>
  <c r="AC276" i="25"/>
  <c r="AB276" i="25"/>
  <c r="AA276" i="25"/>
  <c r="Z276" i="25"/>
  <c r="Y276" i="25"/>
  <c r="AJ275" i="25"/>
  <c r="AI275" i="25"/>
  <c r="AH275" i="25"/>
  <c r="AG275" i="25"/>
  <c r="AF275" i="25"/>
  <c r="AE275" i="25"/>
  <c r="AD275" i="25"/>
  <c r="AC275" i="25"/>
  <c r="AB275" i="25"/>
  <c r="AA275" i="25"/>
  <c r="Z275" i="25"/>
  <c r="Y275" i="25"/>
  <c r="AJ274" i="25"/>
  <c r="AI274" i="25"/>
  <c r="AH274" i="25"/>
  <c r="AG274" i="25"/>
  <c r="AF274" i="25"/>
  <c r="AE274" i="25"/>
  <c r="AD274" i="25"/>
  <c r="AC274" i="25"/>
  <c r="AB274" i="25"/>
  <c r="AA274" i="25"/>
  <c r="Z274" i="25"/>
  <c r="Y274" i="25"/>
  <c r="AJ273" i="25"/>
  <c r="AI273" i="25"/>
  <c r="AH273" i="25"/>
  <c r="AG273" i="25"/>
  <c r="AF273" i="25"/>
  <c r="AE273" i="25"/>
  <c r="AD273" i="25"/>
  <c r="AC273" i="25"/>
  <c r="AB273" i="25"/>
  <c r="AA273" i="25"/>
  <c r="Z273" i="25"/>
  <c r="Y273" i="25"/>
  <c r="AJ272" i="25"/>
  <c r="AI272" i="25"/>
  <c r="AH272" i="25"/>
  <c r="AG272" i="25"/>
  <c r="AF272" i="25"/>
  <c r="AE272" i="25"/>
  <c r="AD272" i="25"/>
  <c r="AC272" i="25"/>
  <c r="AB272" i="25"/>
  <c r="AA272" i="25"/>
  <c r="Z272" i="25"/>
  <c r="Y272" i="25"/>
  <c r="AJ271" i="25"/>
  <c r="AI271" i="25"/>
  <c r="AH271" i="25"/>
  <c r="AG271" i="25"/>
  <c r="AF271" i="25"/>
  <c r="AE271" i="25"/>
  <c r="AD271" i="25"/>
  <c r="AC271" i="25"/>
  <c r="AB271" i="25"/>
  <c r="AA271" i="25"/>
  <c r="Z271" i="25"/>
  <c r="Y271" i="25"/>
  <c r="AJ270" i="25"/>
  <c r="AI270" i="25"/>
  <c r="AH270" i="25"/>
  <c r="AG270" i="25"/>
  <c r="AF270" i="25"/>
  <c r="AE270" i="25"/>
  <c r="AD270" i="25"/>
  <c r="AC270" i="25"/>
  <c r="AB270" i="25"/>
  <c r="AA270" i="25"/>
  <c r="Z270" i="25"/>
  <c r="Y270" i="25"/>
  <c r="AJ269" i="25"/>
  <c r="AI269" i="25"/>
  <c r="AH269" i="25"/>
  <c r="AG269" i="25"/>
  <c r="AF269" i="25"/>
  <c r="AE269" i="25"/>
  <c r="AD269" i="25"/>
  <c r="AC269" i="25"/>
  <c r="AB269" i="25"/>
  <c r="AA269" i="25"/>
  <c r="Z269" i="25"/>
  <c r="Y269" i="25"/>
  <c r="AJ268" i="25"/>
  <c r="AI268" i="25"/>
  <c r="AH268" i="25"/>
  <c r="AG268" i="25"/>
  <c r="AF268" i="25"/>
  <c r="AE268" i="25"/>
  <c r="AD268" i="25"/>
  <c r="AC268" i="25"/>
  <c r="AB268" i="25"/>
  <c r="AA268" i="25"/>
  <c r="Z268" i="25"/>
  <c r="Y268" i="25"/>
  <c r="AJ267" i="25"/>
  <c r="AI267" i="25"/>
  <c r="AH267" i="25"/>
  <c r="AG267" i="25"/>
  <c r="AF267" i="25"/>
  <c r="AE267" i="25"/>
  <c r="AD267" i="25"/>
  <c r="AC267" i="25"/>
  <c r="AB267" i="25"/>
  <c r="AA267" i="25"/>
  <c r="Z267" i="25"/>
  <c r="Y267" i="25"/>
  <c r="AJ266" i="25"/>
  <c r="AI266" i="25"/>
  <c r="AH266" i="25"/>
  <c r="AG266" i="25"/>
  <c r="AF266" i="25"/>
  <c r="AE266" i="25"/>
  <c r="AD266" i="25"/>
  <c r="AC266" i="25"/>
  <c r="AB266" i="25"/>
  <c r="AA266" i="25"/>
  <c r="Z266" i="25"/>
  <c r="Y266" i="25"/>
  <c r="AJ263" i="25"/>
  <c r="AI263" i="25"/>
  <c r="AH263" i="25"/>
  <c r="AG263" i="25"/>
  <c r="AF263" i="25"/>
  <c r="AE263" i="25"/>
  <c r="AD263" i="25"/>
  <c r="AC263" i="25"/>
  <c r="AB263" i="25"/>
  <c r="AA263" i="25"/>
  <c r="Z263" i="25"/>
  <c r="Y263" i="25"/>
  <c r="AJ262" i="25"/>
  <c r="AI262" i="25"/>
  <c r="AH262" i="25"/>
  <c r="AG262" i="25"/>
  <c r="AF262" i="25"/>
  <c r="AE262" i="25"/>
  <c r="AD262" i="25"/>
  <c r="AC262" i="25"/>
  <c r="AB262" i="25"/>
  <c r="AA262" i="25"/>
  <c r="Z262" i="25"/>
  <c r="Y262" i="25"/>
  <c r="AJ261" i="25"/>
  <c r="AI261" i="25"/>
  <c r="AH261" i="25"/>
  <c r="AG261" i="25"/>
  <c r="AF261" i="25"/>
  <c r="AE261" i="25"/>
  <c r="AD261" i="25"/>
  <c r="AC261" i="25"/>
  <c r="AB261" i="25"/>
  <c r="AA261" i="25"/>
  <c r="Z261" i="25"/>
  <c r="Y261" i="25"/>
  <c r="AJ259" i="25"/>
  <c r="AI259" i="25"/>
  <c r="AH259" i="25"/>
  <c r="AG259" i="25"/>
  <c r="AF259" i="25"/>
  <c r="AE259" i="25"/>
  <c r="AD259" i="25"/>
  <c r="AC259" i="25"/>
  <c r="AB259" i="25"/>
  <c r="AA259" i="25"/>
  <c r="Z259" i="25"/>
  <c r="Y259" i="25"/>
  <c r="AJ256" i="25"/>
  <c r="AI256" i="25"/>
  <c r="AH256" i="25"/>
  <c r="AG256" i="25"/>
  <c r="AF256" i="25"/>
  <c r="AE256" i="25"/>
  <c r="AD256" i="25"/>
  <c r="AC256" i="25"/>
  <c r="AB256" i="25"/>
  <c r="AA256" i="25"/>
  <c r="Z256" i="25"/>
  <c r="Y256" i="25"/>
  <c r="AJ254" i="25"/>
  <c r="AI254" i="25"/>
  <c r="AH254" i="25"/>
  <c r="AG254" i="25"/>
  <c r="AF254" i="25"/>
  <c r="AE254" i="25"/>
  <c r="AD254" i="25"/>
  <c r="AC254" i="25"/>
  <c r="AB254" i="25"/>
  <c r="AA254" i="25"/>
  <c r="Z254" i="25"/>
  <c r="Y254" i="25"/>
  <c r="AJ253" i="25"/>
  <c r="AI253" i="25"/>
  <c r="AH253" i="25"/>
  <c r="AG253" i="25"/>
  <c r="AF253" i="25"/>
  <c r="AE253" i="25"/>
  <c r="AD253" i="25"/>
  <c r="AC253" i="25"/>
  <c r="AB253" i="25"/>
  <c r="AA253" i="25"/>
  <c r="Z253" i="25"/>
  <c r="Y253" i="25"/>
  <c r="AJ250" i="25"/>
  <c r="AI250" i="25"/>
  <c r="AH250" i="25"/>
  <c r="AG250" i="25"/>
  <c r="AF250" i="25"/>
  <c r="AE250" i="25"/>
  <c r="AD250" i="25"/>
  <c r="AC250" i="25"/>
  <c r="AB250" i="25"/>
  <c r="AA250" i="25"/>
  <c r="Z250" i="25"/>
  <c r="Y250" i="25"/>
  <c r="AJ249" i="25"/>
  <c r="AI249" i="25"/>
  <c r="AH249" i="25"/>
  <c r="AG249" i="25"/>
  <c r="AF249" i="25"/>
  <c r="AE249" i="25"/>
  <c r="AD249" i="25"/>
  <c r="AC249" i="25"/>
  <c r="AB249" i="25"/>
  <c r="AA249" i="25"/>
  <c r="Z249" i="25"/>
  <c r="Y249" i="25"/>
  <c r="AJ248" i="25"/>
  <c r="AI248" i="25"/>
  <c r="AH248" i="25"/>
  <c r="AG248" i="25"/>
  <c r="AF248" i="25"/>
  <c r="AE248" i="25"/>
  <c r="AD248" i="25"/>
  <c r="AC248" i="25"/>
  <c r="AB248" i="25"/>
  <c r="AA248" i="25"/>
  <c r="Z248" i="25"/>
  <c r="Y248" i="25"/>
  <c r="AJ246" i="25"/>
  <c r="AI246" i="25"/>
  <c r="AH246" i="25"/>
  <c r="AG246" i="25"/>
  <c r="AF246" i="25"/>
  <c r="AE246" i="25"/>
  <c r="AD246" i="25"/>
  <c r="AC246" i="25"/>
  <c r="AB246" i="25"/>
  <c r="AA246" i="25"/>
  <c r="Z246" i="25"/>
  <c r="Y246" i="25"/>
  <c r="AJ245" i="25"/>
  <c r="AI245" i="25"/>
  <c r="AH245" i="25"/>
  <c r="AG245" i="25"/>
  <c r="AF245" i="25"/>
  <c r="AE245" i="25"/>
  <c r="AD245" i="25"/>
  <c r="AC245" i="25"/>
  <c r="AB245" i="25"/>
  <c r="AA245" i="25"/>
  <c r="Z245" i="25"/>
  <c r="Y245" i="25"/>
  <c r="AJ244" i="25"/>
  <c r="AI244" i="25"/>
  <c r="AH244" i="25"/>
  <c r="AG244" i="25"/>
  <c r="AF244" i="25"/>
  <c r="AE244" i="25"/>
  <c r="AD244" i="25"/>
  <c r="AC244" i="25"/>
  <c r="AB244" i="25"/>
  <c r="AA244" i="25"/>
  <c r="Z244" i="25"/>
  <c r="Y244" i="25"/>
  <c r="AJ243" i="25"/>
  <c r="AI243" i="25"/>
  <c r="AH243" i="25"/>
  <c r="AG243" i="25"/>
  <c r="AF243" i="25"/>
  <c r="AE243" i="25"/>
  <c r="AD243" i="25"/>
  <c r="AC243" i="25"/>
  <c r="AB243" i="25"/>
  <c r="AA243" i="25"/>
  <c r="Z243" i="25"/>
  <c r="Y243" i="25"/>
  <c r="AJ242" i="25"/>
  <c r="AI242" i="25"/>
  <c r="AH242" i="25"/>
  <c r="AG242" i="25"/>
  <c r="AF242" i="25"/>
  <c r="AE242" i="25"/>
  <c r="AD242" i="25"/>
  <c r="AC242" i="25"/>
  <c r="AB242" i="25"/>
  <c r="AA242" i="25"/>
  <c r="Z242" i="25"/>
  <c r="Y242" i="25"/>
  <c r="AJ241" i="25"/>
  <c r="AI241" i="25"/>
  <c r="AH241" i="25"/>
  <c r="AG241" i="25"/>
  <c r="AF241" i="25"/>
  <c r="AE241" i="25"/>
  <c r="AD241" i="25"/>
  <c r="AC241" i="25"/>
  <c r="AB241" i="25"/>
  <c r="AA241" i="25"/>
  <c r="Z241" i="25"/>
  <c r="Y241" i="25"/>
  <c r="AJ240" i="25"/>
  <c r="AI240" i="25"/>
  <c r="AH240" i="25"/>
  <c r="AG240" i="25"/>
  <c r="AF240" i="25"/>
  <c r="AE240" i="25"/>
  <c r="AD240" i="25"/>
  <c r="AC240" i="25"/>
  <c r="AB240" i="25"/>
  <c r="AA240" i="25"/>
  <c r="Z240" i="25"/>
  <c r="Y240" i="25"/>
  <c r="AJ239" i="25"/>
  <c r="AI239" i="25"/>
  <c r="AH239" i="25"/>
  <c r="AG239" i="25"/>
  <c r="AF239" i="25"/>
  <c r="AE239" i="25"/>
  <c r="AD239" i="25"/>
  <c r="AC239" i="25"/>
  <c r="AB239" i="25"/>
  <c r="AA239" i="25"/>
  <c r="Z239" i="25"/>
  <c r="Y239" i="25"/>
  <c r="AJ238" i="25"/>
  <c r="AI238" i="25"/>
  <c r="AH238" i="25"/>
  <c r="AG238" i="25"/>
  <c r="AF238" i="25"/>
  <c r="AE238" i="25"/>
  <c r="AD238" i="25"/>
  <c r="AC238" i="25"/>
  <c r="AB238" i="25"/>
  <c r="AA238" i="25"/>
  <c r="Z238" i="25"/>
  <c r="Y238" i="25"/>
  <c r="AJ237" i="25"/>
  <c r="AI237" i="25"/>
  <c r="AH237" i="25"/>
  <c r="AG237" i="25"/>
  <c r="AF237" i="25"/>
  <c r="AE237" i="25"/>
  <c r="AD237" i="25"/>
  <c r="AC237" i="25"/>
  <c r="AB237" i="25"/>
  <c r="AA237" i="25"/>
  <c r="Z237" i="25"/>
  <c r="Y237" i="25"/>
  <c r="AJ235" i="25"/>
  <c r="AI235" i="25"/>
  <c r="AH235" i="25"/>
  <c r="AG235" i="25"/>
  <c r="AF235" i="25"/>
  <c r="AE235" i="25"/>
  <c r="AD235" i="25"/>
  <c r="AC235" i="25"/>
  <c r="AB235" i="25"/>
  <c r="AA235" i="25"/>
  <c r="Z235" i="25"/>
  <c r="Y235" i="25"/>
  <c r="AJ234" i="25"/>
  <c r="AI234" i="25"/>
  <c r="AH234" i="25"/>
  <c r="AG234" i="25"/>
  <c r="AF234" i="25"/>
  <c r="AE234" i="25"/>
  <c r="AD234" i="25"/>
  <c r="AC234" i="25"/>
  <c r="AB234" i="25"/>
  <c r="AA234" i="25"/>
  <c r="Z234" i="25"/>
  <c r="Y234" i="25"/>
  <c r="AJ233" i="25"/>
  <c r="AI233" i="25"/>
  <c r="AH233" i="25"/>
  <c r="AG233" i="25"/>
  <c r="AF233" i="25"/>
  <c r="AE233" i="25"/>
  <c r="AD233" i="25"/>
  <c r="AC233" i="25"/>
  <c r="AB233" i="25"/>
  <c r="AA233" i="25"/>
  <c r="Z233" i="25"/>
  <c r="Y233" i="25"/>
  <c r="AJ232" i="25"/>
  <c r="AI232" i="25"/>
  <c r="AH232" i="25"/>
  <c r="AG232" i="25"/>
  <c r="AF232" i="25"/>
  <c r="AE232" i="25"/>
  <c r="AD232" i="25"/>
  <c r="AC232" i="25"/>
  <c r="AB232" i="25"/>
  <c r="AA232" i="25"/>
  <c r="Z232" i="25"/>
  <c r="Y232" i="25"/>
  <c r="AJ231" i="25"/>
  <c r="AI231" i="25"/>
  <c r="AH231" i="25"/>
  <c r="AG231" i="25"/>
  <c r="AF231" i="25"/>
  <c r="AE231" i="25"/>
  <c r="AD231" i="25"/>
  <c r="AC231" i="25"/>
  <c r="AB231" i="25"/>
  <c r="AA231" i="25"/>
  <c r="Z231" i="25"/>
  <c r="Y231" i="25"/>
  <c r="AJ230" i="25"/>
  <c r="AI230" i="25"/>
  <c r="AH230" i="25"/>
  <c r="AG230" i="25"/>
  <c r="AF230" i="25"/>
  <c r="AE230" i="25"/>
  <c r="AD230" i="25"/>
  <c r="AC230" i="25"/>
  <c r="AB230" i="25"/>
  <c r="AA230" i="25"/>
  <c r="Z230" i="25"/>
  <c r="Y230" i="25"/>
  <c r="AJ229" i="25"/>
  <c r="AI229" i="25"/>
  <c r="AH229" i="25"/>
  <c r="AG229" i="25"/>
  <c r="AF229" i="25"/>
  <c r="AE229" i="25"/>
  <c r="AD229" i="25"/>
  <c r="AC229" i="25"/>
  <c r="AB229" i="25"/>
  <c r="AA229" i="25"/>
  <c r="Z229" i="25"/>
  <c r="Y229" i="25"/>
  <c r="AJ227" i="25"/>
  <c r="AI227" i="25"/>
  <c r="AH227" i="25"/>
  <c r="AG227" i="25"/>
  <c r="AF227" i="25"/>
  <c r="AE227" i="25"/>
  <c r="AD227" i="25"/>
  <c r="AC227" i="25"/>
  <c r="AB227" i="25"/>
  <c r="AA227" i="25"/>
  <c r="Z227" i="25"/>
  <c r="Y227" i="25"/>
  <c r="AJ226" i="25"/>
  <c r="AI226" i="25"/>
  <c r="AH226" i="25"/>
  <c r="AG226" i="25"/>
  <c r="AF226" i="25"/>
  <c r="AE226" i="25"/>
  <c r="AD226" i="25"/>
  <c r="AC226" i="25"/>
  <c r="AB226" i="25"/>
  <c r="AA226" i="25"/>
  <c r="Z226" i="25"/>
  <c r="Y226" i="25"/>
  <c r="AJ225" i="25"/>
  <c r="AI225" i="25"/>
  <c r="AH225" i="25"/>
  <c r="AG225" i="25"/>
  <c r="AF225" i="25"/>
  <c r="AE225" i="25"/>
  <c r="AD225" i="25"/>
  <c r="AC225" i="25"/>
  <c r="AB225" i="25"/>
  <c r="AA225" i="25"/>
  <c r="Z225" i="25"/>
  <c r="Y225" i="25"/>
  <c r="AJ224" i="25"/>
  <c r="AI224" i="25"/>
  <c r="AH224" i="25"/>
  <c r="AG224" i="25"/>
  <c r="AF224" i="25"/>
  <c r="AE224" i="25"/>
  <c r="AD224" i="25"/>
  <c r="AC224" i="25"/>
  <c r="AB224" i="25"/>
  <c r="AA224" i="25"/>
  <c r="Z224" i="25"/>
  <c r="Y224" i="25"/>
  <c r="AJ223" i="25"/>
  <c r="AI223" i="25"/>
  <c r="AH223" i="25"/>
  <c r="AG223" i="25"/>
  <c r="AF223" i="25"/>
  <c r="AE223" i="25"/>
  <c r="AD223" i="25"/>
  <c r="AC223" i="25"/>
  <c r="AB223" i="25"/>
  <c r="AA223" i="25"/>
  <c r="Z223" i="25"/>
  <c r="Y223" i="25"/>
  <c r="AJ222" i="25"/>
  <c r="AI222" i="25"/>
  <c r="AH222" i="25"/>
  <c r="AG222" i="25"/>
  <c r="AF222" i="25"/>
  <c r="AE222" i="25"/>
  <c r="AD222" i="25"/>
  <c r="AC222" i="25"/>
  <c r="AB222" i="25"/>
  <c r="AA222" i="25"/>
  <c r="Z222" i="25"/>
  <c r="Y222" i="25"/>
  <c r="AJ221" i="25"/>
  <c r="AI221" i="25"/>
  <c r="AH221" i="25"/>
  <c r="AG221" i="25"/>
  <c r="AF221" i="25"/>
  <c r="AE221" i="25"/>
  <c r="AD221" i="25"/>
  <c r="AC221" i="25"/>
  <c r="AB221" i="25"/>
  <c r="AA221" i="25"/>
  <c r="Z221" i="25"/>
  <c r="Y221" i="25"/>
  <c r="AJ220" i="25"/>
  <c r="AI220" i="25"/>
  <c r="AH220" i="25"/>
  <c r="AG220" i="25"/>
  <c r="AF220" i="25"/>
  <c r="AE220" i="25"/>
  <c r="AD220" i="25"/>
  <c r="AC220" i="25"/>
  <c r="AB220" i="25"/>
  <c r="AA220" i="25"/>
  <c r="Z220" i="25"/>
  <c r="Y220" i="25"/>
  <c r="AJ219" i="25"/>
  <c r="AI219" i="25"/>
  <c r="AH219" i="25"/>
  <c r="AG219" i="25"/>
  <c r="AF219" i="25"/>
  <c r="AE219" i="25"/>
  <c r="AD219" i="25"/>
  <c r="AC219" i="25"/>
  <c r="AB219" i="25"/>
  <c r="AA219" i="25"/>
  <c r="Z219" i="25"/>
  <c r="Y219" i="25"/>
  <c r="AJ218" i="25"/>
  <c r="AI218" i="25"/>
  <c r="AH218" i="25"/>
  <c r="AG218" i="25"/>
  <c r="AF218" i="25"/>
  <c r="AE218" i="25"/>
  <c r="AD218" i="25"/>
  <c r="AC218" i="25"/>
  <c r="AB218" i="25"/>
  <c r="AA218" i="25"/>
  <c r="Z218" i="25"/>
  <c r="Y218" i="25"/>
  <c r="AJ217" i="25"/>
  <c r="AI217" i="25"/>
  <c r="AH217" i="25"/>
  <c r="AG217" i="25"/>
  <c r="AF217" i="25"/>
  <c r="AE217" i="25"/>
  <c r="AD217" i="25"/>
  <c r="AC217" i="25"/>
  <c r="AB217" i="25"/>
  <c r="AA217" i="25"/>
  <c r="Z217" i="25"/>
  <c r="Y217" i="25"/>
  <c r="AJ216" i="25"/>
  <c r="AI216" i="25"/>
  <c r="AH216" i="25"/>
  <c r="AG216" i="25"/>
  <c r="AF216" i="25"/>
  <c r="AE216" i="25"/>
  <c r="AD216" i="25"/>
  <c r="AC216" i="25"/>
  <c r="AB216" i="25"/>
  <c r="AA216" i="25"/>
  <c r="Z216" i="25"/>
  <c r="Y216" i="25"/>
  <c r="AJ215" i="25"/>
  <c r="AI215" i="25"/>
  <c r="AH215" i="25"/>
  <c r="AG215" i="25"/>
  <c r="AF215" i="25"/>
  <c r="AE215" i="25"/>
  <c r="AD215" i="25"/>
  <c r="AC215" i="25"/>
  <c r="AB215" i="25"/>
  <c r="AA215" i="25"/>
  <c r="Z215" i="25"/>
  <c r="Y215" i="25"/>
  <c r="AJ214" i="25"/>
  <c r="AI214" i="25"/>
  <c r="AH214" i="25"/>
  <c r="AG214" i="25"/>
  <c r="AF214" i="25"/>
  <c r="AE214" i="25"/>
  <c r="AD214" i="25"/>
  <c r="AC214" i="25"/>
  <c r="AB214" i="25"/>
  <c r="AA214" i="25"/>
  <c r="Z214" i="25"/>
  <c r="Y214" i="25"/>
  <c r="AJ213" i="25"/>
  <c r="AI213" i="25"/>
  <c r="AH213" i="25"/>
  <c r="AG213" i="25"/>
  <c r="AF213" i="25"/>
  <c r="AE213" i="25"/>
  <c r="AD213" i="25"/>
  <c r="AC213" i="25"/>
  <c r="AB213" i="25"/>
  <c r="AA213" i="25"/>
  <c r="Z213" i="25"/>
  <c r="Y213" i="25"/>
  <c r="AJ212" i="25"/>
  <c r="AI212" i="25"/>
  <c r="AH212" i="25"/>
  <c r="AG212" i="25"/>
  <c r="AF212" i="25"/>
  <c r="AE212" i="25"/>
  <c r="AD212" i="25"/>
  <c r="AC212" i="25"/>
  <c r="AB212" i="25"/>
  <c r="AA212" i="25"/>
  <c r="Z212" i="25"/>
  <c r="Y212" i="25"/>
  <c r="AJ211" i="25"/>
  <c r="AI211" i="25"/>
  <c r="AH211" i="25"/>
  <c r="AG211" i="25"/>
  <c r="AF211" i="25"/>
  <c r="AE211" i="25"/>
  <c r="AD211" i="25"/>
  <c r="AC211" i="25"/>
  <c r="AB211" i="25"/>
  <c r="AA211" i="25"/>
  <c r="Z211" i="25"/>
  <c r="Y211" i="25"/>
  <c r="AJ210" i="25"/>
  <c r="AI210" i="25"/>
  <c r="AH210" i="25"/>
  <c r="AG210" i="25"/>
  <c r="AF210" i="25"/>
  <c r="AE210" i="25"/>
  <c r="AD210" i="25"/>
  <c r="AC210" i="25"/>
  <c r="AB210" i="25"/>
  <c r="AA210" i="25"/>
  <c r="Z210" i="25"/>
  <c r="Y210" i="25"/>
  <c r="AJ209" i="25"/>
  <c r="AI209" i="25"/>
  <c r="AH209" i="25"/>
  <c r="AG209" i="25"/>
  <c r="AF209" i="25"/>
  <c r="AE209" i="25"/>
  <c r="AD209" i="25"/>
  <c r="AC209" i="25"/>
  <c r="AB209" i="25"/>
  <c r="AA209" i="25"/>
  <c r="Z209" i="25"/>
  <c r="Y209" i="25"/>
  <c r="AJ208" i="25"/>
  <c r="AI208" i="25"/>
  <c r="AH208" i="25"/>
  <c r="AG208" i="25"/>
  <c r="AF208" i="25"/>
  <c r="AE208" i="25"/>
  <c r="AD208" i="25"/>
  <c r="AC208" i="25"/>
  <c r="AB208" i="25"/>
  <c r="AA208" i="25"/>
  <c r="Z208" i="25"/>
  <c r="Y208" i="25"/>
  <c r="AJ207" i="25"/>
  <c r="AI207" i="25"/>
  <c r="AH207" i="25"/>
  <c r="AG207" i="25"/>
  <c r="AF207" i="25"/>
  <c r="AE207" i="25"/>
  <c r="AD207" i="25"/>
  <c r="AC207" i="25"/>
  <c r="AB207" i="25"/>
  <c r="AA207" i="25"/>
  <c r="Z207" i="25"/>
  <c r="Y207" i="25"/>
  <c r="AJ206" i="25"/>
  <c r="AI206" i="25"/>
  <c r="AH206" i="25"/>
  <c r="AG206" i="25"/>
  <c r="AF206" i="25"/>
  <c r="AE206" i="25"/>
  <c r="AD206" i="25"/>
  <c r="AC206" i="25"/>
  <c r="AB206" i="25"/>
  <c r="AA206" i="25"/>
  <c r="Z206" i="25"/>
  <c r="Y206" i="25"/>
  <c r="AJ205" i="25"/>
  <c r="AI205" i="25"/>
  <c r="AH205" i="25"/>
  <c r="AG205" i="25"/>
  <c r="AF205" i="25"/>
  <c r="AE205" i="25"/>
  <c r="AD205" i="25"/>
  <c r="AC205" i="25"/>
  <c r="AB205" i="25"/>
  <c r="AA205" i="25"/>
  <c r="Z205" i="25"/>
  <c r="Y205" i="25"/>
  <c r="AJ204" i="25"/>
  <c r="AI204" i="25"/>
  <c r="AH204" i="25"/>
  <c r="AG204" i="25"/>
  <c r="AF204" i="25"/>
  <c r="AE204" i="25"/>
  <c r="AD204" i="25"/>
  <c r="AC204" i="25"/>
  <c r="AB204" i="25"/>
  <c r="AA204" i="25"/>
  <c r="Z204" i="25"/>
  <c r="Y204" i="25"/>
  <c r="AJ203" i="25"/>
  <c r="AI203" i="25"/>
  <c r="AH203" i="25"/>
  <c r="AG203" i="25"/>
  <c r="AF203" i="25"/>
  <c r="AE203" i="25"/>
  <c r="AD203" i="25"/>
  <c r="AC203" i="25"/>
  <c r="AB203" i="25"/>
  <c r="AA203" i="25"/>
  <c r="Z203" i="25"/>
  <c r="Y203" i="25"/>
  <c r="AJ202" i="25"/>
  <c r="AI202" i="25"/>
  <c r="AH202" i="25"/>
  <c r="AG202" i="25"/>
  <c r="AF202" i="25"/>
  <c r="AE202" i="25"/>
  <c r="AD202" i="25"/>
  <c r="AC202" i="25"/>
  <c r="AB202" i="25"/>
  <c r="AA202" i="25"/>
  <c r="Z202" i="25"/>
  <c r="Y202" i="25"/>
  <c r="AJ201" i="25"/>
  <c r="AI201" i="25"/>
  <c r="AH201" i="25"/>
  <c r="AG201" i="25"/>
  <c r="AF201" i="25"/>
  <c r="AE201" i="25"/>
  <c r="AD201" i="25"/>
  <c r="AC201" i="25"/>
  <c r="AB201" i="25"/>
  <c r="AA201" i="25"/>
  <c r="Z201" i="25"/>
  <c r="Y201" i="25"/>
  <c r="AJ200" i="25"/>
  <c r="AI200" i="25"/>
  <c r="AH200" i="25"/>
  <c r="AG200" i="25"/>
  <c r="AF200" i="25"/>
  <c r="AE200" i="25"/>
  <c r="AD200" i="25"/>
  <c r="AC200" i="25"/>
  <c r="AB200" i="25"/>
  <c r="AA200" i="25"/>
  <c r="Z200" i="25"/>
  <c r="Y200" i="25"/>
  <c r="AJ199" i="25"/>
  <c r="AI199" i="25"/>
  <c r="AH199" i="25"/>
  <c r="AG199" i="25"/>
  <c r="AF199" i="25"/>
  <c r="AE199" i="25"/>
  <c r="AD199" i="25"/>
  <c r="AC199" i="25"/>
  <c r="AB199" i="25"/>
  <c r="AA199" i="25"/>
  <c r="Z199" i="25"/>
  <c r="Y199" i="25"/>
  <c r="AJ198" i="25"/>
  <c r="AI198" i="25"/>
  <c r="AH198" i="25"/>
  <c r="AG198" i="25"/>
  <c r="AF198" i="25"/>
  <c r="AE198" i="25"/>
  <c r="AD198" i="25"/>
  <c r="AC198" i="25"/>
  <c r="AB198" i="25"/>
  <c r="AA198" i="25"/>
  <c r="Z198" i="25"/>
  <c r="Y198" i="25"/>
  <c r="AJ197" i="25"/>
  <c r="AI197" i="25"/>
  <c r="AH197" i="25"/>
  <c r="AG197" i="25"/>
  <c r="AF197" i="25"/>
  <c r="AE197" i="25"/>
  <c r="AD197" i="25"/>
  <c r="AC197" i="25"/>
  <c r="AB197" i="25"/>
  <c r="AA197" i="25"/>
  <c r="Z197" i="25"/>
  <c r="Y197" i="25"/>
  <c r="AJ194" i="25"/>
  <c r="AI194" i="25"/>
  <c r="AH194" i="25"/>
  <c r="AG194" i="25"/>
  <c r="AF194" i="25"/>
  <c r="AE194" i="25"/>
  <c r="AD194" i="25"/>
  <c r="AC194" i="25"/>
  <c r="AB194" i="25"/>
  <c r="AA194" i="25"/>
  <c r="Z194" i="25"/>
  <c r="Y194" i="25"/>
  <c r="AJ193" i="25"/>
  <c r="AI193" i="25"/>
  <c r="AH193" i="25"/>
  <c r="AG193" i="25"/>
  <c r="AF193" i="25"/>
  <c r="AE193" i="25"/>
  <c r="AD193" i="25"/>
  <c r="AC193" i="25"/>
  <c r="AB193" i="25"/>
  <c r="AA193" i="25"/>
  <c r="Z193" i="25"/>
  <c r="Y193" i="25"/>
  <c r="AJ192" i="25"/>
  <c r="AI192" i="25"/>
  <c r="AH192" i="25"/>
  <c r="AG192" i="25"/>
  <c r="AF192" i="25"/>
  <c r="AE192" i="25"/>
  <c r="AD192" i="25"/>
  <c r="AC192" i="25"/>
  <c r="AB192" i="25"/>
  <c r="AA192" i="25"/>
  <c r="Z192" i="25"/>
  <c r="Y192" i="25"/>
  <c r="AJ191" i="25"/>
  <c r="AI191" i="25"/>
  <c r="AH191" i="25"/>
  <c r="AG191" i="25"/>
  <c r="AF191" i="25"/>
  <c r="AE191" i="25"/>
  <c r="AD191" i="25"/>
  <c r="AC191" i="25"/>
  <c r="AB191" i="25"/>
  <c r="AA191" i="25"/>
  <c r="Z191" i="25"/>
  <c r="Y191" i="25"/>
  <c r="AJ190" i="25"/>
  <c r="AI190" i="25"/>
  <c r="AH190" i="25"/>
  <c r="AG190" i="25"/>
  <c r="AF190" i="25"/>
  <c r="AE190" i="25"/>
  <c r="AD190" i="25"/>
  <c r="AC190" i="25"/>
  <c r="AB190" i="25"/>
  <c r="AA190" i="25"/>
  <c r="Z190" i="25"/>
  <c r="Y190" i="25"/>
  <c r="AJ189" i="25"/>
  <c r="AI189" i="25"/>
  <c r="AH189" i="25"/>
  <c r="AG189" i="25"/>
  <c r="AF189" i="25"/>
  <c r="AE189" i="25"/>
  <c r="AD189" i="25"/>
  <c r="AC189" i="25"/>
  <c r="AB189" i="25"/>
  <c r="AA189" i="25"/>
  <c r="Z189" i="25"/>
  <c r="Y189" i="25"/>
  <c r="AJ187" i="25"/>
  <c r="AI187" i="25"/>
  <c r="AH187" i="25"/>
  <c r="AG187" i="25"/>
  <c r="AF187" i="25"/>
  <c r="AE187" i="25"/>
  <c r="AD187" i="25"/>
  <c r="AC187" i="25"/>
  <c r="AB187" i="25"/>
  <c r="AA187" i="25"/>
  <c r="Z187" i="25"/>
  <c r="Y187" i="25"/>
  <c r="AJ185" i="25"/>
  <c r="AI185" i="25"/>
  <c r="AH185" i="25"/>
  <c r="AG185" i="25"/>
  <c r="AF185" i="25"/>
  <c r="AE185" i="25"/>
  <c r="AD185" i="25"/>
  <c r="AC185" i="25"/>
  <c r="AB185" i="25"/>
  <c r="AA185" i="25"/>
  <c r="Z185" i="25"/>
  <c r="Y185" i="25"/>
  <c r="AJ184" i="25"/>
  <c r="AI184" i="25"/>
  <c r="AH184" i="25"/>
  <c r="AG184" i="25"/>
  <c r="AF184" i="25"/>
  <c r="AE184" i="25"/>
  <c r="AD184" i="25"/>
  <c r="AC184" i="25"/>
  <c r="AB184" i="25"/>
  <c r="AA184" i="25"/>
  <c r="Z184" i="25"/>
  <c r="Y184" i="25"/>
  <c r="AJ183" i="25"/>
  <c r="AI183" i="25"/>
  <c r="AH183" i="25"/>
  <c r="AG183" i="25"/>
  <c r="AF183" i="25"/>
  <c r="AE183" i="25"/>
  <c r="AD183" i="25"/>
  <c r="AC183" i="25"/>
  <c r="AB183" i="25"/>
  <c r="AA183" i="25"/>
  <c r="Z183" i="25"/>
  <c r="Y183" i="25"/>
  <c r="AJ182" i="25"/>
  <c r="AI182" i="25"/>
  <c r="AH182" i="25"/>
  <c r="AG182" i="25"/>
  <c r="AF182" i="25"/>
  <c r="AE182" i="25"/>
  <c r="AD182" i="25"/>
  <c r="AC182" i="25"/>
  <c r="AB182" i="25"/>
  <c r="AA182" i="25"/>
  <c r="Z182" i="25"/>
  <c r="Y182" i="25"/>
  <c r="AJ181" i="25"/>
  <c r="AI181" i="25"/>
  <c r="AH181" i="25"/>
  <c r="AG181" i="25"/>
  <c r="AF181" i="25"/>
  <c r="AE181" i="25"/>
  <c r="AD181" i="25"/>
  <c r="AC181" i="25"/>
  <c r="AB181" i="25"/>
  <c r="AA181" i="25"/>
  <c r="Z181" i="25"/>
  <c r="Y181" i="25"/>
  <c r="AJ180" i="25"/>
  <c r="AI180" i="25"/>
  <c r="AH180" i="25"/>
  <c r="AG180" i="25"/>
  <c r="AF180" i="25"/>
  <c r="AE180" i="25"/>
  <c r="AD180" i="25"/>
  <c r="AC180" i="25"/>
  <c r="AB180" i="25"/>
  <c r="AA180" i="25"/>
  <c r="Z180" i="25"/>
  <c r="Y180" i="25"/>
  <c r="AJ179" i="25"/>
  <c r="AI179" i="25"/>
  <c r="AH179" i="25"/>
  <c r="AG179" i="25"/>
  <c r="AF179" i="25"/>
  <c r="AE179" i="25"/>
  <c r="AD179" i="25"/>
  <c r="AC179" i="25"/>
  <c r="AB179" i="25"/>
  <c r="AA179" i="25"/>
  <c r="Z179" i="25"/>
  <c r="Y179" i="25"/>
  <c r="AJ177" i="25"/>
  <c r="AI177" i="25"/>
  <c r="AH177" i="25"/>
  <c r="AG177" i="25"/>
  <c r="AF177" i="25"/>
  <c r="AE177" i="25"/>
  <c r="AD177" i="25"/>
  <c r="AC177" i="25"/>
  <c r="AB177" i="25"/>
  <c r="AA177" i="25"/>
  <c r="Z177" i="25"/>
  <c r="Y177" i="25"/>
  <c r="AJ176" i="25"/>
  <c r="AI176" i="25"/>
  <c r="AH176" i="25"/>
  <c r="AG176" i="25"/>
  <c r="AF176" i="25"/>
  <c r="AE176" i="25"/>
  <c r="AD176" i="25"/>
  <c r="AC176" i="25"/>
  <c r="AB176" i="25"/>
  <c r="AA176" i="25"/>
  <c r="Z176" i="25"/>
  <c r="Y176" i="25"/>
  <c r="AJ175" i="25"/>
  <c r="AI175" i="25"/>
  <c r="AH175" i="25"/>
  <c r="AG175" i="25"/>
  <c r="AF175" i="25"/>
  <c r="AE175" i="25"/>
  <c r="AD175" i="25"/>
  <c r="AC175" i="25"/>
  <c r="AB175" i="25"/>
  <c r="AA175" i="25"/>
  <c r="Z175" i="25"/>
  <c r="Y175" i="25"/>
  <c r="AJ174" i="25"/>
  <c r="AI174" i="25"/>
  <c r="AH174" i="25"/>
  <c r="AG174" i="25"/>
  <c r="AF174" i="25"/>
  <c r="AE174" i="25"/>
  <c r="AD174" i="25"/>
  <c r="AC174" i="25"/>
  <c r="AB174" i="25"/>
  <c r="AA174" i="25"/>
  <c r="Z174" i="25"/>
  <c r="Y174" i="25"/>
  <c r="AJ173" i="25"/>
  <c r="AI173" i="25"/>
  <c r="AH173" i="25"/>
  <c r="AG173" i="25"/>
  <c r="AF173" i="25"/>
  <c r="AE173" i="25"/>
  <c r="AD173" i="25"/>
  <c r="AC173" i="25"/>
  <c r="AB173" i="25"/>
  <c r="AA173" i="25"/>
  <c r="Z173" i="25"/>
  <c r="Y173" i="25"/>
  <c r="AJ172" i="25"/>
  <c r="AI172" i="25"/>
  <c r="AH172" i="25"/>
  <c r="AG172" i="25"/>
  <c r="AF172" i="25"/>
  <c r="AE172" i="25"/>
  <c r="AD172" i="25"/>
  <c r="AC172" i="25"/>
  <c r="AB172" i="25"/>
  <c r="AA172" i="25"/>
  <c r="Z172" i="25"/>
  <c r="Y172" i="25"/>
  <c r="AJ171" i="25"/>
  <c r="AI171" i="25"/>
  <c r="AH171" i="25"/>
  <c r="AG171" i="25"/>
  <c r="AF171" i="25"/>
  <c r="AE171" i="25"/>
  <c r="AD171" i="25"/>
  <c r="AC171" i="25"/>
  <c r="AB171" i="25"/>
  <c r="AA171" i="25"/>
  <c r="Z171" i="25"/>
  <c r="Y171" i="25"/>
  <c r="AJ170" i="25"/>
  <c r="AI170" i="25"/>
  <c r="AH170" i="25"/>
  <c r="AG170" i="25"/>
  <c r="AF170" i="25"/>
  <c r="AE170" i="25"/>
  <c r="AD170" i="25"/>
  <c r="AC170" i="25"/>
  <c r="AB170" i="25"/>
  <c r="AA170" i="25"/>
  <c r="Z170" i="25"/>
  <c r="Y170" i="25"/>
  <c r="AJ169" i="25"/>
  <c r="AI169" i="25"/>
  <c r="AH169" i="25"/>
  <c r="AG169" i="25"/>
  <c r="AF169" i="25"/>
  <c r="AE169" i="25"/>
  <c r="AD169" i="25"/>
  <c r="AC169" i="25"/>
  <c r="AB169" i="25"/>
  <c r="AA169" i="25"/>
  <c r="Z169" i="25"/>
  <c r="Y169" i="25"/>
  <c r="AJ168" i="25"/>
  <c r="AI168" i="25"/>
  <c r="AH168" i="25"/>
  <c r="AG168" i="25"/>
  <c r="AF168" i="25"/>
  <c r="AE168" i="25"/>
  <c r="AD168" i="25"/>
  <c r="AC168" i="25"/>
  <c r="AB168" i="25"/>
  <c r="AA168" i="25"/>
  <c r="Z168" i="25"/>
  <c r="Y168" i="25"/>
  <c r="AJ167" i="25"/>
  <c r="AI167" i="25"/>
  <c r="AH167" i="25"/>
  <c r="AG167" i="25"/>
  <c r="AF167" i="25"/>
  <c r="AE167" i="25"/>
  <c r="AD167" i="25"/>
  <c r="AC167" i="25"/>
  <c r="AB167" i="25"/>
  <c r="AA167" i="25"/>
  <c r="Z167" i="25"/>
  <c r="Y167" i="25"/>
  <c r="AJ166" i="25"/>
  <c r="AI166" i="25"/>
  <c r="AH166" i="25"/>
  <c r="AG166" i="25"/>
  <c r="AF166" i="25"/>
  <c r="AE166" i="25"/>
  <c r="AD166" i="25"/>
  <c r="AC166" i="25"/>
  <c r="AB166" i="25"/>
  <c r="AA166" i="25"/>
  <c r="Z166" i="25"/>
  <c r="Y166" i="25"/>
  <c r="AJ165" i="25"/>
  <c r="AI165" i="25"/>
  <c r="AH165" i="25"/>
  <c r="AG165" i="25"/>
  <c r="AF165" i="25"/>
  <c r="AE165" i="25"/>
  <c r="AD165" i="25"/>
  <c r="AC165" i="25"/>
  <c r="AB165" i="25"/>
  <c r="AA165" i="25"/>
  <c r="Z165" i="25"/>
  <c r="Y165" i="25"/>
  <c r="AJ164" i="25"/>
  <c r="AI164" i="25"/>
  <c r="AH164" i="25"/>
  <c r="AG164" i="25"/>
  <c r="AF164" i="25"/>
  <c r="AE164" i="25"/>
  <c r="AD164" i="25"/>
  <c r="AC164" i="25"/>
  <c r="AB164" i="25"/>
  <c r="AA164" i="25"/>
  <c r="Z164" i="25"/>
  <c r="Y164" i="25"/>
  <c r="AJ163" i="25"/>
  <c r="AI163" i="25"/>
  <c r="AH163" i="25"/>
  <c r="AG163" i="25"/>
  <c r="AF163" i="25"/>
  <c r="AE163" i="25"/>
  <c r="AD163" i="25"/>
  <c r="AC163" i="25"/>
  <c r="AB163" i="25"/>
  <c r="AA163" i="25"/>
  <c r="Z163" i="25"/>
  <c r="Y163" i="25"/>
  <c r="AJ162" i="25"/>
  <c r="AI162" i="25"/>
  <c r="AH162" i="25"/>
  <c r="AG162" i="25"/>
  <c r="AF162" i="25"/>
  <c r="AE162" i="25"/>
  <c r="AD162" i="25"/>
  <c r="AC162" i="25"/>
  <c r="AB162" i="25"/>
  <c r="AA162" i="25"/>
  <c r="Z162" i="25"/>
  <c r="Y162" i="25"/>
  <c r="AJ161" i="25"/>
  <c r="AI161" i="25"/>
  <c r="AH161" i="25"/>
  <c r="AG161" i="25"/>
  <c r="AF161" i="25"/>
  <c r="AE161" i="25"/>
  <c r="AD161" i="25"/>
  <c r="AC161" i="25"/>
  <c r="AB161" i="25"/>
  <c r="AA161" i="25"/>
  <c r="Z161" i="25"/>
  <c r="Y161" i="25"/>
  <c r="AJ160" i="25"/>
  <c r="AI160" i="25"/>
  <c r="AH160" i="25"/>
  <c r="AG160" i="25"/>
  <c r="AF160" i="25"/>
  <c r="AE160" i="25"/>
  <c r="AD160" i="25"/>
  <c r="AC160" i="25"/>
  <c r="AB160" i="25"/>
  <c r="AA160" i="25"/>
  <c r="Z160" i="25"/>
  <c r="Y160" i="25"/>
  <c r="AJ159" i="25"/>
  <c r="AI159" i="25"/>
  <c r="AH159" i="25"/>
  <c r="AG159" i="25"/>
  <c r="AF159" i="25"/>
  <c r="AE159" i="25"/>
  <c r="AD159" i="25"/>
  <c r="AC159" i="25"/>
  <c r="AB159" i="25"/>
  <c r="AA159" i="25"/>
  <c r="Z159" i="25"/>
  <c r="Y159" i="25"/>
  <c r="AP159" i="25" s="1"/>
  <c r="AJ158" i="25"/>
  <c r="AI158" i="25"/>
  <c r="AH158" i="25"/>
  <c r="AG158" i="25"/>
  <c r="AF158" i="25"/>
  <c r="AE158" i="25"/>
  <c r="AD158" i="25"/>
  <c r="AC158" i="25"/>
  <c r="AB158" i="25"/>
  <c r="AA158" i="25"/>
  <c r="Z158" i="25"/>
  <c r="Y158" i="25"/>
  <c r="AJ157" i="25"/>
  <c r="AI157" i="25"/>
  <c r="AH157" i="25"/>
  <c r="AG157" i="25"/>
  <c r="AF157" i="25"/>
  <c r="AE157" i="25"/>
  <c r="AD157" i="25"/>
  <c r="AC157" i="25"/>
  <c r="AB157" i="25"/>
  <c r="AA157" i="25"/>
  <c r="Z157" i="25"/>
  <c r="Y157" i="25"/>
  <c r="AP157" i="25" s="1"/>
  <c r="AJ156" i="25"/>
  <c r="AI156" i="25"/>
  <c r="AH156" i="25"/>
  <c r="AG156" i="25"/>
  <c r="AF156" i="25"/>
  <c r="AE156" i="25"/>
  <c r="AD156" i="25"/>
  <c r="AC156" i="25"/>
  <c r="AB156" i="25"/>
  <c r="AA156" i="25"/>
  <c r="Z156" i="25"/>
  <c r="Y156" i="25"/>
  <c r="AJ154" i="25"/>
  <c r="AI154" i="25"/>
  <c r="AH154" i="25"/>
  <c r="AG154" i="25"/>
  <c r="AF154" i="25"/>
  <c r="AE154" i="25"/>
  <c r="AD154" i="25"/>
  <c r="AC154" i="25"/>
  <c r="AB154" i="25"/>
  <c r="AA154" i="25"/>
  <c r="Z154" i="25"/>
  <c r="Y154" i="25"/>
  <c r="AJ153" i="25"/>
  <c r="AI153" i="25"/>
  <c r="AH153" i="25"/>
  <c r="AG153" i="25"/>
  <c r="AF153" i="25"/>
  <c r="AE153" i="25"/>
  <c r="AD153" i="25"/>
  <c r="AC153" i="25"/>
  <c r="AB153" i="25"/>
  <c r="AA153" i="25"/>
  <c r="Z153" i="25"/>
  <c r="Y153" i="25"/>
  <c r="AJ152" i="25"/>
  <c r="AI152" i="25"/>
  <c r="AH152" i="25"/>
  <c r="AG152" i="25"/>
  <c r="AF152" i="25"/>
  <c r="AE152" i="25"/>
  <c r="AD152" i="25"/>
  <c r="AC152" i="25"/>
  <c r="AB152" i="25"/>
  <c r="AA152" i="25"/>
  <c r="Z152" i="25"/>
  <c r="Y152" i="25"/>
  <c r="AJ151" i="25"/>
  <c r="AI151" i="25"/>
  <c r="AH151" i="25"/>
  <c r="AG151" i="25"/>
  <c r="AF151" i="25"/>
  <c r="AE151" i="25"/>
  <c r="AD151" i="25"/>
  <c r="AC151" i="25"/>
  <c r="AB151" i="25"/>
  <c r="AA151" i="25"/>
  <c r="Z151" i="25"/>
  <c r="Y151" i="25"/>
  <c r="AJ150" i="25"/>
  <c r="AI150" i="25"/>
  <c r="AH150" i="25"/>
  <c r="AG150" i="25"/>
  <c r="AF150" i="25"/>
  <c r="AE150" i="25"/>
  <c r="AD150" i="25"/>
  <c r="AC150" i="25"/>
  <c r="AB150" i="25"/>
  <c r="AA150" i="25"/>
  <c r="Z150" i="25"/>
  <c r="Y150" i="25"/>
  <c r="AP150" i="25" s="1"/>
  <c r="AJ149" i="25"/>
  <c r="AI149" i="25"/>
  <c r="AH149" i="25"/>
  <c r="AG149" i="25"/>
  <c r="AF149" i="25"/>
  <c r="AE149" i="25"/>
  <c r="AD149" i="25"/>
  <c r="AC149" i="25"/>
  <c r="AB149" i="25"/>
  <c r="AA149" i="25"/>
  <c r="Z149" i="25"/>
  <c r="Y149" i="25"/>
  <c r="AJ147" i="25"/>
  <c r="AI147" i="25"/>
  <c r="AH147" i="25"/>
  <c r="AG147" i="25"/>
  <c r="AF147" i="25"/>
  <c r="AE147" i="25"/>
  <c r="AD147" i="25"/>
  <c r="AC147" i="25"/>
  <c r="AB147" i="25"/>
  <c r="AA147" i="25"/>
  <c r="Z147" i="25"/>
  <c r="Y147" i="25"/>
  <c r="AJ146" i="25"/>
  <c r="AI146" i="25"/>
  <c r="AH146" i="25"/>
  <c r="AG146" i="25"/>
  <c r="AF146" i="25"/>
  <c r="AE146" i="25"/>
  <c r="AD146" i="25"/>
  <c r="AC146" i="25"/>
  <c r="AB146" i="25"/>
  <c r="AA146" i="25"/>
  <c r="Z146" i="25"/>
  <c r="Y146" i="25"/>
  <c r="AJ145" i="25"/>
  <c r="AI145" i="25"/>
  <c r="AH145" i="25"/>
  <c r="AG145" i="25"/>
  <c r="AF145" i="25"/>
  <c r="AE145" i="25"/>
  <c r="AD145" i="25"/>
  <c r="AC145" i="25"/>
  <c r="AB145" i="25"/>
  <c r="AA145" i="25"/>
  <c r="Z145" i="25"/>
  <c r="Y145" i="25"/>
  <c r="AJ144" i="25"/>
  <c r="AI144" i="25"/>
  <c r="AH144" i="25"/>
  <c r="AG144" i="25"/>
  <c r="AF144" i="25"/>
  <c r="AE144" i="25"/>
  <c r="AD144" i="25"/>
  <c r="AC144" i="25"/>
  <c r="AB144" i="25"/>
  <c r="AA144" i="25"/>
  <c r="Z144" i="25"/>
  <c r="Y144" i="25"/>
  <c r="AJ143" i="25"/>
  <c r="AI143" i="25"/>
  <c r="AH143" i="25"/>
  <c r="AG143" i="25"/>
  <c r="AF143" i="25"/>
  <c r="AE143" i="25"/>
  <c r="AD143" i="25"/>
  <c r="AC143" i="25"/>
  <c r="AB143" i="25"/>
  <c r="AA143" i="25"/>
  <c r="Z143" i="25"/>
  <c r="Y143" i="25"/>
  <c r="AJ142" i="25"/>
  <c r="AI142" i="25"/>
  <c r="AH142" i="25"/>
  <c r="AG142" i="25"/>
  <c r="AF142" i="25"/>
  <c r="AE142" i="25"/>
  <c r="AD142" i="25"/>
  <c r="AC142" i="25"/>
  <c r="AB142" i="25"/>
  <c r="AA142" i="25"/>
  <c r="Z142" i="25"/>
  <c r="Y142" i="25"/>
  <c r="AJ141" i="25"/>
  <c r="AI141" i="25"/>
  <c r="AH141" i="25"/>
  <c r="AG141" i="25"/>
  <c r="AF141" i="25"/>
  <c r="AE141" i="25"/>
  <c r="AD141" i="25"/>
  <c r="AC141" i="25"/>
  <c r="AB141" i="25"/>
  <c r="AA141" i="25"/>
  <c r="Z141" i="25"/>
  <c r="Y141" i="25"/>
  <c r="AJ140" i="25"/>
  <c r="AI140" i="25"/>
  <c r="AH140" i="25"/>
  <c r="AG140" i="25"/>
  <c r="AF140" i="25"/>
  <c r="AE140" i="25"/>
  <c r="AD140" i="25"/>
  <c r="AC140" i="25"/>
  <c r="AB140" i="25"/>
  <c r="AA140" i="25"/>
  <c r="Z140" i="25"/>
  <c r="Y140" i="25"/>
  <c r="AJ139" i="25"/>
  <c r="AI139" i="25"/>
  <c r="AH139" i="25"/>
  <c r="AG139" i="25"/>
  <c r="AF139" i="25"/>
  <c r="AE139" i="25"/>
  <c r="AD139" i="25"/>
  <c r="AC139" i="25"/>
  <c r="AB139" i="25"/>
  <c r="AA139" i="25"/>
  <c r="Z139" i="25"/>
  <c r="Y139" i="25"/>
  <c r="AJ138" i="25"/>
  <c r="AI138" i="25"/>
  <c r="AH138" i="25"/>
  <c r="AG138" i="25"/>
  <c r="AF138" i="25"/>
  <c r="AE138" i="25"/>
  <c r="AD138" i="25"/>
  <c r="AC138" i="25"/>
  <c r="AB138" i="25"/>
  <c r="AA138" i="25"/>
  <c r="Z138" i="25"/>
  <c r="Y138" i="25"/>
  <c r="AJ137" i="25"/>
  <c r="AI137" i="25"/>
  <c r="AH137" i="25"/>
  <c r="AG137" i="25"/>
  <c r="AF137" i="25"/>
  <c r="AE137" i="25"/>
  <c r="AD137" i="25"/>
  <c r="AC137" i="25"/>
  <c r="AB137" i="25"/>
  <c r="AA137" i="25"/>
  <c r="Z137" i="25"/>
  <c r="Y137" i="25"/>
  <c r="AJ136" i="25"/>
  <c r="AI136" i="25"/>
  <c r="AH136" i="25"/>
  <c r="AG136" i="25"/>
  <c r="AF136" i="25"/>
  <c r="AE136" i="25"/>
  <c r="AD136" i="25"/>
  <c r="AC136" i="25"/>
  <c r="AB136" i="25"/>
  <c r="AA136" i="25"/>
  <c r="Z136" i="25"/>
  <c r="Y136" i="25"/>
  <c r="AJ135" i="25"/>
  <c r="AI135" i="25"/>
  <c r="AH135" i="25"/>
  <c r="AG135" i="25"/>
  <c r="AF135" i="25"/>
  <c r="AE135" i="25"/>
  <c r="AD135" i="25"/>
  <c r="AC135" i="25"/>
  <c r="AB135" i="25"/>
  <c r="AA135" i="25"/>
  <c r="Z135" i="25"/>
  <c r="Y135" i="25"/>
  <c r="AJ134" i="25"/>
  <c r="AI134" i="25"/>
  <c r="AH134" i="25"/>
  <c r="AG134" i="25"/>
  <c r="AF134" i="25"/>
  <c r="AE134" i="25"/>
  <c r="AD134" i="25"/>
  <c r="AC134" i="25"/>
  <c r="AB134" i="25"/>
  <c r="AA134" i="25"/>
  <c r="Z134" i="25"/>
  <c r="Y134" i="25"/>
  <c r="AJ133" i="25"/>
  <c r="AI133" i="25"/>
  <c r="AH133" i="25"/>
  <c r="AG133" i="25"/>
  <c r="AF133" i="25"/>
  <c r="AE133" i="25"/>
  <c r="AD133" i="25"/>
  <c r="AC133" i="25"/>
  <c r="AB133" i="25"/>
  <c r="AA133" i="25"/>
  <c r="Z133" i="25"/>
  <c r="Y133" i="25"/>
  <c r="AJ132" i="25"/>
  <c r="AI132" i="25"/>
  <c r="AH132" i="25"/>
  <c r="AG132" i="25"/>
  <c r="AF132" i="25"/>
  <c r="AE132" i="25"/>
  <c r="AD132" i="25"/>
  <c r="AC132" i="25"/>
  <c r="AB132" i="25"/>
  <c r="AA132" i="25"/>
  <c r="Z132" i="25"/>
  <c r="Y132" i="25"/>
  <c r="AJ131" i="25"/>
  <c r="AI131" i="25"/>
  <c r="AH131" i="25"/>
  <c r="AG131" i="25"/>
  <c r="AF131" i="25"/>
  <c r="AE131" i="25"/>
  <c r="AD131" i="25"/>
  <c r="AC131" i="25"/>
  <c r="AB131" i="25"/>
  <c r="AA131" i="25"/>
  <c r="Z131" i="25"/>
  <c r="Y131" i="25"/>
  <c r="AJ130" i="25"/>
  <c r="AI130" i="25"/>
  <c r="AH130" i="25"/>
  <c r="AG130" i="25"/>
  <c r="AF130" i="25"/>
  <c r="AE130" i="25"/>
  <c r="AD130" i="25"/>
  <c r="AC130" i="25"/>
  <c r="AB130" i="25"/>
  <c r="AA130" i="25"/>
  <c r="Z130" i="25"/>
  <c r="Y130" i="25"/>
  <c r="AJ129" i="25"/>
  <c r="AI129" i="25"/>
  <c r="AH129" i="25"/>
  <c r="AG129" i="25"/>
  <c r="AF129" i="25"/>
  <c r="AE129" i="25"/>
  <c r="AD129" i="25"/>
  <c r="AC129" i="25"/>
  <c r="AB129" i="25"/>
  <c r="AA129" i="25"/>
  <c r="Z129" i="25"/>
  <c r="Y129" i="25"/>
  <c r="AJ128" i="25"/>
  <c r="AI128" i="25"/>
  <c r="AH128" i="25"/>
  <c r="AG128" i="25"/>
  <c r="AF128" i="25"/>
  <c r="AE128" i="25"/>
  <c r="AD128" i="25"/>
  <c r="AC128" i="25"/>
  <c r="AB128" i="25"/>
  <c r="AA128" i="25"/>
  <c r="Z128" i="25"/>
  <c r="Y128" i="25"/>
  <c r="AJ127" i="25"/>
  <c r="AI127" i="25"/>
  <c r="AH127" i="25"/>
  <c r="AG127" i="25"/>
  <c r="AF127" i="25"/>
  <c r="AE127" i="25"/>
  <c r="AD127" i="25"/>
  <c r="AC127" i="25"/>
  <c r="AB127" i="25"/>
  <c r="AA127" i="25"/>
  <c r="Z127" i="25"/>
  <c r="Y127" i="25"/>
  <c r="AJ126" i="25"/>
  <c r="AI126" i="25"/>
  <c r="AH126" i="25"/>
  <c r="AG126" i="25"/>
  <c r="AF126" i="25"/>
  <c r="AE126" i="25"/>
  <c r="AD126" i="25"/>
  <c r="AC126" i="25"/>
  <c r="AB126" i="25"/>
  <c r="AA126" i="25"/>
  <c r="Z126" i="25"/>
  <c r="Y126" i="25"/>
  <c r="AJ125" i="25"/>
  <c r="AI125" i="25"/>
  <c r="AH125" i="25"/>
  <c r="AG125" i="25"/>
  <c r="AF125" i="25"/>
  <c r="AE125" i="25"/>
  <c r="AD125" i="25"/>
  <c r="AC125" i="25"/>
  <c r="AB125" i="25"/>
  <c r="AA125" i="25"/>
  <c r="Z125" i="25"/>
  <c r="Y125" i="25"/>
  <c r="AJ124" i="25"/>
  <c r="AI124" i="25"/>
  <c r="AH124" i="25"/>
  <c r="AG124" i="25"/>
  <c r="AF124" i="25"/>
  <c r="AE124" i="25"/>
  <c r="AD124" i="25"/>
  <c r="AC124" i="25"/>
  <c r="AB124" i="25"/>
  <c r="AA124" i="25"/>
  <c r="Z124" i="25"/>
  <c r="Y124" i="25"/>
  <c r="AJ123" i="25"/>
  <c r="AI123" i="25"/>
  <c r="AH123" i="25"/>
  <c r="AG123" i="25"/>
  <c r="AF123" i="25"/>
  <c r="AE123" i="25"/>
  <c r="AD123" i="25"/>
  <c r="AC123" i="25"/>
  <c r="AB123" i="25"/>
  <c r="AA123" i="25"/>
  <c r="Z123" i="25"/>
  <c r="Y123" i="25"/>
  <c r="AJ122" i="25"/>
  <c r="AI122" i="25"/>
  <c r="AH122" i="25"/>
  <c r="AG122" i="25"/>
  <c r="AF122" i="25"/>
  <c r="AE122" i="25"/>
  <c r="AD122" i="25"/>
  <c r="AC122" i="25"/>
  <c r="AB122" i="25"/>
  <c r="AA122" i="25"/>
  <c r="Z122" i="25"/>
  <c r="Y122" i="25"/>
  <c r="AJ121" i="25"/>
  <c r="AI121" i="25"/>
  <c r="AH121" i="25"/>
  <c r="AG121" i="25"/>
  <c r="AF121" i="25"/>
  <c r="AE121" i="25"/>
  <c r="AD121" i="25"/>
  <c r="AC121" i="25"/>
  <c r="AB121" i="25"/>
  <c r="AA121" i="25"/>
  <c r="Z121" i="25"/>
  <c r="Y121" i="25"/>
  <c r="AJ120" i="25"/>
  <c r="AI120" i="25"/>
  <c r="AH120" i="25"/>
  <c r="AG120" i="25"/>
  <c r="AF120" i="25"/>
  <c r="AE120" i="25"/>
  <c r="AD120" i="25"/>
  <c r="AC120" i="25"/>
  <c r="AB120" i="25"/>
  <c r="AA120" i="25"/>
  <c r="Z120" i="25"/>
  <c r="Y120" i="25"/>
  <c r="AJ119" i="25"/>
  <c r="AI119" i="25"/>
  <c r="AH119" i="25"/>
  <c r="AG119" i="25"/>
  <c r="AF119" i="25"/>
  <c r="AE119" i="25"/>
  <c r="AD119" i="25"/>
  <c r="AC119" i="25"/>
  <c r="AB119" i="25"/>
  <c r="AA119" i="25"/>
  <c r="Z119" i="25"/>
  <c r="Y119" i="25"/>
  <c r="AJ118" i="25"/>
  <c r="AI118" i="25"/>
  <c r="AH118" i="25"/>
  <c r="AG118" i="25"/>
  <c r="AF118" i="25"/>
  <c r="AE118" i="25"/>
  <c r="AD118" i="25"/>
  <c r="AC118" i="25"/>
  <c r="AB118" i="25"/>
  <c r="AA118" i="25"/>
  <c r="Z118" i="25"/>
  <c r="Y118" i="25"/>
  <c r="AJ117" i="25"/>
  <c r="AI117" i="25"/>
  <c r="AH117" i="25"/>
  <c r="AG117" i="25"/>
  <c r="AF117" i="25"/>
  <c r="AE117" i="25"/>
  <c r="AD117" i="25"/>
  <c r="AC117" i="25"/>
  <c r="AB117" i="25"/>
  <c r="AA117" i="25"/>
  <c r="Z117" i="25"/>
  <c r="Y117" i="25"/>
  <c r="AJ116" i="25"/>
  <c r="AI116" i="25"/>
  <c r="AH116" i="25"/>
  <c r="AG116" i="25"/>
  <c r="AF116" i="25"/>
  <c r="AE116" i="25"/>
  <c r="AD116" i="25"/>
  <c r="AC116" i="25"/>
  <c r="AB116" i="25"/>
  <c r="AA116" i="25"/>
  <c r="Z116" i="25"/>
  <c r="Y116" i="25"/>
  <c r="AJ115" i="25"/>
  <c r="AI115" i="25"/>
  <c r="AH115" i="25"/>
  <c r="AG115" i="25"/>
  <c r="AF115" i="25"/>
  <c r="AE115" i="25"/>
  <c r="AD115" i="25"/>
  <c r="AC115" i="25"/>
  <c r="AB115" i="25"/>
  <c r="AA115" i="25"/>
  <c r="Z115" i="25"/>
  <c r="Y115" i="25"/>
  <c r="AJ114" i="25"/>
  <c r="AI114" i="25"/>
  <c r="AH114" i="25"/>
  <c r="AG114" i="25"/>
  <c r="AF114" i="25"/>
  <c r="AE114" i="25"/>
  <c r="AD114" i="25"/>
  <c r="AC114" i="25"/>
  <c r="AB114" i="25"/>
  <c r="AA114" i="25"/>
  <c r="Z114" i="25"/>
  <c r="Y114" i="25"/>
  <c r="AJ113" i="25"/>
  <c r="AI113" i="25"/>
  <c r="AH113" i="25"/>
  <c r="AG113" i="25"/>
  <c r="AF113" i="25"/>
  <c r="AE113" i="25"/>
  <c r="AD113" i="25"/>
  <c r="AC113" i="25"/>
  <c r="AB113" i="25"/>
  <c r="AA113" i="25"/>
  <c r="Z113" i="25"/>
  <c r="Y113" i="25"/>
  <c r="AJ112" i="25"/>
  <c r="AI112" i="25"/>
  <c r="AH112" i="25"/>
  <c r="AG112" i="25"/>
  <c r="AF112" i="25"/>
  <c r="AE112" i="25"/>
  <c r="AD112" i="25"/>
  <c r="AC112" i="25"/>
  <c r="AB112" i="25"/>
  <c r="AA112" i="25"/>
  <c r="Z112" i="25"/>
  <c r="Y112" i="25"/>
  <c r="AJ111" i="25"/>
  <c r="AI111" i="25"/>
  <c r="AH111" i="25"/>
  <c r="AG111" i="25"/>
  <c r="AF111" i="25"/>
  <c r="AE111" i="25"/>
  <c r="AD111" i="25"/>
  <c r="AC111" i="25"/>
  <c r="AB111" i="25"/>
  <c r="AA111" i="25"/>
  <c r="Z111" i="25"/>
  <c r="Y111" i="25"/>
  <c r="AJ110" i="25"/>
  <c r="AI110" i="25"/>
  <c r="AH110" i="25"/>
  <c r="AG110" i="25"/>
  <c r="AF110" i="25"/>
  <c r="AE110" i="25"/>
  <c r="AD110" i="25"/>
  <c r="AC110" i="25"/>
  <c r="AB110" i="25"/>
  <c r="AA110" i="25"/>
  <c r="Z110" i="25"/>
  <c r="Y110" i="25"/>
  <c r="AJ109" i="25"/>
  <c r="AI109" i="25"/>
  <c r="AH109" i="25"/>
  <c r="AG109" i="25"/>
  <c r="AF109" i="25"/>
  <c r="AE109" i="25"/>
  <c r="AD109" i="25"/>
  <c r="AC109" i="25"/>
  <c r="AB109" i="25"/>
  <c r="AA109" i="25"/>
  <c r="Z109" i="25"/>
  <c r="Y109" i="25"/>
  <c r="AJ108" i="25"/>
  <c r="AI108" i="25"/>
  <c r="AH108" i="25"/>
  <c r="AG108" i="25"/>
  <c r="AF108" i="25"/>
  <c r="AE108" i="25"/>
  <c r="AD108" i="25"/>
  <c r="AC108" i="25"/>
  <c r="AB108" i="25"/>
  <c r="AA108" i="25"/>
  <c r="Z108" i="25"/>
  <c r="Y108" i="25"/>
  <c r="AJ107" i="25"/>
  <c r="AI107" i="25"/>
  <c r="AH107" i="25"/>
  <c r="AG107" i="25"/>
  <c r="AF107" i="25"/>
  <c r="AE107" i="25"/>
  <c r="AD107" i="25"/>
  <c r="AC107" i="25"/>
  <c r="AB107" i="25"/>
  <c r="AA107" i="25"/>
  <c r="Z107" i="25"/>
  <c r="Y107" i="25"/>
  <c r="AJ103" i="25"/>
  <c r="AI103" i="25"/>
  <c r="AH103" i="25"/>
  <c r="AG103" i="25"/>
  <c r="AF103" i="25"/>
  <c r="AE103" i="25"/>
  <c r="AD103" i="25"/>
  <c r="AC103" i="25"/>
  <c r="AB103" i="25"/>
  <c r="AA103" i="25"/>
  <c r="Z103" i="25"/>
  <c r="Y103" i="25"/>
  <c r="AJ102" i="25"/>
  <c r="AI102" i="25"/>
  <c r="AH102" i="25"/>
  <c r="AG102" i="25"/>
  <c r="AF102" i="25"/>
  <c r="AE102" i="25"/>
  <c r="AD102" i="25"/>
  <c r="AC102" i="25"/>
  <c r="AB102" i="25"/>
  <c r="AA102" i="25"/>
  <c r="Z102" i="25"/>
  <c r="Y102" i="25"/>
  <c r="AJ101" i="25"/>
  <c r="AI101" i="25"/>
  <c r="AH101" i="25"/>
  <c r="AG101" i="25"/>
  <c r="AF101" i="25"/>
  <c r="AE101" i="25"/>
  <c r="AD101" i="25"/>
  <c r="AC101" i="25"/>
  <c r="AB101" i="25"/>
  <c r="AA101" i="25"/>
  <c r="Z101" i="25"/>
  <c r="Y101" i="25"/>
  <c r="AJ99" i="25"/>
  <c r="AI99" i="25"/>
  <c r="AH99" i="25"/>
  <c r="AG99" i="25"/>
  <c r="AF99" i="25"/>
  <c r="AE99" i="25"/>
  <c r="AD99" i="25"/>
  <c r="AC99" i="25"/>
  <c r="AB99" i="25"/>
  <c r="AA99" i="25"/>
  <c r="Z99" i="25"/>
  <c r="Y99" i="25"/>
  <c r="AJ97" i="25"/>
  <c r="AI97" i="25"/>
  <c r="AH97" i="25"/>
  <c r="AG97" i="25"/>
  <c r="AF97" i="25"/>
  <c r="AE97" i="25"/>
  <c r="AD97" i="25"/>
  <c r="AC97" i="25"/>
  <c r="AB97" i="25"/>
  <c r="AA97" i="25"/>
  <c r="Z97" i="25"/>
  <c r="Y97" i="25"/>
  <c r="AJ96" i="25"/>
  <c r="AI96" i="25"/>
  <c r="AH96" i="25"/>
  <c r="AG96" i="25"/>
  <c r="AF96" i="25"/>
  <c r="AE96" i="25"/>
  <c r="AD96" i="25"/>
  <c r="AC96" i="25"/>
  <c r="AB96" i="25"/>
  <c r="AA96" i="25"/>
  <c r="Z96" i="25"/>
  <c r="Y96" i="25"/>
  <c r="AJ95" i="25"/>
  <c r="AI95" i="25"/>
  <c r="AH95" i="25"/>
  <c r="AG95" i="25"/>
  <c r="AF95" i="25"/>
  <c r="AE95" i="25"/>
  <c r="AD95" i="25"/>
  <c r="AC95" i="25"/>
  <c r="AB95" i="25"/>
  <c r="AA95" i="25"/>
  <c r="Z95" i="25"/>
  <c r="Y95" i="25"/>
  <c r="AJ94" i="25"/>
  <c r="AI94" i="25"/>
  <c r="AH94" i="25"/>
  <c r="AG94" i="25"/>
  <c r="AF94" i="25"/>
  <c r="AE94" i="25"/>
  <c r="AD94" i="25"/>
  <c r="AC94" i="25"/>
  <c r="AB94" i="25"/>
  <c r="AA94" i="25"/>
  <c r="Z94" i="25"/>
  <c r="Y94" i="25"/>
  <c r="AJ93" i="25"/>
  <c r="AI93" i="25"/>
  <c r="AH93" i="25"/>
  <c r="AG93" i="25"/>
  <c r="AF93" i="25"/>
  <c r="AE93" i="25"/>
  <c r="AD93" i="25"/>
  <c r="AC93" i="25"/>
  <c r="AB93" i="25"/>
  <c r="AA93" i="25"/>
  <c r="Z93" i="25"/>
  <c r="Y93" i="25"/>
  <c r="AJ92" i="25"/>
  <c r="AI92" i="25"/>
  <c r="AH92" i="25"/>
  <c r="AG92" i="25"/>
  <c r="AF92" i="25"/>
  <c r="AE92" i="25"/>
  <c r="AD92" i="25"/>
  <c r="AC92" i="25"/>
  <c r="AB92" i="25"/>
  <c r="AA92" i="25"/>
  <c r="Z92" i="25"/>
  <c r="Y92" i="25"/>
  <c r="AJ91" i="25"/>
  <c r="AI91" i="25"/>
  <c r="AH91" i="25"/>
  <c r="AG91" i="25"/>
  <c r="AF91" i="25"/>
  <c r="AE91" i="25"/>
  <c r="AD91" i="25"/>
  <c r="AC91" i="25"/>
  <c r="AB91" i="25"/>
  <c r="AA91" i="25"/>
  <c r="Z91" i="25"/>
  <c r="Y91" i="25"/>
  <c r="AJ90" i="25"/>
  <c r="AI90" i="25"/>
  <c r="AH90" i="25"/>
  <c r="AG90" i="25"/>
  <c r="AF90" i="25"/>
  <c r="AE90" i="25"/>
  <c r="AD90" i="25"/>
  <c r="AC90" i="25"/>
  <c r="AB90" i="25"/>
  <c r="AA90" i="25"/>
  <c r="Z90" i="25"/>
  <c r="Y90" i="25"/>
  <c r="AJ89" i="25"/>
  <c r="AI89" i="25"/>
  <c r="AH89" i="25"/>
  <c r="AG89" i="25"/>
  <c r="AF89" i="25"/>
  <c r="AE89" i="25"/>
  <c r="AD89" i="25"/>
  <c r="AC89" i="25"/>
  <c r="AB89" i="25"/>
  <c r="AA89" i="25"/>
  <c r="Z89" i="25"/>
  <c r="Y89" i="25"/>
  <c r="AJ88" i="25"/>
  <c r="AI88" i="25"/>
  <c r="AH88" i="25"/>
  <c r="AG88" i="25"/>
  <c r="AF88" i="25"/>
  <c r="AE88" i="25"/>
  <c r="AD88" i="25"/>
  <c r="AC88" i="25"/>
  <c r="AB88" i="25"/>
  <c r="AA88" i="25"/>
  <c r="Z88" i="25"/>
  <c r="Y88" i="25"/>
  <c r="AJ87" i="25"/>
  <c r="AI87" i="25"/>
  <c r="AH87" i="25"/>
  <c r="AG87" i="25"/>
  <c r="AF87" i="25"/>
  <c r="AE87" i="25"/>
  <c r="AD87" i="25"/>
  <c r="AC87" i="25"/>
  <c r="AB87" i="25"/>
  <c r="AA87" i="25"/>
  <c r="Z87" i="25"/>
  <c r="Y87" i="25"/>
  <c r="AJ86" i="25"/>
  <c r="AI86" i="25"/>
  <c r="AH86" i="25"/>
  <c r="AG86" i="25"/>
  <c r="AF86" i="25"/>
  <c r="AE86" i="25"/>
  <c r="AD86" i="25"/>
  <c r="AC86" i="25"/>
  <c r="AB86" i="25"/>
  <c r="AA86" i="25"/>
  <c r="Z86" i="25"/>
  <c r="Y86" i="25"/>
  <c r="AP86" i="25" s="1"/>
  <c r="AJ85" i="25"/>
  <c r="AI85" i="25"/>
  <c r="AH85" i="25"/>
  <c r="AG85" i="25"/>
  <c r="AF85" i="25"/>
  <c r="AE85" i="25"/>
  <c r="AD85" i="25"/>
  <c r="AC85" i="25"/>
  <c r="AB85" i="25"/>
  <c r="AA85" i="25"/>
  <c r="Z85" i="25"/>
  <c r="Y85" i="25"/>
  <c r="AJ84" i="25"/>
  <c r="AI84" i="25"/>
  <c r="AH84" i="25"/>
  <c r="AG84" i="25"/>
  <c r="AF84" i="25"/>
  <c r="AE84" i="25"/>
  <c r="AD84" i="25"/>
  <c r="AC84" i="25"/>
  <c r="AB84" i="25"/>
  <c r="AA84" i="25"/>
  <c r="Z84" i="25"/>
  <c r="Y84" i="25"/>
  <c r="AJ83" i="25"/>
  <c r="AI83" i="25"/>
  <c r="AH83" i="25"/>
  <c r="AG83" i="25"/>
  <c r="AF83" i="25"/>
  <c r="AE83" i="25"/>
  <c r="AD83" i="25"/>
  <c r="AC83" i="25"/>
  <c r="AB83" i="25"/>
  <c r="AA83" i="25"/>
  <c r="Z83" i="25"/>
  <c r="Y83" i="25"/>
  <c r="AJ82" i="25"/>
  <c r="AI82" i="25"/>
  <c r="AH82" i="25"/>
  <c r="AG82" i="25"/>
  <c r="AF82" i="25"/>
  <c r="AE82" i="25"/>
  <c r="AD82" i="25"/>
  <c r="AC82" i="25"/>
  <c r="AB82" i="25"/>
  <c r="AA82" i="25"/>
  <c r="Z82" i="25"/>
  <c r="Y82" i="25"/>
  <c r="AJ81" i="25"/>
  <c r="AI81" i="25"/>
  <c r="AH81" i="25"/>
  <c r="AG81" i="25"/>
  <c r="AF81" i="25"/>
  <c r="AE81" i="25"/>
  <c r="AD81" i="25"/>
  <c r="AC81" i="25"/>
  <c r="AB81" i="25"/>
  <c r="AA81" i="25"/>
  <c r="Z81" i="25"/>
  <c r="Y81" i="25"/>
  <c r="AJ80" i="25"/>
  <c r="AI80" i="25"/>
  <c r="AH80" i="25"/>
  <c r="AG80" i="25"/>
  <c r="AF80" i="25"/>
  <c r="AE80" i="25"/>
  <c r="AD80" i="25"/>
  <c r="AC80" i="25"/>
  <c r="AB80" i="25"/>
  <c r="AA80" i="25"/>
  <c r="Z80" i="25"/>
  <c r="Y80" i="25"/>
  <c r="AJ79" i="25"/>
  <c r="AI79" i="25"/>
  <c r="AH79" i="25"/>
  <c r="AG79" i="25"/>
  <c r="AF79" i="25"/>
  <c r="AE79" i="25"/>
  <c r="AD79" i="25"/>
  <c r="AC79" i="25"/>
  <c r="AB79" i="25"/>
  <c r="AA79" i="25"/>
  <c r="Z79" i="25"/>
  <c r="Y79" i="25"/>
  <c r="AJ78" i="25"/>
  <c r="AI78" i="25"/>
  <c r="AH78" i="25"/>
  <c r="AG78" i="25"/>
  <c r="AF78" i="25"/>
  <c r="AE78" i="25"/>
  <c r="AD78" i="25"/>
  <c r="AC78" i="25"/>
  <c r="AB78" i="25"/>
  <c r="AA78" i="25"/>
  <c r="Z78" i="25"/>
  <c r="Y78" i="25"/>
  <c r="AJ77" i="25"/>
  <c r="AI77" i="25"/>
  <c r="AH77" i="25"/>
  <c r="AG77" i="25"/>
  <c r="AF77" i="25"/>
  <c r="AE77" i="25"/>
  <c r="AD77" i="25"/>
  <c r="AC77" i="25"/>
  <c r="AB77" i="25"/>
  <c r="AA77" i="25"/>
  <c r="Z77" i="25"/>
  <c r="Y77" i="25"/>
  <c r="AJ76" i="25"/>
  <c r="AI76" i="25"/>
  <c r="AH76" i="25"/>
  <c r="AG76" i="25"/>
  <c r="AF76" i="25"/>
  <c r="AE76" i="25"/>
  <c r="AD76" i="25"/>
  <c r="AC76" i="25"/>
  <c r="AB76" i="25"/>
  <c r="AA76" i="25"/>
  <c r="Z76" i="25"/>
  <c r="Y76" i="25"/>
  <c r="AJ75" i="25"/>
  <c r="AI75" i="25"/>
  <c r="AH75" i="25"/>
  <c r="AG75" i="25"/>
  <c r="AF75" i="25"/>
  <c r="AE75" i="25"/>
  <c r="AD75" i="25"/>
  <c r="AC75" i="25"/>
  <c r="AB75" i="25"/>
  <c r="AA75" i="25"/>
  <c r="Z75" i="25"/>
  <c r="Y75" i="25"/>
  <c r="AJ74" i="25"/>
  <c r="AI74" i="25"/>
  <c r="AH74" i="25"/>
  <c r="AG74" i="25"/>
  <c r="AF74" i="25"/>
  <c r="AE74" i="25"/>
  <c r="AD74" i="25"/>
  <c r="AC74" i="25"/>
  <c r="AB74" i="25"/>
  <c r="AA74" i="25"/>
  <c r="Z74" i="25"/>
  <c r="Y74" i="25"/>
  <c r="AJ73" i="25"/>
  <c r="AI73" i="25"/>
  <c r="AH73" i="25"/>
  <c r="AG73" i="25"/>
  <c r="AF73" i="25"/>
  <c r="AE73" i="25"/>
  <c r="AD73" i="25"/>
  <c r="AC73" i="25"/>
  <c r="AB73" i="25"/>
  <c r="AA73" i="25"/>
  <c r="Z73" i="25"/>
  <c r="Y73" i="25"/>
  <c r="AJ71" i="25"/>
  <c r="AI71" i="25"/>
  <c r="AH71" i="25"/>
  <c r="AG71" i="25"/>
  <c r="AF71" i="25"/>
  <c r="AE71" i="25"/>
  <c r="AD71" i="25"/>
  <c r="AC71" i="25"/>
  <c r="AB71" i="25"/>
  <c r="AA71" i="25"/>
  <c r="Z71" i="25"/>
  <c r="Y71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AJ67" i="25"/>
  <c r="AI67" i="25"/>
  <c r="AH67" i="25"/>
  <c r="AG67" i="25"/>
  <c r="AF67" i="25"/>
  <c r="AE67" i="25"/>
  <c r="AD67" i="25"/>
  <c r="AC67" i="25"/>
  <c r="AB67" i="25"/>
  <c r="AA67" i="25"/>
  <c r="Z67" i="25"/>
  <c r="Y67" i="25"/>
  <c r="AJ66" i="25"/>
  <c r="AI66" i="25"/>
  <c r="AH66" i="25"/>
  <c r="AG66" i="25"/>
  <c r="AF66" i="25"/>
  <c r="AE66" i="25"/>
  <c r="AD66" i="25"/>
  <c r="AC66" i="25"/>
  <c r="AB66" i="25"/>
  <c r="AA66" i="25"/>
  <c r="Z66" i="25"/>
  <c r="Y66" i="25"/>
  <c r="AJ65" i="25"/>
  <c r="AI65" i="25"/>
  <c r="AH65" i="25"/>
  <c r="AG65" i="25"/>
  <c r="AF65" i="25"/>
  <c r="AE65" i="25"/>
  <c r="AD65" i="25"/>
  <c r="AC65" i="25"/>
  <c r="AB65" i="25"/>
  <c r="AA65" i="25"/>
  <c r="Z65" i="25"/>
  <c r="Y65" i="25"/>
  <c r="AJ61" i="25"/>
  <c r="AI61" i="25"/>
  <c r="AH61" i="25"/>
  <c r="AG61" i="25"/>
  <c r="AF61" i="25"/>
  <c r="AE61" i="25"/>
  <c r="AD61" i="25"/>
  <c r="AC61" i="25"/>
  <c r="AB61" i="25"/>
  <c r="AA61" i="25"/>
  <c r="Z61" i="25"/>
  <c r="Y61" i="25"/>
  <c r="AJ60" i="25"/>
  <c r="AI60" i="25"/>
  <c r="AH60" i="25"/>
  <c r="AG60" i="25"/>
  <c r="AF60" i="25"/>
  <c r="AE60" i="25"/>
  <c r="AD60" i="25"/>
  <c r="AC60" i="25"/>
  <c r="AB60" i="25"/>
  <c r="AA60" i="25"/>
  <c r="Z60" i="25"/>
  <c r="Y60" i="25"/>
  <c r="AJ59" i="25"/>
  <c r="AI59" i="25"/>
  <c r="AH59" i="25"/>
  <c r="AG59" i="25"/>
  <c r="AF59" i="25"/>
  <c r="AE59" i="25"/>
  <c r="AD59" i="25"/>
  <c r="AC59" i="25"/>
  <c r="AB59" i="25"/>
  <c r="AA59" i="25"/>
  <c r="Z59" i="25"/>
  <c r="Y59" i="25"/>
  <c r="AJ58" i="25"/>
  <c r="AI58" i="25"/>
  <c r="AH58" i="25"/>
  <c r="AG58" i="25"/>
  <c r="AF58" i="25"/>
  <c r="AE58" i="25"/>
  <c r="AD58" i="25"/>
  <c r="AC58" i="25"/>
  <c r="AB58" i="25"/>
  <c r="AA58" i="25"/>
  <c r="Z58" i="25"/>
  <c r="Y58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AJ55" i="25"/>
  <c r="AI55" i="25"/>
  <c r="AH55" i="25"/>
  <c r="AG55" i="25"/>
  <c r="AF55" i="25"/>
  <c r="AE55" i="25"/>
  <c r="AD55" i="25"/>
  <c r="AC55" i="25"/>
  <c r="AB55" i="25"/>
  <c r="AA55" i="25"/>
  <c r="Z55" i="25"/>
  <c r="Y55" i="25"/>
  <c r="AJ54" i="25"/>
  <c r="AI54" i="25"/>
  <c r="AH54" i="25"/>
  <c r="AG54" i="25"/>
  <c r="AF54" i="25"/>
  <c r="AE54" i="25"/>
  <c r="AD54" i="25"/>
  <c r="AC54" i="25"/>
  <c r="AB54" i="25"/>
  <c r="AA54" i="25"/>
  <c r="Z54" i="25"/>
  <c r="Y54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AJ51" i="25"/>
  <c r="AI51" i="25"/>
  <c r="AH51" i="25"/>
  <c r="AG51" i="25"/>
  <c r="AF51" i="25"/>
  <c r="AE51" i="25"/>
  <c r="AD51" i="25"/>
  <c r="AC51" i="25"/>
  <c r="AB51" i="25"/>
  <c r="AA51" i="25"/>
  <c r="Z51" i="25"/>
  <c r="Y51" i="25"/>
  <c r="AJ50" i="25"/>
  <c r="AI50" i="25"/>
  <c r="AH50" i="25"/>
  <c r="AG50" i="25"/>
  <c r="AF50" i="25"/>
  <c r="AE50" i="25"/>
  <c r="AD50" i="25"/>
  <c r="AC50" i="25"/>
  <c r="AB50" i="25"/>
  <c r="AA50" i="25"/>
  <c r="Z50" i="25"/>
  <c r="Y50" i="25"/>
  <c r="AJ49" i="25"/>
  <c r="AI49" i="25"/>
  <c r="AH49" i="25"/>
  <c r="AG49" i="25"/>
  <c r="AF49" i="25"/>
  <c r="AE49" i="25"/>
  <c r="AD49" i="25"/>
  <c r="AC49" i="25"/>
  <c r="AB49" i="25"/>
  <c r="AA49" i="25"/>
  <c r="Z49" i="25"/>
  <c r="Y49" i="25"/>
  <c r="AJ48" i="25"/>
  <c r="AI48" i="25"/>
  <c r="AH48" i="25"/>
  <c r="AG48" i="25"/>
  <c r="AF48" i="25"/>
  <c r="AE48" i="25"/>
  <c r="AD48" i="25"/>
  <c r="AC48" i="25"/>
  <c r="AB48" i="25"/>
  <c r="AA48" i="25"/>
  <c r="Z48" i="25"/>
  <c r="Y48" i="25"/>
  <c r="AJ47" i="25"/>
  <c r="AI47" i="25"/>
  <c r="AH47" i="25"/>
  <c r="AG47" i="25"/>
  <c r="AF47" i="25"/>
  <c r="AE47" i="25"/>
  <c r="AD47" i="25"/>
  <c r="AC47" i="25"/>
  <c r="AB47" i="25"/>
  <c r="AA47" i="25"/>
  <c r="Z47" i="25"/>
  <c r="Y47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AJ44" i="25"/>
  <c r="AI44" i="25"/>
  <c r="AH44" i="25"/>
  <c r="AG44" i="25"/>
  <c r="AF44" i="25"/>
  <c r="AE44" i="25"/>
  <c r="AD44" i="25"/>
  <c r="AC44" i="25"/>
  <c r="AB44" i="25"/>
  <c r="AA44" i="25"/>
  <c r="Z44" i="25"/>
  <c r="Y44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AJ41" i="25"/>
  <c r="AI41" i="25"/>
  <c r="AH41" i="25"/>
  <c r="AG41" i="25"/>
  <c r="AF41" i="25"/>
  <c r="AE41" i="25"/>
  <c r="AD41" i="25"/>
  <c r="AC41" i="25"/>
  <c r="AB41" i="25"/>
  <c r="AA41" i="25"/>
  <c r="Z41" i="25"/>
  <c r="Y41" i="25"/>
  <c r="AJ40" i="25"/>
  <c r="AI40" i="25"/>
  <c r="AH40" i="25"/>
  <c r="AG40" i="25"/>
  <c r="AF40" i="25"/>
  <c r="AE40" i="25"/>
  <c r="AD40" i="25"/>
  <c r="AC40" i="25"/>
  <c r="AB40" i="25"/>
  <c r="AA40" i="25"/>
  <c r="Z40" i="25"/>
  <c r="Y40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AJ38" i="25"/>
  <c r="AI38" i="25"/>
  <c r="AH38" i="25"/>
  <c r="AG38" i="25"/>
  <c r="AF38" i="25"/>
  <c r="AE38" i="25"/>
  <c r="AD38" i="25"/>
  <c r="AC38" i="25"/>
  <c r="AB38" i="25"/>
  <c r="AA38" i="25"/>
  <c r="Z38" i="25"/>
  <c r="Y38" i="25"/>
  <c r="AJ37" i="25"/>
  <c r="AI37" i="25"/>
  <c r="AH37" i="25"/>
  <c r="AG37" i="25"/>
  <c r="AF37" i="25"/>
  <c r="AE37" i="25"/>
  <c r="AD37" i="25"/>
  <c r="AC37" i="25"/>
  <c r="AB37" i="25"/>
  <c r="AA37" i="25"/>
  <c r="Z37" i="25"/>
  <c r="Y37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AJ34" i="25"/>
  <c r="AI34" i="25"/>
  <c r="AH34" i="25"/>
  <c r="AG34" i="25"/>
  <c r="AF34" i="25"/>
  <c r="AE34" i="25"/>
  <c r="AD34" i="25"/>
  <c r="AC34" i="25"/>
  <c r="AB34" i="25"/>
  <c r="AA34" i="25"/>
  <c r="Z34" i="25"/>
  <c r="Y34" i="25"/>
  <c r="AJ33" i="25"/>
  <c r="AI33" i="25"/>
  <c r="AH33" i="25"/>
  <c r="AG33" i="25"/>
  <c r="AF33" i="25"/>
  <c r="AE33" i="25"/>
  <c r="AD33" i="25"/>
  <c r="AC33" i="25"/>
  <c r="AB33" i="25"/>
  <c r="AA33" i="25"/>
  <c r="Z33" i="25"/>
  <c r="Y33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AJ29" i="25"/>
  <c r="AI29" i="25"/>
  <c r="AH29" i="25"/>
  <c r="AG29" i="25"/>
  <c r="AF29" i="25"/>
  <c r="AE29" i="25"/>
  <c r="AD29" i="25"/>
  <c r="AC29" i="25"/>
  <c r="AB29" i="25"/>
  <c r="AA29" i="25"/>
  <c r="Z29" i="25"/>
  <c r="Y29" i="25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AJ25" i="25"/>
  <c r="AI25" i="25"/>
  <c r="AH25" i="25"/>
  <c r="AG25" i="25"/>
  <c r="AF25" i="25"/>
  <c r="AE25" i="25"/>
  <c r="AD25" i="25"/>
  <c r="AC25" i="25"/>
  <c r="AB25" i="25"/>
  <c r="AA25" i="25"/>
  <c r="Z25" i="25"/>
  <c r="Y25" i="25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AJ23" i="25"/>
  <c r="AI23" i="25"/>
  <c r="AH23" i="25"/>
  <c r="AG23" i="25"/>
  <c r="AF23" i="25"/>
  <c r="AE23" i="25"/>
  <c r="AD23" i="25"/>
  <c r="AC23" i="25"/>
  <c r="AB23" i="25"/>
  <c r="AA23" i="25"/>
  <c r="Z23" i="25"/>
  <c r="Y23" i="25"/>
  <c r="AJ22" i="25"/>
  <c r="AI22" i="25"/>
  <c r="AH22" i="25"/>
  <c r="AG22" i="25"/>
  <c r="AF22" i="25"/>
  <c r="AE22" i="25"/>
  <c r="AD22" i="25"/>
  <c r="AC22" i="25"/>
  <c r="AB22" i="25"/>
  <c r="AA22" i="25"/>
  <c r="Z22" i="25"/>
  <c r="Y22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AJ20" i="25"/>
  <c r="AI20" i="25"/>
  <c r="AH20" i="25"/>
  <c r="AG20" i="25"/>
  <c r="AF20" i="25"/>
  <c r="AE20" i="25"/>
  <c r="AD20" i="25"/>
  <c r="AC20" i="25"/>
  <c r="AB20" i="25"/>
  <c r="AA20" i="25"/>
  <c r="Z20" i="25"/>
  <c r="Y20" i="25"/>
  <c r="AJ16" i="25"/>
  <c r="AI16" i="25"/>
  <c r="AH16" i="25"/>
  <c r="AG16" i="25"/>
  <c r="AF16" i="25"/>
  <c r="AE16" i="25"/>
  <c r="AD16" i="25"/>
  <c r="AC16" i="25"/>
  <c r="AB16" i="25"/>
  <c r="AA16" i="25"/>
  <c r="Z16" i="25"/>
  <c r="Y16" i="25"/>
  <c r="AJ15" i="25"/>
  <c r="AI15" i="25"/>
  <c r="AH15" i="25"/>
  <c r="AG15" i="25"/>
  <c r="AF15" i="25"/>
  <c r="AE15" i="25"/>
  <c r="AD15" i="25"/>
  <c r="AC15" i="25"/>
  <c r="AB15" i="25"/>
  <c r="AA15" i="25"/>
  <c r="Z15" i="25"/>
  <c r="Y15" i="25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AJ12" i="25"/>
  <c r="AI12" i="25"/>
  <c r="AH12" i="25"/>
  <c r="AG12" i="25"/>
  <c r="AF12" i="25"/>
  <c r="AE12" i="25"/>
  <c r="AD12" i="25"/>
  <c r="AC12" i="25"/>
  <c r="AB12" i="25"/>
  <c r="AA12" i="25"/>
  <c r="Z12" i="25"/>
  <c r="Y12" i="25"/>
  <c r="AJ11" i="25"/>
  <c r="AI11" i="25"/>
  <c r="AH11" i="25"/>
  <c r="AG11" i="25"/>
  <c r="AF11" i="25"/>
  <c r="AE11" i="25"/>
  <c r="AD11" i="25"/>
  <c r="AC11" i="25"/>
  <c r="AB11" i="25"/>
  <c r="AA11" i="25"/>
  <c r="Z11" i="25"/>
  <c r="Y11" i="25"/>
  <c r="AJ10" i="25"/>
  <c r="AI10" i="25"/>
  <c r="AH10" i="25"/>
  <c r="AG10" i="25"/>
  <c r="AF10" i="25"/>
  <c r="AE10" i="25"/>
  <c r="AD10" i="25"/>
  <c r="AC10" i="25"/>
  <c r="AB10" i="25"/>
  <c r="AA10" i="25"/>
  <c r="Z10" i="25"/>
  <c r="Y10" i="25"/>
  <c r="AJ9" i="25"/>
  <c r="AI9" i="25"/>
  <c r="AH9" i="25"/>
  <c r="AG9" i="25"/>
  <c r="AF9" i="25"/>
  <c r="AD9" i="25"/>
  <c r="AC9" i="25"/>
  <c r="AB9" i="25"/>
  <c r="AA9" i="25"/>
  <c r="Z9" i="25"/>
  <c r="Y9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AJ7" i="25"/>
  <c r="AI7" i="25"/>
  <c r="AH7" i="25"/>
  <c r="AG7" i="25"/>
  <c r="AF7" i="25"/>
  <c r="AE7" i="25"/>
  <c r="AD7" i="25"/>
  <c r="AC7" i="25"/>
  <c r="AB7" i="25"/>
  <c r="AA7" i="25"/>
  <c r="Z7" i="25"/>
  <c r="Y7" i="25"/>
  <c r="AJ6" i="25"/>
  <c r="AI6" i="25"/>
  <c r="AH6" i="25"/>
  <c r="AG6" i="25"/>
  <c r="AF6" i="25"/>
  <c r="AE6" i="25"/>
  <c r="AD6" i="25"/>
  <c r="AC6" i="25"/>
  <c r="AB6" i="25"/>
  <c r="AA6" i="25"/>
  <c r="Z6" i="25"/>
  <c r="Y6" i="25"/>
  <c r="AJ5" i="25"/>
  <c r="AI5" i="25"/>
  <c r="AH5" i="25"/>
  <c r="AG5" i="25"/>
  <c r="AF5" i="25"/>
  <c r="AE5" i="25"/>
  <c r="AD5" i="25"/>
  <c r="AC5" i="25"/>
  <c r="AB5" i="25"/>
  <c r="AA5" i="25"/>
  <c r="Z5" i="25"/>
  <c r="AP8" i="25" l="1"/>
  <c r="AQ162" i="25"/>
  <c r="AP152" i="25"/>
  <c r="AP5" i="25"/>
  <c r="AQ10" i="25"/>
  <c r="AQ21" i="25"/>
  <c r="AQ37" i="25"/>
  <c r="AQ45" i="25"/>
  <c r="AQ55" i="25"/>
  <c r="AQ143" i="25"/>
  <c r="AQ147" i="25"/>
  <c r="AQ180" i="25"/>
  <c r="AQ184" i="25"/>
  <c r="AQ190" i="25"/>
  <c r="AQ194" i="25"/>
  <c r="AQ200" i="25"/>
  <c r="AQ204" i="25"/>
  <c r="AQ208" i="25"/>
  <c r="AQ212" i="25"/>
  <c r="AQ216" i="25"/>
  <c r="AQ220" i="25"/>
  <c r="AQ224" i="25"/>
  <c r="AQ229" i="25"/>
  <c r="AQ235" i="25"/>
  <c r="AQ240" i="25"/>
  <c r="AQ244" i="25"/>
  <c r="AQ249" i="25"/>
  <c r="AQ256" i="25"/>
  <c r="AQ263" i="25"/>
  <c r="AQ269" i="25"/>
  <c r="AQ273" i="25"/>
  <c r="AQ277" i="25"/>
  <c r="AQ281" i="25"/>
  <c r="AQ285" i="25"/>
  <c r="AQ294" i="25"/>
  <c r="AQ299" i="25"/>
  <c r="AQ314" i="25"/>
  <c r="AQ76" i="25"/>
  <c r="AP121" i="25"/>
  <c r="AP125" i="25"/>
  <c r="AP129" i="25"/>
  <c r="AP133" i="25"/>
  <c r="AQ169" i="25"/>
  <c r="AQ173" i="25"/>
  <c r="AQ25" i="25"/>
  <c r="AQ84" i="25"/>
  <c r="AP109" i="25"/>
  <c r="AP113" i="25"/>
  <c r="AP117" i="25"/>
  <c r="AP141" i="25"/>
  <c r="AP85" i="25"/>
  <c r="AP87" i="25"/>
  <c r="AP89" i="25"/>
  <c r="AP97" i="25"/>
  <c r="AP142" i="25"/>
  <c r="AP151" i="25"/>
  <c r="AP153" i="25"/>
  <c r="AP156" i="25"/>
  <c r="AP158" i="25"/>
  <c r="AP174" i="25"/>
  <c r="AP179" i="25"/>
  <c r="AP303" i="25"/>
  <c r="AP306" i="25"/>
  <c r="AP309" i="25"/>
  <c r="AP311" i="25"/>
  <c r="AP313" i="25"/>
  <c r="AQ41" i="25"/>
  <c r="AQ59" i="25"/>
  <c r="AP102" i="25"/>
  <c r="AP137" i="25"/>
  <c r="AP9" i="25"/>
  <c r="AQ22" i="25"/>
  <c r="AQ34" i="25"/>
  <c r="AQ38" i="25"/>
  <c r="AQ42" i="25"/>
  <c r="AQ56" i="25"/>
  <c r="AQ73" i="25"/>
  <c r="AQ77" i="25"/>
  <c r="AQ81" i="25"/>
  <c r="AQ85" i="25"/>
  <c r="AQ144" i="25"/>
  <c r="AQ181" i="25"/>
  <c r="AQ185" i="25"/>
  <c r="AQ193" i="25"/>
  <c r="AQ199" i="25"/>
  <c r="AQ203" i="25"/>
  <c r="AQ207" i="25"/>
  <c r="AQ211" i="25"/>
  <c r="AQ215" i="25"/>
  <c r="AQ219" i="25"/>
  <c r="AQ225" i="25"/>
  <c r="AQ237" i="25"/>
  <c r="AQ241" i="25"/>
  <c r="AQ245" i="25"/>
  <c r="AQ250" i="25"/>
  <c r="AQ259" i="25"/>
  <c r="AQ266" i="25"/>
  <c r="AQ270" i="25"/>
  <c r="AQ274" i="25"/>
  <c r="AQ278" i="25"/>
  <c r="AQ282" i="25"/>
  <c r="AQ284" i="25"/>
  <c r="AQ286" i="25"/>
  <c r="AQ288" i="25"/>
  <c r="AQ293" i="25"/>
  <c r="AQ297" i="25"/>
  <c r="AQ16" i="25"/>
  <c r="AQ20" i="25"/>
  <c r="AQ23" i="25"/>
  <c r="AQ35" i="25"/>
  <c r="AP6" i="25"/>
  <c r="AQ13" i="25"/>
  <c r="AQ24" i="25"/>
  <c r="AP11" i="25"/>
  <c r="AP13" i="25"/>
  <c r="AP15" i="25"/>
  <c r="AP20" i="25"/>
  <c r="AP22" i="25"/>
  <c r="AP23" i="25"/>
  <c r="AP24" i="25"/>
  <c r="AP26" i="25"/>
  <c r="AP27" i="25"/>
  <c r="AP28" i="25"/>
  <c r="AP30" i="25"/>
  <c r="AP32" i="25"/>
  <c r="AP34" i="25"/>
  <c r="AP36" i="25"/>
  <c r="AP38" i="25"/>
  <c r="AP39" i="25"/>
  <c r="AP40" i="25"/>
  <c r="AP7" i="25"/>
  <c r="AQ27" i="25"/>
  <c r="AQ36" i="25"/>
  <c r="AQ39" i="25"/>
  <c r="AQ43" i="25"/>
  <c r="AQ49" i="25"/>
  <c r="AQ53" i="25"/>
  <c r="AQ54" i="25"/>
  <c r="AQ57" i="25"/>
  <c r="AQ58" i="25"/>
  <c r="AQ61" i="25"/>
  <c r="AQ74" i="25"/>
  <c r="AQ75" i="25"/>
  <c r="AQ78" i="25"/>
  <c r="AQ82" i="25"/>
  <c r="AQ83" i="25"/>
  <c r="AQ6" i="25"/>
  <c r="AQ7" i="25"/>
  <c r="AQ8" i="25"/>
  <c r="AP10" i="25"/>
  <c r="AP14" i="25"/>
  <c r="AP21" i="25"/>
  <c r="AP25" i="25"/>
  <c r="AP29" i="25"/>
  <c r="AP33" i="25"/>
  <c r="AP37" i="25"/>
  <c r="AP41" i="25"/>
  <c r="AP45" i="25"/>
  <c r="AP50" i="25"/>
  <c r="AP55" i="25"/>
  <c r="AP59" i="25"/>
  <c r="AP66" i="25"/>
  <c r="AP71" i="25"/>
  <c r="AP76" i="25"/>
  <c r="AP80" i="25"/>
  <c r="AP84" i="25"/>
  <c r="AQ86" i="25"/>
  <c r="AQ87" i="25"/>
  <c r="AQ88" i="25"/>
  <c r="AQ89" i="25"/>
  <c r="AP90" i="25"/>
  <c r="AP91" i="25"/>
  <c r="AP93" i="25"/>
  <c r="AP94" i="25"/>
  <c r="AP95" i="25"/>
  <c r="AQ107" i="25"/>
  <c r="AQ111" i="25"/>
  <c r="AQ115" i="25"/>
  <c r="AQ133" i="25"/>
  <c r="AQ137" i="25"/>
  <c r="AQ141" i="25"/>
  <c r="AP145" i="25"/>
  <c r="AQ151" i="25"/>
  <c r="AQ152" i="25"/>
  <c r="AQ154" i="25"/>
  <c r="AQ156" i="25"/>
  <c r="AQ157" i="25"/>
  <c r="AQ159" i="25"/>
  <c r="AP160" i="25"/>
  <c r="AP161" i="25"/>
  <c r="AP162" i="25"/>
  <c r="AP163" i="25"/>
  <c r="AP164" i="25"/>
  <c r="AP166" i="25"/>
  <c r="AP167" i="25"/>
  <c r="AP168" i="25"/>
  <c r="AP169" i="25"/>
  <c r="AP170" i="25"/>
  <c r="AP171" i="25"/>
  <c r="AP172" i="25"/>
  <c r="AP173" i="25"/>
  <c r="AQ177" i="25"/>
  <c r="AP88" i="25"/>
  <c r="AQ90" i="25"/>
  <c r="AQ91" i="25"/>
  <c r="AQ92" i="25"/>
  <c r="AQ93" i="25"/>
  <c r="AQ94" i="25"/>
  <c r="AQ95" i="25"/>
  <c r="AQ96" i="25"/>
  <c r="AQ97" i="25"/>
  <c r="AP99" i="25"/>
  <c r="AP101" i="25"/>
  <c r="AP103" i="25"/>
  <c r="AP107" i="25"/>
  <c r="AP108" i="25"/>
  <c r="AP110" i="25"/>
  <c r="AP111" i="25"/>
  <c r="AP112" i="25"/>
  <c r="AP114" i="25"/>
  <c r="AP115" i="25"/>
  <c r="AP116" i="25"/>
  <c r="AP118" i="25"/>
  <c r="AP119" i="25"/>
  <c r="AP120" i="25"/>
  <c r="AP122" i="25"/>
  <c r="AP123" i="25"/>
  <c r="AP124" i="25"/>
  <c r="AP126" i="25"/>
  <c r="AP127" i="25"/>
  <c r="AP128" i="25"/>
  <c r="AP130" i="25"/>
  <c r="AP131" i="25"/>
  <c r="AP132" i="25"/>
  <c r="AP134" i="25"/>
  <c r="AP135" i="25"/>
  <c r="AP136" i="25"/>
  <c r="AP138" i="25"/>
  <c r="AP139" i="25"/>
  <c r="AP140" i="25"/>
  <c r="AQ145" i="25"/>
  <c r="AQ160" i="25"/>
  <c r="AQ161" i="25"/>
  <c r="AQ163" i="25"/>
  <c r="AQ164" i="25"/>
  <c r="AQ166" i="25"/>
  <c r="AQ167" i="25"/>
  <c r="AQ168" i="25"/>
  <c r="AQ170" i="25"/>
  <c r="AQ171" i="25"/>
  <c r="AQ172" i="25"/>
  <c r="AQ174" i="25"/>
  <c r="AP175" i="25"/>
  <c r="AP176" i="25"/>
  <c r="AP177" i="25"/>
  <c r="AQ182" i="25"/>
  <c r="AQ187" i="25"/>
  <c r="AP42" i="25"/>
  <c r="AP43" i="25"/>
  <c r="AP44" i="25"/>
  <c r="AP47" i="25"/>
  <c r="AP49" i="25"/>
  <c r="AP51" i="25"/>
  <c r="AP54" i="25"/>
  <c r="AP56" i="25"/>
  <c r="AP57" i="25"/>
  <c r="AP58" i="25"/>
  <c r="AP60" i="25"/>
  <c r="AP61" i="25"/>
  <c r="AP65" i="25"/>
  <c r="AP67" i="25"/>
  <c r="AP70" i="25"/>
  <c r="AP73" i="25"/>
  <c r="AP75" i="25"/>
  <c r="AP77" i="25"/>
  <c r="AP78" i="25"/>
  <c r="AP79" i="25"/>
  <c r="AP81" i="25"/>
  <c r="AP82" i="25"/>
  <c r="AP83" i="25"/>
  <c r="AP92" i="25"/>
  <c r="AP96" i="25"/>
  <c r="AQ99" i="25"/>
  <c r="AQ101" i="25"/>
  <c r="AQ102" i="25"/>
  <c r="AQ103" i="25"/>
  <c r="AQ108" i="25"/>
  <c r="AQ109" i="25"/>
  <c r="AQ110" i="25"/>
  <c r="AQ112" i="25"/>
  <c r="AQ113" i="25"/>
  <c r="AQ114" i="25"/>
  <c r="AQ116" i="25"/>
  <c r="AQ117" i="25"/>
  <c r="AQ118" i="25"/>
  <c r="AQ119" i="25"/>
  <c r="AQ120" i="25"/>
  <c r="AQ121" i="25"/>
  <c r="AQ122" i="25"/>
  <c r="AQ123" i="25"/>
  <c r="AQ124" i="25"/>
  <c r="AQ125" i="25"/>
  <c r="AQ126" i="25"/>
  <c r="AQ127" i="25"/>
  <c r="AQ128" i="25"/>
  <c r="AQ129" i="25"/>
  <c r="AQ130" i="25"/>
  <c r="AQ131" i="25"/>
  <c r="AQ132" i="25"/>
  <c r="AQ134" i="25"/>
  <c r="AQ135" i="25"/>
  <c r="AQ136" i="25"/>
  <c r="AQ138" i="25"/>
  <c r="AQ139" i="25"/>
  <c r="AQ140" i="25"/>
  <c r="AQ142" i="25"/>
  <c r="AP143" i="25"/>
  <c r="AP144" i="25"/>
  <c r="AP146" i="25"/>
  <c r="AP147" i="25"/>
  <c r="AQ153" i="25"/>
  <c r="AQ158" i="25"/>
  <c r="AQ175" i="25"/>
  <c r="AQ176" i="25"/>
  <c r="AQ179" i="25"/>
  <c r="AP180" i="25"/>
  <c r="AP181" i="25"/>
  <c r="AP182" i="25"/>
  <c r="AP183" i="25"/>
  <c r="AP184" i="25"/>
  <c r="AP185" i="25"/>
  <c r="AP187" i="25"/>
  <c r="AP190" i="25"/>
  <c r="AP191" i="25"/>
  <c r="AP192" i="25"/>
  <c r="AP193" i="25"/>
  <c r="AP194" i="25"/>
  <c r="AP197" i="25"/>
  <c r="AP198" i="25"/>
  <c r="AP199" i="25"/>
  <c r="AQ146" i="25"/>
  <c r="AQ150" i="25"/>
  <c r="AP154" i="25"/>
  <c r="AQ183" i="25"/>
  <c r="AQ192" i="25"/>
  <c r="AQ198" i="25"/>
  <c r="AQ202" i="25"/>
  <c r="AQ206" i="25"/>
  <c r="AQ210" i="25"/>
  <c r="AQ214" i="25"/>
  <c r="AQ218" i="25"/>
  <c r="AQ227" i="25"/>
  <c r="AQ231" i="25"/>
  <c r="AQ234" i="25"/>
  <c r="AQ239" i="25"/>
  <c r="AQ243" i="25"/>
  <c r="AQ191" i="25"/>
  <c r="AQ197" i="25"/>
  <c r="AQ201" i="25"/>
  <c r="AQ205" i="25"/>
  <c r="AQ209" i="25"/>
  <c r="AQ213" i="25"/>
  <c r="AQ217" i="25"/>
  <c r="AQ226" i="25"/>
  <c r="AQ233" i="25"/>
  <c r="AQ238" i="25"/>
  <c r="AQ242" i="25"/>
  <c r="AQ246" i="25"/>
  <c r="AQ253" i="25"/>
  <c r="AQ261" i="25"/>
  <c r="AQ267" i="25"/>
  <c r="AQ271" i="25"/>
  <c r="AQ275" i="25"/>
  <c r="AQ279" i="25"/>
  <c r="AQ283" i="25"/>
  <c r="AQ287" i="25"/>
  <c r="AQ291" i="25"/>
  <c r="AQ295" i="25"/>
  <c r="AQ300" i="25"/>
  <c r="AP200" i="25"/>
  <c r="AP201" i="25"/>
  <c r="AP202" i="25"/>
  <c r="AP203" i="25"/>
  <c r="AP204" i="25"/>
  <c r="AP205" i="25"/>
  <c r="AP206" i="25"/>
  <c r="AP207" i="25"/>
  <c r="AP208" i="25"/>
  <c r="AP209" i="25"/>
  <c r="AP210" i="25"/>
  <c r="AP211" i="25"/>
  <c r="AP212" i="25"/>
  <c r="AP213" i="25"/>
  <c r="AP214" i="25"/>
  <c r="AP215" i="25"/>
  <c r="AP216" i="25"/>
  <c r="AP217" i="25"/>
  <c r="AP218" i="25"/>
  <c r="AP219" i="25"/>
  <c r="AP220" i="25"/>
  <c r="AP224" i="25"/>
  <c r="AP225" i="25"/>
  <c r="AP226" i="25"/>
  <c r="AP227" i="25"/>
  <c r="AP229" i="25"/>
  <c r="AP231" i="25"/>
  <c r="AP233" i="25"/>
  <c r="AP234" i="25"/>
  <c r="AP235" i="25"/>
  <c r="AP237" i="25"/>
  <c r="AP238" i="25"/>
  <c r="AP239" i="25"/>
  <c r="AP240" i="25"/>
  <c r="AP241" i="25"/>
  <c r="AP242" i="25"/>
  <c r="AP243" i="25"/>
  <c r="AP244" i="25"/>
  <c r="AP245" i="25"/>
  <c r="AP246" i="25"/>
  <c r="AP248" i="25"/>
  <c r="AP249" i="25"/>
  <c r="AP250" i="25"/>
  <c r="AP253" i="25"/>
  <c r="AP254" i="25"/>
  <c r="AP256" i="25"/>
  <c r="AP259" i="25"/>
  <c r="AP261" i="25"/>
  <c r="AP262" i="25"/>
  <c r="AP263" i="25"/>
  <c r="AP266" i="25"/>
  <c r="AP267" i="25"/>
  <c r="AP268" i="25"/>
  <c r="AP269" i="25"/>
  <c r="AP270" i="25"/>
  <c r="AP271" i="25"/>
  <c r="AP272" i="25"/>
  <c r="AP273" i="25"/>
  <c r="AP274" i="25"/>
  <c r="AP275" i="25"/>
  <c r="AP276" i="25"/>
  <c r="AP277" i="25"/>
  <c r="AP278" i="25"/>
  <c r="AP279" i="25"/>
  <c r="AP280" i="25"/>
  <c r="AP281" i="25"/>
  <c r="AP282" i="25"/>
  <c r="AP283" i="25"/>
  <c r="AP284" i="25"/>
  <c r="AP285" i="25"/>
  <c r="AP286" i="25"/>
  <c r="AP287" i="25"/>
  <c r="AP288" i="25"/>
  <c r="AP291" i="25"/>
  <c r="AP292" i="25"/>
  <c r="AP293" i="25"/>
  <c r="AP294" i="25"/>
  <c r="AP295" i="25"/>
  <c r="AP296" i="25"/>
  <c r="AP297" i="25"/>
  <c r="AP299" i="25"/>
  <c r="AP300" i="25"/>
  <c r="AQ306" i="25"/>
  <c r="AQ311" i="25"/>
  <c r="AQ248" i="25"/>
  <c r="AQ254" i="25"/>
  <c r="AQ262" i="25"/>
  <c r="AQ268" i="25"/>
  <c r="AQ272" i="25"/>
  <c r="AQ276" i="25"/>
  <c r="AQ280" i="25"/>
  <c r="AQ292" i="25"/>
  <c r="AQ296" i="25"/>
  <c r="AQ301" i="25"/>
  <c r="AP307" i="25"/>
  <c r="AP312" i="25"/>
  <c r="AQ303" i="25"/>
  <c r="AQ304" i="25"/>
  <c r="AQ307" i="25"/>
  <c r="AQ309" i="25"/>
  <c r="AQ310" i="25"/>
  <c r="AQ312" i="25"/>
  <c r="AQ313" i="25"/>
  <c r="AQ11" i="25"/>
  <c r="AQ28" i="25"/>
  <c r="AQ29" i="25"/>
  <c r="AP31" i="25"/>
  <c r="AQ47" i="25"/>
  <c r="AQ65" i="25"/>
  <c r="AQ66" i="25"/>
  <c r="AP68" i="25"/>
  <c r="AQ12" i="25"/>
  <c r="AQ15" i="25"/>
  <c r="AQ32" i="25"/>
  <c r="AQ33" i="25"/>
  <c r="AP35" i="25"/>
  <c r="AQ48" i="25"/>
  <c r="AQ51" i="25"/>
  <c r="AQ70" i="25"/>
  <c r="AQ71" i="25"/>
  <c r="AP74" i="25"/>
  <c r="AQ5" i="25"/>
  <c r="AQ40" i="25"/>
  <c r="AQ60" i="25"/>
  <c r="AQ79" i="25"/>
  <c r="AQ80" i="25"/>
  <c r="AQ9" i="25"/>
  <c r="AQ30" i="25"/>
  <c r="AQ44" i="25"/>
  <c r="AQ67" i="25"/>
  <c r="AQ26" i="25"/>
  <c r="AP12" i="25"/>
  <c r="AP48" i="25"/>
  <c r="AQ14" i="25"/>
  <c r="AP16" i="25"/>
  <c r="AQ31" i="25"/>
  <c r="AQ50" i="25"/>
  <c r="AP53" i="25"/>
  <c r="AQ68" i="25"/>
  <c r="AP315" i="25" l="1"/>
  <c r="AQ315" i="25"/>
  <c r="I20" i="12" l="1"/>
  <c r="H20" i="12"/>
  <c r="G20" i="12"/>
  <c r="I19" i="12"/>
  <c r="H19" i="12"/>
  <c r="G19" i="12"/>
  <c r="I18" i="12"/>
  <c r="H18" i="12"/>
  <c r="G18" i="12"/>
  <c r="I17" i="12"/>
  <c r="H17" i="12"/>
  <c r="G17" i="12"/>
  <c r="I16" i="12"/>
  <c r="H16" i="12"/>
  <c r="G16" i="12"/>
  <c r="I15" i="12"/>
  <c r="H15" i="12"/>
  <c r="G15" i="12"/>
  <c r="I14" i="12"/>
  <c r="H14" i="12"/>
  <c r="G14" i="12"/>
  <c r="I13" i="12"/>
  <c r="H13" i="12"/>
  <c r="G13" i="12"/>
  <c r="I12" i="12"/>
  <c r="H12" i="12"/>
  <c r="G12" i="12"/>
  <c r="I11" i="12"/>
  <c r="H11" i="12"/>
  <c r="G11" i="12"/>
  <c r="I10" i="12"/>
  <c r="H10" i="12"/>
  <c r="G10" i="12"/>
  <c r="I9" i="12"/>
  <c r="H9" i="12"/>
  <c r="G9" i="12"/>
  <c r="I8" i="12"/>
  <c r="H8" i="12"/>
  <c r="G8" i="12"/>
  <c r="I7" i="12"/>
  <c r="H7" i="12"/>
  <c r="G7" i="12"/>
  <c r="I6" i="12"/>
  <c r="H6" i="12"/>
  <c r="G6" i="12"/>
  <c r="AH78" i="23" l="1"/>
  <c r="AG78" i="23"/>
  <c r="AF78" i="23"/>
  <c r="AE78" i="23"/>
  <c r="AB78" i="23"/>
  <c r="AA78" i="23"/>
  <c r="Z78" i="23"/>
  <c r="Y78" i="23"/>
  <c r="D95" i="19" l="1"/>
  <c r="AB83" i="16" l="1"/>
  <c r="AF83" i="16"/>
  <c r="M94" i="16"/>
  <c r="O94" i="16"/>
  <c r="H94" i="16"/>
  <c r="I94" i="16"/>
  <c r="BY95" i="19" l="1"/>
  <c r="BX95" i="19"/>
  <c r="BV95" i="19"/>
  <c r="BU95" i="19"/>
  <c r="BT95" i="19"/>
  <c r="BS95" i="19"/>
  <c r="BQ95" i="19"/>
  <c r="BP95" i="19"/>
  <c r="BO95" i="19"/>
  <c r="BN95" i="19"/>
  <c r="BL95" i="19"/>
  <c r="BK95" i="19"/>
  <c r="BJ95" i="19"/>
  <c r="BI95" i="19"/>
  <c r="BG95" i="19"/>
  <c r="BF95" i="19"/>
  <c r="BE95" i="19"/>
  <c r="BD95" i="19"/>
  <c r="BB95" i="19"/>
  <c r="BA95" i="19"/>
  <c r="AZ95" i="19"/>
  <c r="AY95" i="19"/>
  <c r="AW95" i="19"/>
  <c r="AV95" i="19"/>
  <c r="AU95" i="19"/>
  <c r="AT95" i="19"/>
  <c r="AR95" i="19"/>
  <c r="AQ95" i="19"/>
  <c r="AP95" i="19"/>
  <c r="AO95" i="19"/>
  <c r="AM95" i="19"/>
  <c r="AL95" i="19"/>
  <c r="AK95" i="19"/>
  <c r="AJ95" i="19"/>
  <c r="AH95" i="19"/>
  <c r="AG95" i="19"/>
  <c r="AF95" i="19"/>
  <c r="AE95" i="19"/>
  <c r="AC95" i="19"/>
  <c r="AB95" i="19"/>
  <c r="AA95" i="19"/>
  <c r="Z95" i="19"/>
  <c r="X95" i="19"/>
  <c r="W95" i="19"/>
  <c r="V95" i="19"/>
  <c r="U95" i="19"/>
  <c r="S95" i="19"/>
  <c r="R95" i="19"/>
  <c r="Q95" i="19"/>
  <c r="P95" i="19"/>
  <c r="N95" i="19"/>
  <c r="M95" i="19"/>
  <c r="L95" i="19"/>
  <c r="K95" i="19"/>
  <c r="I95" i="19"/>
  <c r="H95" i="19"/>
  <c r="G95" i="19"/>
  <c r="F95" i="19"/>
  <c r="C95" i="19"/>
  <c r="C77" i="18"/>
  <c r="E77" i="18"/>
  <c r="F77" i="18"/>
  <c r="G77" i="18"/>
  <c r="H77" i="18"/>
  <c r="J77" i="18"/>
  <c r="K77" i="18"/>
  <c r="L77" i="18"/>
  <c r="M77" i="18"/>
  <c r="O77" i="18"/>
  <c r="P77" i="18"/>
  <c r="Q77" i="18"/>
  <c r="R77" i="18"/>
  <c r="T77" i="18"/>
  <c r="U77" i="18"/>
  <c r="V77" i="18"/>
  <c r="W77" i="18"/>
  <c r="Y77" i="18"/>
  <c r="Z77" i="18"/>
  <c r="AA77" i="18"/>
  <c r="AB77" i="18"/>
  <c r="AD77" i="18"/>
  <c r="AE77" i="18"/>
  <c r="AF77" i="18"/>
  <c r="AG77" i="18"/>
  <c r="AI77" i="18"/>
  <c r="AJ77" i="18"/>
  <c r="AK77" i="18"/>
  <c r="AL77" i="18"/>
  <c r="AN77" i="18"/>
  <c r="AO77" i="18"/>
  <c r="AP77" i="18"/>
  <c r="AQ77" i="18"/>
  <c r="AS77" i="18"/>
  <c r="AT77" i="18"/>
  <c r="AU77" i="18"/>
  <c r="AV77" i="18"/>
  <c r="AX77" i="18"/>
  <c r="AY77" i="18"/>
  <c r="AZ77" i="18"/>
  <c r="BA77" i="18"/>
  <c r="BC77" i="18"/>
  <c r="BD77" i="18"/>
  <c r="BE77" i="18"/>
  <c r="BF77" i="18"/>
  <c r="BH77" i="18"/>
  <c r="BI77" i="18"/>
  <c r="BJ77" i="18"/>
  <c r="BK77" i="18"/>
  <c r="BM77" i="18"/>
  <c r="BN77" i="18"/>
  <c r="BO77" i="18"/>
  <c r="BP77" i="18"/>
  <c r="BR77" i="18"/>
  <c r="BS77" i="18"/>
  <c r="BT77" i="18"/>
  <c r="BU77" i="18"/>
  <c r="BW77" i="18"/>
  <c r="BX77" i="18"/>
  <c r="B77" i="18"/>
  <c r="AH83" i="16" l="1"/>
  <c r="AG83" i="16"/>
  <c r="AE83" i="16"/>
  <c r="AA83" i="16"/>
  <c r="Z83" i="16"/>
  <c r="Y83" i="16"/>
  <c r="N94" i="16"/>
  <c r="L94" i="16"/>
  <c r="L38" i="10" l="1"/>
  <c r="M93" i="1" l="1"/>
</calcChain>
</file>

<file path=xl/sharedStrings.xml><?xml version="1.0" encoding="utf-8"?>
<sst xmlns="http://schemas.openxmlformats.org/spreadsheetml/2006/main" count="1846" uniqueCount="538">
  <si>
    <t>MAE</t>
  </si>
  <si>
    <t># of systems</t>
  </si>
  <si>
    <t>PBE</t>
  </si>
  <si>
    <t>B3LYP</t>
  </si>
  <si>
    <t>OPBE</t>
  </si>
  <si>
    <t>B3LYP*</t>
  </si>
  <si>
    <t>TPSS</t>
  </si>
  <si>
    <t>M06-L</t>
  </si>
  <si>
    <t>X3LYP</t>
  </si>
  <si>
    <t>B1LYP</t>
  </si>
  <si>
    <t>TPSSH</t>
  </si>
  <si>
    <t>M06</t>
  </si>
  <si>
    <t>PBE0</t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</si>
  <si>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</si>
  <si>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</si>
  <si>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</si>
  <si>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</si>
  <si>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</si>
  <si>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</si>
  <si>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</si>
  <si>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</si>
  <si>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</si>
  <si>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</si>
  <si>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[Ni(CO)]</t>
    </r>
    <r>
      <rPr>
        <b/>
        <vertAlign val="superscript"/>
        <sz val="11"/>
        <color rgb="FF000000"/>
        <rFont val="Calibri (Body)"/>
      </rPr>
      <t>2+</t>
    </r>
  </si>
  <si>
    <r>
      <t>[Ni(CO)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</si>
  <si>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[Ni(CO)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</si>
  <si>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[Ni(CO)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</si>
  <si>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[Ni(CO)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</si>
  <si>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[Ni(CO)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</si>
  <si>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</si>
  <si>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</si>
  <si>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</si>
  <si>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</si>
  <si>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</si>
  <si>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</si>
  <si>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</si>
  <si>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</si>
  <si>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</si>
  <si>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</si>
  <si>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</si>
  <si>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[Ni(OH)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</si>
  <si>
    <r>
      <t>[Ni(OH)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−</t>
    </r>
  </si>
  <si>
    <r>
      <t>[Ni(OH)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2−</t>
    </r>
  </si>
  <si>
    <r>
      <t>[Ni(OH)]</t>
    </r>
    <r>
      <rPr>
        <b/>
        <vertAlign val="superscript"/>
        <sz val="11"/>
        <color rgb="FF000000"/>
        <rFont val="Calibri (Body)"/>
      </rPr>
      <t>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</si>
  <si>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</si>
  <si>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</si>
  <si>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[Ni(SH)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</si>
  <si>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[Ni(SH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−</t>
    </r>
  </si>
  <si>
    <r>
      <t>[Ni(SH)]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</si>
  <si>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</si>
  <si>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</si>
  <si>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−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</si>
  <si>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</si>
  <si>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</si>
  <si>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O)]</t>
    </r>
    <r>
      <rPr>
        <b/>
        <vertAlign val="superscript"/>
        <sz val="11"/>
        <color rgb="FF000000"/>
        <rFont val="Calibri (Body)"/>
      </rPr>
      <t>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</si>
  <si>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</si>
  <si>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</si>
  <si>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)(SH)]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</si>
  <si>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(SH)]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</si>
  <si>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)(PH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</si>
  <si>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(PH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</si>
  <si>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[Ni(CO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)]</t>
    </r>
  </si>
  <si>
    <r>
      <t>[Ni(AcO)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+</t>
    </r>
  </si>
  <si>
    <r>
      <t>[Ni(form.)]</t>
    </r>
    <r>
      <rPr>
        <b/>
        <vertAlign val="superscript"/>
        <sz val="11"/>
        <color rgb="FF000000"/>
        <rFont val="Calibri"/>
        <family val="2"/>
      </rPr>
      <t>2+</t>
    </r>
  </si>
  <si>
    <r>
      <t>[Ni(form.)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</si>
  <si>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[Ni(form.)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</si>
  <si>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[Ni(form.)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</si>
  <si>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[Ni(NC)]</t>
    </r>
    <r>
      <rPr>
        <b/>
        <vertAlign val="superscript"/>
        <sz val="11"/>
        <color rgb="FF000000"/>
        <rFont val="Calibri (Body)"/>
      </rPr>
      <t>+</t>
    </r>
  </si>
  <si>
    <r>
      <t>[Ni(NC)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</si>
  <si>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[Ni(NC)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−</t>
    </r>
  </si>
  <si>
    <r>
      <t>[Ni(NC)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2−</t>
    </r>
  </si>
  <si>
    <r>
      <t>[Ni(NCS)]</t>
    </r>
    <r>
      <rPr>
        <b/>
        <vertAlign val="superscript"/>
        <sz val="11"/>
        <color rgb="FF000000"/>
        <rFont val="Calibri (Body)"/>
      </rPr>
      <t>+</t>
    </r>
  </si>
  <si>
    <r>
      <t>[Ni(NCS)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</si>
  <si>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[Ni(en)]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</si>
  <si>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[Ni(en)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</si>
  <si>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[Ni(CS)]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</si>
  <si>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[Ni(CS)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</si>
  <si>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[Ni(CS)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</si>
  <si>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[Ni(CN)]</t>
    </r>
    <r>
      <rPr>
        <b/>
        <vertAlign val="superscript"/>
        <sz val="11"/>
        <color rgb="FF000000"/>
        <rFont val="Calibri (Body)"/>
      </rPr>
      <t>+</t>
    </r>
  </si>
  <si>
    <r>
      <t>[Ni(CN)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</si>
  <si>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[Ni(CN)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−</t>
    </r>
  </si>
  <si>
    <r>
      <t>[Ni(CN)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2−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</si>
  <si>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</si>
  <si>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</si>
  <si>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</si>
  <si>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O)(SH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</si>
  <si>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O)(SH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</si>
  <si>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(SH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</si>
  <si>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)(SH2)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</si>
  <si>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</si>
  <si>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</si>
  <si>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2+</t>
    </r>
  </si>
  <si>
    <r>
      <t>[Ni(CH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</si>
  <si>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[Ni(CH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</si>
  <si>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</si>
  <si>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2+</t>
    </r>
  </si>
  <si>
    <r>
      <t>[Ni(AcO)]</t>
    </r>
    <r>
      <rPr>
        <b/>
        <vertAlign val="superscript"/>
        <sz val="11"/>
        <color rgb="FF000000"/>
        <rFont val="Calibri"/>
        <family val="2"/>
      </rPr>
      <t>2+</t>
    </r>
  </si>
  <si>
    <r>
      <t>[Ni(CN)]</t>
    </r>
    <r>
      <rPr>
        <b/>
        <vertAlign val="superscript"/>
        <sz val="11"/>
        <color rgb="FF000000"/>
        <rFont val="Calibri (Body)"/>
      </rPr>
      <t>2+</t>
    </r>
  </si>
  <si>
    <r>
      <t>[Ni(CN)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</si>
  <si>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[Ni(CN)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</si>
  <si>
    <r>
      <t>[Ni(CN)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−</t>
    </r>
  </si>
  <si>
    <r>
      <t>[Ni(CO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)]</t>
    </r>
    <r>
      <rPr>
        <b/>
        <vertAlign val="superscript"/>
        <sz val="11"/>
        <color rgb="FF000000"/>
        <rFont val="Calibri"/>
        <family val="2"/>
      </rPr>
      <t>+</t>
    </r>
  </si>
  <si>
    <r>
      <t>[Ni(CS)]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</si>
  <si>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[Ni(CS)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</si>
  <si>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[Ni(en)]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</si>
  <si>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[Ni(en)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</si>
  <si>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[Ni(form.)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</si>
  <si>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[Ni(form.)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</si>
  <si>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[Ni(form.)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</si>
  <si>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[Ni(NC)]</t>
    </r>
    <r>
      <rPr>
        <b/>
        <vertAlign val="superscript"/>
        <sz val="11"/>
        <color rgb="FF000000"/>
        <rFont val="Calibri (Body)"/>
      </rPr>
      <t>2+</t>
    </r>
  </si>
  <si>
    <r>
      <t>[Ni(NC)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</si>
  <si>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[Ni(NC)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</si>
  <si>
    <r>
      <t>[Ni(NC)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−</t>
    </r>
  </si>
  <si>
    <r>
      <t>[Ni(NCS)]</t>
    </r>
    <r>
      <rPr>
        <b/>
        <vertAlign val="superscript"/>
        <sz val="11"/>
        <color rgb="FF000000"/>
        <rFont val="Calibri (Body)"/>
      </rPr>
      <t>2+</t>
    </r>
  </si>
  <si>
    <r>
      <t>[Ni(NCS)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</si>
  <si>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</si>
  <si>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O)(SH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</si>
  <si>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)(SH2)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</si>
  <si>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 (Body)"/>
      </rPr>
      <t>3+</t>
    </r>
  </si>
  <si>
    <r>
      <t>[Ni(CH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</si>
  <si>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[Ni(CO)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</si>
  <si>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[Ni(CO)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</si>
  <si>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[Ni(CO)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</si>
  <si>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[Ni(CO)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</si>
  <si>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</si>
  <si>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</si>
  <si>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</si>
  <si>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</si>
  <si>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[Ni(H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</t>
    </r>
    <r>
      <rPr>
        <b/>
        <vertAlign val="subscript"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3+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</si>
  <si>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</si>
  <si>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</si>
  <si>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</si>
  <si>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</si>
  <si>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</si>
  <si>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</si>
  <si>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[Ni(OH)]</t>
    </r>
    <r>
      <rPr>
        <b/>
        <vertAlign val="superscript"/>
        <sz val="11"/>
        <color rgb="FF000000"/>
        <rFont val="Calibri (Body)"/>
      </rPr>
      <t>2+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</si>
  <si>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O)]</t>
    </r>
    <r>
      <rPr>
        <b/>
        <vertAlign val="superscript"/>
        <sz val="11"/>
        <color rgb="FF000000"/>
        <rFont val="Calibri (Body)"/>
      </rPr>
      <t>2+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</si>
  <si>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</si>
  <si>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[Ni(OH)(H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</si>
  <si>
    <r>
      <t>[Ni(OH)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+</t>
    </r>
  </si>
  <si>
    <r>
      <t>[Ni(OH)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]</t>
    </r>
  </si>
  <si>
    <r>
      <t>[Ni(OH)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]</t>
    </r>
    <r>
      <rPr>
        <b/>
        <vertAlign val="superscript"/>
        <sz val="11"/>
        <color rgb="FF000000"/>
        <rFont val="Calibri"/>
        <family val="2"/>
      </rPr>
      <t>−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</si>
  <si>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</si>
  <si>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bscript"/>
        <sz val="11"/>
        <color rgb="FF000000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</si>
  <si>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</si>
  <si>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</si>
  <si>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</si>
  <si>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</si>
  <si>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[Ni(SH)]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</si>
  <si>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</si>
  <si>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</si>
  <si>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</si>
  <si>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</si>
  <si>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5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</si>
  <si>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6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</si>
  <si>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[Ni(SH)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</si>
  <si>
    <r>
      <t>[Ni(CS)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3+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</si>
  <si>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</si>
  <si>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[Ni(NH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</si>
  <si>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)(PH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</si>
  <si>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(PH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</si>
  <si>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)(SH)]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</si>
  <si>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(SH)]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</si>
  <si>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  <r>
      <rPr>
        <b/>
        <sz val="11"/>
        <color rgb="FF000000"/>
        <rFont val="Calibri (Body)"/>
      </rPr>
      <t>-cis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</si>
  <si>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3+</t>
    </r>
    <r>
      <rPr>
        <b/>
        <sz val="11"/>
        <color rgb="FF000000"/>
        <rFont val="Calibri (Body)"/>
      </rPr>
      <t>-trans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</si>
  <si>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  <r>
      <rPr>
        <b/>
        <sz val="11"/>
        <color rgb="FF000000"/>
        <rFont val="Calibri (Body)"/>
      </rPr>
      <t>-cis</t>
    </r>
  </si>
  <si>
    <r>
      <t>[Ni(H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O)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(NH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bscript"/>
        <sz val="11"/>
        <color rgb="FF000000"/>
        <rFont val="Calibri (Body)"/>
      </rPr>
      <t>2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 (Body)"/>
      </rPr>
      <t>2+</t>
    </r>
    <r>
      <rPr>
        <b/>
        <sz val="11"/>
        <color rgb="FF000000"/>
        <rFont val="Calibri (Body)"/>
      </rPr>
      <t>-trans</t>
    </r>
  </si>
  <si>
    <t>S12g</t>
  </si>
  <si>
    <t>BLYP</t>
  </si>
  <si>
    <t>PW91</t>
  </si>
  <si>
    <t>BP86</t>
  </si>
  <si>
    <r>
      <t>[Ni(AcO)]</t>
    </r>
    <r>
      <rPr>
        <b/>
        <vertAlign val="superscript"/>
        <sz val="11"/>
        <color rgb="FF000000"/>
        <rFont val="Calibri"/>
        <family val="2"/>
      </rPr>
      <t>+</t>
    </r>
  </si>
  <si>
    <r>
      <t>[Ni(SH)</t>
    </r>
    <r>
      <rPr>
        <b/>
        <vertAlign val="subscript"/>
        <sz val="11"/>
        <color rgb="FF000000"/>
        <rFont val="Calibri (Body)"/>
      </rPr>
      <t>3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−</t>
    </r>
  </si>
  <si>
    <t>F0</t>
  </si>
  <si>
    <r>
      <t>[Ni(CS)</t>
    </r>
    <r>
      <rPr>
        <b/>
        <vertAlign val="subscript"/>
        <sz val="11"/>
        <color rgb="FF000000"/>
        <rFont val="Calibri (Body)"/>
      </rPr>
      <t>4</t>
    </r>
    <r>
      <rPr>
        <b/>
        <sz val="11"/>
        <color rgb="FF000000"/>
        <rFont val="Calibri"/>
        <family val="2"/>
        <scheme val="minor"/>
      </rPr>
      <t>]</t>
    </r>
    <r>
      <rPr>
        <b/>
        <vertAlign val="superscript"/>
        <sz val="11"/>
        <color rgb="FF000000"/>
        <rFont val="Calibri"/>
        <family val="2"/>
        <scheme val="minor"/>
      </rPr>
      <t>2+</t>
    </r>
  </si>
  <si>
    <t>GGA</t>
  </si>
  <si>
    <t>metaGGA</t>
  </si>
  <si>
    <t>HYBRID</t>
  </si>
  <si>
    <t>metaHYBRID</t>
  </si>
  <si>
    <r>
      <t>Ni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</si>
  <si>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Ni</t>
    </r>
    <r>
      <rPr>
        <vertAlign val="superscript"/>
        <sz val="11"/>
        <color theme="1"/>
        <rFont val="Calibri"/>
        <family val="2"/>
        <scheme val="minor"/>
      </rPr>
      <t>3+</t>
    </r>
  </si>
  <si>
    <t>exp.</t>
  </si>
  <si>
    <t>MAD</t>
  </si>
  <si>
    <t>energies are in kcal/mol</t>
  </si>
  <si>
    <t>Low spin (S=0)</t>
  </si>
  <si>
    <t>High spin (S=1)</t>
  </si>
  <si>
    <t>Low spin (S=1/2)</t>
  </si>
  <si>
    <t>High spin (S=3/2)</t>
  </si>
  <si>
    <t>DFTB3</t>
  </si>
  <si>
    <r>
      <t>DFTB3+F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=0.03</t>
    </r>
  </si>
  <si>
    <t># of unpaired electrones in d orbitals</t>
  </si>
  <si>
    <t># of electrones in d orbitals</t>
  </si>
  <si>
    <t>AVERAGE</t>
  </si>
  <si>
    <t>b3lyp</t>
  </si>
  <si>
    <t>HS</t>
  </si>
  <si>
    <t>LS</t>
  </si>
  <si>
    <t>meta-GGA</t>
  </si>
  <si>
    <t>meta-HYBRID</t>
  </si>
  <si>
    <t>XTB</t>
  </si>
  <si>
    <r>
      <rPr>
        <b/>
        <sz val="18"/>
        <color theme="1"/>
        <rFont val="Calibri"/>
        <family val="2"/>
        <scheme val="minor"/>
      </rPr>
      <t>Table S1</t>
    </r>
    <r>
      <rPr>
        <sz val="18"/>
        <color theme="1"/>
        <rFont val="Calibri"/>
        <family val="2"/>
        <scheme val="minor"/>
      </rPr>
      <t xml:space="preserve"> d</t>
    </r>
    <r>
      <rPr>
        <vertAlign val="superscript"/>
        <sz val="18"/>
        <color theme="1"/>
        <rFont val="Calibri"/>
        <family val="2"/>
        <scheme val="minor"/>
      </rPr>
      <t>n</t>
    </r>
    <r>
      <rPr>
        <sz val="18"/>
        <color theme="1"/>
        <rFont val="Calibri"/>
        <family val="2"/>
        <scheme val="minor"/>
      </rPr>
      <t xml:space="preserve"> configuration                          and number of unpaired electrons                    </t>
    </r>
  </si>
  <si>
    <t xml:space="preserve">for DFTB3 and DFTB+U(F0=0.035 ). </t>
  </si>
  <si>
    <r>
      <rPr>
        <b/>
        <sz val="18"/>
        <color theme="1"/>
        <rFont val="Calibri"/>
        <family val="2"/>
        <scheme val="minor"/>
      </rPr>
      <t>Table S5</t>
    </r>
    <r>
      <rPr>
        <sz val="18"/>
        <color theme="1"/>
        <rFont val="Calibri"/>
        <family val="2"/>
        <scheme val="minor"/>
      </rPr>
      <t xml:space="preserve">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 (vertical) calculations on Ni</t>
    </r>
    <r>
      <rPr>
        <vertAlign val="superscript"/>
        <sz val="18"/>
        <color theme="1"/>
        <rFont val="Calibri"/>
        <family val="2"/>
        <scheme val="minor"/>
      </rPr>
      <t>2+</t>
    </r>
    <r>
      <rPr>
        <sz val="18"/>
        <color theme="1"/>
        <rFont val="Calibri"/>
        <family val="2"/>
        <scheme val="minor"/>
      </rPr>
      <t xml:space="preserve"> and Ni</t>
    </r>
    <r>
      <rPr>
        <vertAlign val="superscript"/>
        <sz val="18"/>
        <color theme="1"/>
        <rFont val="Calibri"/>
        <family val="2"/>
        <scheme val="minor"/>
      </rPr>
      <t>3+</t>
    </r>
    <r>
      <rPr>
        <sz val="18"/>
        <color theme="1"/>
        <rFont val="Calibri"/>
        <family val="2"/>
        <scheme val="minor"/>
      </rPr>
      <t xml:space="preserve"> ions (atoms)</t>
    </r>
  </si>
  <si>
    <r>
      <t>DFTB3+F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=0.035</t>
    </r>
  </si>
  <si>
    <r>
      <t>Hartree, ΔE</t>
    </r>
    <r>
      <rPr>
        <vertAlign val="subscript"/>
        <sz val="18"/>
        <color theme="1"/>
        <rFont val="Calibri"/>
        <family val="2"/>
        <scheme val="minor"/>
      </rPr>
      <t>LS-HS</t>
    </r>
    <r>
      <rPr>
        <sz val="18"/>
        <color theme="1"/>
        <rFont val="Calibri"/>
        <family val="2"/>
        <scheme val="minor"/>
      </rPr>
      <t xml:space="preserve"> in kcal/mol and T=2000K.</t>
    </r>
  </si>
  <si>
    <r>
      <t>Hartree, ΔE</t>
    </r>
    <r>
      <rPr>
        <vertAlign val="subscript"/>
        <sz val="18"/>
        <color theme="1"/>
        <rFont val="Calibri"/>
        <family val="2"/>
        <scheme val="minor"/>
      </rPr>
      <t>LS-HS</t>
    </r>
    <r>
      <rPr>
        <sz val="18"/>
        <color theme="1"/>
        <rFont val="Calibri"/>
        <family val="2"/>
        <scheme val="minor"/>
      </rPr>
      <t xml:space="preserve"> in kcal/mol and T=100K.</t>
    </r>
  </si>
  <si>
    <r>
      <rPr>
        <b/>
        <sz val="18"/>
        <color theme="1"/>
        <rFont val="Calibri"/>
        <family val="2"/>
        <scheme val="minor"/>
      </rPr>
      <t xml:space="preserve">Table S10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>with various DFT funcionals, for Ni</t>
    </r>
    <r>
      <rPr>
        <vertAlign val="superscript"/>
        <sz val="18"/>
        <color theme="1"/>
        <rFont val="Calibri"/>
        <family val="2"/>
        <scheme val="minor"/>
      </rPr>
      <t>2+</t>
    </r>
    <r>
      <rPr>
        <sz val="18"/>
        <color theme="1"/>
        <rFont val="Calibri"/>
        <family val="2"/>
        <scheme val="minor"/>
      </rPr>
      <t xml:space="preserve"> complexes. MAE are also provided. ΔE</t>
    </r>
    <r>
      <rPr>
        <vertAlign val="subscript"/>
        <sz val="18"/>
        <color theme="1"/>
        <rFont val="Calibri"/>
        <family val="2"/>
        <scheme val="minor"/>
      </rPr>
      <t>LS-HS</t>
    </r>
    <r>
      <rPr>
        <sz val="18"/>
        <color theme="1"/>
        <rFont val="Calibri"/>
        <family val="2"/>
        <scheme val="minor"/>
      </rPr>
      <t xml:space="preserve">  is expressed in  in kcal/mol.</t>
    </r>
  </si>
  <si>
    <r>
      <rPr>
        <b/>
        <sz val="18"/>
        <color theme="1"/>
        <rFont val="Calibri"/>
        <family val="2"/>
        <scheme val="minor"/>
      </rPr>
      <t xml:space="preserve">Table S11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>with various DFT funcionals, for Ni</t>
    </r>
    <r>
      <rPr>
        <vertAlign val="superscript"/>
        <sz val="18"/>
        <color theme="1"/>
        <rFont val="Calibri"/>
        <family val="2"/>
        <scheme val="minor"/>
      </rPr>
      <t>3+</t>
    </r>
    <r>
      <rPr>
        <sz val="18"/>
        <color theme="1"/>
        <rFont val="Calibri"/>
        <family val="2"/>
        <scheme val="minor"/>
      </rPr>
      <t xml:space="preserve"> complexes. MAE are also provided. ΔE</t>
    </r>
    <r>
      <rPr>
        <vertAlign val="subscript"/>
        <sz val="18"/>
        <color theme="1"/>
        <rFont val="Calibri"/>
        <family val="2"/>
        <scheme val="minor"/>
      </rPr>
      <t>LS-HS</t>
    </r>
    <r>
      <rPr>
        <sz val="18"/>
        <color theme="1"/>
        <rFont val="Calibri"/>
        <family val="2"/>
        <scheme val="minor"/>
      </rPr>
      <t xml:space="preserve">  is expressed in  in kcal/mol.</t>
    </r>
  </si>
  <si>
    <r>
      <t>MAE are also provided. ΔE</t>
    </r>
    <r>
      <rPr>
        <vertAlign val="subscript"/>
        <sz val="18"/>
        <color theme="1"/>
        <rFont val="Calibri"/>
        <family val="2"/>
        <scheme val="minor"/>
      </rPr>
      <t>LS-HS</t>
    </r>
    <r>
      <rPr>
        <sz val="18"/>
        <color theme="1"/>
        <rFont val="Calibri"/>
        <family val="2"/>
        <scheme val="minor"/>
      </rPr>
      <t xml:space="preserve">  is expressed in  in kcal/mol.</t>
    </r>
  </si>
  <si>
    <t>Ni2+</t>
  </si>
  <si>
    <t>[Ni(AcO)]+</t>
  </si>
  <si>
    <t>[Ni(CN)]+</t>
  </si>
  <si>
    <t>[Ni(CN)2]</t>
  </si>
  <si>
    <t>[Ni(CN)3]−</t>
  </si>
  <si>
    <t>[Ni(CN)4]2−</t>
  </si>
  <si>
    <t>[Ni(CO3)]</t>
  </si>
  <si>
    <t>[Ni(CS)]2+</t>
  </si>
  <si>
    <t>[Ni(CS)2]2+</t>
  </si>
  <si>
    <t>[Ni(CS)3]2+</t>
  </si>
  <si>
    <t>[Ni(en)]2+</t>
  </si>
  <si>
    <t>[Ni(en)2]2+</t>
  </si>
  <si>
    <t>[Ni(form.)]2+</t>
  </si>
  <si>
    <t>[Ni(form.)2]2+</t>
  </si>
  <si>
    <t>[Ni(form.)3]2+</t>
  </si>
  <si>
    <t>[Ni(form.)4]2+</t>
  </si>
  <si>
    <t>[Ni(NC)]+</t>
  </si>
  <si>
    <t>[Ni(NC)2]</t>
  </si>
  <si>
    <t>[Ni(NC)3]−</t>
  </si>
  <si>
    <t>[Ni(NC)4]2−</t>
  </si>
  <si>
    <t>[Ni(NCS)]+</t>
  </si>
  <si>
    <t>[Ni(NCS)2]</t>
  </si>
  <si>
    <t>[Ni(H2O)(NH3)]2+</t>
  </si>
  <si>
    <t>[Ni(H2O)(NH3)2]2+</t>
  </si>
  <si>
    <t>[Ni(H2O)(SH2)]2+</t>
  </si>
  <si>
    <t>[Ni(H2O)(SH2)2]2+</t>
  </si>
  <si>
    <t>[Ni(H2O)2(NH3)]2+</t>
  </si>
  <si>
    <t>[Ni(H2O)2(NH3)2]2+-cis</t>
  </si>
  <si>
    <t>[Ni(H2O)2(NH3)2]2+-trans</t>
  </si>
  <si>
    <t>[Ni(H2O)2(SH2)]2+</t>
  </si>
  <si>
    <t>[Ni(NH3)(SH2)]2+</t>
  </si>
  <si>
    <t>[Ni(NH3)(SH2)2]2+</t>
  </si>
  <si>
    <t>[Ni(NH3)2(SH2)]2+</t>
  </si>
  <si>
    <t>[Ni(NH3)3(SH2)]2+</t>
  </si>
  <si>
    <t>[Ni(CH3)]+</t>
  </si>
  <si>
    <t>[Ni(CH3)2]</t>
  </si>
  <si>
    <t>[Ni(CO)]2+</t>
  </si>
  <si>
    <t>[Ni(CO)2]2+</t>
  </si>
  <si>
    <t>[Ni(CO)3]2+</t>
  </si>
  <si>
    <t>[Ni(CO)4]2+</t>
  </si>
  <si>
    <t>[Ni(CO)5]2+</t>
  </si>
  <si>
    <t>[Ni(CO)6]2+</t>
  </si>
  <si>
    <t>[Ni(H2O)]2+</t>
  </si>
  <si>
    <t>[Ni(H2O)2]2+</t>
  </si>
  <si>
    <t>[Ni(H2O)3]2+</t>
  </si>
  <si>
    <t>[Ni(H2O)4]2+</t>
  </si>
  <si>
    <t>[Ni(H2O)5]2+</t>
  </si>
  <si>
    <t>[Ni(H2O)6]2+</t>
  </si>
  <si>
    <t>[Ni(NH2)]+</t>
  </si>
  <si>
    <t>[Ni(NH2)2]</t>
  </si>
  <si>
    <t>[Ni(NH3)]2+</t>
  </si>
  <si>
    <t>[Ni(NH3)(NH2)]+</t>
  </si>
  <si>
    <t>[Ni(NH3)2]2+</t>
  </si>
  <si>
    <t>[Ni(NH3)2(NH2)]+</t>
  </si>
  <si>
    <t>[Ni(NH3)3]2+</t>
  </si>
  <si>
    <t>[Ni(NH3)4]2+</t>
  </si>
  <si>
    <t>[Ni(NH3)5]2+</t>
  </si>
  <si>
    <t>[Ni(NH3)6]2+</t>
  </si>
  <si>
    <t>[Ni(OH)]+</t>
  </si>
  <si>
    <t>[Ni(OH)(H2O)]+</t>
  </si>
  <si>
    <t>[Ni(OH)(H2O)2]+</t>
  </si>
  <si>
    <t>[Ni(OH)(H2O)3]+</t>
  </si>
  <si>
    <t>[Ni(OH)2]</t>
  </si>
  <si>
    <t>[Ni(OH)3]−</t>
  </si>
  <si>
    <t>[Ni(OH)4]2−</t>
  </si>
  <si>
    <t>[Ni(PH2)]+</t>
  </si>
  <si>
    <t>[Ni(PH2)2]</t>
  </si>
  <si>
    <t>[Ni(PH2)3]−</t>
  </si>
  <si>
    <t>[Ni(PH3)]2+</t>
  </si>
  <si>
    <t>[Ni(PH3)(PH2)]+</t>
  </si>
  <si>
    <t>[Ni(PH3)2]2+</t>
  </si>
  <si>
    <t>[Ni(PH3)2(PH2)]+</t>
  </si>
  <si>
    <t>[Ni(PH3)3]2+</t>
  </si>
  <si>
    <t>[Ni(PH3)4]2+</t>
  </si>
  <si>
    <t>[Ni(PH3)5]2+</t>
  </si>
  <si>
    <t>[Ni(SH)]+</t>
  </si>
  <si>
    <t>[Ni(SH)2]</t>
  </si>
  <si>
    <t>[Ni(SH2)]2+</t>
  </si>
  <si>
    <t>[Ni(SH2)(SH)]+</t>
  </si>
  <si>
    <t>[Ni(SH2)2]2+</t>
  </si>
  <si>
    <t>[Ni(SH2)2(SH)]+</t>
  </si>
  <si>
    <t>[Ni(SH2)3]2+</t>
  </si>
  <si>
    <t>[Ni(SH2)4]2+</t>
  </si>
  <si>
    <t>[Ni(SH2)5]2+</t>
  </si>
  <si>
    <t>[Ni(SH2)6]2+</t>
  </si>
  <si>
    <t>[Ni(SH)3]−</t>
  </si>
  <si>
    <t>Abs. Error</t>
  </si>
  <si>
    <t>Ni3+</t>
  </si>
  <si>
    <t>[Ni(AcO)]2+</t>
  </si>
  <si>
    <t>[Ni(CN)]2+</t>
  </si>
  <si>
    <t>[Ni(CN)2]+</t>
  </si>
  <si>
    <t>[Ni(CN)3]</t>
  </si>
  <si>
    <t>[Ni(CN)4]−</t>
  </si>
  <si>
    <t>[Ni(CO3)]+</t>
  </si>
  <si>
    <t>[Ni(CS)3]3+</t>
  </si>
  <si>
    <t>[Ni(en)]3+</t>
  </si>
  <si>
    <t>[Ni(en)2]3+</t>
  </si>
  <si>
    <t>[Ni(form.)2]3+</t>
  </si>
  <si>
    <t>[Ni(form.)3]3+</t>
  </si>
  <si>
    <t>[Ni(form.)4]3+</t>
  </si>
  <si>
    <t>[Ni(NC)]2+</t>
  </si>
  <si>
    <t>[Ni(NC)2]+</t>
  </si>
  <si>
    <t>[Ni(NC)4]−</t>
  </si>
  <si>
    <t>[Ni(NCS)]2+</t>
  </si>
  <si>
    <t>[Ni(NCS)2]+</t>
  </si>
  <si>
    <t>[Ni(H2O)(NH3)2]3+</t>
  </si>
  <si>
    <t>[Ni(H2O)(SH2)2]3+</t>
  </si>
  <si>
    <t>[Ni(H2O)2(NH3)2]3+-trans</t>
  </si>
  <si>
    <t>[Ni(H2O)2(NH3)2]3+-cis</t>
  </si>
  <si>
    <t>[Ni(CO)3]3+</t>
  </si>
  <si>
    <t>[Ni(CO)4]3+</t>
  </si>
  <si>
    <t>[Ni(CO)5]3+</t>
  </si>
  <si>
    <t>[Ni(CO)6]3+</t>
  </si>
  <si>
    <t>[Ni(H2O)3]3+</t>
  </si>
  <si>
    <t>[Ni(H2O)4]3+</t>
  </si>
  <si>
    <t>[Ni(H2O)5]3+</t>
  </si>
  <si>
    <t>[Ni(NH2)]2+</t>
  </si>
  <si>
    <t>[Ni(NH2)2]+</t>
  </si>
  <si>
    <t>[Ni(NH3)(NH2)]2+</t>
  </si>
  <si>
    <t>[Ni(NH3)2(NH2)]2+</t>
  </si>
  <si>
    <t>[Ni(NH3)3]3+</t>
  </si>
  <si>
    <t>[Ni(NH3)4]3+</t>
  </si>
  <si>
    <t>[Ni(NH3)5]3+</t>
  </si>
  <si>
    <t>[Ni(NH3)6]3+</t>
  </si>
  <si>
    <t>[Ni(OH)]2+</t>
  </si>
  <si>
    <t>[Ni(OH)(H2O)]2+</t>
  </si>
  <si>
    <t>[Ni(OH)(H2O)2]2+</t>
  </si>
  <si>
    <t>[Ni(OH)2]+</t>
  </si>
  <si>
    <t>[Ni(OH)3]</t>
  </si>
  <si>
    <t>[Ni(OH)4]−</t>
  </si>
  <si>
    <t>[Ni(PH2)]2+</t>
  </si>
  <si>
    <t>[Ni(PH2)2]+</t>
  </si>
  <si>
    <t>[Ni(PH3)(PH2)]2+</t>
  </si>
  <si>
    <t>[Ni(PH3)2(PH2)]2+</t>
  </si>
  <si>
    <t>[Ni(PH3)3]3+</t>
  </si>
  <si>
    <t>[Ni(PH3)4]3+</t>
  </si>
  <si>
    <t>[Ni(SH)]3+</t>
  </si>
  <si>
    <t>[Ni(SH)2]+</t>
  </si>
  <si>
    <t>[Ni(SH2)(SH)]2+</t>
  </si>
  <si>
    <t>[Ni(SH2)3]3+</t>
  </si>
  <si>
    <t>[Ni(SH2)4]3+</t>
  </si>
  <si>
    <t>GFN2-xTB</t>
  </si>
  <si>
    <r>
      <t>[Ni(SH)]</t>
    </r>
    <r>
      <rPr>
        <b/>
        <vertAlign val="superscript"/>
        <sz val="11"/>
        <color rgb="FF000000"/>
        <rFont val="Calibri (Body)"/>
      </rPr>
      <t>2</t>
    </r>
    <r>
      <rPr>
        <b/>
        <vertAlign val="superscript"/>
        <sz val="11"/>
        <color rgb="FF000000"/>
        <rFont val="Calibri"/>
        <family val="2"/>
        <scheme val="minor"/>
      </rPr>
      <t>+</t>
    </r>
  </si>
  <si>
    <t xml:space="preserve">in d-shell  of Ni(II)/Ni(III) complexes obtained by Mulliken population </t>
  </si>
  <si>
    <t xml:space="preserve">analysis, </t>
  </si>
  <si>
    <t>Ni(II)</t>
  </si>
  <si>
    <t>Ni(III)</t>
  </si>
  <si>
    <t xml:space="preserve">electrons     </t>
  </si>
  <si>
    <r>
      <rPr>
        <b/>
        <sz val="18"/>
        <color theme="1"/>
        <rFont val="Calibri"/>
        <family val="2"/>
        <scheme val="minor"/>
      </rPr>
      <t>Table S2</t>
    </r>
    <r>
      <rPr>
        <sz val="18"/>
        <color theme="1"/>
        <rFont val="Calibri"/>
        <family val="2"/>
        <scheme val="minor"/>
      </rPr>
      <t xml:space="preserve"> d</t>
    </r>
    <r>
      <rPr>
        <vertAlign val="superscript"/>
        <sz val="18"/>
        <color theme="1"/>
        <rFont val="Calibri"/>
        <family val="2"/>
        <scheme val="minor"/>
      </rPr>
      <t>n</t>
    </r>
    <r>
      <rPr>
        <sz val="18"/>
        <color theme="1"/>
        <rFont val="Calibri"/>
        <family val="2"/>
        <scheme val="minor"/>
      </rPr>
      <t xml:space="preserve"> configuration                          and number of unpaired                </t>
    </r>
  </si>
  <si>
    <r>
      <rPr>
        <b/>
        <sz val="18"/>
        <color theme="1"/>
        <rFont val="Calibri"/>
        <family val="2"/>
        <scheme val="minor"/>
      </rPr>
      <t>Table S3</t>
    </r>
    <r>
      <rPr>
        <sz val="18"/>
        <color theme="1"/>
        <rFont val="Calibri"/>
        <family val="2"/>
        <scheme val="minor"/>
      </rPr>
      <t xml:space="preserve"> d</t>
    </r>
    <r>
      <rPr>
        <vertAlign val="superscript"/>
        <sz val="18"/>
        <color theme="1"/>
        <rFont val="Calibri"/>
        <family val="2"/>
        <scheme val="minor"/>
      </rPr>
      <t>n</t>
    </r>
    <r>
      <rPr>
        <sz val="18"/>
        <color theme="1"/>
        <rFont val="Calibri"/>
        <family val="2"/>
        <scheme val="minor"/>
      </rPr>
      <t xml:space="preserve"> configuration                          and number of unpaired electrons                        in d-shell  of Ni(II) complexes obtained by Mulliken population analysis, for various density functionals. </t>
    </r>
  </si>
  <si>
    <r>
      <rPr>
        <b/>
        <sz val="18"/>
        <color theme="1"/>
        <rFont val="Calibri"/>
        <family val="2"/>
        <scheme val="minor"/>
      </rPr>
      <t>Table S4</t>
    </r>
    <r>
      <rPr>
        <sz val="18"/>
        <color theme="1"/>
        <rFont val="Calibri"/>
        <family val="2"/>
        <scheme val="minor"/>
      </rPr>
      <t xml:space="preserve"> d</t>
    </r>
    <r>
      <rPr>
        <vertAlign val="superscript"/>
        <sz val="18"/>
        <color theme="1"/>
        <rFont val="Calibri"/>
        <family val="2"/>
        <scheme val="minor"/>
      </rPr>
      <t>n</t>
    </r>
    <r>
      <rPr>
        <sz val="18"/>
        <color theme="1"/>
        <rFont val="Calibri"/>
        <family val="2"/>
        <scheme val="minor"/>
      </rPr>
      <t xml:space="preserve"> configuration                          and number of unpaired electrons                        in d-shell  of Ni(III) complexes obtained by Mulliken population analysis, for various density functionals. </t>
    </r>
  </si>
  <si>
    <r>
      <rPr>
        <b/>
        <sz val="18"/>
        <color theme="1"/>
        <rFont val="Calibri"/>
        <family val="2"/>
        <scheme val="minor"/>
      </rPr>
      <t xml:space="preserve">Table S12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with xtb methodology, for Ni(II) complexes. </t>
    </r>
  </si>
  <si>
    <r>
      <rPr>
        <b/>
        <sz val="18"/>
        <color theme="1"/>
        <rFont val="Calibri"/>
        <family val="2"/>
        <scheme val="minor"/>
      </rPr>
      <t xml:space="preserve">Table S13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 xml:space="preserve">HS-Ls </t>
    </r>
    <r>
      <rPr>
        <sz val="18"/>
        <color theme="1"/>
        <rFont val="Calibri"/>
        <family val="2"/>
        <scheme val="minor"/>
      </rPr>
      <t xml:space="preserve">with xtb methodology, for Ni(III) complexes. </t>
    </r>
  </si>
  <si>
    <r>
      <rPr>
        <b/>
        <sz val="18"/>
        <color theme="1"/>
        <rFont val="Calibri"/>
        <family val="2"/>
        <scheme val="minor"/>
      </rPr>
      <t xml:space="preserve">Table S6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 as we increase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parameter, for Ni(II) complexes,  with new, DFTB+U, Hamiltonian. MAE are also provided.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is expressed in </t>
    </r>
  </si>
  <si>
    <r>
      <rPr>
        <b/>
        <sz val="18"/>
        <color theme="1"/>
        <rFont val="Calibri"/>
        <family val="2"/>
        <scheme val="minor"/>
      </rPr>
      <t xml:space="preserve">Table S7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 as we increase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parameter, for Ni(III) complexes,  with new, DFTB+U, Hamiltonian. MAE are also provided.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is expressed in </t>
    </r>
  </si>
  <si>
    <r>
      <rPr>
        <b/>
        <sz val="18"/>
        <color theme="1"/>
        <rFont val="Calibri"/>
        <family val="2"/>
        <scheme val="minor"/>
      </rPr>
      <t xml:space="preserve">Table S8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 as we increase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parameter, for Ni(II) complexes,  with new, DFTB+U, Hamiltonian. MAE are also provided.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is expressed in </t>
    </r>
  </si>
  <si>
    <r>
      <rPr>
        <b/>
        <sz val="18"/>
        <color theme="1"/>
        <rFont val="Calibri"/>
        <family val="2"/>
        <scheme val="minor"/>
      </rPr>
      <t xml:space="preserve">Table S9 </t>
    </r>
    <r>
      <rPr>
        <sz val="18"/>
        <color theme="1"/>
        <rFont val="Calibri"/>
        <family val="2"/>
        <scheme val="minor"/>
      </rPr>
      <t xml:space="preserve">Variation of 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Calibri"/>
        <family val="2"/>
        <scheme val="minor"/>
      </rPr>
      <t>E</t>
    </r>
    <r>
      <rPr>
        <vertAlign val="subscript"/>
        <sz val="18"/>
        <color theme="1"/>
        <rFont val="Calibri"/>
        <family val="2"/>
        <scheme val="minor"/>
      </rPr>
      <t>HS-LS</t>
    </r>
    <r>
      <rPr>
        <sz val="18"/>
        <color theme="1"/>
        <rFont val="Calibri"/>
        <family val="2"/>
        <scheme val="minor"/>
      </rPr>
      <t xml:space="preserve"> as we increase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parameter, for Ni(III) complexes,  with new, DFTB+U, Hamiltonian. MAE are also provided. F</t>
    </r>
    <r>
      <rPr>
        <vertAlign val="subscript"/>
        <sz val="18"/>
        <color theme="1"/>
        <rFont val="Calibri"/>
        <family val="2"/>
        <scheme val="minor"/>
      </rPr>
      <t>0</t>
    </r>
    <r>
      <rPr>
        <sz val="18"/>
        <color theme="1"/>
        <rFont val="Calibri"/>
        <family val="2"/>
        <scheme val="minor"/>
      </rPr>
      <t xml:space="preserve"> is expressed in </t>
    </r>
  </si>
  <si>
    <t>S6</t>
  </si>
  <si>
    <t>Ni(II) error</t>
  </si>
  <si>
    <t>Ni(III) error</t>
  </si>
  <si>
    <t>Ni - oxidation</t>
  </si>
  <si>
    <t xml:space="preserve">Number of </t>
  </si>
  <si>
    <t>Bond 1</t>
  </si>
  <si>
    <t>Bond 2</t>
  </si>
  <si>
    <t>Bond 3</t>
  </si>
  <si>
    <t>Bond 4</t>
  </si>
  <si>
    <t>Bond 5</t>
  </si>
  <si>
    <t>Bond 6</t>
  </si>
  <si>
    <t>System</t>
  </si>
  <si>
    <t xml:space="preserve"> state </t>
  </si>
  <si>
    <t>unpaired electrons</t>
  </si>
  <si>
    <t>DFTB3+U</t>
  </si>
  <si>
    <t>Bond 1 abs. error</t>
  </si>
  <si>
    <t>Bond 2 abs. error</t>
  </si>
  <si>
    <t>Bond 3 abs. error</t>
  </si>
  <si>
    <t>Bond 4 abs. error</t>
  </si>
  <si>
    <t>Bond 5 abs. error</t>
  </si>
  <si>
    <t>Bond 6 abs. error</t>
  </si>
  <si>
    <t>opt. steps</t>
  </si>
  <si>
    <t xml:space="preserve">average abs. errors </t>
  </si>
  <si>
    <t>Error</t>
  </si>
  <si>
    <t>Abs(Error)</t>
  </si>
  <si>
    <r>
      <t>[Ni(AcO)]</t>
    </r>
    <r>
      <rPr>
        <b/>
        <vertAlign val="superscript"/>
        <sz val="11"/>
        <rFont val="Calibri"/>
        <family val="2"/>
      </rPr>
      <t>+</t>
    </r>
  </si>
  <si>
    <r>
      <t>[Ni(AcO)]</t>
    </r>
    <r>
      <rPr>
        <b/>
        <vertAlign val="superscript"/>
        <sz val="11"/>
        <rFont val="Calibri"/>
        <family val="2"/>
      </rPr>
      <t>2+</t>
    </r>
  </si>
  <si>
    <r>
      <t>[Ni(CN)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</si>
  <si>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[Ni(CN)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+</t>
    </r>
  </si>
  <si>
    <r>
      <t>[Ni(CN)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−</t>
    </r>
  </si>
  <si>
    <r>
      <t>[Ni(CN)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</si>
  <si>
    <r>
      <t>[Ni(CN)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2−</t>
    </r>
  </si>
  <si>
    <r>
      <t>[Ni(CN)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−</t>
    </r>
  </si>
  <si>
    <r>
      <t>[Ni(CO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)]</t>
    </r>
  </si>
  <si>
    <r>
      <t>[Ni(CO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)]</t>
    </r>
    <r>
      <rPr>
        <b/>
        <vertAlign val="superscript"/>
        <sz val="11"/>
        <rFont val="Calibri"/>
        <family val="2"/>
      </rPr>
      <t>+</t>
    </r>
  </si>
  <si>
    <r>
      <t>[Ni(CS)]</t>
    </r>
    <r>
      <rPr>
        <b/>
        <vertAlign val="superscript"/>
        <sz val="11"/>
        <rFont val="Calibri"/>
        <family val="2"/>
        <scheme val="minor"/>
      </rPr>
      <t>2+</t>
    </r>
  </si>
  <si>
    <r>
      <t>[Ni(CS)]</t>
    </r>
    <r>
      <rPr>
        <b/>
        <vertAlign val="superscript"/>
        <sz val="11"/>
        <rFont val="Calibri"/>
        <family val="2"/>
        <scheme val="minor"/>
      </rPr>
      <t>3+</t>
    </r>
  </si>
  <si>
    <r>
      <t>[Ni(CS)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</si>
  <si>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[Ni(CS)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</si>
  <si>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[Ni(CS)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</si>
  <si>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[Ni(CS)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</si>
  <si>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[Ni(CS)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</si>
  <si>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[Ni(en)]</t>
    </r>
    <r>
      <rPr>
        <b/>
        <vertAlign val="superscript"/>
        <sz val="11"/>
        <rFont val="Calibri"/>
        <family val="2"/>
        <scheme val="minor"/>
      </rPr>
      <t>3+</t>
    </r>
  </si>
  <si>
    <r>
      <t>[Ni(en)]</t>
    </r>
    <r>
      <rPr>
        <b/>
        <vertAlign val="superscript"/>
        <sz val="11"/>
        <rFont val="Calibri"/>
        <family val="2"/>
        <scheme val="minor"/>
      </rPr>
      <t>2+</t>
    </r>
  </si>
  <si>
    <r>
      <t>[Ni(en)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</si>
  <si>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[Ni(en)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</si>
  <si>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[Ni(form.)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</si>
  <si>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[Ni(form.)]</t>
    </r>
    <r>
      <rPr>
        <b/>
        <vertAlign val="superscript"/>
        <sz val="11"/>
        <rFont val="Calibri"/>
        <family val="2"/>
      </rPr>
      <t>2+</t>
    </r>
  </si>
  <si>
    <r>
      <t>[Ni(form.)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</si>
  <si>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[Ni(form.)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</si>
  <si>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[Ni(form.)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</si>
  <si>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[Ni(form.)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</si>
  <si>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[Ni(NC)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+</t>
    </r>
  </si>
  <si>
    <r>
      <t>[Ni(NC)]</t>
    </r>
    <r>
      <rPr>
        <b/>
        <vertAlign val="superscript"/>
        <sz val="11"/>
        <rFont val="Calibri (Body)"/>
      </rPr>
      <t>+</t>
    </r>
  </si>
  <si>
    <r>
      <t>[Ni(NC)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</si>
  <si>
    <r>
      <t>[Ni(NC)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</si>
  <si>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[Ni(NC)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−</t>
    </r>
  </si>
  <si>
    <r>
      <t>[Ni(NC)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−</t>
    </r>
  </si>
  <si>
    <r>
      <t>[Ni(NCS)]</t>
    </r>
    <r>
      <rPr>
        <b/>
        <vertAlign val="superscript"/>
        <sz val="11"/>
        <rFont val="Calibri (Body)"/>
      </rPr>
      <t>2+</t>
    </r>
  </si>
  <si>
    <r>
      <t>[Ni(NCS)]</t>
    </r>
    <r>
      <rPr>
        <b/>
        <vertAlign val="superscript"/>
        <sz val="11"/>
        <rFont val="Calibri (Body)"/>
      </rPr>
      <t>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</si>
  <si>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</si>
  <si>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</si>
  <si>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  <r>
      <rPr>
        <b/>
        <sz val="11"/>
        <rFont val="Calibri (Body)"/>
      </rPr>
      <t>-cis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</si>
  <si>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</si>
  <si>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  <r>
      <rPr>
        <b/>
        <sz val="11"/>
        <rFont val="Calibri (Body)"/>
      </rPr>
      <t>-trans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</si>
  <si>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O)(SH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</si>
  <si>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)(SH2)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</si>
  <si>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O)(SH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</si>
  <si>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3+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</si>
  <si>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</si>
  <si>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[Ni(CH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</si>
  <si>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  <r>
      <rPr>
        <b/>
        <sz val="11"/>
        <rFont val="Calibri (Body)"/>
      </rPr>
      <t>-cis</t>
    </r>
  </si>
  <si>
    <r>
      <t>[Ni(CO)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</si>
  <si>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  <r>
      <rPr>
        <b/>
        <sz val="11"/>
        <rFont val="Calibri (Body)"/>
      </rPr>
      <t>-trans</t>
    </r>
  </si>
  <si>
    <r>
      <t>[Ni(CO)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</si>
  <si>
    <r>
      <t>[Ni(NH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</si>
  <si>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[Ni(CO)</t>
    </r>
    <r>
      <rPr>
        <b/>
        <vertAlign val="subscript"/>
        <sz val="11"/>
        <rFont val="Calibri (Body)"/>
      </rPr>
      <t>6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3+</t>
    </r>
  </si>
  <si>
    <r>
      <t>[Ni(NH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)(SH2)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</si>
  <si>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</si>
  <si>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[Ni(NH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</si>
  <si>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</si>
  <si>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[Ni(CH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</si>
  <si>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</si>
  <si>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[Ni(CH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</si>
  <si>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</si>
  <si>
    <r>
      <t>[Ni(CO)]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</si>
  <si>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</si>
  <si>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[Ni(CO)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</si>
  <si>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+</t>
    </r>
  </si>
  <si>
    <r>
      <t>[Ni(CO)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</si>
  <si>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</si>
  <si>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[Ni(CO)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</si>
  <si>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</si>
  <si>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[Ni(CO)</t>
    </r>
    <r>
      <rPr>
        <b/>
        <vertAlign val="subscript"/>
        <sz val="11"/>
        <rFont val="Calibri (Body)"/>
      </rPr>
      <t>6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</si>
  <si>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</si>
  <si>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</si>
  <si>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</si>
  <si>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</si>
  <si>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6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</si>
  <si>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</si>
  <si>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[Ni(OH)]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</si>
  <si>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</si>
  <si>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</si>
  <si>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</si>
  <si>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</si>
  <si>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</si>
  <si>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</si>
  <si>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</si>
  <si>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[Ni(OH)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+</t>
    </r>
  </si>
  <si>
    <r>
      <t>[Ni(NH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</si>
  <si>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[Ni(OH)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</si>
  <si>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</si>
  <si>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[Ni(OH)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−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</si>
  <si>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</si>
  <si>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</si>
  <si>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</si>
  <si>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bscript"/>
        <sz val="11"/>
        <rFont val="Calibri"/>
        <family val="2"/>
        <scheme val="minor"/>
      </rPr>
      <t>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</si>
  <si>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(NH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</si>
  <si>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</si>
  <si>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</si>
  <si>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)(PH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</si>
  <si>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</si>
  <si>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(PH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</si>
  <si>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</si>
  <si>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</si>
  <si>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6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</si>
  <si>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</si>
  <si>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[Ni(OH)]</t>
    </r>
    <r>
      <rPr>
        <b/>
        <vertAlign val="superscript"/>
        <sz val="11"/>
        <rFont val="Calibri (Body)"/>
      </rPr>
      <t>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</si>
  <si>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</si>
  <si>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O)]</t>
    </r>
    <r>
      <rPr>
        <b/>
        <vertAlign val="superscript"/>
        <sz val="11"/>
        <rFont val="Calibri (Body)"/>
      </rPr>
      <t>+</t>
    </r>
  </si>
  <si>
    <r>
      <t>[Ni(SH)]</t>
    </r>
    <r>
      <rPr>
        <b/>
        <vertAlign val="superscript"/>
        <sz val="11"/>
        <rFont val="Calibri"/>
        <family val="2"/>
        <scheme val="minor"/>
      </rPr>
      <t>3+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</si>
  <si>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+</t>
    </r>
  </si>
  <si>
    <r>
      <t>[Ni(SH)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+</t>
    </r>
  </si>
  <si>
    <r>
      <t>[Ni(OH)(H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</si>
  <si>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)(SH)]</t>
    </r>
    <r>
      <rPr>
        <b/>
        <vertAlign val="superscript"/>
        <sz val="11"/>
        <rFont val="Calibri"/>
        <family val="2"/>
        <scheme val="minor"/>
      </rPr>
      <t>2+</t>
    </r>
  </si>
  <si>
    <r>
      <t>[Ni(OH)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−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</si>
  <si>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(SH)]</t>
    </r>
    <r>
      <rPr>
        <b/>
        <vertAlign val="superscript"/>
        <sz val="11"/>
        <rFont val="Calibri"/>
        <family val="2"/>
        <scheme val="minor"/>
      </rPr>
      <t>2+</t>
    </r>
  </si>
  <si>
    <r>
      <t>[Ni(OH)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2−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</si>
  <si>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</si>
  <si>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</si>
  <si>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3+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</si>
  <si>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</si>
  <si>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[Ni(SH)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</si>
  <si>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)(PH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</si>
  <si>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</si>
  <si>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(PH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</si>
  <si>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</si>
  <si>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</si>
  <si>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[Ni(PH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</si>
  <si>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[Ni(SH)]</t>
    </r>
    <r>
      <rPr>
        <b/>
        <vertAlign val="superscript"/>
        <sz val="11"/>
        <rFont val="Calibri"/>
        <family val="2"/>
        <scheme val="minor"/>
      </rPr>
      <t>+</t>
    </r>
  </si>
  <si>
    <r>
      <t>[Ni(SH)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</si>
  <si>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</si>
  <si>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)(SH)]</t>
    </r>
    <r>
      <rPr>
        <b/>
        <vertAlign val="superscript"/>
        <sz val="11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</si>
  <si>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</si>
  <si>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(SH)]</t>
    </r>
    <r>
      <rPr>
        <b/>
        <vertAlign val="superscript"/>
        <sz val="11"/>
        <rFont val="Calibri"/>
        <family val="2"/>
        <scheme val="minor"/>
      </rPr>
      <t>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</si>
  <si>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</si>
  <si>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</si>
  <si>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5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</si>
  <si>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6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2+</t>
    </r>
  </si>
  <si>
    <r>
      <t>[Ni(SH)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"/>
        <family val="2"/>
        <scheme val="minor"/>
      </rPr>
      <t>−</t>
    </r>
  </si>
  <si>
    <r>
      <rPr>
        <b/>
        <sz val="11"/>
        <rFont val="Symbol"/>
        <family val="1"/>
        <charset val="2"/>
      </rPr>
      <t>D</t>
    </r>
    <r>
      <rPr>
        <b/>
        <sz val="11"/>
        <rFont val="Calibri"/>
        <family val="2"/>
        <scheme val="minor"/>
      </rPr>
      <t>E</t>
    </r>
    <r>
      <rPr>
        <b/>
        <vertAlign val="subscript"/>
        <sz val="11"/>
        <rFont val="Calibri"/>
        <family val="2"/>
        <scheme val="minor"/>
      </rPr>
      <t>LS-HS</t>
    </r>
    <r>
      <rPr>
        <b/>
        <sz val="11"/>
        <rFont val="Calibri"/>
        <family val="2"/>
        <scheme val="minor"/>
      </rPr>
      <t>(pbe-d3)</t>
    </r>
  </si>
  <si>
    <r>
      <rPr>
        <b/>
        <sz val="11"/>
        <rFont val="Symbol"/>
        <family val="1"/>
        <charset val="2"/>
      </rPr>
      <t>D</t>
    </r>
    <r>
      <rPr>
        <b/>
        <sz val="11"/>
        <rFont val="Calibri"/>
        <family val="2"/>
        <scheme val="minor"/>
      </rPr>
      <t>E</t>
    </r>
    <r>
      <rPr>
        <b/>
        <vertAlign val="subscript"/>
        <sz val="11"/>
        <rFont val="Calibri"/>
        <family val="2"/>
        <scheme val="minor"/>
      </rPr>
      <t>LS-HS</t>
    </r>
    <r>
      <rPr>
        <b/>
        <sz val="11"/>
        <rFont val="Calibri"/>
        <family val="2"/>
        <scheme val="minor"/>
      </rPr>
      <t>(pbe)</t>
    </r>
  </si>
  <si>
    <t>MAE=</t>
  </si>
  <si>
    <r>
      <t>[Ni(CN)]</t>
    </r>
    <r>
      <rPr>
        <b/>
        <vertAlign val="superscript"/>
        <sz val="11"/>
        <rFont val="Calibri (Body)"/>
      </rPr>
      <t>+</t>
    </r>
  </si>
  <si>
    <r>
      <t>[Ni(form.)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2+</t>
    </r>
  </si>
  <si>
    <r>
      <t>[Ni(NC)</t>
    </r>
    <r>
      <rPr>
        <b/>
        <vertAlign val="subscript"/>
        <sz val="11"/>
        <rFont val="Calibri (Body)"/>
      </rPr>
      <t>4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2−</t>
    </r>
  </si>
  <si>
    <r>
      <t>[Ni(NCS)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</si>
  <si>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O)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(SH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)]</t>
    </r>
    <r>
      <rPr>
        <b/>
        <vertAlign val="superscript"/>
        <sz val="11"/>
        <rFont val="Calibri (Body)"/>
      </rPr>
      <t>2+</t>
    </r>
  </si>
  <si>
    <r>
      <t>[Ni(CO)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2+</t>
    </r>
  </si>
  <si>
    <r>
      <t>[Ni(OH)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]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</si>
  <si>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2</t>
    </r>
    <r>
      <rPr>
        <b/>
        <sz val="11"/>
        <rFont val="Calibri"/>
        <family val="2"/>
        <scheme val="minor"/>
      </rPr>
      <t>]</t>
    </r>
  </si>
  <si>
    <r>
      <t>[Ni(PH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  <r>
      <rPr>
        <b/>
        <vertAlign val="subscript"/>
        <sz val="11"/>
        <rFont val="Calibri (Body)"/>
      </rPr>
      <t>3</t>
    </r>
    <r>
      <rPr>
        <b/>
        <sz val="11"/>
        <rFont val="Calibri"/>
        <family val="2"/>
        <scheme val="minor"/>
      </rPr>
      <t>]</t>
    </r>
    <r>
      <rPr>
        <b/>
        <vertAlign val="superscript"/>
        <sz val="11"/>
        <rFont val="Calibri (Body)"/>
      </rPr>
      <t>−</t>
    </r>
  </si>
  <si>
    <r>
      <t>[Ni(H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]</t>
    </r>
    <r>
      <rPr>
        <b/>
        <vertAlign val="superscript"/>
        <sz val="11"/>
        <rFont val="Calibri"/>
        <family val="2"/>
      </rPr>
      <t>3+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</si>
</sst>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rgb="FFFA7D00"/>
      <name val="Calibri"/>
      <family val="2"/>
      <scheme val="minor"/>
    </font>
    <font>
      <b/>
      <sz val="15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 (Body)"/>
    </font>
    <font>
      <b/>
      <vertAlign val="superscript"/>
      <sz val="11"/>
      <color rgb="FF000000"/>
      <name val="Calibri (Body)"/>
    </font>
    <font>
      <b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color rgb="FF000000"/>
      <name val="Calibri (Body)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vertAlign val="subscript"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charset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name val="Calibri"/>
      <family val="2"/>
      <scheme val="minor"/>
    </font>
    <font>
      <b/>
      <vertAlign val="superscript"/>
      <sz val="11"/>
      <name val="Calibri (Body)"/>
    </font>
    <font>
      <b/>
      <vertAlign val="subscript"/>
      <sz val="11"/>
      <name val="Calibri (Body)"/>
    </font>
    <font>
      <b/>
      <vertAlign val="superscript"/>
      <sz val="11"/>
      <name val="Calibri"/>
      <family val="2"/>
      <scheme val="minor"/>
    </font>
    <font>
      <b/>
      <vertAlign val="subscript"/>
      <sz val="11"/>
      <name val="Calibri"/>
      <family val="2"/>
    </font>
    <font>
      <b/>
      <sz val="11"/>
      <name val="Calibri (Body)"/>
    </font>
    <font>
      <b/>
      <vertAlign val="subscript"/>
      <sz val="11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1"/>
      <charset val="2"/>
      <scheme val="minor"/>
    </font>
    <font>
      <b/>
      <sz val="11"/>
      <name val="Symbol"/>
      <family val="1"/>
      <charset val="2"/>
    </font>
    <font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5" fillId="0" borderId="0"/>
    <xf numFmtId="0" fontId="5" fillId="3" borderId="0" applyNumberFormat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6" fillId="0" borderId="0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9" fillId="0" borderId="0" xfId="3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3" fillId="0" borderId="1" xfId="2" applyFont="1" applyFill="1" applyAlignment="1">
      <alignment horizontal="center"/>
    </xf>
    <xf numFmtId="0" fontId="4" fillId="0" borderId="2" xfId="1" applyFont="1" applyFill="1" applyAlignment="1">
      <alignment horizontal="center"/>
    </xf>
    <xf numFmtId="164" fontId="3" fillId="0" borderId="1" xfId="2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5" fillId="3" borderId="0" xfId="4" applyAlignment="1">
      <alignment horizontal="center"/>
    </xf>
    <xf numFmtId="164" fontId="0" fillId="0" borderId="0" xfId="0" applyNumberFormat="1" applyFill="1" applyAlignment="1">
      <alignment horizontal="center"/>
    </xf>
    <xf numFmtId="0" fontId="16" fillId="3" borderId="0" xfId="4" applyFont="1" applyAlignment="1">
      <alignment horizontal="center"/>
    </xf>
    <xf numFmtId="164" fontId="5" fillId="3" borderId="0" xfId="4" applyNumberFormat="1" applyAlignment="1">
      <alignment horizontal="center"/>
    </xf>
    <xf numFmtId="164" fontId="0" fillId="0" borderId="0" xfId="0" applyNumberFormat="1" applyFill="1"/>
    <xf numFmtId="164" fontId="0" fillId="0" borderId="0" xfId="0" applyNumberFormat="1" applyAlignment="1">
      <alignment horizontal="center"/>
    </xf>
    <xf numFmtId="0" fontId="15" fillId="0" borderId="0" xfId="0" applyFont="1"/>
    <xf numFmtId="0" fontId="16" fillId="3" borderId="3" xfId="4" applyFont="1" applyBorder="1"/>
    <xf numFmtId="0" fontId="16" fillId="0" borderId="4" xfId="0" applyFont="1" applyBorder="1"/>
    <xf numFmtId="0" fontId="16" fillId="0" borderId="5" xfId="0" applyFont="1" applyBorder="1"/>
    <xf numFmtId="0" fontId="5" fillId="3" borderId="6" xfId="4" applyBorder="1"/>
    <xf numFmtId="0" fontId="0" fillId="0" borderId="0" xfId="0" applyBorder="1"/>
    <xf numFmtId="0" fontId="0" fillId="0" borderId="7" xfId="0" applyBorder="1"/>
    <xf numFmtId="0" fontId="16" fillId="0" borderId="3" xfId="0" applyFont="1" applyBorder="1"/>
    <xf numFmtId="0" fontId="0" fillId="0" borderId="6" xfId="0" applyBorder="1"/>
    <xf numFmtId="0" fontId="0" fillId="0" borderId="6" xfId="0" applyFill="1" applyBorder="1"/>
    <xf numFmtId="164" fontId="3" fillId="0" borderId="11" xfId="2" applyNumberFormat="1" applyFont="1" applyFill="1" applyBorder="1" applyAlignment="1">
      <alignment horizontal="center"/>
    </xf>
    <xf numFmtId="164" fontId="3" fillId="0" borderId="12" xfId="2" applyNumberFormat="1" applyFont="1" applyFill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16" fillId="0" borderId="18" xfId="0" applyFont="1" applyBorder="1" applyAlignment="1">
      <alignment vertical="center"/>
    </xf>
    <xf numFmtId="0" fontId="0" fillId="0" borderId="20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5" fillId="3" borderId="6" xfId="4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3" borderId="8" xfId="4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0" xfId="0" applyFont="1" applyBorder="1"/>
    <xf numFmtId="0" fontId="15" fillId="0" borderId="7" xfId="0" applyFont="1" applyBorder="1"/>
    <xf numFmtId="0" fontId="19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2" fontId="0" fillId="0" borderId="6" xfId="0" applyNumberFormat="1" applyBorder="1"/>
    <xf numFmtId="2" fontId="0" fillId="0" borderId="0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0" xfId="0" applyNumberFormat="1"/>
    <xf numFmtId="0" fontId="25" fillId="0" borderId="0" xfId="0" applyFont="1"/>
    <xf numFmtId="0" fontId="30" fillId="0" borderId="0" xfId="0" applyFont="1" applyFill="1" applyAlignment="1">
      <alignment horizontal="center"/>
    </xf>
    <xf numFmtId="0" fontId="25" fillId="0" borderId="0" xfId="0" applyFont="1" applyFill="1" applyAlignment="1"/>
    <xf numFmtId="0" fontId="0" fillId="0" borderId="0" xfId="0" applyFill="1" applyAlignment="1"/>
    <xf numFmtId="0" fontId="2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5" fillId="0" borderId="0" xfId="0" applyFont="1"/>
    <xf numFmtId="0" fontId="0" fillId="0" borderId="0" xfId="0" applyFill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25" fillId="0" borderId="0" xfId="0" applyFont="1"/>
    <xf numFmtId="0" fontId="3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3" applyFont="1" applyFill="1" applyBorder="1" applyAlignment="1">
      <alignment horizontal="left"/>
    </xf>
    <xf numFmtId="0" fontId="35" fillId="0" borderId="7" xfId="0" applyFont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3" applyFont="1" applyFill="1" applyBorder="1" applyAlignment="1">
      <alignment horizontal="left"/>
    </xf>
    <xf numFmtId="0" fontId="45" fillId="0" borderId="0" xfId="0" applyFont="1"/>
    <xf numFmtId="0" fontId="38" fillId="0" borderId="0" xfId="0" applyFont="1"/>
    <xf numFmtId="0" fontId="46" fillId="0" borderId="0" xfId="0" applyFont="1"/>
    <xf numFmtId="0" fontId="48" fillId="0" borderId="0" xfId="0" applyFont="1"/>
    <xf numFmtId="0" fontId="25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5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16" fillId="0" borderId="9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9" xfId="0" applyFont="1" applyBorder="1" applyAlignment="1">
      <alignment horizontal="center"/>
    </xf>
  </cellXfs>
  <cellStyles count="5">
    <cellStyle name="20% - Accent1" xfId="4" builtinId="30"/>
    <cellStyle name="Calculation" xfId="2" builtinId="22"/>
    <cellStyle name="Normal" xfId="0" builtinId="0"/>
    <cellStyle name="Normal 2" xfId="3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390525</xdr:colOff>
      <xdr:row>10</xdr:row>
      <xdr:rowOff>23812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SpPr txBox="1"/>
          </xdr:nvSpPr>
          <xdr:spPr>
            <a:xfrm>
              <a:off x="5638800" y="7762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638800" y="7762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𝑑_𝛼^𝑜𝑐𝑐−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13</xdr:col>
      <xdr:colOff>447675</xdr:colOff>
      <xdr:row>9</xdr:row>
      <xdr:rowOff>176212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SpPr txBox="1"/>
          </xdr:nvSpPr>
          <xdr:spPr>
            <a:xfrm>
              <a:off x="9801225" y="7381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9801225" y="7381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𝑑_𝛼^𝑜𝑐𝑐+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27</xdr:col>
      <xdr:colOff>171450</xdr:colOff>
      <xdr:row>10</xdr:row>
      <xdr:rowOff>23812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 txBox="1"/>
          </xdr:nvSpPr>
          <xdr:spPr>
            <a:xfrm>
              <a:off x="18897600" y="7762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8897600" y="7762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𝑑_𝛼^𝑜𝑐𝑐−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32</xdr:col>
      <xdr:colOff>447675</xdr:colOff>
      <xdr:row>9</xdr:row>
      <xdr:rowOff>176212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 txBox="1"/>
          </xdr:nvSpPr>
          <xdr:spPr>
            <a:xfrm>
              <a:off x="23031450" y="7381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23031450" y="7381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𝑑_𝛼^𝑜𝑐𝑐+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8</xdr:col>
      <xdr:colOff>223837</xdr:colOff>
      <xdr:row>1</xdr:row>
      <xdr:rowOff>80962</xdr:rowOff>
    </xdr:from>
    <xdr:ext cx="1154034" cy="451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>
              <a:off x="5348287" y="376237"/>
              <a:ext cx="1154034" cy="451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348287" y="376237"/>
              <a:ext cx="1154034" cy="451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〖(𝑑〗_𝛼^𝑜𝑐𝑐+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214312</xdr:colOff>
      <xdr:row>1</xdr:row>
      <xdr:rowOff>71437</xdr:rowOff>
    </xdr:from>
    <xdr:ext cx="1272336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SpPr txBox="1"/>
          </xdr:nvSpPr>
          <xdr:spPr>
            <a:xfrm>
              <a:off x="9786937" y="366712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9786937" y="366712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5</xdr:row>
      <xdr:rowOff>33337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6C1E1DC-F0BF-463E-ABDD-18C0C671E54F}"/>
                </a:ext>
              </a:extLst>
            </xdr:cNvPr>
            <xdr:cNvSpPr txBox="1"/>
          </xdr:nvSpPr>
          <xdr:spPr>
            <a:xfrm>
              <a:off x="5600700" y="128111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6C1E1DC-F0BF-463E-ABDD-18C0C671E54F}"/>
                </a:ext>
              </a:extLst>
            </xdr:cNvPr>
            <xdr:cNvSpPr txBox="1"/>
          </xdr:nvSpPr>
          <xdr:spPr>
            <a:xfrm>
              <a:off x="5600700" y="128111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𝑑_𝛼^𝑜𝑐𝑐−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104775</xdr:colOff>
      <xdr:row>5</xdr:row>
      <xdr:rowOff>14287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="" id="{243588A2-9B44-41EC-BAC0-E60A2A1D054C}"/>
                </a:ext>
              </a:extLst>
            </xdr:cNvPr>
            <xdr:cNvSpPr txBox="1"/>
          </xdr:nvSpPr>
          <xdr:spPr>
            <a:xfrm>
              <a:off x="8639175" y="126206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43588A2-9B44-41EC-BAC0-E60A2A1D054C}"/>
                </a:ext>
              </a:extLst>
            </xdr:cNvPr>
            <xdr:cNvSpPr txBox="1"/>
          </xdr:nvSpPr>
          <xdr:spPr>
            <a:xfrm>
              <a:off x="8639175" y="126206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𝑑_𝛼^𝑜𝑐𝑐+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28</xdr:col>
      <xdr:colOff>76200</xdr:colOff>
      <xdr:row>5</xdr:row>
      <xdr:rowOff>61912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xmlns="" id="{1B2B6B76-CF44-40F7-9927-51E5D2B5FD67}"/>
                </a:ext>
              </a:extLst>
            </xdr:cNvPr>
            <xdr:cNvSpPr txBox="1"/>
          </xdr:nvSpPr>
          <xdr:spPr>
            <a:xfrm>
              <a:off x="17145000" y="13096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B2B6B76-CF44-40F7-9927-51E5D2B5FD67}"/>
                </a:ext>
              </a:extLst>
            </xdr:cNvPr>
            <xdr:cNvSpPr txBox="1"/>
          </xdr:nvSpPr>
          <xdr:spPr>
            <a:xfrm>
              <a:off x="17145000" y="1309687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𝑑_𝛼^𝑜𝑐𝑐−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33</xdr:col>
      <xdr:colOff>361950</xdr:colOff>
      <xdr:row>4</xdr:row>
      <xdr:rowOff>166687</xdr:rowOff>
    </xdr:from>
    <xdr:ext cx="897169" cy="244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6D3E3EBD-7E38-4F0D-8A48-7F2C6CDAAF14}"/>
                </a:ext>
              </a:extLst>
            </xdr:cNvPr>
            <xdr:cNvSpPr txBox="1"/>
          </xdr:nvSpPr>
          <xdr:spPr>
            <a:xfrm>
              <a:off x="20478750" y="122396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D3E3EBD-7E38-4F0D-8A48-7F2C6CDAAF14}"/>
                </a:ext>
              </a:extLst>
            </xdr:cNvPr>
            <xdr:cNvSpPr txBox="1"/>
          </xdr:nvSpPr>
          <xdr:spPr>
            <a:xfrm>
              <a:off x="20478750" y="1223962"/>
              <a:ext cx="897169" cy="244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 panose="02040503050406030204" pitchFamily="18" charset="0"/>
                </a:rPr>
                <a:t>𝑑_𝛼^𝑜𝑐𝑐+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9</xdr:col>
      <xdr:colOff>4762</xdr:colOff>
      <xdr:row>1</xdr:row>
      <xdr:rowOff>52387</xdr:rowOff>
    </xdr:from>
    <xdr:ext cx="1154034" cy="451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E2CEB118-58C1-4899-91BE-83F8E28E43C2}"/>
                </a:ext>
              </a:extLst>
            </xdr:cNvPr>
            <xdr:cNvSpPr txBox="1"/>
          </xdr:nvSpPr>
          <xdr:spPr>
            <a:xfrm>
              <a:off x="5491162" y="242887"/>
              <a:ext cx="1154034" cy="451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2CEB118-58C1-4899-91BE-83F8E28E43C2}"/>
                </a:ext>
              </a:extLst>
            </xdr:cNvPr>
            <xdr:cNvSpPr txBox="1"/>
          </xdr:nvSpPr>
          <xdr:spPr>
            <a:xfrm>
              <a:off x="5491162" y="242887"/>
              <a:ext cx="1154034" cy="451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〖(𝑑〗_𝛼^𝑜𝑐𝑐+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481012</xdr:colOff>
      <xdr:row>1</xdr:row>
      <xdr:rowOff>61912</xdr:rowOff>
    </xdr:from>
    <xdr:ext cx="1272336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xmlns="" id="{ADE05DE5-A852-4423-9D52-4427A3AB3E43}"/>
                </a:ext>
              </a:extLst>
            </xdr:cNvPr>
            <xdr:cNvSpPr txBox="1"/>
          </xdr:nvSpPr>
          <xdr:spPr>
            <a:xfrm>
              <a:off x="10234612" y="252412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DE05DE5-A852-4423-9D52-4427A3AB3E43}"/>
                </a:ext>
              </a:extLst>
            </xdr:cNvPr>
            <xdr:cNvSpPr txBox="1"/>
          </xdr:nvSpPr>
          <xdr:spPr>
            <a:xfrm>
              <a:off x="10234612" y="252412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2</xdr:row>
      <xdr:rowOff>57150</xdr:rowOff>
    </xdr:from>
    <xdr:ext cx="1217769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:cNvPr>
            <xdr:cNvSpPr txBox="1"/>
          </xdr:nvSpPr>
          <xdr:spPr>
            <a:xfrm>
              <a:off x="4581525" y="438150"/>
              <a:ext cx="1217769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4581525" y="438150"/>
              <a:ext cx="1217769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228600</xdr:colOff>
      <xdr:row>2</xdr:row>
      <xdr:rowOff>66675</xdr:rowOff>
    </xdr:from>
    <xdr:ext cx="1272336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SpPr txBox="1"/>
          </xdr:nvSpPr>
          <xdr:spPr>
            <a:xfrm>
              <a:off x="8915400" y="447675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8915400" y="447675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1571623</xdr:colOff>
      <xdr:row>7</xdr:row>
      <xdr:rowOff>57150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2181223" y="19716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181223" y="19716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6</xdr:col>
      <xdr:colOff>581023</xdr:colOff>
      <xdr:row>7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100-000005000000}"/>
                </a:ext>
              </a:extLst>
            </xdr:cNvPr>
            <xdr:cNvSpPr txBox="1"/>
          </xdr:nvSpPr>
          <xdr:spPr>
            <a:xfrm>
              <a:off x="522922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522922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11</xdr:col>
      <xdr:colOff>590548</xdr:colOff>
      <xdr:row>7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8286748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8286748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16</xdr:col>
      <xdr:colOff>600073</xdr:colOff>
      <xdr:row>7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xmlns="" id="{00000000-0008-0000-0100-000007000000}"/>
                </a:ext>
              </a:extLst>
            </xdr:cNvPr>
            <xdr:cNvSpPr txBox="1"/>
          </xdr:nvSpPr>
          <xdr:spPr>
            <a:xfrm>
              <a:off x="1134427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134427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21</xdr:col>
      <xdr:colOff>600073</xdr:colOff>
      <xdr:row>7</xdr:row>
      <xdr:rowOff>95250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100-000008000000}"/>
                </a:ext>
              </a:extLst>
            </xdr:cNvPr>
            <xdr:cNvSpPr txBox="1"/>
          </xdr:nvSpPr>
          <xdr:spPr>
            <a:xfrm>
              <a:off x="14392273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4392273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26</xdr:col>
      <xdr:colOff>609598</xdr:colOff>
      <xdr:row>7</xdr:row>
      <xdr:rowOff>95250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xmlns="" id="{00000000-0008-0000-0100-000009000000}"/>
                </a:ext>
              </a:extLst>
            </xdr:cNvPr>
            <xdr:cNvSpPr txBox="1"/>
          </xdr:nvSpPr>
          <xdr:spPr>
            <a:xfrm>
              <a:off x="17449798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7449798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32</xdr:col>
      <xdr:colOff>0</xdr:colOff>
      <xdr:row>7</xdr:row>
      <xdr:rowOff>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 txBox="1"/>
          </xdr:nvSpPr>
          <xdr:spPr>
            <a:xfrm>
              <a:off x="20497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0497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37</xdr:col>
      <xdr:colOff>0</xdr:colOff>
      <xdr:row>7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>
              <a:off x="23545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3545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42</xdr:col>
      <xdr:colOff>9525</xdr:colOff>
      <xdr:row>7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100-00000C000000}"/>
                </a:ext>
              </a:extLst>
            </xdr:cNvPr>
            <xdr:cNvSpPr txBox="1"/>
          </xdr:nvSpPr>
          <xdr:spPr>
            <a:xfrm>
              <a:off x="26603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6603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47</xdr:col>
      <xdr:colOff>19050</xdr:colOff>
      <xdr:row>7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xmlns="" id="{00000000-0008-0000-0100-00000D000000}"/>
                </a:ext>
              </a:extLst>
            </xdr:cNvPr>
            <xdr:cNvSpPr txBox="1"/>
          </xdr:nvSpPr>
          <xdr:spPr>
            <a:xfrm>
              <a:off x="2966085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966085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52</xdr:col>
      <xdr:colOff>19050</xdr:colOff>
      <xdr:row>7</xdr:row>
      <xdr:rowOff>38100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id="{00000000-0008-0000-0100-00000E000000}"/>
                </a:ext>
              </a:extLst>
            </xdr:cNvPr>
            <xdr:cNvSpPr txBox="1"/>
          </xdr:nvSpPr>
          <xdr:spPr>
            <a:xfrm>
              <a:off x="32708850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2708850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57</xdr:col>
      <xdr:colOff>28575</xdr:colOff>
      <xdr:row>7</xdr:row>
      <xdr:rowOff>38100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xmlns="" id="{00000000-0008-0000-0100-00000F000000}"/>
                </a:ext>
              </a:extLst>
            </xdr:cNvPr>
            <xdr:cNvSpPr txBox="1"/>
          </xdr:nvSpPr>
          <xdr:spPr>
            <a:xfrm>
              <a:off x="35766375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5766375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62</xdr:col>
      <xdr:colOff>0</xdr:colOff>
      <xdr:row>7</xdr:row>
      <xdr:rowOff>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id="{00000000-0008-0000-0100-000010000000}"/>
                </a:ext>
              </a:extLst>
            </xdr:cNvPr>
            <xdr:cNvSpPr txBox="1"/>
          </xdr:nvSpPr>
          <xdr:spPr>
            <a:xfrm>
              <a:off x="38785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8785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67</xdr:col>
      <xdr:colOff>0</xdr:colOff>
      <xdr:row>7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11000000}"/>
                </a:ext>
              </a:extLst>
            </xdr:cNvPr>
            <xdr:cNvSpPr txBox="1"/>
          </xdr:nvSpPr>
          <xdr:spPr>
            <a:xfrm>
              <a:off x="41833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41833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72</xdr:col>
      <xdr:colOff>9525</xdr:colOff>
      <xdr:row>7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SpPr txBox="1"/>
          </xdr:nvSpPr>
          <xdr:spPr>
            <a:xfrm>
              <a:off x="44891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44891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76200</xdr:rowOff>
    </xdr:from>
    <xdr:ext cx="1217769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0000000-0008-0000-0200-000002000000}"/>
                </a:ext>
              </a:extLst>
            </xdr:cNvPr>
            <xdr:cNvSpPr txBox="1"/>
          </xdr:nvSpPr>
          <xdr:spPr>
            <a:xfrm>
              <a:off x="4152900" y="266700"/>
              <a:ext cx="1217769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4152900" y="266700"/>
              <a:ext cx="1217769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𝑑_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𝛽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^𝑜𝑐𝑐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6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295275</xdr:colOff>
      <xdr:row>1</xdr:row>
      <xdr:rowOff>57150</xdr:rowOff>
    </xdr:from>
    <xdr:ext cx="1272336" cy="451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="" id="{00000000-0008-0000-0200-000003000000}"/>
                </a:ext>
              </a:extLst>
            </xdr:cNvPr>
            <xdr:cNvSpPr txBox="1"/>
          </xdr:nvSpPr>
          <xdr:spPr>
            <a:xfrm>
              <a:off x="8505825" y="247650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6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sub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𝑜𝑐𝑐</m:t>
                        </m:r>
                      </m:sup>
                    </m:sSubSup>
                    <m:r>
                      <a:rPr lang="en-U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600">
                <a:effectLst/>
              </a:endParaRPr>
            </a:p>
            <a:p>
              <a:r>
                <a:rPr lang="en-US" sz="1100"/>
                <a:t>SSS4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8505825" y="247650"/>
              <a:ext cx="1272336" cy="451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="0" i="0">
                  <a:latin typeface="Cambria Math" panose="02040503050406030204" pitchFamily="18" charset="0"/>
                </a:rPr>
                <a:t>〖(𝑑〗_𝛼^𝑜𝑐𝑐−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𝑑_𝛽^𝑜𝑐𝑐)</a:t>
              </a:r>
              <a:endParaRPr lang="en-US" sz="1600">
                <a:effectLst/>
              </a:endParaRPr>
            </a:p>
            <a:p>
              <a:r>
                <a:rPr lang="en-US" sz="1100"/>
                <a:t>SSS4</a:t>
              </a:r>
            </a:p>
          </xdr:txBody>
        </xdr:sp>
      </mc:Fallback>
    </mc:AlternateContent>
    <xdr:clientData/>
  </xdr:oneCellAnchor>
  <xdr:oneCellAnchor>
    <xdr:from>
      <xdr:col>0</xdr:col>
      <xdr:colOff>1571623</xdr:colOff>
      <xdr:row>6</xdr:row>
      <xdr:rowOff>57150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xmlns="" id="{00000000-0008-0000-0200-000004000000}"/>
                </a:ext>
              </a:extLst>
            </xdr:cNvPr>
            <xdr:cNvSpPr txBox="1"/>
          </xdr:nvSpPr>
          <xdr:spPr>
            <a:xfrm>
              <a:off x="2181223" y="19716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181223" y="19716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581023</xdr:colOff>
      <xdr:row>6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:cNvPr>
            <xdr:cNvSpPr txBox="1"/>
          </xdr:nvSpPr>
          <xdr:spPr>
            <a:xfrm>
              <a:off x="522922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522922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10</xdr:col>
      <xdr:colOff>590548</xdr:colOff>
      <xdr:row>6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:cNvPr>
            <xdr:cNvSpPr txBox="1"/>
          </xdr:nvSpPr>
          <xdr:spPr>
            <a:xfrm>
              <a:off x="8286748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8286748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15</xdr:col>
      <xdr:colOff>600073</xdr:colOff>
      <xdr:row>6</xdr:row>
      <xdr:rowOff>76200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 txBox="1"/>
          </xdr:nvSpPr>
          <xdr:spPr>
            <a:xfrm>
              <a:off x="1134427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1344273" y="19907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20</xdr:col>
      <xdr:colOff>600073</xdr:colOff>
      <xdr:row>6</xdr:row>
      <xdr:rowOff>95250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SpPr txBox="1"/>
          </xdr:nvSpPr>
          <xdr:spPr>
            <a:xfrm>
              <a:off x="14392273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4392273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25</xdr:col>
      <xdr:colOff>609598</xdr:colOff>
      <xdr:row>6</xdr:row>
      <xdr:rowOff>95250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xmlns="" id="{00000000-0008-0000-0200-000009000000}"/>
                </a:ext>
              </a:extLst>
            </xdr:cNvPr>
            <xdr:cNvSpPr txBox="1"/>
          </xdr:nvSpPr>
          <xdr:spPr>
            <a:xfrm>
              <a:off x="17449798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17449798" y="20097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31</xdr:col>
      <xdr:colOff>0</xdr:colOff>
      <xdr:row>6</xdr:row>
      <xdr:rowOff>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:cNvPr>
            <xdr:cNvSpPr txBox="1"/>
          </xdr:nvSpPr>
          <xdr:spPr>
            <a:xfrm>
              <a:off x="20497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0497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36</xdr:col>
      <xdr:colOff>0</xdr:colOff>
      <xdr:row>6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200-00000B000000}"/>
                </a:ext>
              </a:extLst>
            </xdr:cNvPr>
            <xdr:cNvSpPr txBox="1"/>
          </xdr:nvSpPr>
          <xdr:spPr>
            <a:xfrm>
              <a:off x="23545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3545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41</xdr:col>
      <xdr:colOff>9525</xdr:colOff>
      <xdr:row>6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200-00000C000000}"/>
                </a:ext>
              </a:extLst>
            </xdr:cNvPr>
            <xdr:cNvSpPr txBox="1"/>
          </xdr:nvSpPr>
          <xdr:spPr>
            <a:xfrm>
              <a:off x="26603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6603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46</xdr:col>
      <xdr:colOff>19050</xdr:colOff>
      <xdr:row>6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xmlns="" id="{00000000-0008-0000-0200-00000D000000}"/>
                </a:ext>
              </a:extLst>
            </xdr:cNvPr>
            <xdr:cNvSpPr txBox="1"/>
          </xdr:nvSpPr>
          <xdr:spPr>
            <a:xfrm>
              <a:off x="2966085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2966085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51</xdr:col>
      <xdr:colOff>19050</xdr:colOff>
      <xdr:row>6</xdr:row>
      <xdr:rowOff>38100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id="{00000000-0008-0000-0200-00000E000000}"/>
                </a:ext>
              </a:extLst>
            </xdr:cNvPr>
            <xdr:cNvSpPr txBox="1"/>
          </xdr:nvSpPr>
          <xdr:spPr>
            <a:xfrm>
              <a:off x="32708850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2708850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56</xdr:col>
      <xdr:colOff>28575</xdr:colOff>
      <xdr:row>6</xdr:row>
      <xdr:rowOff>38100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xmlns="" id="{00000000-0008-0000-0200-00000F000000}"/>
                </a:ext>
              </a:extLst>
            </xdr:cNvPr>
            <xdr:cNvSpPr txBox="1"/>
          </xdr:nvSpPr>
          <xdr:spPr>
            <a:xfrm>
              <a:off x="35766375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5766375" y="19526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61</xdr:col>
      <xdr:colOff>0</xdr:colOff>
      <xdr:row>6</xdr:row>
      <xdr:rowOff>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 txBox="1"/>
          </xdr:nvSpPr>
          <xdr:spPr>
            <a:xfrm>
              <a:off x="38785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38785800" y="191452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66</xdr:col>
      <xdr:colOff>0</xdr:colOff>
      <xdr:row>6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200-000011000000}"/>
                </a:ext>
              </a:extLst>
            </xdr:cNvPr>
            <xdr:cNvSpPr txBox="1"/>
          </xdr:nvSpPr>
          <xdr:spPr>
            <a:xfrm>
              <a:off x="41833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41833800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  <xdr:oneCellAnchor>
    <xdr:from>
      <xdr:col>71</xdr:col>
      <xdr:colOff>9525</xdr:colOff>
      <xdr:row>6</xdr:row>
      <xdr:rowOff>19050</xdr:rowOff>
    </xdr:from>
    <xdr:ext cx="3162301" cy="31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xmlns="" id="{00000000-0008-0000-0200-000012000000}"/>
                </a:ext>
              </a:extLst>
            </xdr:cNvPr>
            <xdr:cNvSpPr txBox="1"/>
          </xdr:nvSpPr>
          <xdr:spPr>
            <a:xfrm>
              <a:off x="44891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b="1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latin typeface="Cambria Math" panose="02040503050406030204" pitchFamily="18" charset="0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                        </m:t>
                        </m:r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𝜶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  <m:r>
                      <a:rPr lang="en-US" sz="9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𝒅</m:t>
                        </m:r>
                      </m:e>
                      <m:sub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𝜷</m:t>
                        </m:r>
                      </m:sub>
                      <m:sup>
                        <m:r>
                          <a:rPr lang="en-US" sz="9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𝒐𝒄𝒄</m:t>
                        </m:r>
                      </m:sup>
                    </m:sSubSup>
                  </m:oMath>
                </m:oMathPara>
              </a14:m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53966C9-B2ED-496A-ABA5-556D788974F9}"/>
                </a:ext>
              </a:extLst>
            </xdr:cNvPr>
            <xdr:cNvSpPr txBox="1"/>
          </xdr:nvSpPr>
          <xdr:spPr>
            <a:xfrm>
              <a:off x="44891325" y="1933575"/>
              <a:ext cx="3162301" cy="31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eaLnBrk="1" fontAlgn="auto" latinLnBrk="0" hangingPunct="1"/>
              <a:r>
                <a:rPr lang="en-US" sz="900" b="1" i="0">
                  <a:latin typeface="Cambria Math" panose="02040503050406030204" pitchFamily="18" charset="0"/>
                </a:rPr>
                <a:t>𝒅_𝜶^𝒐𝒄𝒄+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𝒅_𝜷^𝒐𝒄𝒄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𝒅_𝜶^𝒐𝒄𝒄−𝒅_𝜷^𝒐𝒄𝒄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                      </a:t>
              </a:r>
              <a:r>
                <a:rPr lang="en-US" sz="9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𝒅〗_𝜶^𝒐𝒄𝒄+𝒅_𝜷^𝒐𝒄𝒄    𝒅_𝜶^𝒐𝒄𝒄−𝒅_𝜷^𝒐𝒄𝒄</a:t>
              </a:r>
              <a:endParaRPr lang="en-US" sz="9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L94"/>
  <sheetViews>
    <sheetView topLeftCell="A54" workbookViewId="0">
      <selection activeCell="I7" sqref="I7"/>
    </sheetView>
  </sheetViews>
  <sheetFormatPr defaultColWidth="8.85546875" defaultRowHeight="15"/>
  <cols>
    <col min="7" max="7" width="14.28515625" customWidth="1"/>
    <col min="8" max="8" width="9.42578125" bestFit="1" customWidth="1"/>
    <col min="9" max="9" width="14.42578125" customWidth="1"/>
    <col min="12" max="12" width="9.42578125" bestFit="1" customWidth="1"/>
    <col min="13" max="13" width="15.7109375" customWidth="1"/>
    <col min="14" max="14" width="9.42578125" bestFit="1" customWidth="1"/>
    <col min="15" max="15" width="14" customWidth="1"/>
    <col min="25" max="25" width="12.28515625" bestFit="1" customWidth="1"/>
    <col min="26" max="26" width="16.42578125" customWidth="1"/>
    <col min="27" max="27" width="11.42578125" bestFit="1" customWidth="1"/>
    <col min="28" max="28" width="16.140625" customWidth="1"/>
    <col min="31" max="31" width="11.42578125" bestFit="1" customWidth="1"/>
    <col min="32" max="32" width="16.42578125" customWidth="1"/>
    <col min="33" max="33" width="11.42578125" bestFit="1" customWidth="1"/>
    <col min="34" max="34" width="11.85546875" customWidth="1"/>
  </cols>
  <sheetData>
    <row r="1" spans="3:38" ht="23.25">
      <c r="AI1" s="82"/>
    </row>
    <row r="2" spans="3:38" ht="27">
      <c r="C2" s="79"/>
      <c r="F2" s="116" t="s">
        <v>199</v>
      </c>
      <c r="G2" s="116"/>
      <c r="H2" s="116"/>
      <c r="I2" s="116"/>
      <c r="J2" s="116"/>
      <c r="K2" s="116"/>
      <c r="L2" s="116"/>
      <c r="M2" s="116"/>
      <c r="N2" s="116"/>
      <c r="O2" s="116"/>
      <c r="Q2" s="116" t="s">
        <v>351</v>
      </c>
      <c r="R2" s="116"/>
      <c r="S2" s="116"/>
      <c r="T2" s="116"/>
      <c r="U2" s="116"/>
      <c r="V2" s="116"/>
      <c r="W2" s="116"/>
      <c r="X2" s="116"/>
      <c r="Y2" s="116"/>
      <c r="Z2" s="116"/>
      <c r="AA2" s="94" t="s">
        <v>352</v>
      </c>
      <c r="AB2" s="95"/>
      <c r="AC2" s="116" t="s">
        <v>200</v>
      </c>
      <c r="AD2" s="118"/>
      <c r="AE2" s="118"/>
      <c r="AF2" s="118"/>
      <c r="AG2" s="118"/>
      <c r="AH2" s="118"/>
      <c r="AI2" s="118"/>
      <c r="AJ2" s="118"/>
      <c r="AK2" s="118"/>
      <c r="AL2" s="118"/>
    </row>
    <row r="3" spans="3:38">
      <c r="C3" s="80"/>
    </row>
    <row r="4" spans="3:38">
      <c r="C4" s="81"/>
    </row>
    <row r="5" spans="3:38">
      <c r="C5" s="81"/>
    </row>
    <row r="6" spans="3:38" ht="39">
      <c r="C6" s="81"/>
      <c r="F6" s="117" t="s">
        <v>353</v>
      </c>
      <c r="G6" s="117"/>
      <c r="H6" s="117"/>
      <c r="I6" s="117"/>
      <c r="J6" s="117"/>
      <c r="K6" s="117"/>
      <c r="L6" s="117"/>
      <c r="M6" s="117"/>
      <c r="N6" s="117"/>
      <c r="O6" s="117"/>
      <c r="Y6" s="117" t="s">
        <v>354</v>
      </c>
      <c r="Z6" s="117"/>
      <c r="AA6" s="117"/>
      <c r="AB6" s="117"/>
      <c r="AC6" s="117"/>
      <c r="AD6" s="117"/>
      <c r="AE6" s="117"/>
      <c r="AF6" s="117"/>
      <c r="AG6" s="117"/>
      <c r="AH6" s="117"/>
    </row>
    <row r="7" spans="3:38" ht="23.25">
      <c r="C7" s="81"/>
      <c r="X7" s="82"/>
      <c r="Y7" s="96"/>
      <c r="Z7" s="96"/>
      <c r="AA7" s="96"/>
      <c r="AB7" s="96"/>
      <c r="AC7" s="96"/>
      <c r="AD7" s="96"/>
      <c r="AE7" s="96"/>
      <c r="AF7" s="96"/>
      <c r="AG7" s="96"/>
      <c r="AH7" s="96"/>
    </row>
    <row r="8" spans="3:38" ht="23.25">
      <c r="X8" s="82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3:38" ht="23.25">
      <c r="X9" s="82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1" spans="3:38" ht="20.25" thickBot="1">
      <c r="F11" s="73" t="s">
        <v>190</v>
      </c>
      <c r="G11" s="73"/>
      <c r="H11" s="73"/>
      <c r="I11" s="73"/>
      <c r="J11" s="20"/>
      <c r="K11" s="20"/>
      <c r="L11" s="73" t="s">
        <v>191</v>
      </c>
      <c r="M11" s="73"/>
      <c r="N11" s="73"/>
      <c r="O11" s="73"/>
      <c r="Y11" s="73" t="s">
        <v>190</v>
      </c>
      <c r="Z11" s="73"/>
      <c r="AA11" s="73"/>
      <c r="AB11" s="73"/>
      <c r="AC11" s="20"/>
      <c r="AD11" s="20"/>
      <c r="AE11" s="73" t="s">
        <v>191</v>
      </c>
      <c r="AF11" s="73"/>
      <c r="AG11" s="73"/>
      <c r="AH11" s="73"/>
    </row>
    <row r="12" spans="3:38">
      <c r="F12" s="74" t="s">
        <v>184</v>
      </c>
      <c r="G12" s="75"/>
      <c r="H12" s="76" t="s">
        <v>185</v>
      </c>
      <c r="I12" s="77"/>
      <c r="J12" s="40"/>
      <c r="K12" s="40"/>
      <c r="L12" s="74" t="s">
        <v>184</v>
      </c>
      <c r="M12" s="75"/>
      <c r="N12" s="76" t="s">
        <v>185</v>
      </c>
      <c r="O12" s="77"/>
      <c r="Y12" s="74" t="s">
        <v>186</v>
      </c>
      <c r="Z12" s="75"/>
      <c r="AA12" s="76" t="s">
        <v>187</v>
      </c>
      <c r="AB12" s="77"/>
      <c r="AE12" s="74" t="s">
        <v>186</v>
      </c>
      <c r="AF12" s="75"/>
      <c r="AG12" s="76" t="s">
        <v>187</v>
      </c>
      <c r="AH12" s="77"/>
    </row>
    <row r="13" spans="3:38" ht="18">
      <c r="F13" s="41" t="s">
        <v>188</v>
      </c>
      <c r="G13" s="42" t="s">
        <v>189</v>
      </c>
      <c r="H13" s="43" t="s">
        <v>188</v>
      </c>
      <c r="I13" s="44" t="s">
        <v>202</v>
      </c>
      <c r="J13" s="40"/>
      <c r="K13" s="40"/>
      <c r="L13" s="41" t="s">
        <v>188</v>
      </c>
      <c r="M13" s="42" t="s">
        <v>189</v>
      </c>
      <c r="N13" s="43" t="s">
        <v>188</v>
      </c>
      <c r="O13" s="44" t="s">
        <v>202</v>
      </c>
      <c r="Y13" s="28" t="s">
        <v>188</v>
      </c>
      <c r="Z13" s="39" t="s">
        <v>189</v>
      </c>
      <c r="AA13" s="25" t="s">
        <v>188</v>
      </c>
      <c r="AB13" s="26" t="s">
        <v>189</v>
      </c>
      <c r="AE13" s="28" t="s">
        <v>188</v>
      </c>
      <c r="AF13" s="39" t="s">
        <v>189</v>
      </c>
      <c r="AG13" s="25" t="s">
        <v>188</v>
      </c>
      <c r="AH13" s="26" t="s">
        <v>189</v>
      </c>
    </row>
    <row r="14" spans="3:38" ht="17.25">
      <c r="D14" s="6" t="s">
        <v>171</v>
      </c>
      <c r="F14" s="41"/>
      <c r="G14" s="42"/>
      <c r="H14" s="49">
        <v>1.23152572</v>
      </c>
      <c r="I14" s="50">
        <v>1.78756311</v>
      </c>
      <c r="J14" s="51"/>
      <c r="K14" s="51"/>
      <c r="L14" s="47">
        <v>8.8510532600000005</v>
      </c>
      <c r="M14" s="48">
        <v>7.9931461800000001</v>
      </c>
      <c r="N14" s="49">
        <v>8.7086447400000004</v>
      </c>
      <c r="O14" s="50">
        <v>7.86480947</v>
      </c>
      <c r="W14" s="6" t="s">
        <v>96</v>
      </c>
      <c r="Y14" s="58">
        <v>0.62664812999999997</v>
      </c>
      <c r="Z14" s="61">
        <v>0.94752860000000005</v>
      </c>
      <c r="AA14" s="58">
        <v>1.49634825</v>
      </c>
      <c r="AB14" s="61">
        <v>2.2802776200000001</v>
      </c>
      <c r="AC14" s="51"/>
      <c r="AD14" s="51"/>
      <c r="AE14" s="58">
        <v>8.4957513900000006</v>
      </c>
      <c r="AF14" s="61">
        <v>7.7208471000000003</v>
      </c>
      <c r="AG14" s="60">
        <v>8.4679462300000008</v>
      </c>
      <c r="AH14" s="59">
        <v>7.6237753399999999</v>
      </c>
    </row>
    <row r="15" spans="3:38" ht="17.25">
      <c r="D15" s="8" t="s">
        <v>78</v>
      </c>
      <c r="F15" s="41"/>
      <c r="G15" s="42"/>
      <c r="H15" s="49">
        <v>1.13020845</v>
      </c>
      <c r="I15" s="50">
        <v>1.7274965799999999</v>
      </c>
      <c r="J15" s="51"/>
      <c r="K15" s="51"/>
      <c r="L15" s="47">
        <v>8.90477308</v>
      </c>
      <c r="M15" s="48">
        <v>7.9774784399999996</v>
      </c>
      <c r="N15" s="49">
        <v>8.7450271100000005</v>
      </c>
      <c r="O15" s="50">
        <v>7.8859812399999996</v>
      </c>
      <c r="W15" s="8" t="s">
        <v>97</v>
      </c>
      <c r="Y15" s="47">
        <v>0.78435743000000002</v>
      </c>
      <c r="Z15" s="48"/>
      <c r="AA15" s="47">
        <v>1.4958254600000001</v>
      </c>
      <c r="AB15" s="48"/>
      <c r="AC15" s="51"/>
      <c r="AD15" s="51"/>
      <c r="AE15" s="47">
        <v>8.5300285299999992</v>
      </c>
      <c r="AF15" s="48"/>
      <c r="AG15" s="49">
        <v>8.4256473199999995</v>
      </c>
      <c r="AH15" s="50"/>
    </row>
    <row r="16" spans="3:38" ht="18">
      <c r="D16" s="8" t="s">
        <v>79</v>
      </c>
      <c r="F16" s="41"/>
      <c r="G16" s="42"/>
      <c r="H16" s="49">
        <v>0.94146485000000002</v>
      </c>
      <c r="I16" s="50">
        <v>1.76141726</v>
      </c>
      <c r="J16" s="51"/>
      <c r="K16" s="51"/>
      <c r="L16" s="47">
        <v>9.0841382999999993</v>
      </c>
      <c r="M16" s="48">
        <v>8.0239776599999999</v>
      </c>
      <c r="N16" s="49">
        <v>8.8416387699999994</v>
      </c>
      <c r="O16" s="50">
        <v>7.7147926399999998</v>
      </c>
      <c r="W16" s="8" t="s">
        <v>98</v>
      </c>
      <c r="Y16" s="47">
        <v>0.22877410000000001</v>
      </c>
      <c r="Z16" s="48">
        <v>0.75840030999999997</v>
      </c>
      <c r="AA16" s="47">
        <v>1.2089382500000001</v>
      </c>
      <c r="AB16" s="48">
        <v>2.1255164600000001</v>
      </c>
      <c r="AC16" s="51"/>
      <c r="AD16" s="51"/>
      <c r="AE16" s="47">
        <v>8.7844345599999993</v>
      </c>
      <c r="AF16" s="48">
        <v>7.6406747499999996</v>
      </c>
      <c r="AG16" s="49">
        <v>8.6309308100000006</v>
      </c>
      <c r="AH16" s="50">
        <v>7.5573799800000003</v>
      </c>
    </row>
    <row r="17" spans="4:34" ht="18">
      <c r="D17" s="8" t="s">
        <v>80</v>
      </c>
      <c r="F17" s="41"/>
      <c r="G17" s="42"/>
      <c r="H17" s="49">
        <v>0.76005378999999995</v>
      </c>
      <c r="I17" s="50">
        <v>1.4828678900000001</v>
      </c>
      <c r="J17" s="51"/>
      <c r="K17" s="51"/>
      <c r="L17" s="47">
        <v>9.0225125800000008</v>
      </c>
      <c r="M17" s="48">
        <v>7.8683120799999999</v>
      </c>
      <c r="N17" s="49">
        <v>8.9645829100000007</v>
      </c>
      <c r="O17" s="50">
        <v>7.6519388099999999</v>
      </c>
      <c r="W17" s="8" t="s">
        <v>99</v>
      </c>
      <c r="Y17" s="47">
        <v>0.21972833</v>
      </c>
      <c r="Z17" s="48">
        <v>0.90354506000000001</v>
      </c>
      <c r="AA17" s="47">
        <v>1.21054222</v>
      </c>
      <c r="AB17" s="48">
        <v>2.1440693899999999</v>
      </c>
      <c r="AC17" s="51"/>
      <c r="AD17" s="51"/>
      <c r="AE17" s="47">
        <v>8.8672302500000004</v>
      </c>
      <c r="AF17" s="48">
        <v>7.62001332</v>
      </c>
      <c r="AG17" s="49">
        <v>8.5728832199999996</v>
      </c>
      <c r="AH17" s="50">
        <v>7.3905631500000002</v>
      </c>
    </row>
    <row r="18" spans="4:34" ht="18">
      <c r="D18" s="8" t="s">
        <v>81</v>
      </c>
      <c r="F18" s="41"/>
      <c r="G18" s="42"/>
      <c r="H18" s="49">
        <v>0.84666295000000003</v>
      </c>
      <c r="I18" s="50">
        <v>1.4372566899999999</v>
      </c>
      <c r="J18" s="51"/>
      <c r="K18" s="51"/>
      <c r="L18" s="47">
        <v>9.0799960199999994</v>
      </c>
      <c r="M18" s="48">
        <v>7.8042647399999998</v>
      </c>
      <c r="N18" s="49">
        <v>8.8853133500000006</v>
      </c>
      <c r="O18" s="50">
        <v>7.5309847100000002</v>
      </c>
      <c r="W18" s="8" t="s">
        <v>100</v>
      </c>
      <c r="Y18" s="47">
        <v>0.33128281999999998</v>
      </c>
      <c r="Z18" s="48">
        <v>0.83369786999999995</v>
      </c>
      <c r="AA18" s="47">
        <v>1.1779458700000001</v>
      </c>
      <c r="AB18" s="48">
        <v>2.03658662</v>
      </c>
      <c r="AC18" s="51"/>
      <c r="AD18" s="51"/>
      <c r="AE18" s="47">
        <v>8.7529611000000003</v>
      </c>
      <c r="AF18" s="48">
        <v>7.52698585</v>
      </c>
      <c r="AG18" s="49">
        <v>8.5629401299999994</v>
      </c>
      <c r="AH18" s="50">
        <v>7.3121901200000003</v>
      </c>
    </row>
    <row r="19" spans="4:34" ht="18.75">
      <c r="D19" s="6" t="s">
        <v>61</v>
      </c>
      <c r="F19" s="41"/>
      <c r="G19" s="42"/>
      <c r="H19" s="49">
        <v>0.97095640999999999</v>
      </c>
      <c r="I19" s="50">
        <v>1.6400251400000001</v>
      </c>
      <c r="J19" s="51"/>
      <c r="K19" s="51"/>
      <c r="L19" s="47">
        <v>8.9891393999999991</v>
      </c>
      <c r="M19" s="48">
        <v>7.9282893400000001</v>
      </c>
      <c r="N19" s="49">
        <v>8.9314931299999998</v>
      </c>
      <c r="O19" s="50">
        <v>7.7590145799999997</v>
      </c>
      <c r="W19" s="6" t="s">
        <v>101</v>
      </c>
      <c r="Y19" s="47">
        <v>0.30913005999999998</v>
      </c>
      <c r="Z19" s="48"/>
      <c r="AA19" s="47">
        <v>1.3066903599999999</v>
      </c>
      <c r="AB19" s="48"/>
      <c r="AC19" s="51"/>
      <c r="AD19" s="51"/>
      <c r="AE19" s="47">
        <v>8.6975713999999993</v>
      </c>
      <c r="AF19" s="48"/>
      <c r="AG19" s="49">
        <v>8.6288925800000005</v>
      </c>
      <c r="AH19" s="50"/>
    </row>
    <row r="20" spans="4:34" ht="17.25">
      <c r="D20" s="8" t="s">
        <v>75</v>
      </c>
      <c r="F20" s="41"/>
      <c r="G20" s="42"/>
      <c r="H20" s="49">
        <v>1.3616112199999999</v>
      </c>
      <c r="I20" s="50">
        <v>1.7888149</v>
      </c>
      <c r="J20" s="51"/>
      <c r="K20" s="51"/>
      <c r="L20" s="47">
        <v>8.6879330800000005</v>
      </c>
      <c r="M20" s="48">
        <v>7.99926958</v>
      </c>
      <c r="N20" s="49">
        <v>8.5357444999999998</v>
      </c>
      <c r="O20" s="50">
        <v>7.8761384799999998</v>
      </c>
      <c r="W20" s="8" t="s">
        <v>102</v>
      </c>
      <c r="Y20" s="47">
        <v>1.0758487800000001</v>
      </c>
      <c r="Z20" s="48">
        <v>0.97276143999999998</v>
      </c>
      <c r="AA20" s="47">
        <v>1.7087727100000001</v>
      </c>
      <c r="AB20" s="48"/>
      <c r="AC20" s="51"/>
      <c r="AD20" s="51"/>
      <c r="AE20" s="47">
        <v>8.6348886999999994</v>
      </c>
      <c r="AF20" s="48">
        <v>8.0206877799999994</v>
      </c>
      <c r="AG20" s="49">
        <v>8.2663253300000008</v>
      </c>
      <c r="AH20" s="50"/>
    </row>
    <row r="21" spans="4:34" ht="18">
      <c r="D21" s="8" t="s">
        <v>76</v>
      </c>
      <c r="F21" s="41"/>
      <c r="G21" s="42"/>
      <c r="H21" s="49">
        <v>1.0949161300000001</v>
      </c>
      <c r="I21" s="50">
        <v>1.71841325</v>
      </c>
      <c r="J21" s="51"/>
      <c r="K21" s="51"/>
      <c r="L21" s="47">
        <v>8.8037513799999996</v>
      </c>
      <c r="M21" s="48">
        <v>7.8552907200000002</v>
      </c>
      <c r="N21" s="49">
        <v>8.6937055500000007</v>
      </c>
      <c r="O21" s="50">
        <v>7.7241287500000002</v>
      </c>
      <c r="W21" s="8" t="s">
        <v>103</v>
      </c>
      <c r="Y21" s="47">
        <v>0.21437816000000001</v>
      </c>
      <c r="Z21" s="48">
        <v>0.80551642999999995</v>
      </c>
      <c r="AA21" s="47">
        <v>1.0676253</v>
      </c>
      <c r="AB21" s="48">
        <v>2.01551686</v>
      </c>
      <c r="AC21" s="51"/>
      <c r="AD21" s="51"/>
      <c r="AE21" s="47">
        <v>8.79633222</v>
      </c>
      <c r="AF21" s="48">
        <v>7.64846279</v>
      </c>
      <c r="AG21" s="49">
        <v>8.7081304999999993</v>
      </c>
      <c r="AH21" s="50">
        <v>7.4990997200000002</v>
      </c>
    </row>
    <row r="22" spans="4:34" ht="18">
      <c r="D22" s="8" t="s">
        <v>77</v>
      </c>
      <c r="F22" s="41"/>
      <c r="G22" s="42"/>
      <c r="H22" s="49">
        <v>0.82868584999999995</v>
      </c>
      <c r="I22" s="50">
        <v>1.40194471</v>
      </c>
      <c r="J22" s="51"/>
      <c r="K22" s="51"/>
      <c r="L22" s="47">
        <v>8.8762422000000001</v>
      </c>
      <c r="M22" s="48">
        <v>7.7656899399999997</v>
      </c>
      <c r="N22" s="49">
        <v>8.8357267499999992</v>
      </c>
      <c r="O22" s="50">
        <v>7.6022302499999999</v>
      </c>
      <c r="W22" s="8" t="s">
        <v>156</v>
      </c>
      <c r="Y22" s="47">
        <v>0.26640789999999998</v>
      </c>
      <c r="Z22" s="48">
        <v>0.63905796999999998</v>
      </c>
      <c r="AA22" s="47">
        <v>0.89501255000000002</v>
      </c>
      <c r="AB22" s="48">
        <v>1.7313330199999999</v>
      </c>
      <c r="AC22" s="51"/>
      <c r="AD22" s="51"/>
      <c r="AE22" s="47">
        <v>8.7911581600000002</v>
      </c>
      <c r="AF22" s="48">
        <v>7.5677997299999999</v>
      </c>
      <c r="AG22" s="49">
        <v>8.7786167899999992</v>
      </c>
      <c r="AH22" s="50">
        <v>7.42374388</v>
      </c>
    </row>
    <row r="23" spans="4:34" ht="18">
      <c r="D23" s="8" t="s">
        <v>174</v>
      </c>
      <c r="F23" s="41"/>
      <c r="G23" s="42"/>
      <c r="H23" s="49"/>
      <c r="I23" s="50"/>
      <c r="J23" s="51"/>
      <c r="K23" s="51"/>
      <c r="L23" s="47">
        <v>8.9463134199999992</v>
      </c>
      <c r="M23" s="48">
        <v>7.6773217000000002</v>
      </c>
      <c r="N23" s="49"/>
      <c r="O23" s="50"/>
      <c r="W23" s="8" t="s">
        <v>104</v>
      </c>
      <c r="Y23" s="47">
        <v>0.47642454000000001</v>
      </c>
      <c r="Z23" s="48">
        <v>0.85909588999999997</v>
      </c>
      <c r="AA23" s="47">
        <v>1.45569525</v>
      </c>
      <c r="AB23" s="48"/>
      <c r="AC23" s="51"/>
      <c r="AD23" s="51"/>
      <c r="AE23" s="47">
        <v>8.6752502400000004</v>
      </c>
      <c r="AF23" s="48">
        <v>7.8233498700000004</v>
      </c>
      <c r="AG23" s="49">
        <v>8.5073644500000007</v>
      </c>
      <c r="AH23" s="50"/>
    </row>
    <row r="24" spans="4:34" ht="18">
      <c r="D24" s="8" t="s">
        <v>73</v>
      </c>
      <c r="F24" s="41"/>
      <c r="G24" s="42"/>
      <c r="H24" s="49">
        <v>1.23952324</v>
      </c>
      <c r="I24" s="50">
        <v>1.8154172799999999</v>
      </c>
      <c r="J24" s="51"/>
      <c r="K24" s="51"/>
      <c r="L24" s="47">
        <v>8.8809429000000009</v>
      </c>
      <c r="M24" s="48">
        <v>8.0944753800000004</v>
      </c>
      <c r="N24" s="49">
        <v>8.7018179799999995</v>
      </c>
      <c r="O24" s="50">
        <v>7.9522320799999999</v>
      </c>
      <c r="W24" s="8" t="s">
        <v>105</v>
      </c>
      <c r="Y24" s="47">
        <v>5.2508150000000003E-2</v>
      </c>
      <c r="Z24" s="48">
        <v>0.99772123000000001</v>
      </c>
      <c r="AA24" s="47">
        <v>0.91527910999999995</v>
      </c>
      <c r="AB24" s="48">
        <v>2.3023233599999999</v>
      </c>
      <c r="AC24" s="51"/>
      <c r="AD24" s="51"/>
      <c r="AE24" s="47">
        <v>9.1034126299999993</v>
      </c>
      <c r="AF24" s="48">
        <v>7.6691009699999997</v>
      </c>
      <c r="AG24" s="49">
        <v>9.0170949900000004</v>
      </c>
      <c r="AH24" s="50">
        <v>7.5305497600000004</v>
      </c>
    </row>
    <row r="25" spans="4:34" ht="18.75">
      <c r="D25" s="8" t="s">
        <v>74</v>
      </c>
      <c r="F25" s="41"/>
      <c r="G25" s="42"/>
      <c r="H25" s="49">
        <v>0.85055342</v>
      </c>
      <c r="I25" s="50">
        <v>1.64651974</v>
      </c>
      <c r="J25" s="51"/>
      <c r="K25" s="51"/>
      <c r="L25" s="47">
        <v>9.1546719999999997</v>
      </c>
      <c r="M25" s="48">
        <v>8.1903199400000002</v>
      </c>
      <c r="N25" s="49">
        <v>9.0635885399999996</v>
      </c>
      <c r="O25" s="50">
        <v>7.94244284</v>
      </c>
      <c r="W25" s="6" t="s">
        <v>106</v>
      </c>
      <c r="Y25" s="47">
        <v>0.87848254000000003</v>
      </c>
      <c r="Z25" s="48">
        <v>0.82719511000000001</v>
      </c>
      <c r="AA25" s="47">
        <v>1.3222464</v>
      </c>
      <c r="AB25" s="48"/>
      <c r="AC25" s="51"/>
      <c r="AD25" s="51"/>
      <c r="AE25" s="47">
        <v>8.6257042599999991</v>
      </c>
      <c r="AF25" s="48">
        <v>7.7464473900000002</v>
      </c>
      <c r="AG25" s="49">
        <v>8.6032864599999996</v>
      </c>
      <c r="AH25" s="50"/>
    </row>
    <row r="26" spans="4:34" ht="18.75">
      <c r="D26" s="6" t="s">
        <v>63</v>
      </c>
      <c r="F26" s="41"/>
      <c r="G26" s="42"/>
      <c r="H26" s="49">
        <v>1.37348772</v>
      </c>
      <c r="I26" s="50">
        <v>1.82457622</v>
      </c>
      <c r="J26" s="51"/>
      <c r="K26" s="51"/>
      <c r="L26" s="47">
        <v>8.6548380799999993</v>
      </c>
      <c r="M26" s="48">
        <v>8.0256878199999999</v>
      </c>
      <c r="N26" s="49">
        <v>8.5626425800000003</v>
      </c>
      <c r="O26" s="50">
        <v>7.9225592599999999</v>
      </c>
      <c r="W26" s="6" t="s">
        <v>107</v>
      </c>
      <c r="Y26" s="47">
        <v>0.30968402</v>
      </c>
      <c r="Z26" s="48">
        <v>0.90177485000000002</v>
      </c>
      <c r="AA26" s="47">
        <v>1.1831615900000001</v>
      </c>
      <c r="AB26" s="48"/>
      <c r="AC26" s="51"/>
      <c r="AD26" s="51"/>
      <c r="AE26" s="47">
        <v>8.7636504199999994</v>
      </c>
      <c r="AF26" s="48">
        <v>7.6226494899999997</v>
      </c>
      <c r="AG26" s="49">
        <v>8.7146242899999997</v>
      </c>
      <c r="AH26" s="50"/>
    </row>
    <row r="27" spans="4:34" ht="18.75">
      <c r="D27" s="6" t="s">
        <v>64</v>
      </c>
      <c r="F27" s="41"/>
      <c r="G27" s="42"/>
      <c r="H27" s="49">
        <v>1.08544017</v>
      </c>
      <c r="I27" s="50">
        <v>1.6848797900000001</v>
      </c>
      <c r="J27" s="51"/>
      <c r="K27" s="51"/>
      <c r="L27" s="47">
        <v>8.7500356200000002</v>
      </c>
      <c r="M27" s="48">
        <v>7.7299315000000002</v>
      </c>
      <c r="N27" s="49">
        <v>8.6882210299999993</v>
      </c>
      <c r="O27" s="50">
        <v>7.7485621299999998</v>
      </c>
      <c r="W27" s="6" t="s">
        <v>108</v>
      </c>
      <c r="Y27" s="47">
        <v>0.12319379</v>
      </c>
      <c r="Z27" s="48">
        <v>0.95140415</v>
      </c>
      <c r="AA27" s="47">
        <v>1.1647432499999999</v>
      </c>
      <c r="AB27" s="48">
        <v>2.30048392</v>
      </c>
      <c r="AC27" s="51"/>
      <c r="AD27" s="51"/>
      <c r="AE27" s="47">
        <v>8.8078470899999992</v>
      </c>
      <c r="AF27" s="48">
        <v>7.5509268499999997</v>
      </c>
      <c r="AG27" s="49">
        <v>8.7328820900000004</v>
      </c>
      <c r="AH27" s="50">
        <v>7.4893434000000001</v>
      </c>
    </row>
    <row r="28" spans="4:34" ht="18.75">
      <c r="D28" s="6" t="s">
        <v>65</v>
      </c>
      <c r="F28" s="41"/>
      <c r="G28" s="42"/>
      <c r="H28" s="49">
        <v>1.0854641700000001</v>
      </c>
      <c r="I28" s="50">
        <v>1.76025348</v>
      </c>
      <c r="J28" s="51"/>
      <c r="K28" s="51"/>
      <c r="L28" s="47">
        <v>8.8299641999999992</v>
      </c>
      <c r="M28" s="48">
        <v>7.84574164</v>
      </c>
      <c r="N28" s="49">
        <v>8.7425620899999998</v>
      </c>
      <c r="O28" s="50">
        <v>7.7123676999999997</v>
      </c>
      <c r="W28" s="8" t="s">
        <v>109</v>
      </c>
      <c r="Y28" s="47">
        <v>1.08269364</v>
      </c>
      <c r="Z28" s="48">
        <v>1.1001781399999999</v>
      </c>
      <c r="AA28" s="47">
        <v>1.6084294699999999</v>
      </c>
      <c r="AB28" s="48"/>
      <c r="AC28" s="51"/>
      <c r="AD28" s="51"/>
      <c r="AE28" s="47">
        <v>8.4241687200000008</v>
      </c>
      <c r="AF28" s="48">
        <v>7.83379826</v>
      </c>
      <c r="AG28" s="49">
        <v>8.3395246299999997</v>
      </c>
      <c r="AH28" s="50"/>
    </row>
    <row r="29" spans="4:34" ht="18.75">
      <c r="D29" s="6" t="s">
        <v>66</v>
      </c>
      <c r="F29" s="41"/>
      <c r="G29" s="42"/>
      <c r="H29" s="49">
        <v>1.0854765</v>
      </c>
      <c r="I29" s="50"/>
      <c r="J29" s="51"/>
      <c r="K29" s="51"/>
      <c r="L29" s="47">
        <v>8.8086932400000002</v>
      </c>
      <c r="M29" s="48">
        <v>7.7723896400000001</v>
      </c>
      <c r="N29" s="49">
        <v>8.7792297999999995</v>
      </c>
      <c r="O29" s="50"/>
      <c r="W29" s="8" t="s">
        <v>110</v>
      </c>
      <c r="Y29" s="47">
        <v>0.45637649000000002</v>
      </c>
      <c r="Z29" s="48">
        <v>0.83214102999999995</v>
      </c>
      <c r="AA29" s="47">
        <v>1.2592032399999999</v>
      </c>
      <c r="AB29" s="48">
        <v>2.1293018199999998</v>
      </c>
      <c r="AC29" s="51"/>
      <c r="AD29" s="51"/>
      <c r="AE29" s="47">
        <v>8.6037376299999995</v>
      </c>
      <c r="AF29" s="48">
        <v>7.6569626900000003</v>
      </c>
      <c r="AG29" s="49">
        <v>8.5172332599999994</v>
      </c>
      <c r="AH29" s="50">
        <v>7.4730048</v>
      </c>
    </row>
    <row r="30" spans="4:34" ht="18">
      <c r="D30" s="8" t="s">
        <v>67</v>
      </c>
      <c r="F30" s="41"/>
      <c r="G30" s="42"/>
      <c r="H30" s="49">
        <v>1.17436567</v>
      </c>
      <c r="I30" s="50">
        <v>1.75070448</v>
      </c>
      <c r="J30" s="51"/>
      <c r="K30" s="51"/>
      <c r="L30" s="47">
        <v>8.8199176000000001</v>
      </c>
      <c r="M30" s="48">
        <v>7.9063246400000002</v>
      </c>
      <c r="N30" s="49">
        <v>8.6987789099999997</v>
      </c>
      <c r="O30" s="50">
        <v>7.8539227199999999</v>
      </c>
      <c r="W30" s="8" t="s">
        <v>111</v>
      </c>
      <c r="Y30" s="47">
        <v>0.39872792000000001</v>
      </c>
      <c r="Z30" s="48">
        <v>0.75805071999999996</v>
      </c>
      <c r="AA30" s="47">
        <v>1.37328827</v>
      </c>
      <c r="AB30" s="48">
        <v>2.2256071799999999</v>
      </c>
      <c r="AC30" s="51"/>
      <c r="AD30" s="51"/>
      <c r="AE30" s="47">
        <v>8.5348209599999993</v>
      </c>
      <c r="AF30" s="48">
        <v>7.4950994399999997</v>
      </c>
      <c r="AG30" s="49">
        <v>8.4053954300000004</v>
      </c>
      <c r="AH30" s="50">
        <v>7.3363265000000002</v>
      </c>
    </row>
    <row r="31" spans="4:34" ht="18">
      <c r="D31" s="8" t="s">
        <v>68</v>
      </c>
      <c r="F31" s="41"/>
      <c r="G31" s="42"/>
      <c r="H31" s="49">
        <v>1.04076149</v>
      </c>
      <c r="I31" s="50">
        <v>1.7749784799999999</v>
      </c>
      <c r="J31" s="51"/>
      <c r="K31" s="51"/>
      <c r="L31" s="47">
        <v>8.7611671799999993</v>
      </c>
      <c r="M31" s="48">
        <v>7.6716671999999999</v>
      </c>
      <c r="N31" s="49">
        <v>8.6795394100000003</v>
      </c>
      <c r="O31" s="50">
        <v>7.6387246400000004</v>
      </c>
      <c r="W31" s="8" t="s">
        <v>112</v>
      </c>
      <c r="Y31" s="47">
        <v>0.43343375000000001</v>
      </c>
      <c r="Z31" s="48">
        <v>0.90689571999999996</v>
      </c>
      <c r="AA31" s="47">
        <v>1.4584255100000001</v>
      </c>
      <c r="AB31" s="48">
        <v>2.1957594899999999</v>
      </c>
      <c r="AC31" s="51"/>
      <c r="AD31" s="51"/>
      <c r="AE31" s="47">
        <v>8.4853660899999994</v>
      </c>
      <c r="AF31" s="48">
        <v>7.4586089800000002</v>
      </c>
      <c r="AG31" s="49">
        <v>8.3158784699999995</v>
      </c>
      <c r="AH31" s="50">
        <v>7.2696522300000002</v>
      </c>
    </row>
    <row r="32" spans="4:34" ht="18">
      <c r="D32" s="8" t="s">
        <v>69</v>
      </c>
      <c r="F32" s="41"/>
      <c r="G32" s="42"/>
      <c r="H32" s="49">
        <v>1.0551644600000001</v>
      </c>
      <c r="I32" s="50">
        <v>1.56378241</v>
      </c>
      <c r="J32" s="51"/>
      <c r="K32" s="51"/>
      <c r="L32" s="47">
        <v>8.7859072600000001</v>
      </c>
      <c r="M32" s="48">
        <v>7.7966007399999997</v>
      </c>
      <c r="N32" s="49">
        <v>8.6903141799999997</v>
      </c>
      <c r="O32" s="50">
        <v>7.6634898099999997</v>
      </c>
      <c r="W32" s="8" t="s">
        <v>113</v>
      </c>
      <c r="Y32" s="47">
        <v>1.0038067500000001</v>
      </c>
      <c r="Z32" s="48"/>
      <c r="AA32" s="47">
        <v>1.2955837699999999</v>
      </c>
      <c r="AB32" s="48"/>
      <c r="AC32" s="51"/>
      <c r="AD32" s="51"/>
      <c r="AE32" s="47">
        <v>8.6040241700000006</v>
      </c>
      <c r="AF32" s="48"/>
      <c r="AG32" s="49">
        <v>8.5937158100000008</v>
      </c>
      <c r="AH32" s="50"/>
    </row>
    <row r="33" spans="4:34" ht="18">
      <c r="D33" s="8" t="s">
        <v>70</v>
      </c>
      <c r="F33" s="41"/>
      <c r="G33" s="42"/>
      <c r="H33" s="49">
        <v>1.1894194300000001</v>
      </c>
      <c r="I33" s="50">
        <v>1.609254</v>
      </c>
      <c r="J33" s="51"/>
      <c r="K33" s="51"/>
      <c r="L33" s="47">
        <v>8.8048587600000001</v>
      </c>
      <c r="M33" s="48">
        <v>7.7864041400000001</v>
      </c>
      <c r="N33" s="49">
        <v>8.59942517</v>
      </c>
      <c r="O33" s="50">
        <v>7.5778915400000004</v>
      </c>
      <c r="W33" s="8" t="s">
        <v>114</v>
      </c>
      <c r="Y33" s="47">
        <v>0.33358881000000001</v>
      </c>
      <c r="Z33" s="48">
        <v>0.69149629999999995</v>
      </c>
      <c r="AA33" s="47">
        <v>0.83132923999999997</v>
      </c>
      <c r="AB33" s="48"/>
      <c r="AC33" s="51"/>
      <c r="AD33" s="51"/>
      <c r="AE33" s="47">
        <v>8.82622383</v>
      </c>
      <c r="AF33" s="48">
        <v>7.5731633199999999</v>
      </c>
      <c r="AG33" s="49">
        <v>8.8349993399999995</v>
      </c>
      <c r="AH33" s="50"/>
    </row>
    <row r="34" spans="4:34" ht="18">
      <c r="D34" s="8" t="s">
        <v>71</v>
      </c>
      <c r="F34" s="41"/>
      <c r="G34" s="42"/>
      <c r="H34" s="49">
        <v>0.90882850000000004</v>
      </c>
      <c r="I34" s="50">
        <v>1.5915845500000001</v>
      </c>
      <c r="J34" s="51"/>
      <c r="K34" s="51"/>
      <c r="L34" s="47">
        <v>8.9178104600000001</v>
      </c>
      <c r="M34" s="48">
        <v>7.8932561799999998</v>
      </c>
      <c r="N34" s="49">
        <v>8.8973212999999998</v>
      </c>
      <c r="O34" s="50">
        <v>7.8725945499999996</v>
      </c>
      <c r="W34" s="9" t="s">
        <v>115</v>
      </c>
      <c r="Y34" s="47">
        <v>0.67375534000000004</v>
      </c>
      <c r="Z34" s="48">
        <v>0.94795541999999999</v>
      </c>
      <c r="AA34" s="47">
        <v>1.4550476999999999</v>
      </c>
      <c r="AB34" s="48">
        <v>2.3849332200000002</v>
      </c>
      <c r="AC34" s="51"/>
      <c r="AD34" s="51"/>
      <c r="AE34" s="47">
        <v>8.5539454999999993</v>
      </c>
      <c r="AF34" s="48">
        <v>7.6287837400000003</v>
      </c>
      <c r="AG34" s="49">
        <v>8.4848854800000009</v>
      </c>
      <c r="AH34" s="50">
        <v>7.4717624000000002</v>
      </c>
    </row>
    <row r="35" spans="4:34" ht="18">
      <c r="D35" s="8" t="s">
        <v>72</v>
      </c>
      <c r="F35" s="41"/>
      <c r="G35" s="42"/>
      <c r="H35" s="49">
        <v>0.47509825999999999</v>
      </c>
      <c r="I35" s="50">
        <v>1.5961025</v>
      </c>
      <c r="J35" s="51"/>
      <c r="K35" s="51"/>
      <c r="L35" s="47">
        <v>9.1332419399999996</v>
      </c>
      <c r="M35" s="48">
        <v>7.71528218</v>
      </c>
      <c r="N35" s="49">
        <v>9.1373844799999997</v>
      </c>
      <c r="O35" s="50">
        <v>7.67019626</v>
      </c>
      <c r="W35" s="9" t="s">
        <v>116</v>
      </c>
      <c r="Y35" s="47">
        <v>0.67458505999999996</v>
      </c>
      <c r="Z35" s="48">
        <v>0.92983857000000003</v>
      </c>
      <c r="AA35" s="47">
        <v>1.25947981</v>
      </c>
      <c r="AB35" s="48">
        <v>2.2068134599999998</v>
      </c>
      <c r="AC35" s="51"/>
      <c r="AD35" s="51"/>
      <c r="AE35" s="47">
        <v>8.7597360200000001</v>
      </c>
      <c r="AF35" s="48">
        <v>7.7140881300000004</v>
      </c>
      <c r="AG35" s="49">
        <v>8.6993051700000006</v>
      </c>
      <c r="AH35" s="50">
        <v>7.6913024600000002</v>
      </c>
    </row>
    <row r="36" spans="4:34" ht="18">
      <c r="D36" s="9" t="s">
        <v>82</v>
      </c>
      <c r="F36" s="41"/>
      <c r="G36" s="42"/>
      <c r="H36" s="49">
        <v>1.37504509</v>
      </c>
      <c r="I36" s="50">
        <v>1.8040226800000001</v>
      </c>
      <c r="J36" s="51"/>
      <c r="K36" s="51"/>
      <c r="L36" s="47">
        <v>8.6586501800000004</v>
      </c>
      <c r="M36" s="48">
        <v>7.8263529800000002</v>
      </c>
      <c r="N36" s="49">
        <v>8.5075963699999999</v>
      </c>
      <c r="O36" s="50">
        <v>7.8055860600000004</v>
      </c>
      <c r="W36" s="9" t="s">
        <v>163</v>
      </c>
      <c r="Y36" s="47">
        <v>0.50179571999999995</v>
      </c>
      <c r="Z36" s="48">
        <v>0.94530793000000002</v>
      </c>
      <c r="AA36" s="47">
        <v>1.43524527</v>
      </c>
      <c r="AB36" s="48">
        <v>2.3949180700000001</v>
      </c>
      <c r="AC36" s="51"/>
      <c r="AD36" s="51"/>
      <c r="AE36" s="47">
        <v>8.5828371000000008</v>
      </c>
      <c r="AF36" s="48">
        <v>7.5911571499999999</v>
      </c>
      <c r="AG36" s="49">
        <v>8.5044821699999993</v>
      </c>
      <c r="AH36" s="50">
        <v>7.4503162300000003</v>
      </c>
    </row>
    <row r="37" spans="4:34" ht="18">
      <c r="D37" s="9" t="s">
        <v>83</v>
      </c>
      <c r="F37" s="41"/>
      <c r="G37" s="42"/>
      <c r="H37" s="49">
        <v>1.25527145</v>
      </c>
      <c r="I37" s="50">
        <v>1.8097236400000001</v>
      </c>
      <c r="J37" s="51"/>
      <c r="K37" s="51"/>
      <c r="L37" s="47">
        <v>8.8425322200000007</v>
      </c>
      <c r="M37" s="48">
        <v>8.0312115399999993</v>
      </c>
      <c r="N37" s="49">
        <v>8.6649799499999993</v>
      </c>
      <c r="O37" s="50">
        <v>7.9129809800000004</v>
      </c>
      <c r="W37" s="9" t="s">
        <v>164</v>
      </c>
      <c r="Y37" s="47">
        <v>0.55239389999999999</v>
      </c>
      <c r="Z37" s="48">
        <v>0.98453734000000004</v>
      </c>
      <c r="AA37" s="47">
        <v>1.4355379100000001</v>
      </c>
      <c r="AB37" s="48">
        <v>2.3937718000000001</v>
      </c>
      <c r="AC37" s="51"/>
      <c r="AD37" s="51"/>
      <c r="AE37" s="47">
        <v>8.5800785200000007</v>
      </c>
      <c r="AF37" s="48">
        <v>7.6063309400000003</v>
      </c>
      <c r="AG37" s="49">
        <v>8.5041283300000003</v>
      </c>
      <c r="AH37" s="50">
        <v>7.4504730800000001</v>
      </c>
    </row>
    <row r="38" spans="4:34" ht="18">
      <c r="D38" s="9" t="s">
        <v>85</v>
      </c>
      <c r="F38" s="41"/>
      <c r="G38" s="42"/>
      <c r="H38" s="49">
        <v>1.23509471</v>
      </c>
      <c r="I38" s="50">
        <v>1.80010096</v>
      </c>
      <c r="J38" s="51"/>
      <c r="K38" s="51"/>
      <c r="L38" s="47">
        <v>8.7585215400000003</v>
      </c>
      <c r="M38" s="48">
        <v>7.9078487400000004</v>
      </c>
      <c r="N38" s="49">
        <v>8.6496456500000001</v>
      </c>
      <c r="O38" s="50">
        <v>7.8244008200000001</v>
      </c>
      <c r="W38" s="9" t="s">
        <v>117</v>
      </c>
      <c r="Y38" s="47">
        <v>0.33266328000000001</v>
      </c>
      <c r="Z38" s="48">
        <v>1.00720717</v>
      </c>
      <c r="AA38" s="47">
        <v>1.0852780099999999</v>
      </c>
      <c r="AB38" s="48">
        <v>2.1803356900000002</v>
      </c>
      <c r="AC38" s="51"/>
      <c r="AD38" s="51"/>
      <c r="AE38" s="47">
        <v>8.9405066800000004</v>
      </c>
      <c r="AF38" s="48">
        <v>7.7820309099999996</v>
      </c>
      <c r="AG38" s="49">
        <v>8.84800991</v>
      </c>
      <c r="AH38" s="50">
        <v>7.6656274299999998</v>
      </c>
    </row>
    <row r="39" spans="4:34" ht="18.75">
      <c r="D39" s="9" t="s">
        <v>86</v>
      </c>
      <c r="F39" s="41"/>
      <c r="G39" s="42"/>
      <c r="H39" s="49">
        <v>1.0268828400000001</v>
      </c>
      <c r="I39" s="50">
        <v>1.7663286499999999</v>
      </c>
      <c r="J39" s="51"/>
      <c r="K39" s="51"/>
      <c r="L39" s="47">
        <v>9.0140465400000007</v>
      </c>
      <c r="M39" s="48">
        <v>7.9980659200000002</v>
      </c>
      <c r="N39" s="49">
        <v>8.8656793799999996</v>
      </c>
      <c r="O39" s="50">
        <v>7.8938807899999999</v>
      </c>
      <c r="W39" s="9" t="s">
        <v>118</v>
      </c>
      <c r="Y39" s="47">
        <v>0.30680452000000002</v>
      </c>
      <c r="Z39" s="48">
        <v>1.0183800199999999</v>
      </c>
      <c r="AA39" s="47">
        <v>1.0736540299999999</v>
      </c>
      <c r="AB39" s="48">
        <v>2.2779514999999999</v>
      </c>
      <c r="AC39" s="51"/>
      <c r="AD39" s="51"/>
      <c r="AE39" s="47">
        <v>8.8899252200000003</v>
      </c>
      <c r="AF39" s="48">
        <v>7.6840340200000004</v>
      </c>
      <c r="AG39" s="49">
        <v>8.8583066299999995</v>
      </c>
      <c r="AH39" s="50">
        <v>7.5556444000000003</v>
      </c>
    </row>
    <row r="40" spans="4:34" ht="18.75">
      <c r="D40" s="9" t="s">
        <v>84</v>
      </c>
      <c r="F40" s="41"/>
      <c r="G40" s="42"/>
      <c r="H40" s="49">
        <v>1.35234136</v>
      </c>
      <c r="I40" s="50">
        <v>1.8243025799999999</v>
      </c>
      <c r="J40" s="51"/>
      <c r="K40" s="51"/>
      <c r="L40" s="47">
        <v>8.7526567600000007</v>
      </c>
      <c r="M40" s="48">
        <v>8.0056978399999998</v>
      </c>
      <c r="N40" s="49">
        <v>8.5649545400000004</v>
      </c>
      <c r="O40" s="50">
        <v>7.8788239400000002</v>
      </c>
      <c r="W40" s="8" t="s">
        <v>119</v>
      </c>
      <c r="Y40" s="47">
        <v>0.55692514000000004</v>
      </c>
      <c r="Z40" s="48">
        <v>1.03962983</v>
      </c>
      <c r="AA40" s="47">
        <v>1.1476404600000001</v>
      </c>
      <c r="AB40" s="48">
        <v>2.2294352100000001</v>
      </c>
      <c r="AC40" s="51"/>
      <c r="AD40" s="51"/>
      <c r="AE40" s="47">
        <v>8.9513294000000005</v>
      </c>
      <c r="AF40" s="48">
        <v>7.8499411300000004</v>
      </c>
      <c r="AG40" s="49">
        <v>8.7429976800000002</v>
      </c>
      <c r="AH40" s="50">
        <v>7.5397671500000003</v>
      </c>
    </row>
    <row r="41" spans="4:34" ht="18">
      <c r="D41" s="9" t="s">
        <v>165</v>
      </c>
      <c r="F41" s="41"/>
      <c r="G41" s="42"/>
      <c r="H41" s="49">
        <v>1.27211786</v>
      </c>
      <c r="I41" s="50">
        <v>1.7889626300000001</v>
      </c>
      <c r="J41" s="51"/>
      <c r="K41" s="51"/>
      <c r="L41" s="47">
        <v>8.8912614800000007</v>
      </c>
      <c r="M41" s="48">
        <v>8.0939411200000002</v>
      </c>
      <c r="N41" s="49">
        <v>8.6658767399999999</v>
      </c>
      <c r="O41" s="50">
        <v>7.9573174900000003</v>
      </c>
      <c r="W41" s="8" t="s">
        <v>120</v>
      </c>
      <c r="Y41" s="47">
        <v>0.56129322000000004</v>
      </c>
      <c r="Z41" s="48">
        <v>0.99968257000000005</v>
      </c>
      <c r="AA41" s="47">
        <v>1.37332992</v>
      </c>
      <c r="AB41" s="48">
        <v>2.2888527500000002</v>
      </c>
      <c r="AC41" s="51"/>
      <c r="AD41" s="51"/>
      <c r="AE41" s="47">
        <v>8.6320554200000004</v>
      </c>
      <c r="AF41" s="48">
        <v>7.7129713300000002</v>
      </c>
      <c r="AG41" s="49">
        <v>8.5690559000000004</v>
      </c>
      <c r="AH41" s="50">
        <v>7.5714371900000002</v>
      </c>
    </row>
    <row r="42" spans="4:34" ht="18">
      <c r="D42" s="9" t="s">
        <v>166</v>
      </c>
      <c r="F42" s="41"/>
      <c r="G42" s="42"/>
      <c r="H42" s="49">
        <v>1.2720786799999999</v>
      </c>
      <c r="I42" s="50">
        <v>1.78860387</v>
      </c>
      <c r="J42" s="51"/>
      <c r="K42" s="51"/>
      <c r="L42" s="47">
        <v>8.8989480800000003</v>
      </c>
      <c r="M42" s="48">
        <v>8.1045185400000008</v>
      </c>
      <c r="N42" s="49">
        <v>8.66589572</v>
      </c>
      <c r="O42" s="50">
        <v>7.9571694300000004</v>
      </c>
      <c r="W42" s="8" t="s">
        <v>121</v>
      </c>
      <c r="Y42" s="47">
        <v>0.46184025000000001</v>
      </c>
      <c r="Z42" s="48">
        <v>0.98339818999999995</v>
      </c>
      <c r="AA42" s="47">
        <v>1.20154268</v>
      </c>
      <c r="AB42" s="48">
        <v>2.2028123599999998</v>
      </c>
      <c r="AC42" s="51"/>
      <c r="AD42" s="51"/>
      <c r="AE42" s="47">
        <v>8.7381731899999995</v>
      </c>
      <c r="AF42" s="48">
        <v>7.6986018500000002</v>
      </c>
      <c r="AG42" s="49">
        <v>8.7055237200000004</v>
      </c>
      <c r="AH42" s="50">
        <v>7.55976816</v>
      </c>
    </row>
    <row r="43" spans="4:34" ht="18">
      <c r="D43" s="9" t="s">
        <v>87</v>
      </c>
      <c r="F43" s="41"/>
      <c r="G43" s="42"/>
      <c r="H43" s="49">
        <v>1.24419188</v>
      </c>
      <c r="I43" s="50">
        <v>1.8088838599999999</v>
      </c>
      <c r="J43" s="51"/>
      <c r="K43" s="51"/>
      <c r="L43" s="47">
        <v>8.8247369399999993</v>
      </c>
      <c r="M43" s="48">
        <v>7.9929182599999997</v>
      </c>
      <c r="N43" s="49">
        <v>8.6606035400000003</v>
      </c>
      <c r="O43" s="50">
        <v>7.8707877799999997</v>
      </c>
      <c r="W43" s="8" t="s">
        <v>122</v>
      </c>
      <c r="Y43" s="47">
        <v>0.35517110000000002</v>
      </c>
      <c r="Z43" s="48">
        <v>0.81108128999999995</v>
      </c>
      <c r="AA43" s="47">
        <v>1.1671034199999999</v>
      </c>
      <c r="AB43" s="48">
        <v>2.2873542200000001</v>
      </c>
      <c r="AC43" s="51"/>
      <c r="AD43" s="51"/>
      <c r="AE43" s="47">
        <v>8.8488857599999999</v>
      </c>
      <c r="AF43" s="48">
        <v>7.6800077099999999</v>
      </c>
      <c r="AG43" s="49">
        <v>8.7709571000000004</v>
      </c>
      <c r="AH43" s="50">
        <v>7.5634439000000002</v>
      </c>
    </row>
    <row r="44" spans="4:34" ht="18.75">
      <c r="D44" s="9" t="s">
        <v>89</v>
      </c>
      <c r="F44" s="41"/>
      <c r="G44" s="42"/>
      <c r="H44" s="49">
        <v>1.1506736099999999</v>
      </c>
      <c r="I44" s="50">
        <v>1.8122580800000001</v>
      </c>
      <c r="J44" s="51"/>
      <c r="K44" s="51"/>
      <c r="L44" s="47">
        <v>8.84759356</v>
      </c>
      <c r="M44" s="48">
        <v>7.9409916799999998</v>
      </c>
      <c r="N44" s="49">
        <v>8.7504320500000006</v>
      </c>
      <c r="O44" s="50">
        <v>7.8716372999999997</v>
      </c>
      <c r="W44" s="8" t="s">
        <v>123</v>
      </c>
      <c r="Y44" s="47">
        <v>0.36395875999999999</v>
      </c>
      <c r="Z44" s="48">
        <v>0.68609514999999999</v>
      </c>
      <c r="AA44" s="47">
        <v>1.07921964</v>
      </c>
      <c r="AB44" s="48">
        <v>2.2949190900000001</v>
      </c>
      <c r="AC44" s="51"/>
      <c r="AD44" s="51"/>
      <c r="AE44" s="47">
        <v>8.8976755599999997</v>
      </c>
      <c r="AF44" s="48">
        <v>7.7831722299999999</v>
      </c>
      <c r="AG44" s="49">
        <v>8.8726608200000001</v>
      </c>
      <c r="AH44" s="50">
        <v>7.6037861900000001</v>
      </c>
    </row>
    <row r="45" spans="4:34" ht="18.75">
      <c r="D45" s="9" t="s">
        <v>88</v>
      </c>
      <c r="F45" s="41"/>
      <c r="G45" s="42"/>
      <c r="H45" s="49">
        <v>0.89107738999999997</v>
      </c>
      <c r="I45" s="50">
        <v>1.73936845</v>
      </c>
      <c r="J45" s="51"/>
      <c r="K45" s="51"/>
      <c r="L45" s="47">
        <v>9.0871281400000008</v>
      </c>
      <c r="M45" s="48">
        <v>8.08610148</v>
      </c>
      <c r="N45" s="49">
        <v>9.0044552499999995</v>
      </c>
      <c r="O45" s="50">
        <v>7.9326697099999999</v>
      </c>
      <c r="W45" s="6" t="s">
        <v>124</v>
      </c>
      <c r="Y45" s="47">
        <v>0.42082803000000002</v>
      </c>
      <c r="Z45" s="48">
        <v>0.80132227</v>
      </c>
      <c r="AA45" s="47">
        <v>1.69235644</v>
      </c>
      <c r="AB45" s="48">
        <v>2.4015053599999998</v>
      </c>
      <c r="AC45" s="51"/>
      <c r="AD45" s="51"/>
      <c r="AE45" s="47">
        <v>8.3602094499999993</v>
      </c>
      <c r="AF45" s="48">
        <v>7.6252663099999998</v>
      </c>
      <c r="AG45" s="49">
        <v>8.2651459799999998</v>
      </c>
      <c r="AH45" s="50">
        <v>7.4743238600000002</v>
      </c>
    </row>
    <row r="46" spans="4:34" ht="18.75">
      <c r="D46" s="9" t="s">
        <v>90</v>
      </c>
      <c r="F46" s="41"/>
      <c r="G46" s="42"/>
      <c r="H46" s="49">
        <v>1.1158405</v>
      </c>
      <c r="I46" s="50">
        <v>1.5838658699999999</v>
      </c>
      <c r="J46" s="51"/>
      <c r="K46" s="51"/>
      <c r="L46" s="47">
        <v>9.0098974799999993</v>
      </c>
      <c r="M46" s="48">
        <v>8.0806902399999991</v>
      </c>
      <c r="N46" s="49">
        <v>8.7255740599999996</v>
      </c>
      <c r="O46" s="50">
        <v>7.87949667</v>
      </c>
      <c r="W46" s="6" t="s">
        <v>125</v>
      </c>
      <c r="Y46" s="47">
        <v>0.59623788</v>
      </c>
      <c r="Z46" s="48">
        <v>0.79520548999999996</v>
      </c>
      <c r="AA46" s="47">
        <v>1.6266280900000001</v>
      </c>
      <c r="AB46" s="48">
        <v>2.4401142</v>
      </c>
      <c r="AC46" s="51"/>
      <c r="AD46" s="51"/>
      <c r="AE46" s="47">
        <v>8.3724039799999996</v>
      </c>
      <c r="AF46" s="48">
        <v>7.5298267299999999</v>
      </c>
      <c r="AG46" s="49">
        <v>8.3094415900000005</v>
      </c>
      <c r="AH46" s="50">
        <v>7.4120581200000002</v>
      </c>
    </row>
    <row r="47" spans="4:34" ht="18.75">
      <c r="D47" s="9" t="s">
        <v>91</v>
      </c>
      <c r="F47" s="41"/>
      <c r="G47" s="42"/>
      <c r="H47" s="49">
        <v>0.93510603999999997</v>
      </c>
      <c r="I47" s="50">
        <v>1.6705520599999999</v>
      </c>
      <c r="J47" s="51"/>
      <c r="K47" s="51"/>
      <c r="L47" s="47">
        <v>9.1236644200000008</v>
      </c>
      <c r="M47" s="48">
        <v>8.1394208599999995</v>
      </c>
      <c r="N47" s="49">
        <v>8.9694198400000005</v>
      </c>
      <c r="O47" s="50">
        <v>7.9242024799999999</v>
      </c>
      <c r="W47" s="6" t="s">
        <v>126</v>
      </c>
      <c r="Y47" s="47">
        <v>0.53161871999999999</v>
      </c>
      <c r="Z47" s="48">
        <v>0.93265034999999996</v>
      </c>
      <c r="AA47" s="47">
        <v>1.6577338699999999</v>
      </c>
      <c r="AB47" s="48">
        <v>2.4755929399999999</v>
      </c>
      <c r="AC47" s="51"/>
      <c r="AD47" s="51"/>
      <c r="AE47" s="47">
        <v>8.3905622399999995</v>
      </c>
      <c r="AF47" s="48">
        <v>7.5142200099999998</v>
      </c>
      <c r="AG47" s="49">
        <v>8.2829749499999998</v>
      </c>
      <c r="AH47" s="50">
        <v>7.3784212599999996</v>
      </c>
    </row>
    <row r="48" spans="4:34" ht="18.75">
      <c r="D48" s="8" t="s">
        <v>92</v>
      </c>
      <c r="F48" s="41"/>
      <c r="G48" s="42"/>
      <c r="H48" s="49">
        <v>1.1412797299999999</v>
      </c>
      <c r="I48" s="50">
        <v>1.8538882299999999</v>
      </c>
      <c r="J48" s="51"/>
      <c r="K48" s="51"/>
      <c r="L48" s="47">
        <v>9.1177935600000009</v>
      </c>
      <c r="M48" s="48">
        <v>7.9146005600000002</v>
      </c>
      <c r="N48" s="49">
        <v>8.7767239099999994</v>
      </c>
      <c r="O48" s="50">
        <v>7.8593952500000004</v>
      </c>
      <c r="W48" s="6" t="s">
        <v>127</v>
      </c>
      <c r="Y48" s="47">
        <v>0.55423305</v>
      </c>
      <c r="Z48" s="48">
        <v>0.84659446000000005</v>
      </c>
      <c r="AA48" s="47">
        <v>1.71793591</v>
      </c>
      <c r="AB48" s="48">
        <v>2.5367682899999999</v>
      </c>
      <c r="AC48" s="51"/>
      <c r="AD48" s="51"/>
      <c r="AE48" s="47">
        <v>8.4092600100000006</v>
      </c>
      <c r="AF48" s="48">
        <v>7.5393752200000002</v>
      </c>
      <c r="AG48" s="49">
        <v>8.2515886100000007</v>
      </c>
      <c r="AH48" s="50">
        <v>7.3772223500000003</v>
      </c>
    </row>
    <row r="49" spans="4:34" ht="18.75">
      <c r="D49" s="8" t="s">
        <v>93</v>
      </c>
      <c r="F49" s="41"/>
      <c r="G49" s="42"/>
      <c r="H49" s="49">
        <v>0.83239713000000004</v>
      </c>
      <c r="I49" s="50">
        <v>1.86367824</v>
      </c>
      <c r="J49" s="51"/>
      <c r="K49" s="51"/>
      <c r="L49" s="47">
        <v>9.3990818600000008</v>
      </c>
      <c r="M49" s="48">
        <v>8.0450090200000002</v>
      </c>
      <c r="N49" s="49">
        <v>9.0088025900000002</v>
      </c>
      <c r="O49" s="50">
        <v>7.73050222</v>
      </c>
      <c r="W49" s="6" t="s">
        <v>128</v>
      </c>
      <c r="Y49" s="47">
        <v>0.56931072999999999</v>
      </c>
      <c r="Z49" s="48">
        <v>0.81948885999999999</v>
      </c>
      <c r="AA49" s="47">
        <v>1.84074939</v>
      </c>
      <c r="AB49" s="48">
        <v>2.60657995</v>
      </c>
      <c r="AC49" s="51"/>
      <c r="AD49" s="51"/>
      <c r="AE49" s="47">
        <v>8.3812571499999997</v>
      </c>
      <c r="AF49" s="48">
        <v>7.5675036200000001</v>
      </c>
      <c r="AG49" s="49">
        <v>8.1550201900000001</v>
      </c>
      <c r="AH49" s="50">
        <v>7.3854567099999997</v>
      </c>
    </row>
    <row r="50" spans="4:34" ht="18.75">
      <c r="D50" s="8" t="s">
        <v>23</v>
      </c>
      <c r="F50" s="41"/>
      <c r="G50" s="42"/>
      <c r="H50" s="49">
        <v>1.56588415</v>
      </c>
      <c r="I50" s="50">
        <v>1.8621054100000001</v>
      </c>
      <c r="J50" s="51"/>
      <c r="K50" s="51"/>
      <c r="L50" s="47">
        <v>8.5530540199999994</v>
      </c>
      <c r="M50" s="48">
        <v>8.0492287400000002</v>
      </c>
      <c r="N50" s="49">
        <v>8.38895211</v>
      </c>
      <c r="O50" s="50">
        <v>7.9330769700000001</v>
      </c>
      <c r="W50" s="8" t="s">
        <v>129</v>
      </c>
      <c r="Y50" s="47">
        <v>0.36692081999999998</v>
      </c>
      <c r="Z50" s="48">
        <v>0.79424839999999997</v>
      </c>
      <c r="AA50" s="47">
        <v>1.57357054</v>
      </c>
      <c r="AB50" s="48">
        <v>2.1362458000000002</v>
      </c>
      <c r="AC50" s="51"/>
      <c r="AD50" s="51"/>
      <c r="AE50" s="47">
        <v>8.5129313199999999</v>
      </c>
      <c r="AF50" s="48">
        <v>7.8057717799999997</v>
      </c>
      <c r="AG50" s="49">
        <v>8.3859098400000001</v>
      </c>
      <c r="AH50" s="50">
        <v>7.7275693800000003</v>
      </c>
    </row>
    <row r="51" spans="4:34" ht="18.75">
      <c r="D51" s="8" t="s">
        <v>24</v>
      </c>
      <c r="F51" s="41"/>
      <c r="G51" s="42"/>
      <c r="H51" s="49">
        <v>1.38263666</v>
      </c>
      <c r="I51" s="50">
        <v>1.75572679</v>
      </c>
      <c r="J51" s="51"/>
      <c r="K51" s="51"/>
      <c r="L51" s="47">
        <v>8.7146869999999996</v>
      </c>
      <c r="M51" s="48">
        <v>8.0097635199999999</v>
      </c>
      <c r="N51" s="49">
        <v>8.5130712400000004</v>
      </c>
      <c r="O51" s="50">
        <v>7.8516041300000001</v>
      </c>
      <c r="W51" s="8" t="s">
        <v>130</v>
      </c>
      <c r="Y51" s="47">
        <v>0.47717120000000002</v>
      </c>
      <c r="Z51" s="48">
        <v>0.87876712000000001</v>
      </c>
      <c r="AA51" s="47">
        <v>1.0559397800000001</v>
      </c>
      <c r="AB51" s="48">
        <v>2.1885926599999999</v>
      </c>
      <c r="AC51" s="51"/>
      <c r="AD51" s="51"/>
      <c r="AE51" s="47">
        <v>8.6927286800000001</v>
      </c>
      <c r="AF51" s="48">
        <v>7.4797701600000002</v>
      </c>
      <c r="AG51" s="49">
        <v>8.7084506800000003</v>
      </c>
      <c r="AH51" s="50">
        <v>7.4161389399999997</v>
      </c>
    </row>
    <row r="52" spans="4:34" ht="18.75">
      <c r="D52" s="8" t="s">
        <v>25</v>
      </c>
      <c r="F52" s="41"/>
      <c r="G52" s="42"/>
      <c r="H52" s="49">
        <v>1.2098317199999999</v>
      </c>
      <c r="I52" s="50">
        <v>1.66765287</v>
      </c>
      <c r="J52" s="51"/>
      <c r="K52" s="51"/>
      <c r="L52" s="47">
        <v>8.88880202</v>
      </c>
      <c r="M52" s="48">
        <v>7.9897599599999998</v>
      </c>
      <c r="N52" s="49">
        <v>8.6572239799999995</v>
      </c>
      <c r="O52" s="50">
        <v>7.8233453700000002</v>
      </c>
      <c r="W52" s="8" t="s">
        <v>52</v>
      </c>
      <c r="Y52" s="47">
        <v>0.63703187999999999</v>
      </c>
      <c r="Z52" s="48">
        <v>0.88149266000000004</v>
      </c>
      <c r="AA52" s="47">
        <v>1.3470060500000001</v>
      </c>
      <c r="AB52" s="48">
        <v>2.1628195400000001</v>
      </c>
      <c r="AC52" s="51"/>
      <c r="AD52" s="51"/>
      <c r="AE52" s="47">
        <v>8.60208716</v>
      </c>
      <c r="AF52" s="48">
        <v>7.6913736000000004</v>
      </c>
      <c r="AG52" s="49">
        <v>8.5686543700000009</v>
      </c>
      <c r="AH52" s="50">
        <v>7.6238750800000004</v>
      </c>
    </row>
    <row r="53" spans="4:34" ht="18.75">
      <c r="D53" s="8" t="s">
        <v>26</v>
      </c>
      <c r="F53" s="41"/>
      <c r="G53" s="42"/>
      <c r="H53" s="49">
        <v>0.98355587</v>
      </c>
      <c r="I53" s="50">
        <v>1.48080653</v>
      </c>
      <c r="J53" s="51"/>
      <c r="K53" s="51"/>
      <c r="L53" s="47">
        <v>8.99162252</v>
      </c>
      <c r="M53" s="48">
        <v>7.9732962799999996</v>
      </c>
      <c r="N53" s="49">
        <v>8.8246871500000008</v>
      </c>
      <c r="O53" s="50">
        <v>7.7700196899999998</v>
      </c>
      <c r="W53" s="8" t="s">
        <v>53</v>
      </c>
      <c r="Y53" s="47">
        <v>0.19760046000000001</v>
      </c>
      <c r="Z53" s="48">
        <v>0.71694926999999997</v>
      </c>
      <c r="AA53" s="47">
        <v>1.33137124</v>
      </c>
      <c r="AB53" s="48">
        <v>2.19754512</v>
      </c>
      <c r="AC53" s="51"/>
      <c r="AD53" s="51"/>
      <c r="AE53" s="47">
        <v>8.7563354600000007</v>
      </c>
      <c r="AF53" s="48">
        <v>7.7262728300000001</v>
      </c>
      <c r="AG53" s="49">
        <v>8.57317134</v>
      </c>
      <c r="AH53" s="50">
        <v>7.5496616000000003</v>
      </c>
    </row>
    <row r="54" spans="4:34" ht="18.75">
      <c r="D54" s="8" t="s">
        <v>27</v>
      </c>
      <c r="F54" s="41"/>
      <c r="G54" s="42"/>
      <c r="H54" s="49">
        <v>0.92691942999999999</v>
      </c>
      <c r="I54" s="50">
        <v>1.55369471</v>
      </c>
      <c r="J54" s="51"/>
      <c r="K54" s="51"/>
      <c r="L54" s="47">
        <v>9.0052635399999996</v>
      </c>
      <c r="M54" s="48">
        <v>7.7720470199999996</v>
      </c>
      <c r="N54" s="49">
        <v>8.9339699899999996</v>
      </c>
      <c r="O54" s="50">
        <v>7.8647780100000002</v>
      </c>
      <c r="W54" s="8" t="s">
        <v>131</v>
      </c>
      <c r="Y54" s="47">
        <v>0.54566625999999996</v>
      </c>
      <c r="Z54" s="48">
        <v>1.0014055100000001</v>
      </c>
      <c r="AA54" s="47">
        <v>1.3553781300000001</v>
      </c>
      <c r="AB54" s="48">
        <v>2.3672658800000002</v>
      </c>
      <c r="AC54" s="51"/>
      <c r="AD54" s="51"/>
      <c r="AE54" s="47">
        <v>8.6515026800000001</v>
      </c>
      <c r="AF54" s="48">
        <v>7.6619114499999998</v>
      </c>
      <c r="AG54" s="49">
        <v>8.5854210099999992</v>
      </c>
      <c r="AH54" s="50">
        <v>7.4943331000000004</v>
      </c>
    </row>
    <row r="55" spans="4:34" ht="18.75">
      <c r="D55" s="8" t="s">
        <v>28</v>
      </c>
      <c r="F55" s="41"/>
      <c r="G55" s="42"/>
      <c r="H55" s="49">
        <v>0.82917673000000003</v>
      </c>
      <c r="I55" s="50">
        <v>1.63471644</v>
      </c>
      <c r="J55" s="51"/>
      <c r="K55" s="51"/>
      <c r="L55" s="47">
        <v>9.1356053799999994</v>
      </c>
      <c r="M55" s="48">
        <v>7.9848103400000001</v>
      </c>
      <c r="N55" s="49">
        <v>9.07955851</v>
      </c>
      <c r="O55" s="50">
        <v>7.9552193600000001</v>
      </c>
      <c r="W55" s="8" t="s">
        <v>132</v>
      </c>
      <c r="Y55" s="47">
        <v>0.57733168999999995</v>
      </c>
      <c r="Z55" s="48">
        <v>1.0095381299999999</v>
      </c>
      <c r="AA55" s="47">
        <v>1.21333432</v>
      </c>
      <c r="AB55" s="48">
        <v>2.34849986</v>
      </c>
      <c r="AC55" s="51"/>
      <c r="AD55" s="51"/>
      <c r="AE55" s="47">
        <v>8.6529439299999993</v>
      </c>
      <c r="AF55" s="48">
        <v>7.6464016299999997</v>
      </c>
      <c r="AG55" s="49">
        <v>8.7243765999999994</v>
      </c>
      <c r="AH55" s="50">
        <v>7.4944978400000002</v>
      </c>
    </row>
    <row r="56" spans="4:34" ht="18.75">
      <c r="D56" s="9" t="s">
        <v>13</v>
      </c>
      <c r="F56" s="41"/>
      <c r="G56" s="42"/>
      <c r="H56" s="49">
        <v>1.58892196</v>
      </c>
      <c r="I56" s="50">
        <v>1.87051181</v>
      </c>
      <c r="J56" s="51"/>
      <c r="K56" s="51"/>
      <c r="L56" s="47">
        <v>8.4348816200000005</v>
      </c>
      <c r="M56" s="48">
        <v>8.0237154200000003</v>
      </c>
      <c r="N56" s="49">
        <v>8.3724017400000008</v>
      </c>
      <c r="O56" s="50">
        <v>7.9185022500000004</v>
      </c>
      <c r="W56" s="8" t="s">
        <v>133</v>
      </c>
      <c r="Y56" s="47">
        <v>0.39515509999999998</v>
      </c>
      <c r="Z56" s="48">
        <v>0.80796586999999997</v>
      </c>
      <c r="AA56" s="47">
        <v>1.25292252</v>
      </c>
      <c r="AB56" s="48">
        <v>2.41842574</v>
      </c>
      <c r="AC56" s="51"/>
      <c r="AD56" s="51"/>
      <c r="AE56" s="47">
        <v>8.8410522</v>
      </c>
      <c r="AF56" s="48">
        <v>7.6927033900000001</v>
      </c>
      <c r="AG56" s="49">
        <v>8.7127183600000002</v>
      </c>
      <c r="AH56" s="50">
        <v>7.4964582000000002</v>
      </c>
    </row>
    <row r="57" spans="4:34" ht="18.75">
      <c r="D57" s="6" t="s">
        <v>14</v>
      </c>
      <c r="F57" s="41"/>
      <c r="G57" s="42"/>
      <c r="H57" s="49">
        <v>1.38633904</v>
      </c>
      <c r="I57" s="50">
        <v>1.77617544</v>
      </c>
      <c r="J57" s="51"/>
      <c r="K57" s="51"/>
      <c r="L57" s="47">
        <v>8.5444223000000008</v>
      </c>
      <c r="M57" s="48">
        <v>7.7641800999999999</v>
      </c>
      <c r="N57" s="49">
        <v>8.4711572400000001</v>
      </c>
      <c r="O57" s="50">
        <v>7.7780121199999996</v>
      </c>
      <c r="W57" s="8" t="s">
        <v>134</v>
      </c>
      <c r="Y57" s="47">
        <v>0.30547319000000001</v>
      </c>
      <c r="Z57" s="48">
        <v>0.74563740999999994</v>
      </c>
      <c r="AA57" s="47">
        <v>1.2967580299999999</v>
      </c>
      <c r="AB57" s="48">
        <v>2.4588673399999998</v>
      </c>
      <c r="AC57" s="51"/>
      <c r="AD57" s="51"/>
      <c r="AE57" s="47">
        <v>8.9168832899999995</v>
      </c>
      <c r="AF57" s="48">
        <v>7.7306761899999996</v>
      </c>
      <c r="AG57" s="49">
        <v>8.6914713100000007</v>
      </c>
      <c r="AH57" s="50">
        <v>7.51739786</v>
      </c>
    </row>
    <row r="58" spans="4:34" ht="18.75">
      <c r="D58" s="6" t="s">
        <v>15</v>
      </c>
      <c r="F58" s="41"/>
      <c r="G58" s="42"/>
      <c r="H58" s="49">
        <v>1.4233016599999999</v>
      </c>
      <c r="I58" s="50">
        <v>1.8473721299999999</v>
      </c>
      <c r="J58" s="51"/>
      <c r="K58" s="51"/>
      <c r="L58" s="47">
        <v>8.6277374800000004</v>
      </c>
      <c r="M58" s="48">
        <v>7.9423808400000002</v>
      </c>
      <c r="N58" s="49">
        <v>8.4880403399999995</v>
      </c>
      <c r="O58" s="50">
        <v>7.8508754100000004</v>
      </c>
      <c r="W58" s="9" t="s">
        <v>135</v>
      </c>
      <c r="Y58" s="47">
        <v>0.32108045000000002</v>
      </c>
      <c r="Z58" s="48">
        <v>0.74044494000000005</v>
      </c>
      <c r="AA58" s="47">
        <v>1.64938988</v>
      </c>
      <c r="AB58" s="48">
        <v>2.2168397199999998</v>
      </c>
      <c r="AC58" s="51"/>
      <c r="AD58" s="51"/>
      <c r="AE58" s="47">
        <v>8.3664433099999993</v>
      </c>
      <c r="AF58" s="48">
        <v>7.7357608400000002</v>
      </c>
      <c r="AG58" s="49">
        <v>8.3144795600000005</v>
      </c>
      <c r="AH58" s="50">
        <v>7.6705236399999999</v>
      </c>
    </row>
    <row r="59" spans="4:34" ht="18.75">
      <c r="D59" s="6" t="s">
        <v>16</v>
      </c>
      <c r="F59" s="41"/>
      <c r="G59" s="42"/>
      <c r="H59" s="49">
        <v>1.4640602899999999</v>
      </c>
      <c r="I59" s="50">
        <v>1.7654246200000001</v>
      </c>
      <c r="J59" s="51"/>
      <c r="K59" s="51"/>
      <c r="L59" s="47">
        <v>8.6695091600000005</v>
      </c>
      <c r="M59" s="48">
        <v>7.99806288</v>
      </c>
      <c r="N59" s="49">
        <v>8.4714465899999993</v>
      </c>
      <c r="O59" s="50">
        <v>7.8766761799999996</v>
      </c>
      <c r="W59" s="9" t="s">
        <v>136</v>
      </c>
      <c r="Y59" s="47">
        <v>0.3344221</v>
      </c>
      <c r="Z59" s="48">
        <v>0.73776487999999996</v>
      </c>
      <c r="AA59" s="47">
        <v>1.5094294399999999</v>
      </c>
      <c r="AB59" s="48">
        <v>2.1344976</v>
      </c>
      <c r="AC59" s="51"/>
      <c r="AD59" s="51"/>
      <c r="AE59" s="47">
        <v>8.3763686400000008</v>
      </c>
      <c r="AF59" s="48">
        <v>7.5051801600000001</v>
      </c>
      <c r="AG59" s="49">
        <v>8.3289710600000006</v>
      </c>
      <c r="AH59" s="50">
        <v>7.4966819400000002</v>
      </c>
    </row>
    <row r="60" spans="4:34" ht="18.75">
      <c r="D60" s="6" t="s">
        <v>94</v>
      </c>
      <c r="F60" s="41"/>
      <c r="G60" s="42"/>
      <c r="H60" s="49">
        <v>1.4966663899999999</v>
      </c>
      <c r="I60" s="50">
        <v>1.8287317999999999</v>
      </c>
      <c r="J60" s="51"/>
      <c r="K60" s="51"/>
      <c r="L60" s="47">
        <v>8.6113984400000003</v>
      </c>
      <c r="M60" s="48">
        <v>7.9607520000000003</v>
      </c>
      <c r="N60" s="49">
        <v>8.4692962900000008</v>
      </c>
      <c r="O60" s="50">
        <v>7.9454656400000001</v>
      </c>
      <c r="W60" s="9" t="s">
        <v>137</v>
      </c>
      <c r="Y60" s="47">
        <v>0.37865844999999998</v>
      </c>
      <c r="Z60" s="48">
        <v>0.78631313999999997</v>
      </c>
      <c r="AA60" s="47">
        <v>1.5596924599999999</v>
      </c>
      <c r="AB60" s="48">
        <v>2.32186731</v>
      </c>
      <c r="AC60" s="51"/>
      <c r="AD60" s="51"/>
      <c r="AE60" s="47">
        <v>8.4455137899999997</v>
      </c>
      <c r="AF60" s="48">
        <v>7.5596942399999998</v>
      </c>
      <c r="AG60" s="49">
        <v>8.3314683600000006</v>
      </c>
      <c r="AH60" s="50">
        <v>7.4436432300000002</v>
      </c>
    </row>
    <row r="61" spans="4:34" ht="18.75">
      <c r="D61" s="6" t="s">
        <v>95</v>
      </c>
      <c r="F61" s="41"/>
      <c r="G61" s="42"/>
      <c r="H61" s="49">
        <v>1.4979500400000001</v>
      </c>
      <c r="I61" s="50">
        <v>1.8538509299999999</v>
      </c>
      <c r="J61" s="51"/>
      <c r="K61" s="51"/>
      <c r="L61" s="47">
        <v>8.5991178000000001</v>
      </c>
      <c r="M61" s="48">
        <v>8.1112377999999996</v>
      </c>
      <c r="N61" s="49">
        <v>8.49614242</v>
      </c>
      <c r="O61" s="50">
        <v>8.0841919499999992</v>
      </c>
      <c r="W61" s="9" t="s">
        <v>138</v>
      </c>
      <c r="Y61" s="47">
        <v>0.36197077999999999</v>
      </c>
      <c r="Z61" s="48">
        <v>0.83128232999999996</v>
      </c>
      <c r="AA61" s="47">
        <v>1.58098709</v>
      </c>
      <c r="AB61" s="48">
        <v>2.36957014</v>
      </c>
      <c r="AC61" s="51"/>
      <c r="AD61" s="51"/>
      <c r="AE61" s="47">
        <v>8.4801381599999992</v>
      </c>
      <c r="AF61" s="48">
        <v>7.5562593299999996</v>
      </c>
      <c r="AG61" s="49">
        <v>8.3369540299999993</v>
      </c>
      <c r="AH61" s="50">
        <v>7.4363483199999996</v>
      </c>
    </row>
    <row r="62" spans="4:34" ht="18.75">
      <c r="D62" s="8" t="s">
        <v>44</v>
      </c>
      <c r="F62" s="41"/>
      <c r="G62" s="42"/>
      <c r="H62" s="49">
        <v>1.0221266099999999</v>
      </c>
      <c r="I62" s="50">
        <v>1.75960972</v>
      </c>
      <c r="J62" s="51"/>
      <c r="K62" s="51"/>
      <c r="L62" s="47">
        <v>8.8604199999999995</v>
      </c>
      <c r="M62" s="48">
        <v>7.8454442799999997</v>
      </c>
      <c r="N62" s="49">
        <v>8.8412672899999993</v>
      </c>
      <c r="O62" s="50">
        <v>7.8079756400000004</v>
      </c>
      <c r="W62" s="6" t="s">
        <v>139</v>
      </c>
      <c r="Y62" s="47">
        <v>0.54443160999999995</v>
      </c>
      <c r="Z62" s="48">
        <v>0.79350748999999998</v>
      </c>
      <c r="AA62" s="47">
        <v>1.4650074500000001</v>
      </c>
      <c r="AB62" s="48">
        <v>2.2172806399999998</v>
      </c>
      <c r="AC62" s="51"/>
      <c r="AD62" s="51"/>
      <c r="AE62" s="47">
        <v>8.4293542899999991</v>
      </c>
      <c r="AF62" s="48">
        <v>7.3964985299999997</v>
      </c>
      <c r="AG62" s="49">
        <v>8.2864754699999992</v>
      </c>
      <c r="AH62" s="50">
        <v>7.34083138</v>
      </c>
    </row>
    <row r="63" spans="4:34" ht="18">
      <c r="D63" s="8" t="s">
        <v>45</v>
      </c>
      <c r="F63" s="41"/>
      <c r="G63" s="42"/>
      <c r="H63" s="49">
        <v>0.26940715999999998</v>
      </c>
      <c r="I63" s="50">
        <v>1.8371548200000001</v>
      </c>
      <c r="J63" s="51"/>
      <c r="K63" s="51"/>
      <c r="L63" s="47">
        <v>9.1908166399999995</v>
      </c>
      <c r="M63" s="48">
        <v>7.7346439399999998</v>
      </c>
      <c r="N63" s="49">
        <v>9.4414562600000007</v>
      </c>
      <c r="O63" s="50">
        <v>7.60808748</v>
      </c>
      <c r="W63" s="6" t="s">
        <v>140</v>
      </c>
      <c r="Y63" s="47">
        <v>0.50061855</v>
      </c>
      <c r="Z63" s="48">
        <v>0.88942938000000005</v>
      </c>
      <c r="AA63" s="47">
        <v>1.6011207599999999</v>
      </c>
      <c r="AB63" s="48">
        <v>2.4568167600000002</v>
      </c>
      <c r="AC63" s="51"/>
      <c r="AD63" s="51"/>
      <c r="AE63" s="47">
        <v>8.4023719099999994</v>
      </c>
      <c r="AF63" s="48">
        <v>7.4155726399999997</v>
      </c>
      <c r="AG63" s="49">
        <v>8.2488050800000003</v>
      </c>
      <c r="AH63" s="50">
        <v>7.2479664799999997</v>
      </c>
    </row>
    <row r="64" spans="4:34" ht="18.75">
      <c r="D64" s="8" t="s">
        <v>21</v>
      </c>
      <c r="F64" s="41"/>
      <c r="G64" s="42"/>
      <c r="H64" s="49">
        <v>1.53508779</v>
      </c>
      <c r="I64" s="50">
        <v>1.8537277299999999</v>
      </c>
      <c r="J64" s="51"/>
      <c r="K64" s="51"/>
      <c r="L64" s="47">
        <v>8.6158864600000005</v>
      </c>
      <c r="M64" s="48">
        <v>8.0727946799999994</v>
      </c>
      <c r="N64" s="49">
        <v>8.4274108900000009</v>
      </c>
      <c r="O64" s="50">
        <v>7.9412535499999999</v>
      </c>
      <c r="W64" s="6" t="s">
        <v>141</v>
      </c>
      <c r="Y64" s="47">
        <v>0.67863258999999998</v>
      </c>
      <c r="Z64" s="48">
        <v>0.97808678000000004</v>
      </c>
      <c r="AA64" s="47">
        <v>1.96679637</v>
      </c>
      <c r="AB64" s="48">
        <v>2.5917031000000001</v>
      </c>
      <c r="AC64" s="51"/>
      <c r="AD64" s="51"/>
      <c r="AE64" s="47">
        <v>8.1687564100000003</v>
      </c>
      <c r="AF64" s="48">
        <v>7.3262238200000001</v>
      </c>
      <c r="AG64" s="49">
        <v>7.9503734499999998</v>
      </c>
      <c r="AH64" s="50">
        <v>7.2016620199999997</v>
      </c>
    </row>
    <row r="65" spans="4:34" ht="18.75">
      <c r="D65" s="8" t="s">
        <v>157</v>
      </c>
      <c r="F65" s="41"/>
      <c r="G65" s="42"/>
      <c r="H65" s="49">
        <v>0.89757534999999999</v>
      </c>
      <c r="I65" s="50">
        <v>1.78416102</v>
      </c>
      <c r="J65" s="51"/>
      <c r="K65" s="51"/>
      <c r="L65" s="47">
        <v>8.9198750800000006</v>
      </c>
      <c r="M65" s="48">
        <v>7.8112669400000003</v>
      </c>
      <c r="N65" s="49">
        <v>8.8779725500000009</v>
      </c>
      <c r="O65" s="50">
        <v>7.7358360599999996</v>
      </c>
      <c r="W65" s="8" t="s">
        <v>142</v>
      </c>
      <c r="Y65" s="47">
        <v>0.94986661999999999</v>
      </c>
      <c r="Z65" s="48"/>
      <c r="AA65" s="47">
        <v>1.3323987900000001</v>
      </c>
      <c r="AB65" s="48">
        <v>2.0070874000000001</v>
      </c>
      <c r="AC65" s="51"/>
      <c r="AD65" s="51"/>
      <c r="AE65" s="47">
        <v>8.7501062600000008</v>
      </c>
      <c r="AF65" s="48"/>
      <c r="AG65" s="49">
        <v>8.6372919499999998</v>
      </c>
      <c r="AH65" s="50">
        <v>7.8786466199999996</v>
      </c>
    </row>
    <row r="66" spans="4:34" ht="18.75">
      <c r="D66" s="8" t="s">
        <v>22</v>
      </c>
      <c r="F66" s="41"/>
      <c r="G66" s="42"/>
      <c r="H66" s="49">
        <v>1.2912347799999999</v>
      </c>
      <c r="I66" s="50">
        <v>1.8377671799999999</v>
      </c>
      <c r="J66" s="51"/>
      <c r="K66" s="51"/>
      <c r="L66" s="47">
        <v>8.7375156399999998</v>
      </c>
      <c r="M66" s="48">
        <v>7.9278761199999996</v>
      </c>
      <c r="N66" s="49">
        <v>8.6240507199999996</v>
      </c>
      <c r="O66" s="50">
        <v>7.8692845</v>
      </c>
      <c r="W66" s="8" t="s">
        <v>143</v>
      </c>
      <c r="Y66" s="47">
        <v>0.28075849000000003</v>
      </c>
      <c r="Z66" s="48">
        <v>0.88554319999999997</v>
      </c>
      <c r="AA66" s="47">
        <v>0.74546128</v>
      </c>
      <c r="AB66" s="48"/>
      <c r="AC66" s="51"/>
      <c r="AD66" s="51"/>
      <c r="AE66" s="47">
        <v>9.2349515699999998</v>
      </c>
      <c r="AF66" s="48">
        <v>7.9947657799999998</v>
      </c>
      <c r="AG66" s="49">
        <v>9.0972027999999998</v>
      </c>
      <c r="AH66" s="50"/>
    </row>
    <row r="67" spans="4:34" ht="18.75">
      <c r="D67" s="8" t="s">
        <v>158</v>
      </c>
      <c r="F67" s="41"/>
      <c r="G67" s="42"/>
      <c r="H67" s="49">
        <v>0.72930101999999997</v>
      </c>
      <c r="I67" s="50">
        <v>1.65446815</v>
      </c>
      <c r="J67" s="51"/>
      <c r="K67" s="51"/>
      <c r="L67" s="47">
        <v>9.1191644800000002</v>
      </c>
      <c r="M67" s="48">
        <v>8.0724427799999994</v>
      </c>
      <c r="N67" s="49">
        <v>9.1252478400000001</v>
      </c>
      <c r="O67" s="50">
        <v>7.83191623</v>
      </c>
      <c r="W67" s="8" t="s">
        <v>144</v>
      </c>
      <c r="Y67" s="47">
        <v>4.5772010000000002E-2</v>
      </c>
      <c r="Z67" s="48">
        <v>0.82047091999999999</v>
      </c>
      <c r="AA67" s="47">
        <v>8.9028280000000001E-2</v>
      </c>
      <c r="AB67" s="48">
        <v>2.02911391</v>
      </c>
      <c r="AC67" s="51"/>
      <c r="AD67" s="51"/>
      <c r="AE67" s="47">
        <v>9.6488615299999996</v>
      </c>
      <c r="AF67" s="48">
        <v>7.7796351399999999</v>
      </c>
      <c r="AG67" s="49">
        <v>9.7568806200000004</v>
      </c>
      <c r="AH67" s="50">
        <v>7.5226786099999998</v>
      </c>
    </row>
    <row r="68" spans="4:34" ht="18.75">
      <c r="D68" s="8" t="s">
        <v>17</v>
      </c>
      <c r="F68" s="41"/>
      <c r="G68" s="42"/>
      <c r="H68" s="49">
        <v>1.1412988100000001</v>
      </c>
      <c r="I68" s="50">
        <v>1.7903002400000001</v>
      </c>
      <c r="J68" s="51"/>
      <c r="K68" s="51"/>
      <c r="L68" s="47">
        <v>8.9145318800000002</v>
      </c>
      <c r="M68" s="48">
        <v>8.0670790399999994</v>
      </c>
      <c r="N68" s="49">
        <v>8.7786213499999999</v>
      </c>
      <c r="O68" s="50">
        <v>7.9405655599999996</v>
      </c>
      <c r="W68" s="8" t="s">
        <v>59</v>
      </c>
      <c r="Y68" s="47">
        <v>0.37142224000000001</v>
      </c>
      <c r="Z68" s="48">
        <v>0.80256488000000004</v>
      </c>
      <c r="AA68" s="47">
        <v>0.94503819</v>
      </c>
      <c r="AB68" s="48">
        <v>1.9771005500000001</v>
      </c>
      <c r="AC68" s="51"/>
      <c r="AD68" s="51"/>
      <c r="AE68" s="47">
        <v>9.0479762800000003</v>
      </c>
      <c r="AF68" s="48">
        <v>8.0036646000000005</v>
      </c>
      <c r="AG68" s="49">
        <v>8.9624868299999996</v>
      </c>
      <c r="AH68" s="50">
        <v>7.77161977</v>
      </c>
    </row>
    <row r="69" spans="4:34" ht="18.75">
      <c r="D69" s="8" t="s">
        <v>18</v>
      </c>
      <c r="F69" s="41"/>
      <c r="G69" s="42"/>
      <c r="H69" s="49">
        <v>1.07212565</v>
      </c>
      <c r="I69" s="50">
        <v>1.69647017</v>
      </c>
      <c r="J69" s="51"/>
      <c r="K69" s="51"/>
      <c r="L69" s="47">
        <v>9.0695931999999999</v>
      </c>
      <c r="M69" s="48">
        <v>8.1736430200000001</v>
      </c>
      <c r="N69" s="49">
        <v>8.8540610300000004</v>
      </c>
      <c r="O69" s="50">
        <v>7.9562793100000002</v>
      </c>
      <c r="W69" s="8" t="s">
        <v>60</v>
      </c>
      <c r="Y69" s="47">
        <v>0.12881822000000001</v>
      </c>
      <c r="Z69" s="48">
        <v>0.72408105</v>
      </c>
      <c r="AA69" s="47">
        <v>0.67185474999999995</v>
      </c>
      <c r="AB69" s="48">
        <v>1.9184238</v>
      </c>
      <c r="AC69" s="51"/>
      <c r="AD69" s="51"/>
      <c r="AE69" s="47">
        <v>9.2765841800000004</v>
      </c>
      <c r="AF69" s="48">
        <v>7.9419158300000001</v>
      </c>
      <c r="AG69" s="49">
        <v>9.2137846299999993</v>
      </c>
      <c r="AH69" s="50">
        <v>7.7682154600000004</v>
      </c>
    </row>
    <row r="70" spans="4:34" ht="18.75">
      <c r="D70" s="8" t="s">
        <v>19</v>
      </c>
      <c r="F70" s="41"/>
      <c r="G70" s="42"/>
      <c r="H70" s="49">
        <v>1.0204886799999999</v>
      </c>
      <c r="I70" s="50">
        <v>1.7532789799999999</v>
      </c>
      <c r="J70" s="51"/>
      <c r="K70" s="51"/>
      <c r="L70" s="47">
        <v>9.0742646400000009</v>
      </c>
      <c r="M70" s="48">
        <v>8.1249957599999991</v>
      </c>
      <c r="N70" s="49">
        <v>8.9424367399999998</v>
      </c>
      <c r="O70" s="50">
        <v>8.0595217600000009</v>
      </c>
      <c r="W70" s="8" t="s">
        <v>145</v>
      </c>
      <c r="Y70" s="47">
        <v>0.11637684</v>
      </c>
      <c r="Z70" s="48">
        <v>1.0485634500000001</v>
      </c>
      <c r="AA70" s="47">
        <v>0.86956137</v>
      </c>
      <c r="AB70" s="48">
        <v>2.1596666899999999</v>
      </c>
      <c r="AC70" s="51"/>
      <c r="AD70" s="51"/>
      <c r="AE70" s="47">
        <v>9.2802778799999999</v>
      </c>
      <c r="AF70" s="48">
        <v>7.8481037100000002</v>
      </c>
      <c r="AG70" s="49">
        <v>9.06886057</v>
      </c>
      <c r="AH70" s="50">
        <v>7.68918005</v>
      </c>
    </row>
    <row r="71" spans="4:34" ht="18.75">
      <c r="D71" s="8" t="s">
        <v>20</v>
      </c>
      <c r="F71" s="41"/>
      <c r="G71" s="42"/>
      <c r="H71" s="49">
        <v>0.87574377999999997</v>
      </c>
      <c r="I71" s="50">
        <v>1.7827374899999999</v>
      </c>
      <c r="J71" s="51"/>
      <c r="K71" s="51"/>
      <c r="L71" s="47">
        <v>9.2517463800000002</v>
      </c>
      <c r="M71" s="48">
        <v>8.2031351600000004</v>
      </c>
      <c r="N71" s="49">
        <v>9.1148406600000005</v>
      </c>
      <c r="O71" s="50">
        <v>8.1810104700000004</v>
      </c>
      <c r="W71" s="8" t="s">
        <v>146</v>
      </c>
      <c r="Y71" s="47">
        <v>-9.8268299999999999E-3</v>
      </c>
      <c r="Z71" s="48">
        <v>1.03964496</v>
      </c>
      <c r="AA71" s="47">
        <v>0.36366388999999999</v>
      </c>
      <c r="AB71" s="48">
        <v>2.0791452800000001</v>
      </c>
      <c r="AC71" s="51"/>
      <c r="AD71" s="51"/>
      <c r="AE71" s="47">
        <v>9.51036137</v>
      </c>
      <c r="AF71" s="48">
        <v>7.8238342799999998</v>
      </c>
      <c r="AG71" s="49">
        <v>9.5434237700000004</v>
      </c>
      <c r="AH71" s="50">
        <v>7.6643797600000001</v>
      </c>
    </row>
    <row r="72" spans="4:34" ht="18.75">
      <c r="D72" s="9" t="s">
        <v>43</v>
      </c>
      <c r="F72" s="41"/>
      <c r="G72" s="42"/>
      <c r="H72" s="49">
        <v>1.16783601</v>
      </c>
      <c r="I72" s="50">
        <v>1.8096780400000001</v>
      </c>
      <c r="J72" s="51"/>
      <c r="K72" s="51"/>
      <c r="L72" s="47">
        <v>8.7365109600000004</v>
      </c>
      <c r="M72" s="48">
        <v>7.7908481600000004</v>
      </c>
      <c r="N72" s="49">
        <v>8.7067038100000005</v>
      </c>
      <c r="O72" s="50">
        <v>7.7697177000000002</v>
      </c>
      <c r="W72" s="8" t="s">
        <v>147</v>
      </c>
      <c r="Y72" s="47">
        <v>8.3241280000000001E-2</v>
      </c>
      <c r="Z72" s="48">
        <v>0.73423159999999998</v>
      </c>
      <c r="AA72" s="47">
        <v>0.20300235999999999</v>
      </c>
      <c r="AB72" s="48">
        <v>2.1119492000000002</v>
      </c>
      <c r="AC72" s="51"/>
      <c r="AD72" s="51"/>
      <c r="AE72" s="47">
        <v>9.54968298</v>
      </c>
      <c r="AF72" s="48">
        <v>7.8565115199999997</v>
      </c>
      <c r="AG72" s="49">
        <v>9.7292273599999994</v>
      </c>
      <c r="AH72" s="50">
        <v>7.6724261399999998</v>
      </c>
    </row>
    <row r="73" spans="4:34" ht="18">
      <c r="D73" s="9" t="s">
        <v>54</v>
      </c>
      <c r="F73" s="41"/>
      <c r="G73" s="42"/>
      <c r="H73" s="49">
        <v>1.0977162899999999</v>
      </c>
      <c r="I73" s="50">
        <v>1.8182652699999999</v>
      </c>
      <c r="J73" s="51"/>
      <c r="K73" s="51"/>
      <c r="L73" s="47">
        <v>8.6966477999999992</v>
      </c>
      <c r="M73" s="48">
        <v>7.7001224400000003</v>
      </c>
      <c r="N73" s="49">
        <v>8.6652581499999997</v>
      </c>
      <c r="O73" s="50">
        <v>7.6640809499999998</v>
      </c>
      <c r="W73" s="8" t="s">
        <v>148</v>
      </c>
      <c r="Y73" s="47">
        <v>0.70344973</v>
      </c>
      <c r="Z73" s="48"/>
      <c r="AA73" s="47">
        <v>1.36527658</v>
      </c>
      <c r="AB73" s="48"/>
      <c r="AC73" s="51"/>
      <c r="AD73" s="51"/>
      <c r="AE73" s="47">
        <v>8.6746713300000007</v>
      </c>
      <c r="AF73" s="48"/>
      <c r="AG73" s="49">
        <v>8.6050363399999998</v>
      </c>
      <c r="AH73" s="50"/>
    </row>
    <row r="74" spans="4:34" ht="18.75">
      <c r="D74" s="9" t="s">
        <v>55</v>
      </c>
      <c r="F74" s="41"/>
      <c r="G74" s="42"/>
      <c r="H74" s="49">
        <v>1.12009651</v>
      </c>
      <c r="I74" s="50">
        <v>1.7820587699999999</v>
      </c>
      <c r="J74" s="51"/>
      <c r="K74" s="51"/>
      <c r="L74" s="47">
        <v>8.7456504000000006</v>
      </c>
      <c r="M74" s="48">
        <v>7.7800987399999997</v>
      </c>
      <c r="N74" s="49">
        <v>8.6868580499999997</v>
      </c>
      <c r="O74" s="50">
        <v>7.70647679</v>
      </c>
      <c r="W74" s="8" t="s">
        <v>149</v>
      </c>
      <c r="Y74" s="47">
        <v>0.27546267000000002</v>
      </c>
      <c r="Z74" s="48">
        <v>0.99020540000000001</v>
      </c>
      <c r="AA74" s="47">
        <v>0.82077988999999996</v>
      </c>
      <c r="AB74" s="48">
        <v>2.1279267700000002</v>
      </c>
      <c r="AC74" s="51"/>
      <c r="AD74" s="51"/>
      <c r="AE74" s="47">
        <v>9.0079164299999999</v>
      </c>
      <c r="AF74" s="48">
        <v>7.6438477799999998</v>
      </c>
      <c r="AG74" s="49">
        <v>9.0144831100000005</v>
      </c>
      <c r="AH74" s="50">
        <v>7.5701361699999996</v>
      </c>
    </row>
    <row r="75" spans="4:34" ht="18.75">
      <c r="D75" s="9" t="s">
        <v>56</v>
      </c>
      <c r="F75" s="41"/>
      <c r="G75" s="42"/>
      <c r="H75" s="49">
        <v>1.17597474</v>
      </c>
      <c r="I75" s="50">
        <v>1.7727215300000001</v>
      </c>
      <c r="J75" s="51"/>
      <c r="K75" s="51"/>
      <c r="L75" s="47">
        <v>8.8319017199999994</v>
      </c>
      <c r="M75" s="48">
        <v>8.0063794999999995</v>
      </c>
      <c r="N75" s="49">
        <v>8.6965605999999998</v>
      </c>
      <c r="O75" s="50">
        <v>7.77124361</v>
      </c>
      <c r="W75" s="8" t="s">
        <v>57</v>
      </c>
      <c r="Y75" s="47">
        <v>0.24969744999999999</v>
      </c>
      <c r="Z75" s="48">
        <v>0.67857153000000003</v>
      </c>
      <c r="AA75" s="47">
        <v>1.08309905</v>
      </c>
      <c r="AB75" s="48">
        <v>2.0476558699999998</v>
      </c>
      <c r="AC75" s="51"/>
      <c r="AD75" s="51"/>
      <c r="AE75" s="47">
        <v>8.9020162900000006</v>
      </c>
      <c r="AF75" s="48">
        <v>7.8975242100000003</v>
      </c>
      <c r="AG75" s="49">
        <v>8.8357943500000005</v>
      </c>
      <c r="AH75" s="50">
        <v>7.7548045500000002</v>
      </c>
    </row>
    <row r="76" spans="4:34" ht="18.75">
      <c r="D76" s="6" t="s">
        <v>40</v>
      </c>
      <c r="F76" s="41"/>
      <c r="G76" s="42"/>
      <c r="H76" s="49">
        <v>1.09700284</v>
      </c>
      <c r="I76" s="50">
        <v>1.8541291900000001</v>
      </c>
      <c r="J76" s="51"/>
      <c r="K76" s="51"/>
      <c r="L76" s="47">
        <v>8.7513027999999995</v>
      </c>
      <c r="M76" s="48">
        <v>7.6342238800000004</v>
      </c>
      <c r="N76" s="49">
        <v>8.5960538</v>
      </c>
      <c r="O76" s="50">
        <v>7.5678468499999996</v>
      </c>
      <c r="W76" s="8" t="s">
        <v>150</v>
      </c>
      <c r="Y76" s="47">
        <v>0.82127994999999998</v>
      </c>
      <c r="Z76" s="48">
        <v>1.0814689200000001</v>
      </c>
      <c r="AA76" s="47">
        <v>1.2232242</v>
      </c>
      <c r="AB76" s="48"/>
      <c r="AC76" s="51"/>
      <c r="AD76" s="51"/>
      <c r="AE76" s="47">
        <v>8.7398381900000004</v>
      </c>
      <c r="AF76" s="48">
        <v>7.83668678</v>
      </c>
      <c r="AG76" s="49">
        <v>8.7392246799999995</v>
      </c>
      <c r="AH76" s="50"/>
    </row>
    <row r="77" spans="4:34" ht="18.75">
      <c r="D77" s="6" t="s">
        <v>41</v>
      </c>
      <c r="F77" s="41"/>
      <c r="G77" s="42"/>
      <c r="H77" s="49">
        <v>1.1707858900000001</v>
      </c>
      <c r="I77" s="50">
        <v>1.81384491</v>
      </c>
      <c r="J77" s="51"/>
      <c r="K77" s="51"/>
      <c r="L77" s="47">
        <v>8.7954652400000004</v>
      </c>
      <c r="M77" s="48">
        <v>7.7192640600000004</v>
      </c>
      <c r="N77" s="49">
        <v>8.6610974299999999</v>
      </c>
      <c r="O77" s="50">
        <v>7.6759154499999998</v>
      </c>
      <c r="W77" s="8" t="s">
        <v>58</v>
      </c>
      <c r="Y77" s="47">
        <v>0.14110180999999999</v>
      </c>
      <c r="Z77" s="48">
        <v>0.69619498999999996</v>
      </c>
      <c r="AA77" s="47">
        <v>0.78791575000000003</v>
      </c>
      <c r="AB77" s="48">
        <v>2.0503363600000002</v>
      </c>
      <c r="AC77" s="51"/>
      <c r="AD77" s="51"/>
      <c r="AE77" s="47">
        <v>9.0998481099999999</v>
      </c>
      <c r="AF77" s="48">
        <v>7.8309537100000002</v>
      </c>
      <c r="AG77" s="49">
        <v>9.0959870299999999</v>
      </c>
      <c r="AH77" s="50">
        <v>7.68721532</v>
      </c>
    </row>
    <row r="78" spans="4:34" ht="18.75">
      <c r="D78" s="6" t="s">
        <v>42</v>
      </c>
      <c r="F78" s="41"/>
      <c r="G78" s="42"/>
      <c r="H78" s="49">
        <v>1.5803304300000001</v>
      </c>
      <c r="I78" s="50">
        <v>1.98369616</v>
      </c>
      <c r="J78" s="51"/>
      <c r="K78" s="51"/>
      <c r="L78" s="47">
        <v>8.6784949200000003</v>
      </c>
      <c r="M78" s="48">
        <v>7.73981312</v>
      </c>
      <c r="N78" s="49">
        <v>8.3114726500000007</v>
      </c>
      <c r="O78" s="50">
        <v>7.5185928400000002</v>
      </c>
      <c r="W78" s="8" t="s">
        <v>151</v>
      </c>
      <c r="Y78" s="47">
        <v>0.25962372</v>
      </c>
      <c r="Z78" s="48">
        <v>0.99964423000000002</v>
      </c>
      <c r="AA78" s="47">
        <v>0.94659420999999999</v>
      </c>
      <c r="AB78" s="48">
        <v>2.1651591899999998</v>
      </c>
      <c r="AC78" s="51"/>
      <c r="AD78" s="51"/>
      <c r="AE78" s="47">
        <v>9.0710213399999997</v>
      </c>
      <c r="AF78" s="48">
        <v>7.7880124300000002</v>
      </c>
      <c r="AG78" s="49">
        <v>8.9854908899999995</v>
      </c>
      <c r="AH78" s="50">
        <v>7.6770236699999996</v>
      </c>
    </row>
    <row r="79" spans="4:34" ht="18.75">
      <c r="D79" s="8" t="s">
        <v>49</v>
      </c>
      <c r="F79" s="41"/>
      <c r="G79" s="42"/>
      <c r="H79" s="49">
        <v>0.89316326999999995</v>
      </c>
      <c r="I79" s="50">
        <v>1.75386412</v>
      </c>
      <c r="J79" s="51"/>
      <c r="K79" s="51"/>
      <c r="L79" s="47">
        <v>9.1686315799999996</v>
      </c>
      <c r="M79" s="48">
        <v>8.0312403200000002</v>
      </c>
      <c r="N79" s="49">
        <v>9.00573713</v>
      </c>
      <c r="O79" s="50">
        <v>7.9374055600000002</v>
      </c>
      <c r="W79" s="8" t="s">
        <v>152</v>
      </c>
      <c r="Y79" s="47">
        <v>0.16431448000000001</v>
      </c>
      <c r="Z79" s="48">
        <v>0.87972216000000003</v>
      </c>
      <c r="AA79" s="47">
        <v>0.61431208000000004</v>
      </c>
      <c r="AB79" s="48">
        <v>2.1161702099999999</v>
      </c>
      <c r="AC79" s="51"/>
      <c r="AD79" s="51"/>
      <c r="AE79" s="47">
        <v>9.2631986800000004</v>
      </c>
      <c r="AF79" s="48">
        <v>7.8369927600000002</v>
      </c>
      <c r="AG79" s="49">
        <v>9.3000330600000005</v>
      </c>
      <c r="AH79" s="50">
        <v>7.6715465500000004</v>
      </c>
    </row>
    <row r="80" spans="4:34" ht="18.75">
      <c r="D80" s="8" t="s">
        <v>50</v>
      </c>
      <c r="F80" s="41"/>
      <c r="G80" s="42"/>
      <c r="H80" s="49">
        <v>9.5477419999999993E-2</v>
      </c>
      <c r="I80" s="50">
        <v>1.74129076</v>
      </c>
      <c r="J80" s="51"/>
      <c r="K80" s="51"/>
      <c r="L80" s="47">
        <v>9.5622035800000003</v>
      </c>
      <c r="M80" s="48">
        <v>8.0763771000000002</v>
      </c>
      <c r="N80" s="49">
        <v>9.7319890200000003</v>
      </c>
      <c r="O80" s="50">
        <v>7.7972765199999996</v>
      </c>
      <c r="W80" s="8" t="s">
        <v>153</v>
      </c>
      <c r="Y80" s="47">
        <v>0.1077123</v>
      </c>
      <c r="Z80" s="48">
        <v>0.76975115000000005</v>
      </c>
      <c r="AA80" s="47">
        <v>0.42736341999999999</v>
      </c>
      <c r="AB80" s="48">
        <v>2.1568347299999999</v>
      </c>
      <c r="AC80" s="51"/>
      <c r="AD80" s="51"/>
      <c r="AE80" s="47">
        <v>9.4002157400000002</v>
      </c>
      <c r="AF80" s="48">
        <v>7.8358191499999998</v>
      </c>
      <c r="AG80" s="49">
        <v>9.5029959599999998</v>
      </c>
      <c r="AH80" s="50">
        <v>7.6658346499999999</v>
      </c>
    </row>
    <row r="81" spans="4:34" ht="18.75">
      <c r="D81" s="8" t="s">
        <v>51</v>
      </c>
      <c r="F81" s="41"/>
      <c r="G81" s="42"/>
      <c r="H81" s="49">
        <v>2.6050759999999999E-2</v>
      </c>
      <c r="I81" s="50">
        <v>1.6929309400000001</v>
      </c>
      <c r="J81" s="51"/>
      <c r="K81" s="51"/>
      <c r="L81" s="47">
        <v>9.78939396</v>
      </c>
      <c r="M81" s="48">
        <v>7.8537742599999998</v>
      </c>
      <c r="N81" s="49">
        <v>9.8809109799999995</v>
      </c>
      <c r="O81" s="50">
        <v>7.7040191599999996</v>
      </c>
      <c r="W81" s="8" t="s">
        <v>154</v>
      </c>
      <c r="Y81" s="47">
        <v>9.3708420000000001E-2</v>
      </c>
      <c r="Z81" s="48">
        <v>0.65625553999999997</v>
      </c>
      <c r="AA81" s="47">
        <v>0.24907145999999999</v>
      </c>
      <c r="AB81" s="48">
        <v>2.1956719100000002</v>
      </c>
      <c r="AC81" s="51"/>
      <c r="AD81" s="51"/>
      <c r="AE81" s="47">
        <v>9.4623607199999995</v>
      </c>
      <c r="AF81" s="48">
        <v>7.8496547999999997</v>
      </c>
      <c r="AG81" s="49">
        <v>9.7043084799999999</v>
      </c>
      <c r="AH81" s="50">
        <v>7.6668966899999997</v>
      </c>
    </row>
    <row r="82" spans="4:34" ht="19.5" thickBot="1">
      <c r="D82" s="8" t="s">
        <v>37</v>
      </c>
      <c r="F82" s="41"/>
      <c r="G82" s="42"/>
      <c r="H82" s="49">
        <v>1.3172606200000001</v>
      </c>
      <c r="I82" s="50">
        <v>1.87628613</v>
      </c>
      <c r="J82" s="51"/>
      <c r="K82" s="51"/>
      <c r="L82" s="47">
        <v>8.8263307199999996</v>
      </c>
      <c r="M82" s="48">
        <v>8.0783216000000007</v>
      </c>
      <c r="N82" s="49">
        <v>8.6468962999999999</v>
      </c>
      <c r="O82" s="50">
        <v>7.9634613500000002</v>
      </c>
      <c r="W82" s="8" t="s">
        <v>155</v>
      </c>
      <c r="Y82" s="52">
        <v>0.27114129999999997</v>
      </c>
      <c r="Z82" s="53">
        <v>0.73601755999999996</v>
      </c>
      <c r="AA82" s="52">
        <v>0.80539404999999997</v>
      </c>
      <c r="AB82" s="53">
        <v>2.1479999799999998</v>
      </c>
      <c r="AC82" s="51"/>
      <c r="AD82" s="51"/>
      <c r="AE82" s="52">
        <v>8.93378476</v>
      </c>
      <c r="AF82" s="53">
        <v>7.6029465399999996</v>
      </c>
      <c r="AG82" s="54">
        <v>9.0034132299999996</v>
      </c>
      <c r="AH82" s="55">
        <v>7.4616054600000004</v>
      </c>
    </row>
    <row r="83" spans="4:34" ht="20.25">
      <c r="D83" s="8" t="s">
        <v>159</v>
      </c>
      <c r="F83" s="41"/>
      <c r="G83" s="42"/>
      <c r="H83" s="49">
        <v>0.70570186000000001</v>
      </c>
      <c r="I83" s="50">
        <v>1.6168014399999999</v>
      </c>
      <c r="J83" s="51"/>
      <c r="K83" s="51"/>
      <c r="L83" s="47">
        <v>9.3747138400000001</v>
      </c>
      <c r="M83" s="48">
        <v>8.1340158999999996</v>
      </c>
      <c r="N83" s="49">
        <v>9.1280283600000001</v>
      </c>
      <c r="O83" s="50">
        <v>7.9025194599999997</v>
      </c>
      <c r="W83" s="78" t="s">
        <v>192</v>
      </c>
      <c r="X83" s="78"/>
      <c r="Y83" s="57">
        <f>AVERAGE(Y14:Y82)</f>
        <v>0.42456487884057981</v>
      </c>
      <c r="Z83" s="57">
        <f>AVERAGE(Z14:Z82)</f>
        <v>0.86516563406249991</v>
      </c>
      <c r="AA83" s="57">
        <f>AVERAGE(AA14:AA82)</f>
        <v>1.2026856852173913</v>
      </c>
      <c r="AB83" s="57">
        <f>AVERAGE(AB14:AB82)</f>
        <v>2.227482682631579</v>
      </c>
      <c r="AC83" s="57"/>
      <c r="AD83" s="57"/>
      <c r="AE83" s="57">
        <f>AVERAGE(AE14:AE82)</f>
        <v>8.7716302669565245</v>
      </c>
      <c r="AF83" s="57">
        <f>AVERAGE(AF14:AF82)</f>
        <v>7.6872473315624994</v>
      </c>
      <c r="AG83" s="57">
        <f>AVERAGE(AG14:AG82)</f>
        <v>8.6955423556521758</v>
      </c>
      <c r="AH83" s="57">
        <f>AVERAGE(AH14:AH82)</f>
        <v>7.532214706140353</v>
      </c>
    </row>
    <row r="84" spans="4:34" ht="16.5">
      <c r="D84" s="8" t="s">
        <v>46</v>
      </c>
      <c r="F84" s="41"/>
      <c r="G84" s="42"/>
      <c r="H84" s="49">
        <v>0.12398707</v>
      </c>
      <c r="I84" s="50">
        <v>1.8337085900000001</v>
      </c>
      <c r="J84" s="51"/>
      <c r="K84" s="51"/>
      <c r="L84" s="47">
        <v>9.3971148600000003</v>
      </c>
      <c r="M84" s="48">
        <v>7.7874144000000003</v>
      </c>
      <c r="N84" s="49">
        <v>9.6613533300000007</v>
      </c>
      <c r="O84" s="50">
        <v>7.7067900099999997</v>
      </c>
    </row>
    <row r="85" spans="4:34" ht="18.75">
      <c r="D85" s="8" t="s">
        <v>39</v>
      </c>
      <c r="F85" s="41"/>
      <c r="G85" s="42"/>
      <c r="H85" s="49">
        <v>1.3604226100000001</v>
      </c>
      <c r="I85" s="50">
        <v>1.8839417599999999</v>
      </c>
      <c r="J85" s="51"/>
      <c r="K85" s="51"/>
      <c r="L85" s="47">
        <v>8.7191613799999992</v>
      </c>
      <c r="M85" s="48">
        <v>8.0628557799999996</v>
      </c>
      <c r="N85" s="49">
        <v>8.6021194300000001</v>
      </c>
      <c r="O85" s="50">
        <v>7.96070206</v>
      </c>
    </row>
    <row r="86" spans="4:34" ht="18.75">
      <c r="D86" s="8" t="s">
        <v>161</v>
      </c>
      <c r="F86" s="41"/>
      <c r="G86" s="42"/>
      <c r="H86" s="49">
        <v>0.78772949000000003</v>
      </c>
      <c r="I86" s="50">
        <v>1.7445068800000001</v>
      </c>
      <c r="J86" s="51"/>
      <c r="K86" s="51"/>
      <c r="L86" s="47">
        <v>9.1428833199999993</v>
      </c>
      <c r="M86" s="48">
        <v>8.0104913199999999</v>
      </c>
      <c r="N86" s="49">
        <v>9.0409026099999998</v>
      </c>
      <c r="O86" s="50">
        <v>7.8295107599999998</v>
      </c>
    </row>
    <row r="87" spans="4:34" ht="18.75">
      <c r="D87" s="8" t="s">
        <v>33</v>
      </c>
      <c r="F87" s="41"/>
      <c r="G87" s="42"/>
      <c r="H87" s="49">
        <v>1.0353190699999999</v>
      </c>
      <c r="I87" s="50">
        <v>1.80584093</v>
      </c>
      <c r="J87" s="51"/>
      <c r="K87" s="51"/>
      <c r="L87" s="47">
        <v>8.9635895199999993</v>
      </c>
      <c r="M87" s="48">
        <v>7.9480232199999996</v>
      </c>
      <c r="N87" s="49">
        <v>8.8623668500000008</v>
      </c>
      <c r="O87" s="50">
        <v>7.8816810300000002</v>
      </c>
    </row>
    <row r="88" spans="4:34" ht="18.75">
      <c r="D88" s="8" t="s">
        <v>162</v>
      </c>
      <c r="F88" s="41"/>
      <c r="G88" s="42"/>
      <c r="H88" s="49">
        <v>0.49017571999999998</v>
      </c>
      <c r="I88" s="50">
        <v>1.57885068</v>
      </c>
      <c r="J88" s="51"/>
      <c r="K88" s="51"/>
      <c r="L88" s="47">
        <v>9.2901861199999995</v>
      </c>
      <c r="M88" s="48">
        <v>7.9634349599999998</v>
      </c>
      <c r="N88" s="49">
        <v>9.3393959199999994</v>
      </c>
      <c r="O88" s="50">
        <v>7.8979476599999998</v>
      </c>
    </row>
    <row r="89" spans="4:34" ht="18.75">
      <c r="D89" s="8" t="s">
        <v>29</v>
      </c>
      <c r="F89" s="41"/>
      <c r="G89" s="42"/>
      <c r="H89" s="49">
        <v>0.77222533000000004</v>
      </c>
      <c r="I89" s="50">
        <v>1.72236313</v>
      </c>
      <c r="J89" s="51"/>
      <c r="K89" s="51"/>
      <c r="L89" s="47">
        <v>9.1836973799999999</v>
      </c>
      <c r="M89" s="48">
        <v>8.0250815400000004</v>
      </c>
      <c r="N89" s="49">
        <v>9.1125902500000002</v>
      </c>
      <c r="O89" s="50">
        <v>7.9329771500000001</v>
      </c>
    </row>
    <row r="90" spans="4:34" ht="18.75">
      <c r="D90" s="8" t="s">
        <v>30</v>
      </c>
      <c r="F90" s="41"/>
      <c r="G90" s="42"/>
      <c r="H90" s="49">
        <v>0.55181259999999999</v>
      </c>
      <c r="I90" s="50">
        <v>1.6534755400000001</v>
      </c>
      <c r="J90" s="51"/>
      <c r="K90" s="51"/>
      <c r="L90" s="47">
        <v>9.3077476200000007</v>
      </c>
      <c r="M90" s="48">
        <v>8.1115244000000004</v>
      </c>
      <c r="N90" s="49">
        <v>9.3329258399999997</v>
      </c>
      <c r="O90" s="50">
        <v>7.9223076199999998</v>
      </c>
    </row>
    <row r="91" spans="4:34" ht="18.75">
      <c r="D91" s="8" t="s">
        <v>31</v>
      </c>
      <c r="F91" s="41"/>
      <c r="G91" s="42"/>
      <c r="H91" s="49">
        <v>0.42881378999999997</v>
      </c>
      <c r="I91" s="50">
        <v>1.6632597099999999</v>
      </c>
      <c r="J91" s="51"/>
      <c r="K91" s="51"/>
      <c r="L91" s="47">
        <v>9.4839666200000003</v>
      </c>
      <c r="M91" s="48">
        <v>8.0254467799999993</v>
      </c>
      <c r="N91" s="49">
        <v>9.4872429900000004</v>
      </c>
      <c r="O91" s="50">
        <v>7.9808919100000004</v>
      </c>
    </row>
    <row r="92" spans="4:34" ht="18.75">
      <c r="D92" s="8" t="s">
        <v>32</v>
      </c>
      <c r="F92" s="41"/>
      <c r="G92" s="42"/>
      <c r="H92" s="49">
        <v>0.28432457999999999</v>
      </c>
      <c r="I92" s="50">
        <v>1.6669470099999999</v>
      </c>
      <c r="J92" s="51"/>
      <c r="K92" s="51"/>
      <c r="L92" s="47">
        <v>9.6376763800000003</v>
      </c>
      <c r="M92" s="48">
        <v>8.0558937799999999</v>
      </c>
      <c r="N92" s="49">
        <v>9.6582527599999999</v>
      </c>
      <c r="O92" s="50">
        <v>8.0231727100000008</v>
      </c>
    </row>
    <row r="93" spans="4:34" ht="18.75" thickBot="1">
      <c r="D93" s="8" t="s">
        <v>172</v>
      </c>
      <c r="F93" s="45"/>
      <c r="G93" s="46"/>
      <c r="H93" s="54">
        <v>0.42000187999999999</v>
      </c>
      <c r="I93" s="55">
        <v>1.7300251900000001</v>
      </c>
      <c r="J93" s="51"/>
      <c r="K93" s="51"/>
      <c r="L93" s="52">
        <v>9.0855065600000007</v>
      </c>
      <c r="M93" s="53">
        <v>7.8036376000000001</v>
      </c>
      <c r="N93" s="54">
        <v>9.3998608000000008</v>
      </c>
      <c r="O93" s="55">
        <v>7.7005275500000003</v>
      </c>
    </row>
    <row r="94" spans="4:34" ht="19.5">
      <c r="D94" s="78" t="s">
        <v>192</v>
      </c>
      <c r="E94" s="78"/>
      <c r="F94" s="56"/>
      <c r="G94" s="56"/>
      <c r="H94" s="57">
        <f>AVERAGE(H14:H93)</f>
        <v>1.0271001141772154</v>
      </c>
      <c r="I94" s="57">
        <f>AVERAGE(I14:I93)</f>
        <v>1.7400426143589742</v>
      </c>
      <c r="J94" s="57"/>
      <c r="K94" s="57"/>
      <c r="L94" s="57">
        <f>AVERAGE(L14:L93)</f>
        <v>8.9434138460000039</v>
      </c>
      <c r="M94" s="57">
        <f>AVERAGE(M14:M93)</f>
        <v>7.9429916204999982</v>
      </c>
      <c r="N94" s="57">
        <f>AVERAGE(N14:N93)</f>
        <v>8.8388763526582306</v>
      </c>
      <c r="O94" s="57">
        <f>AVERAGE(O14:O93)</f>
        <v>7.8315694323076919</v>
      </c>
    </row>
  </sheetData>
  <mergeCells count="7">
    <mergeCell ref="Y8:AH8"/>
    <mergeCell ref="Y9:AH9"/>
    <mergeCell ref="F6:O6"/>
    <mergeCell ref="Y6:AH6"/>
    <mergeCell ref="AC2:AL2"/>
    <mergeCell ref="F2:O2"/>
    <mergeCell ref="Q2:Z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2"/>
  <sheetViews>
    <sheetView topLeftCell="B1" zoomScaleNormal="100" workbookViewId="0">
      <selection activeCell="I6" sqref="I6:I91"/>
    </sheetView>
  </sheetViews>
  <sheetFormatPr defaultColWidth="8.85546875" defaultRowHeight="15"/>
  <cols>
    <col min="2" max="2" width="14.42578125" customWidth="1"/>
    <col min="11" max="12" width="12.7109375" customWidth="1"/>
    <col min="13" max="13" width="11.42578125" customWidth="1"/>
    <col min="14" max="14" width="11.85546875" customWidth="1"/>
    <col min="15" max="15" width="12.42578125" customWidth="1"/>
    <col min="16" max="16" width="14" customWidth="1"/>
  </cols>
  <sheetData>
    <row r="2" spans="2:18" ht="27.75">
      <c r="B2" s="92" t="s">
        <v>205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8" ht="20.25" thickBot="1">
      <c r="D4" s="135" t="s">
        <v>175</v>
      </c>
      <c r="E4" s="135"/>
      <c r="F4" s="135"/>
      <c r="G4" s="135"/>
      <c r="H4" s="135"/>
      <c r="I4" s="135"/>
      <c r="J4" s="135" t="s">
        <v>176</v>
      </c>
      <c r="K4" s="135"/>
      <c r="L4" s="135" t="s">
        <v>177</v>
      </c>
      <c r="M4" s="135"/>
      <c r="N4" s="135"/>
      <c r="O4" s="135"/>
      <c r="P4" s="135"/>
      <c r="Q4" s="135" t="s">
        <v>178</v>
      </c>
      <c r="R4" s="135"/>
    </row>
    <row r="5" spans="2:18" ht="19.5">
      <c r="D5" s="21" t="s">
        <v>4</v>
      </c>
      <c r="E5" s="22" t="s">
        <v>167</v>
      </c>
      <c r="F5" s="22" t="s">
        <v>168</v>
      </c>
      <c r="G5" s="22" t="s">
        <v>169</v>
      </c>
      <c r="H5" s="22" t="s">
        <v>170</v>
      </c>
      <c r="I5" s="23" t="s">
        <v>2</v>
      </c>
      <c r="J5" s="27" t="s">
        <v>6</v>
      </c>
      <c r="K5" s="23" t="s">
        <v>7</v>
      </c>
      <c r="L5" s="27" t="s">
        <v>3</v>
      </c>
      <c r="M5" s="22" t="s">
        <v>12</v>
      </c>
      <c r="N5" s="22" t="s">
        <v>8</v>
      </c>
      <c r="O5" s="22" t="s">
        <v>9</v>
      </c>
      <c r="P5" s="23" t="s">
        <v>5</v>
      </c>
      <c r="Q5" s="27" t="s">
        <v>10</v>
      </c>
      <c r="R5" s="23" t="s">
        <v>11</v>
      </c>
    </row>
    <row r="6" spans="2:18" ht="17.25">
      <c r="B6" s="3" t="s">
        <v>62</v>
      </c>
      <c r="D6" s="62">
        <v>2.31</v>
      </c>
      <c r="E6" s="43">
        <v>3.03</v>
      </c>
      <c r="F6" s="43">
        <v>1.63</v>
      </c>
      <c r="G6" s="43">
        <v>0.93</v>
      </c>
      <c r="H6" s="43">
        <v>1.1200000000000001</v>
      </c>
      <c r="I6" s="44">
        <v>0.42</v>
      </c>
      <c r="J6" s="41"/>
      <c r="K6" s="44"/>
      <c r="L6" s="41">
        <v>10.130000000000001</v>
      </c>
      <c r="M6" s="43"/>
      <c r="N6" s="43"/>
      <c r="O6" s="43"/>
      <c r="P6" s="44"/>
      <c r="Q6" s="41"/>
      <c r="R6" s="44"/>
    </row>
    <row r="7" spans="2:18" ht="17.25">
      <c r="B7" s="4" t="s">
        <v>78</v>
      </c>
      <c r="D7" s="62">
        <v>4.33</v>
      </c>
      <c r="E7" s="43">
        <v>5.86</v>
      </c>
      <c r="F7" s="43">
        <v>6.53</v>
      </c>
      <c r="G7" s="43">
        <v>5.28</v>
      </c>
      <c r="H7" s="43">
        <v>5.94</v>
      </c>
      <c r="I7" s="44">
        <v>5.36</v>
      </c>
      <c r="J7" s="41">
        <v>7.08</v>
      </c>
      <c r="K7" s="44">
        <v>9.1</v>
      </c>
      <c r="L7" s="41">
        <v>21.64</v>
      </c>
      <c r="M7" s="43">
        <v>10.029999999999999</v>
      </c>
      <c r="N7" s="43">
        <v>10.33</v>
      </c>
      <c r="O7" s="43">
        <v>10.92</v>
      </c>
      <c r="P7" s="44">
        <v>9.08</v>
      </c>
      <c r="Q7" s="41">
        <v>8.99</v>
      </c>
      <c r="R7" s="44">
        <v>8.8699999999999992</v>
      </c>
    </row>
    <row r="8" spans="2:18" ht="16.5">
      <c r="B8" s="4" t="s">
        <v>79</v>
      </c>
      <c r="D8" s="62">
        <v>-5.95</v>
      </c>
      <c r="E8" s="43">
        <v>-2.99</v>
      </c>
      <c r="F8" s="43">
        <v>-1.82</v>
      </c>
      <c r="G8" s="43">
        <v>-4.66</v>
      </c>
      <c r="H8" s="43">
        <v>-3.8</v>
      </c>
      <c r="I8" s="44">
        <v>-4.45</v>
      </c>
      <c r="J8" s="41">
        <v>0</v>
      </c>
      <c r="K8" s="44">
        <v>8.2100000000000009</v>
      </c>
      <c r="L8" s="41">
        <v>10.86</v>
      </c>
      <c r="M8" s="43">
        <v>13.54</v>
      </c>
      <c r="N8" s="43">
        <v>12.15</v>
      </c>
      <c r="O8" s="43">
        <v>15.91</v>
      </c>
      <c r="P8" s="44">
        <v>6.33</v>
      </c>
      <c r="Q8" s="41">
        <v>6.67</v>
      </c>
      <c r="R8" s="44">
        <v>4.8600000000000003</v>
      </c>
    </row>
    <row r="9" spans="2:18" ht="18">
      <c r="B9" s="4" t="s">
        <v>80</v>
      </c>
      <c r="D9" s="62">
        <v>-17.39</v>
      </c>
      <c r="E9" s="43">
        <v>-13.86</v>
      </c>
      <c r="F9" s="43">
        <v>-13.61</v>
      </c>
      <c r="G9" s="43">
        <v>-16.420000000000002</v>
      </c>
      <c r="H9" s="43">
        <v>-15.55</v>
      </c>
      <c r="I9" s="44">
        <v>-16.07</v>
      </c>
      <c r="J9" s="41">
        <v>-16.100000000000001</v>
      </c>
      <c r="K9" s="44">
        <v>-11.26</v>
      </c>
      <c r="L9" s="41">
        <v>-8.65</v>
      </c>
      <c r="M9" s="43">
        <v>-8.23</v>
      </c>
      <c r="N9" s="43">
        <v>-8.09</v>
      </c>
      <c r="O9" s="43">
        <v>-6.16</v>
      </c>
      <c r="P9" s="44">
        <v>-10.83</v>
      </c>
      <c r="Q9" s="41">
        <v>-13.63</v>
      </c>
      <c r="R9" s="44">
        <v>-5.15</v>
      </c>
    </row>
    <row r="10" spans="2:18" ht="18">
      <c r="B10" s="4" t="s">
        <v>81</v>
      </c>
      <c r="D10" s="62">
        <v>-28.31</v>
      </c>
      <c r="E10" s="43">
        <v>-26.94</v>
      </c>
      <c r="F10" s="43">
        <v>-25.23</v>
      </c>
      <c r="G10" s="43">
        <v>-28.85</v>
      </c>
      <c r="H10" s="43">
        <v>-27.78</v>
      </c>
      <c r="I10" s="44">
        <v>-28.56</v>
      </c>
      <c r="J10" s="41">
        <v>-24.44</v>
      </c>
      <c r="K10" s="44">
        <v>-15.81</v>
      </c>
      <c r="L10" s="41">
        <v>-15.9</v>
      </c>
      <c r="M10" s="43">
        <v>-14.57</v>
      </c>
      <c r="N10" s="43">
        <v>-15</v>
      </c>
      <c r="O10" s="43">
        <v>-11.52</v>
      </c>
      <c r="P10" s="44">
        <v>-19.91</v>
      </c>
      <c r="Q10" s="41">
        <v>-19.48</v>
      </c>
      <c r="R10" s="44">
        <v>-21.45</v>
      </c>
    </row>
    <row r="11" spans="2:18" ht="18">
      <c r="B11" s="3" t="s">
        <v>61</v>
      </c>
      <c r="D11" s="62">
        <v>-7.31</v>
      </c>
      <c r="E11" s="43">
        <v>-5.43</v>
      </c>
      <c r="F11" s="43">
        <v>-6.05</v>
      </c>
      <c r="G11" s="43">
        <v>-6.91</v>
      </c>
      <c r="H11" s="43">
        <v>-6.54</v>
      </c>
      <c r="I11" s="44">
        <v>-6.61</v>
      </c>
      <c r="J11" s="41">
        <v>-5.53</v>
      </c>
      <c r="K11" s="44">
        <v>-2.14</v>
      </c>
      <c r="L11" s="41">
        <v>-0.17</v>
      </c>
      <c r="M11" s="43">
        <v>2.02</v>
      </c>
      <c r="N11" s="43">
        <v>0.56000000000000005</v>
      </c>
      <c r="O11" s="43">
        <v>2.38</v>
      </c>
      <c r="P11" s="44">
        <v>-2.2599999999999998</v>
      </c>
      <c r="Q11" s="41">
        <v>-2.27</v>
      </c>
      <c r="R11" s="44">
        <v>-4.33</v>
      </c>
    </row>
    <row r="12" spans="2:18" ht="17.25">
      <c r="B12" s="4" t="s">
        <v>75</v>
      </c>
      <c r="D12" s="62">
        <v>7.37</v>
      </c>
      <c r="E12" s="43">
        <v>8.25</v>
      </c>
      <c r="F12" s="43">
        <v>7.64</v>
      </c>
      <c r="G12" s="43">
        <v>7.17</v>
      </c>
      <c r="H12" s="43">
        <v>7.38</v>
      </c>
      <c r="I12" s="44">
        <v>7.32</v>
      </c>
      <c r="J12" s="41">
        <v>9.5</v>
      </c>
      <c r="K12" s="44">
        <v>15.62</v>
      </c>
      <c r="L12" s="41">
        <v>30.25</v>
      </c>
      <c r="M12" s="43">
        <v>14.59</v>
      </c>
      <c r="N12" s="43">
        <v>13.28</v>
      </c>
      <c r="O12" s="43">
        <v>14.4</v>
      </c>
      <c r="P12" s="44">
        <v>11.17</v>
      </c>
      <c r="Q12" s="41">
        <v>12.61</v>
      </c>
      <c r="R12" s="44">
        <v>10.44</v>
      </c>
    </row>
    <row r="13" spans="2:18" ht="18">
      <c r="B13" s="4" t="s">
        <v>76</v>
      </c>
      <c r="D13" s="62">
        <v>4.5999999999999996</v>
      </c>
      <c r="E13" s="43">
        <v>6.35</v>
      </c>
      <c r="F13" s="43">
        <v>6.16</v>
      </c>
      <c r="G13" s="43">
        <v>5.37</v>
      </c>
      <c r="H13" s="43">
        <v>5.67</v>
      </c>
      <c r="I13" s="44">
        <v>5.55</v>
      </c>
      <c r="J13" s="41">
        <v>7.84</v>
      </c>
      <c r="K13" s="44">
        <v>14.88</v>
      </c>
      <c r="L13" s="41">
        <v>27</v>
      </c>
      <c r="M13" s="43">
        <v>13.66</v>
      </c>
      <c r="N13" s="43">
        <v>12.49</v>
      </c>
      <c r="O13" s="43">
        <v>13.62</v>
      </c>
      <c r="P13" s="44">
        <v>10.33</v>
      </c>
      <c r="Q13" s="41">
        <v>11.38</v>
      </c>
      <c r="R13" s="44">
        <v>9.93</v>
      </c>
    </row>
    <row r="14" spans="2:18" ht="18">
      <c r="B14" s="4" t="s">
        <v>77</v>
      </c>
      <c r="D14" s="62">
        <v>-19.989999999999998</v>
      </c>
      <c r="E14" s="43">
        <v>-18.350000000000001</v>
      </c>
      <c r="F14" s="43">
        <v>-16.93</v>
      </c>
      <c r="G14" s="43">
        <v>-20.239999999999998</v>
      </c>
      <c r="H14" s="43">
        <v>-19.170000000000002</v>
      </c>
      <c r="I14" s="44">
        <v>-20.02</v>
      </c>
      <c r="J14" s="41">
        <v>-14.2</v>
      </c>
      <c r="K14" s="44">
        <v>-4.32</v>
      </c>
      <c r="L14" s="41">
        <v>0</v>
      </c>
      <c r="M14" s="43">
        <v>3.02</v>
      </c>
      <c r="N14" s="43">
        <v>1.43</v>
      </c>
      <c r="O14" s="43">
        <v>5.74</v>
      </c>
      <c r="P14" s="44">
        <v>-5.57</v>
      </c>
      <c r="Q14" s="41">
        <v>-5.34</v>
      </c>
      <c r="R14" s="44">
        <v>-6.05</v>
      </c>
    </row>
    <row r="15" spans="2:18" ht="18">
      <c r="B15" s="4" t="s">
        <v>174</v>
      </c>
      <c r="D15" s="62">
        <v>-36.880000000000003</v>
      </c>
      <c r="E15" s="43">
        <v>-35.840000000000003</v>
      </c>
      <c r="F15" s="43">
        <v>-33</v>
      </c>
      <c r="G15" s="43">
        <v>-36.270000000000003</v>
      </c>
      <c r="H15" s="43">
        <v>-35.36</v>
      </c>
      <c r="I15" s="44">
        <v>-36.08</v>
      </c>
      <c r="J15" s="41">
        <v>-34.07</v>
      </c>
      <c r="K15" s="44">
        <v>-31.92</v>
      </c>
      <c r="L15" s="41">
        <v>-42.82</v>
      </c>
      <c r="M15" s="43">
        <v>-29.79</v>
      </c>
      <c r="N15" s="43">
        <v>-29.22</v>
      </c>
      <c r="O15" s="43">
        <v>-26.89</v>
      </c>
      <c r="P15" s="44">
        <v>-32</v>
      </c>
      <c r="Q15" s="41">
        <v>-32.24</v>
      </c>
      <c r="R15" s="44">
        <v>-34.1</v>
      </c>
    </row>
    <row r="16" spans="2:18" ht="17.25">
      <c r="B16" s="4" t="s">
        <v>73</v>
      </c>
      <c r="D16" s="62">
        <v>1.98</v>
      </c>
      <c r="E16" s="43">
        <v>1.44</v>
      </c>
      <c r="F16" s="43">
        <v>-0.69</v>
      </c>
      <c r="G16" s="43">
        <v>-0.44</v>
      </c>
      <c r="H16" s="43">
        <v>-0.12</v>
      </c>
      <c r="I16" s="44">
        <v>-0.26</v>
      </c>
      <c r="J16" s="41">
        <v>2.19</v>
      </c>
      <c r="K16" s="44">
        <v>7.97</v>
      </c>
      <c r="L16" s="41">
        <v>13.84</v>
      </c>
      <c r="M16" s="43">
        <v>8.32</v>
      </c>
      <c r="N16" s="43">
        <v>6.32</v>
      </c>
      <c r="O16" s="43">
        <v>7.85</v>
      </c>
      <c r="P16" s="44">
        <v>3.77</v>
      </c>
      <c r="Q16" s="41">
        <v>5.52</v>
      </c>
      <c r="R16" s="44">
        <v>2.61</v>
      </c>
    </row>
    <row r="17" spans="2:18" ht="18">
      <c r="B17" s="4" t="s">
        <v>74</v>
      </c>
      <c r="D17" s="62">
        <v>-15.67</v>
      </c>
      <c r="E17" s="43">
        <v>-15.43</v>
      </c>
      <c r="F17" s="43">
        <v>-17.93</v>
      </c>
      <c r="G17" s="43">
        <v>-19.66</v>
      </c>
      <c r="H17" s="43">
        <v>-19.11</v>
      </c>
      <c r="I17" s="44">
        <v>-19.190000000000001</v>
      </c>
      <c r="J17" s="41">
        <v>-16.3</v>
      </c>
      <c r="K17" s="44">
        <v>-6.78</v>
      </c>
      <c r="L17" s="41">
        <v>-7.73</v>
      </c>
      <c r="M17" s="43">
        <v>-4.49</v>
      </c>
      <c r="N17" s="43">
        <v>-6.94</v>
      </c>
      <c r="O17" s="43">
        <v>-3.89</v>
      </c>
      <c r="P17" s="44">
        <v>-11.51</v>
      </c>
      <c r="Q17" s="41">
        <v>-10.76</v>
      </c>
      <c r="R17" s="44">
        <v>-13.08</v>
      </c>
    </row>
    <row r="18" spans="2:18" ht="17.25">
      <c r="B18" s="3" t="s">
        <v>63</v>
      </c>
      <c r="D18" s="62">
        <v>7.74</v>
      </c>
      <c r="E18" s="43">
        <v>7.87</v>
      </c>
      <c r="F18" s="43">
        <v>7.15</v>
      </c>
      <c r="G18" s="43">
        <v>6.9</v>
      </c>
      <c r="H18" s="43">
        <v>7.22</v>
      </c>
      <c r="I18" s="44">
        <v>6.97</v>
      </c>
      <c r="J18" s="41">
        <v>9.09</v>
      </c>
      <c r="K18" s="44">
        <v>14.25</v>
      </c>
      <c r="L18" s="41">
        <v>31.02</v>
      </c>
      <c r="M18" s="43">
        <v>12.36</v>
      </c>
      <c r="N18" s="43">
        <v>11.82</v>
      </c>
      <c r="O18" s="43">
        <v>12.51</v>
      </c>
      <c r="P18" s="44">
        <v>10.59</v>
      </c>
      <c r="Q18" s="41">
        <v>11.26</v>
      </c>
      <c r="R18" s="44">
        <v>11.06</v>
      </c>
    </row>
    <row r="19" spans="2:18" ht="18.75">
      <c r="B19" s="3" t="s">
        <v>64</v>
      </c>
      <c r="D19" s="62">
        <v>8</v>
      </c>
      <c r="E19" s="43">
        <v>6.67</v>
      </c>
      <c r="F19" s="43">
        <v>4.83</v>
      </c>
      <c r="G19" s="43">
        <v>5.08</v>
      </c>
      <c r="H19" s="43">
        <v>5.28</v>
      </c>
      <c r="I19" s="44">
        <v>5.14</v>
      </c>
      <c r="J19" s="41">
        <v>7.35</v>
      </c>
      <c r="K19" s="44">
        <v>11.8</v>
      </c>
      <c r="L19" s="41">
        <v>27.77</v>
      </c>
      <c r="M19" s="43">
        <v>12.61</v>
      </c>
      <c r="N19" s="43">
        <v>11.59</v>
      </c>
      <c r="O19" s="43">
        <v>12.61</v>
      </c>
      <c r="P19" s="44">
        <v>9.77</v>
      </c>
      <c r="Q19" s="41">
        <v>10.32</v>
      </c>
      <c r="R19" s="44">
        <v>11.82</v>
      </c>
    </row>
    <row r="20" spans="2:18" ht="18.75">
      <c r="B20" s="3" t="s">
        <v>65</v>
      </c>
      <c r="D20" s="62">
        <v>6.69</v>
      </c>
      <c r="E20" s="43">
        <v>5.29</v>
      </c>
      <c r="F20" s="43">
        <v>4.6500000000000004</v>
      </c>
      <c r="G20" s="43">
        <v>3.58</v>
      </c>
      <c r="H20" s="43">
        <v>4.3499999999999996</v>
      </c>
      <c r="I20" s="44">
        <v>3.87</v>
      </c>
      <c r="J20" s="41">
        <v>6.54</v>
      </c>
      <c r="K20" s="44">
        <v>12.47</v>
      </c>
      <c r="L20" s="41">
        <v>15.27</v>
      </c>
      <c r="M20" s="43">
        <v>18.88</v>
      </c>
      <c r="N20" s="43">
        <v>16.149999999999999</v>
      </c>
      <c r="O20" s="43">
        <v>18.850000000000001</v>
      </c>
      <c r="P20" s="44">
        <v>11.84</v>
      </c>
      <c r="Q20" s="41">
        <v>12.41</v>
      </c>
      <c r="R20" s="44">
        <v>11.53</v>
      </c>
    </row>
    <row r="21" spans="2:18" ht="18.75">
      <c r="B21" s="3" t="s">
        <v>66</v>
      </c>
      <c r="D21" s="62">
        <v>0.54</v>
      </c>
      <c r="E21" s="43">
        <v>-5.38</v>
      </c>
      <c r="F21" s="43">
        <v>-6.01</v>
      </c>
      <c r="G21" s="43">
        <v>-8.61</v>
      </c>
      <c r="H21" s="43">
        <v>-7.54</v>
      </c>
      <c r="I21" s="44">
        <v>-8.1</v>
      </c>
      <c r="J21" s="41">
        <v>-4.99</v>
      </c>
      <c r="K21" s="44">
        <v>1.71</v>
      </c>
      <c r="L21" s="41">
        <v>5.2</v>
      </c>
      <c r="M21" s="43">
        <v>8.4</v>
      </c>
      <c r="N21" s="43">
        <v>5.68</v>
      </c>
      <c r="O21" s="43">
        <v>9.14</v>
      </c>
      <c r="P21" s="44">
        <v>0.97</v>
      </c>
      <c r="Q21" s="41">
        <v>1.64</v>
      </c>
      <c r="R21" s="44">
        <v>-0.38</v>
      </c>
    </row>
    <row r="22" spans="2:18" ht="17.25">
      <c r="B22" s="4" t="s">
        <v>67</v>
      </c>
      <c r="D22" s="62">
        <v>3.48</v>
      </c>
      <c r="E22" s="43">
        <v>4.87</v>
      </c>
      <c r="F22" s="43">
        <v>5.1100000000000003</v>
      </c>
      <c r="G22" s="43">
        <v>4.26</v>
      </c>
      <c r="H22" s="43">
        <v>4.5599999999999996</v>
      </c>
      <c r="I22" s="44">
        <v>4.3099999999999996</v>
      </c>
      <c r="J22" s="41">
        <v>5.62</v>
      </c>
      <c r="K22" s="44">
        <v>9.4</v>
      </c>
      <c r="L22" s="41">
        <v>22.19</v>
      </c>
      <c r="M22" s="43">
        <v>12.41</v>
      </c>
      <c r="N22" s="43">
        <v>11.74</v>
      </c>
      <c r="O22" s="43">
        <v>12.39</v>
      </c>
      <c r="P22" s="44">
        <v>9.61</v>
      </c>
      <c r="Q22" s="41">
        <v>9.61</v>
      </c>
      <c r="R22" s="44">
        <v>9.61</v>
      </c>
    </row>
    <row r="23" spans="2:18" ht="16.5">
      <c r="B23" s="4" t="s">
        <v>68</v>
      </c>
      <c r="D23" s="62">
        <v>8.4499999999999993</v>
      </c>
      <c r="E23" s="43">
        <v>8.6199999999999992</v>
      </c>
      <c r="F23" s="43">
        <v>7.51</v>
      </c>
      <c r="G23" s="43">
        <v>7.34</v>
      </c>
      <c r="H23" s="43">
        <v>7.43</v>
      </c>
      <c r="I23" s="44">
        <v>7.46</v>
      </c>
      <c r="J23" s="41">
        <v>8.5</v>
      </c>
      <c r="K23" s="44">
        <v>13.43</v>
      </c>
      <c r="L23" s="41">
        <v>23.43</v>
      </c>
      <c r="M23" s="43">
        <v>13.38</v>
      </c>
      <c r="N23" s="43">
        <v>12.37</v>
      </c>
      <c r="O23" s="43">
        <v>13.31</v>
      </c>
      <c r="P23" s="44">
        <v>10.58</v>
      </c>
      <c r="Q23" s="41">
        <v>10.82</v>
      </c>
      <c r="R23" s="44">
        <v>12.48</v>
      </c>
    </row>
    <row r="24" spans="2:18" ht="18">
      <c r="B24" s="4" t="s">
        <v>69</v>
      </c>
      <c r="D24" s="62">
        <v>1.99</v>
      </c>
      <c r="E24" s="43">
        <v>3.86</v>
      </c>
      <c r="F24" s="43">
        <v>3.11</v>
      </c>
      <c r="G24" s="43">
        <v>1.25</v>
      </c>
      <c r="H24" s="43">
        <v>1.93</v>
      </c>
      <c r="I24" s="44">
        <v>1.58</v>
      </c>
      <c r="J24" s="41">
        <v>3.69</v>
      </c>
      <c r="K24" s="44">
        <v>10.11</v>
      </c>
      <c r="L24" s="41">
        <v>13.56</v>
      </c>
      <c r="M24" s="43">
        <v>16.37</v>
      </c>
      <c r="N24" s="43">
        <v>14.52</v>
      </c>
      <c r="O24" s="43">
        <v>17.3</v>
      </c>
      <c r="P24" s="44">
        <v>10.02</v>
      </c>
      <c r="Q24" s="41">
        <v>9.52</v>
      </c>
      <c r="R24" s="44">
        <v>10.9</v>
      </c>
    </row>
    <row r="25" spans="2:18" ht="18">
      <c r="B25" s="4" t="s">
        <v>70</v>
      </c>
      <c r="D25" s="62">
        <v>-7.57</v>
      </c>
      <c r="E25" s="43">
        <v>-7.61</v>
      </c>
      <c r="F25" s="43">
        <v>-8.02</v>
      </c>
      <c r="G25" s="43">
        <v>-11.25</v>
      </c>
      <c r="H25" s="43">
        <v>-10.3</v>
      </c>
      <c r="I25" s="44">
        <v>-10.81</v>
      </c>
      <c r="J25" s="41">
        <v>-6.96</v>
      </c>
      <c r="K25" s="44">
        <v>2.08</v>
      </c>
      <c r="L25" s="41">
        <v>4.88</v>
      </c>
      <c r="M25" s="43">
        <v>7.57</v>
      </c>
      <c r="N25" s="43">
        <v>5.82</v>
      </c>
      <c r="O25" s="43">
        <v>9.58</v>
      </c>
      <c r="P25" s="44">
        <v>0.14000000000000001</v>
      </c>
      <c r="Q25" s="41">
        <v>0.15</v>
      </c>
      <c r="R25" s="44">
        <v>-2.2200000000000002</v>
      </c>
    </row>
    <row r="26" spans="2:18" ht="17.25">
      <c r="B26" s="4" t="s">
        <v>71</v>
      </c>
      <c r="D26" s="62">
        <v>7.83</v>
      </c>
      <c r="E26" s="43">
        <v>7.38</v>
      </c>
      <c r="F26" s="43">
        <v>5.86</v>
      </c>
      <c r="G26" s="43">
        <v>6.04</v>
      </c>
      <c r="H26" s="43">
        <v>6.11</v>
      </c>
      <c r="I26" s="44">
        <v>6.15</v>
      </c>
      <c r="J26" s="41">
        <v>6.42</v>
      </c>
      <c r="K26" s="44">
        <v>8.42</v>
      </c>
      <c r="L26" s="41">
        <v>29.37</v>
      </c>
      <c r="M26" s="43">
        <v>9.01</v>
      </c>
      <c r="N26" s="43">
        <v>8.2200000000000006</v>
      </c>
      <c r="O26" s="43">
        <v>8.6199999999999992</v>
      </c>
      <c r="P26" s="44">
        <v>7.44</v>
      </c>
      <c r="Q26" s="41">
        <v>7.52</v>
      </c>
      <c r="R26" s="44">
        <v>8.99</v>
      </c>
    </row>
    <row r="27" spans="2:18" ht="16.5">
      <c r="B27" s="4" t="s">
        <v>72</v>
      </c>
      <c r="D27" s="62">
        <v>7.23</v>
      </c>
      <c r="E27" s="43">
        <v>7.02</v>
      </c>
      <c r="F27" s="43">
        <v>5.55</v>
      </c>
      <c r="G27" s="43">
        <v>5.59</v>
      </c>
      <c r="H27" s="43">
        <v>5.66</v>
      </c>
      <c r="I27" s="44">
        <v>5.67</v>
      </c>
      <c r="J27" s="41">
        <v>6.39</v>
      </c>
      <c r="K27" s="44">
        <v>10.74</v>
      </c>
      <c r="L27" s="41">
        <v>24.22</v>
      </c>
      <c r="M27" s="43">
        <v>10.42</v>
      </c>
      <c r="N27" s="43">
        <v>9.5500000000000007</v>
      </c>
      <c r="O27" s="43">
        <v>10.119999999999999</v>
      </c>
      <c r="P27" s="44">
        <v>8.07</v>
      </c>
      <c r="Q27" s="41">
        <v>8.23</v>
      </c>
      <c r="R27" s="44">
        <v>10.1</v>
      </c>
    </row>
    <row r="28" spans="2:18" ht="18">
      <c r="B28" s="2" t="s">
        <v>82</v>
      </c>
      <c r="D28" s="62">
        <v>8.84</v>
      </c>
      <c r="E28" s="43">
        <v>10.029999999999999</v>
      </c>
      <c r="F28" s="43">
        <v>8.27</v>
      </c>
      <c r="G28" s="43">
        <v>8.2100000000000009</v>
      </c>
      <c r="H28" s="43">
        <v>8.4</v>
      </c>
      <c r="I28" s="44">
        <v>8.43</v>
      </c>
      <c r="J28" s="41">
        <v>9.7799999999999994</v>
      </c>
      <c r="K28" s="44">
        <v>15.18</v>
      </c>
      <c r="L28" s="41">
        <v>28.75</v>
      </c>
      <c r="M28" s="43">
        <v>13.31</v>
      </c>
      <c r="N28" s="43">
        <v>12.44</v>
      </c>
      <c r="O28" s="43">
        <v>13.18</v>
      </c>
      <c r="P28" s="44">
        <v>11.07</v>
      </c>
      <c r="Q28" s="41">
        <v>11.79</v>
      </c>
      <c r="R28" s="44">
        <v>10.17</v>
      </c>
    </row>
    <row r="29" spans="2:18" ht="18">
      <c r="B29" s="2" t="s">
        <v>83</v>
      </c>
      <c r="D29" s="62">
        <v>7.33</v>
      </c>
      <c r="E29" s="43">
        <v>7.15</v>
      </c>
      <c r="F29" s="43">
        <v>4</v>
      </c>
      <c r="G29" s="43">
        <v>3.92</v>
      </c>
      <c r="H29" s="43">
        <v>4.3899999999999997</v>
      </c>
      <c r="I29" s="44">
        <v>4.3499999999999996</v>
      </c>
      <c r="J29" s="41">
        <v>7.06</v>
      </c>
      <c r="K29" s="44">
        <v>15.63</v>
      </c>
      <c r="L29" s="41">
        <v>14.18</v>
      </c>
      <c r="M29" s="43">
        <v>18.38</v>
      </c>
      <c r="N29" s="43">
        <v>15.08</v>
      </c>
      <c r="O29" s="43">
        <v>17.57</v>
      </c>
      <c r="P29" s="44">
        <v>10.96</v>
      </c>
      <c r="Q29" s="41">
        <v>12.52</v>
      </c>
      <c r="R29" s="44">
        <v>10.99</v>
      </c>
    </row>
    <row r="30" spans="2:18" ht="18">
      <c r="B30" s="2" t="s">
        <v>85</v>
      </c>
      <c r="D30" s="62">
        <v>9.33</v>
      </c>
      <c r="E30" s="43">
        <v>8.67</v>
      </c>
      <c r="F30" s="43">
        <v>6.71</v>
      </c>
      <c r="G30" s="43">
        <v>7.06</v>
      </c>
      <c r="H30" s="43">
        <v>7.45</v>
      </c>
      <c r="I30" s="44">
        <v>7.24</v>
      </c>
      <c r="J30" s="41">
        <v>9.3800000000000008</v>
      </c>
      <c r="K30" s="44">
        <v>14.78</v>
      </c>
      <c r="L30" s="41">
        <v>30.45</v>
      </c>
      <c r="M30" s="43">
        <v>14.35</v>
      </c>
      <c r="N30" s="43">
        <v>12.61</v>
      </c>
      <c r="O30" s="43">
        <v>13.73</v>
      </c>
      <c r="P30" s="44">
        <v>10.75</v>
      </c>
      <c r="Q30" s="41">
        <v>12.2</v>
      </c>
      <c r="R30" s="44">
        <v>10.92</v>
      </c>
    </row>
    <row r="31" spans="2:18" ht="18">
      <c r="B31" s="2" t="s">
        <v>86</v>
      </c>
      <c r="D31" s="62">
        <v>4.6500000000000004</v>
      </c>
      <c r="E31" s="43">
        <v>4.53</v>
      </c>
      <c r="F31" s="43">
        <v>2.19</v>
      </c>
      <c r="G31" s="43">
        <v>1.61</v>
      </c>
      <c r="H31" s="43">
        <v>2.1</v>
      </c>
      <c r="I31" s="44">
        <v>2.0299999999999998</v>
      </c>
      <c r="J31" s="41">
        <v>5.0999999999999996</v>
      </c>
      <c r="K31" s="44">
        <v>13.22</v>
      </c>
      <c r="L31" s="41">
        <v>12.79</v>
      </c>
      <c r="M31" s="43">
        <v>17.010000000000002</v>
      </c>
      <c r="N31" s="43">
        <v>13.77</v>
      </c>
      <c r="O31" s="43">
        <v>16.55</v>
      </c>
      <c r="P31" s="44">
        <v>9.31</v>
      </c>
      <c r="Q31" s="41">
        <v>10.8</v>
      </c>
      <c r="R31" s="44">
        <v>9.42</v>
      </c>
    </row>
    <row r="32" spans="2:18" ht="18">
      <c r="B32" s="2" t="s">
        <v>84</v>
      </c>
      <c r="D32" s="62">
        <v>10.56</v>
      </c>
      <c r="E32" s="43">
        <v>10.23</v>
      </c>
      <c r="F32" s="43">
        <v>6.8</v>
      </c>
      <c r="G32" s="43">
        <v>6.71</v>
      </c>
      <c r="H32" s="43">
        <v>7.11</v>
      </c>
      <c r="I32" s="44">
        <v>7.2</v>
      </c>
      <c r="J32" s="41">
        <v>9.6999999999999993</v>
      </c>
      <c r="K32" s="44">
        <v>17.600000000000001</v>
      </c>
      <c r="L32" s="41">
        <v>16.829999999999998</v>
      </c>
      <c r="M32" s="43">
        <v>21.09</v>
      </c>
      <c r="N32" s="43">
        <v>17.71</v>
      </c>
      <c r="O32" s="43">
        <v>20.18</v>
      </c>
      <c r="P32" s="44">
        <v>13.61</v>
      </c>
      <c r="Q32" s="41">
        <v>15.14</v>
      </c>
      <c r="R32" s="44">
        <v>12.94</v>
      </c>
    </row>
    <row r="33" spans="2:18" ht="18">
      <c r="B33" s="2" t="s">
        <v>165</v>
      </c>
      <c r="D33" s="62">
        <v>4.07</v>
      </c>
      <c r="E33" s="43">
        <v>2.5299999999999998</v>
      </c>
      <c r="F33" s="43">
        <v>0.2</v>
      </c>
      <c r="G33" s="43">
        <v>-1.65</v>
      </c>
      <c r="H33" s="43">
        <v>-0.88</v>
      </c>
      <c r="I33" s="44">
        <v>-1.05</v>
      </c>
      <c r="J33" s="41">
        <v>1.75</v>
      </c>
      <c r="K33" s="44">
        <v>9.64</v>
      </c>
      <c r="L33" s="41">
        <v>10.4</v>
      </c>
      <c r="M33" s="43">
        <v>13.53</v>
      </c>
      <c r="N33" s="43">
        <v>11.07</v>
      </c>
      <c r="O33" s="43">
        <v>14.06</v>
      </c>
      <c r="P33" s="44">
        <v>6.7</v>
      </c>
      <c r="Q33" s="41">
        <v>7.47</v>
      </c>
      <c r="R33" s="44">
        <v>4.7699999999999996</v>
      </c>
    </row>
    <row r="34" spans="2:18" ht="18">
      <c r="B34" s="2" t="s">
        <v>166</v>
      </c>
      <c r="D34" s="62">
        <v>1.61</v>
      </c>
      <c r="E34" s="43">
        <v>0.21</v>
      </c>
      <c r="F34" s="43">
        <v>-2.35</v>
      </c>
      <c r="G34" s="43">
        <v>-4.49</v>
      </c>
      <c r="H34" s="43">
        <v>-3.71</v>
      </c>
      <c r="I34" s="44">
        <v>-3.88</v>
      </c>
      <c r="J34" s="41">
        <v>-0.78</v>
      </c>
      <c r="K34" s="44">
        <v>7.72</v>
      </c>
      <c r="L34" s="41">
        <v>8.33</v>
      </c>
      <c r="M34" s="43">
        <v>11.43</v>
      </c>
      <c r="N34" s="43">
        <v>9.01</v>
      </c>
      <c r="O34" s="43">
        <v>12.24</v>
      </c>
      <c r="P34" s="44">
        <v>4.3499999999999996</v>
      </c>
      <c r="Q34" s="41">
        <v>5.19</v>
      </c>
      <c r="R34" s="44">
        <v>2.57</v>
      </c>
    </row>
    <row r="35" spans="2:18" ht="18">
      <c r="B35" s="2" t="s">
        <v>87</v>
      </c>
      <c r="D35" s="62">
        <v>8.9600000000000009</v>
      </c>
      <c r="E35" s="43">
        <v>3.97</v>
      </c>
      <c r="F35" s="43">
        <v>5.25</v>
      </c>
      <c r="G35" s="43">
        <v>5.21</v>
      </c>
      <c r="H35" s="43">
        <v>5.59</v>
      </c>
      <c r="I35" s="44">
        <v>5.69</v>
      </c>
      <c r="J35" s="41">
        <v>8.2799999999999994</v>
      </c>
      <c r="K35" s="44">
        <v>15.65</v>
      </c>
      <c r="L35" s="41">
        <v>15.04</v>
      </c>
      <c r="M35" s="43">
        <v>19.43</v>
      </c>
      <c r="N35" s="43">
        <v>15.94</v>
      </c>
      <c r="O35" s="43">
        <v>18.420000000000002</v>
      </c>
      <c r="P35" s="44">
        <v>11.88</v>
      </c>
      <c r="Q35" s="41">
        <v>13.59</v>
      </c>
      <c r="R35" s="44">
        <v>11.12</v>
      </c>
    </row>
    <row r="36" spans="2:18" ht="18.75">
      <c r="B36" s="2" t="s">
        <v>89</v>
      </c>
      <c r="D36" s="62">
        <v>7.75</v>
      </c>
      <c r="E36" s="43">
        <v>9.8699999999999992</v>
      </c>
      <c r="F36" s="43">
        <v>8.68</v>
      </c>
      <c r="G36" s="43">
        <v>8.36</v>
      </c>
      <c r="H36" s="43">
        <v>8.49</v>
      </c>
      <c r="I36" s="44">
        <v>8.34</v>
      </c>
      <c r="J36" s="41">
        <v>9.25</v>
      </c>
      <c r="K36" s="44">
        <v>12.88</v>
      </c>
      <c r="L36" s="41">
        <v>25.98</v>
      </c>
      <c r="M36" s="43">
        <v>11.74</v>
      </c>
      <c r="N36" s="43">
        <v>11.6</v>
      </c>
      <c r="O36" s="43">
        <v>11.99</v>
      </c>
      <c r="P36" s="44">
        <v>10.72</v>
      </c>
      <c r="Q36" s="41">
        <v>10.71</v>
      </c>
      <c r="R36" s="44">
        <v>9.51</v>
      </c>
    </row>
    <row r="37" spans="2:18" ht="18">
      <c r="B37" s="2" t="s">
        <v>88</v>
      </c>
      <c r="D37" s="62">
        <v>4.49</v>
      </c>
      <c r="E37" s="43">
        <v>5.49</v>
      </c>
      <c r="F37" s="43">
        <v>4.21</v>
      </c>
      <c r="G37" s="43">
        <v>2.39</v>
      </c>
      <c r="H37" s="43">
        <v>3.12</v>
      </c>
      <c r="I37" s="44">
        <v>2.83</v>
      </c>
      <c r="J37" s="41">
        <v>5.6</v>
      </c>
      <c r="K37" s="44">
        <v>13.91</v>
      </c>
      <c r="L37" s="41">
        <v>13.23</v>
      </c>
      <c r="M37" s="43">
        <v>16.2</v>
      </c>
      <c r="N37" s="43">
        <v>14.08</v>
      </c>
      <c r="O37" s="43">
        <v>16.899999999999999</v>
      </c>
      <c r="P37" s="44">
        <v>9.8800000000000008</v>
      </c>
      <c r="Q37" s="41">
        <v>10.63</v>
      </c>
      <c r="R37" s="44">
        <v>8.33</v>
      </c>
    </row>
    <row r="38" spans="2:18" ht="18.75">
      <c r="B38" s="2" t="s">
        <v>90</v>
      </c>
      <c r="D38" s="62">
        <v>-6.1</v>
      </c>
      <c r="E38" s="43">
        <v>-7.62</v>
      </c>
      <c r="F38" s="43">
        <v>-11.24</v>
      </c>
      <c r="G38" s="43">
        <v>-9.2799999999999994</v>
      </c>
      <c r="H38" s="43">
        <v>-9</v>
      </c>
      <c r="I38" s="44">
        <v>-9.18</v>
      </c>
      <c r="J38" s="41">
        <v>-5.5</v>
      </c>
      <c r="K38" s="44">
        <v>3.19</v>
      </c>
      <c r="L38" s="63">
        <f>L39-2.5</f>
        <v>2.1900000000000004</v>
      </c>
      <c r="M38" s="43">
        <v>6.27</v>
      </c>
      <c r="N38" s="43">
        <v>1.55</v>
      </c>
      <c r="O38" s="43">
        <v>3.81</v>
      </c>
      <c r="P38" s="44">
        <v>-2.68</v>
      </c>
      <c r="Q38" s="41">
        <v>0.4</v>
      </c>
      <c r="R38" s="44">
        <v>-2.79</v>
      </c>
    </row>
    <row r="39" spans="2:18" ht="18.75">
      <c r="B39" s="2" t="s">
        <v>91</v>
      </c>
      <c r="D39" s="62">
        <v>-3.29</v>
      </c>
      <c r="E39" s="43">
        <v>-4.41</v>
      </c>
      <c r="F39" s="43">
        <v>-5.94</v>
      </c>
      <c r="G39" s="43">
        <v>-8.31</v>
      </c>
      <c r="H39" s="43">
        <v>-7.28</v>
      </c>
      <c r="I39" s="44">
        <v>-7.81</v>
      </c>
      <c r="J39" s="41">
        <v>-4.3899999999999997</v>
      </c>
      <c r="K39" s="44">
        <v>5.0199999999999996</v>
      </c>
      <c r="L39" s="41">
        <v>4.6900000000000004</v>
      </c>
      <c r="M39" s="43">
        <v>7.66</v>
      </c>
      <c r="N39" s="43">
        <v>5.41</v>
      </c>
      <c r="O39" s="43">
        <v>8.6999999999999993</v>
      </c>
      <c r="P39" s="44">
        <v>0.69</v>
      </c>
      <c r="Q39" s="41">
        <v>1.52</v>
      </c>
      <c r="R39" s="44">
        <v>-1.69</v>
      </c>
    </row>
    <row r="40" spans="2:18" ht="18.75">
      <c r="B40" s="4" t="s">
        <v>92</v>
      </c>
      <c r="D40" s="62">
        <v>-1.89</v>
      </c>
      <c r="E40" s="43">
        <v>0.09</v>
      </c>
      <c r="F40" s="43">
        <v>0.08</v>
      </c>
      <c r="G40" s="43">
        <v>-0.16</v>
      </c>
      <c r="H40" s="43">
        <v>0.35</v>
      </c>
      <c r="I40" s="44">
        <v>-7.0000000000000007E-2</v>
      </c>
      <c r="J40" s="41"/>
      <c r="K40" s="44"/>
      <c r="L40" s="41">
        <v>14.7</v>
      </c>
      <c r="M40" s="43"/>
      <c r="N40" s="43"/>
      <c r="O40" s="43"/>
      <c r="P40" s="44"/>
      <c r="Q40" s="41"/>
      <c r="R40" s="44"/>
    </row>
    <row r="41" spans="2:18" ht="18">
      <c r="B41" s="4" t="s">
        <v>93</v>
      </c>
      <c r="D41" s="62">
        <v>-11.37</v>
      </c>
      <c r="E41" s="43">
        <v>-11.63</v>
      </c>
      <c r="F41" s="43">
        <v>-13.18</v>
      </c>
      <c r="G41" s="43">
        <v>-13.54</v>
      </c>
      <c r="H41" s="43">
        <v>-12.71</v>
      </c>
      <c r="I41" s="44">
        <v>-13.22</v>
      </c>
      <c r="J41" s="41">
        <v>-9.7200000000000006</v>
      </c>
      <c r="K41" s="44">
        <v>-0.47</v>
      </c>
      <c r="L41" s="41">
        <v>-2.0699999999999998</v>
      </c>
      <c r="M41" s="43">
        <v>2.23</v>
      </c>
      <c r="N41" s="43">
        <v>-1.06</v>
      </c>
      <c r="O41" s="43">
        <v>2.0099999999999998</v>
      </c>
      <c r="P41" s="44">
        <v>-5.77</v>
      </c>
      <c r="Q41" s="41">
        <v>-4.08</v>
      </c>
      <c r="R41" s="44">
        <v>-5.37</v>
      </c>
    </row>
    <row r="42" spans="2:18" ht="17.25">
      <c r="B42" s="4" t="s">
        <v>23</v>
      </c>
      <c r="D42" s="62">
        <v>12.69</v>
      </c>
      <c r="E42" s="43">
        <v>12.8</v>
      </c>
      <c r="F42" s="43">
        <v>11.21</v>
      </c>
      <c r="G42" s="43">
        <v>11.24</v>
      </c>
      <c r="H42" s="43">
        <v>11.55</v>
      </c>
      <c r="I42" s="44">
        <v>11.4</v>
      </c>
      <c r="J42" s="41">
        <v>14.08</v>
      </c>
      <c r="K42" s="44">
        <v>20.260000000000002</v>
      </c>
      <c r="L42" s="41">
        <v>41.64</v>
      </c>
      <c r="M42" s="43">
        <v>17.71</v>
      </c>
      <c r="N42" s="43">
        <v>16.48</v>
      </c>
      <c r="O42" s="43">
        <v>17.350000000000001</v>
      </c>
      <c r="P42" s="44">
        <v>14.86</v>
      </c>
      <c r="Q42" s="41">
        <v>16.579999999999998</v>
      </c>
      <c r="R42" s="44">
        <v>14.7</v>
      </c>
    </row>
    <row r="43" spans="2:18" ht="18">
      <c r="B43" s="4" t="s">
        <v>24</v>
      </c>
      <c r="D43" s="62">
        <v>9.08</v>
      </c>
      <c r="E43" s="43">
        <v>10.06</v>
      </c>
      <c r="F43" s="43">
        <v>8.81</v>
      </c>
      <c r="G43" s="43">
        <v>8.5399999999999991</v>
      </c>
      <c r="H43" s="43">
        <v>8.86</v>
      </c>
      <c r="I43" s="44">
        <v>8.73</v>
      </c>
      <c r="J43" s="41">
        <v>11.39</v>
      </c>
      <c r="K43" s="44">
        <v>17.3</v>
      </c>
      <c r="L43" s="41">
        <v>34.08</v>
      </c>
      <c r="M43" s="43">
        <v>15.88</v>
      </c>
      <c r="N43" s="43">
        <v>14.77</v>
      </c>
      <c r="O43" s="43">
        <v>15.75</v>
      </c>
      <c r="P43" s="44">
        <v>12.94</v>
      </c>
      <c r="Q43" s="41">
        <v>14.27</v>
      </c>
      <c r="R43" s="44">
        <v>12.9</v>
      </c>
    </row>
    <row r="44" spans="2:18" ht="18">
      <c r="B44" s="4" t="s">
        <v>25</v>
      </c>
      <c r="D44" s="62">
        <v>-1.76</v>
      </c>
      <c r="E44" s="43">
        <v>-0.48</v>
      </c>
      <c r="F44" s="43">
        <v>-0.32</v>
      </c>
      <c r="G44" s="43">
        <v>-3.12</v>
      </c>
      <c r="H44" s="43">
        <v>-2.2400000000000002</v>
      </c>
      <c r="I44" s="44">
        <v>-2.84</v>
      </c>
      <c r="J44" s="41">
        <v>3.57</v>
      </c>
      <c r="K44" s="44">
        <v>13.69</v>
      </c>
      <c r="L44" s="41">
        <v>16</v>
      </c>
      <c r="M44" s="43">
        <v>19.39</v>
      </c>
      <c r="N44" s="43">
        <v>17.28</v>
      </c>
      <c r="O44" s="43">
        <v>21.21</v>
      </c>
      <c r="P44" s="44">
        <v>10.82</v>
      </c>
      <c r="Q44" s="41">
        <v>12.15</v>
      </c>
      <c r="R44" s="44">
        <v>9.59</v>
      </c>
    </row>
    <row r="45" spans="2:18" ht="18">
      <c r="B45" s="4" t="s">
        <v>26</v>
      </c>
      <c r="D45" s="62">
        <v>-19.190000000000001</v>
      </c>
      <c r="E45" s="43">
        <v>-17.809999999999999</v>
      </c>
      <c r="F45" s="43">
        <v>-16.68</v>
      </c>
      <c r="G45" s="43">
        <v>-20.6</v>
      </c>
      <c r="H45" s="43">
        <v>-19.670000000000002</v>
      </c>
      <c r="I45" s="44">
        <v>-20.3</v>
      </c>
      <c r="J45" s="41">
        <v>-14.16</v>
      </c>
      <c r="K45" s="44">
        <v>-3.63</v>
      </c>
      <c r="L45" s="41">
        <v>-2.93</v>
      </c>
      <c r="M45" s="43">
        <v>-0.77</v>
      </c>
      <c r="N45" s="43">
        <v>-1.78</v>
      </c>
      <c r="O45" s="43">
        <v>2.3199999999999998</v>
      </c>
      <c r="P45" s="44">
        <v>-8.0299999999999994</v>
      </c>
      <c r="Q45" s="41">
        <v>-6.87</v>
      </c>
      <c r="R45" s="44">
        <v>-8.8800000000000008</v>
      </c>
    </row>
    <row r="46" spans="2:18" ht="18">
      <c r="B46" s="4" t="s">
        <v>27</v>
      </c>
      <c r="D46" s="62">
        <v>-14.84</v>
      </c>
      <c r="E46" s="43">
        <v>-11.74</v>
      </c>
      <c r="F46" s="43">
        <v>-9.73</v>
      </c>
      <c r="G46" s="43">
        <v>-16.36</v>
      </c>
      <c r="H46" s="43">
        <v>-15.5</v>
      </c>
      <c r="I46" s="44">
        <v>-16.079999999999998</v>
      </c>
      <c r="J46" s="41">
        <v>-8.9700000000000006</v>
      </c>
      <c r="K46" s="44">
        <v>2.92</v>
      </c>
      <c r="L46" s="41">
        <v>8.23</v>
      </c>
      <c r="M46" s="43">
        <v>9.1199999999999992</v>
      </c>
      <c r="N46" s="43">
        <v>9.6300000000000008</v>
      </c>
      <c r="O46" s="43">
        <v>14.81</v>
      </c>
      <c r="P46" s="44">
        <v>1.58</v>
      </c>
      <c r="Q46" s="41">
        <v>0.67</v>
      </c>
      <c r="R46" s="44">
        <v>2.2999999999999998</v>
      </c>
    </row>
    <row r="47" spans="2:18" ht="18">
      <c r="B47" s="4" t="s">
        <v>28</v>
      </c>
      <c r="D47" s="62">
        <v>11.74</v>
      </c>
      <c r="E47" s="43">
        <v>12.08</v>
      </c>
      <c r="F47" s="43">
        <v>10.46</v>
      </c>
      <c r="G47" s="43">
        <v>10.07</v>
      </c>
      <c r="H47" s="43">
        <v>10.23</v>
      </c>
      <c r="I47" s="44">
        <v>10.220000000000001</v>
      </c>
      <c r="J47" s="41">
        <v>12.26</v>
      </c>
      <c r="K47" s="44">
        <v>18.14</v>
      </c>
      <c r="L47" s="41">
        <v>48.86</v>
      </c>
      <c r="M47" s="43">
        <v>15.97</v>
      </c>
      <c r="N47" s="43">
        <v>15.09</v>
      </c>
      <c r="O47" s="43">
        <v>15.98</v>
      </c>
      <c r="P47" s="44">
        <v>13.5</v>
      </c>
      <c r="Q47" s="41">
        <v>14.51</v>
      </c>
      <c r="R47" s="44">
        <v>14.05</v>
      </c>
    </row>
    <row r="48" spans="2:18" ht="18">
      <c r="B48" s="2" t="s">
        <v>13</v>
      </c>
      <c r="D48" s="62">
        <v>14.15</v>
      </c>
      <c r="E48" s="43">
        <v>13.7</v>
      </c>
      <c r="F48" s="43">
        <v>11.74</v>
      </c>
      <c r="G48" s="43">
        <v>11.94</v>
      </c>
      <c r="H48" s="43">
        <v>12.16</v>
      </c>
      <c r="I48" s="44">
        <v>12.09</v>
      </c>
      <c r="J48" s="41">
        <v>13.64</v>
      </c>
      <c r="K48" s="44">
        <v>19.8</v>
      </c>
      <c r="L48" s="41">
        <v>43.76</v>
      </c>
      <c r="M48" s="43">
        <v>16.899999999999999</v>
      </c>
      <c r="N48" s="43">
        <v>15.65</v>
      </c>
      <c r="O48" s="43">
        <v>16.420000000000002</v>
      </c>
      <c r="P48" s="44">
        <v>14.27</v>
      </c>
      <c r="Q48" s="41">
        <v>15.48</v>
      </c>
      <c r="R48" s="44">
        <v>15.5</v>
      </c>
    </row>
    <row r="49" spans="2:18" ht="18.75">
      <c r="B49" s="3" t="s">
        <v>14</v>
      </c>
      <c r="D49" s="62">
        <v>12.61</v>
      </c>
      <c r="E49" s="43">
        <v>12.26</v>
      </c>
      <c r="F49" s="43">
        <v>10.08</v>
      </c>
      <c r="G49" s="43">
        <v>10.07</v>
      </c>
      <c r="H49" s="43">
        <v>10.24</v>
      </c>
      <c r="I49" s="44">
        <v>10.27</v>
      </c>
      <c r="J49" s="41">
        <v>11.31</v>
      </c>
      <c r="K49" s="44">
        <v>16.809999999999999</v>
      </c>
      <c r="L49" s="41">
        <v>36.229999999999997</v>
      </c>
      <c r="M49" s="43">
        <v>15.3</v>
      </c>
      <c r="N49" s="43">
        <v>14.32</v>
      </c>
      <c r="O49" s="43">
        <v>15.04</v>
      </c>
      <c r="P49" s="44">
        <v>12.92</v>
      </c>
      <c r="Q49" s="41">
        <v>13.36</v>
      </c>
      <c r="R49" s="44">
        <v>15.79</v>
      </c>
    </row>
    <row r="50" spans="2:18" ht="18.75">
      <c r="B50" s="3" t="s">
        <v>15</v>
      </c>
      <c r="D50" s="62">
        <v>10.46</v>
      </c>
      <c r="E50" s="43">
        <v>11.08</v>
      </c>
      <c r="F50" s="43">
        <v>8.8800000000000008</v>
      </c>
      <c r="G50" s="43">
        <v>8.5</v>
      </c>
      <c r="H50" s="43">
        <v>8.82</v>
      </c>
      <c r="I50" s="44">
        <v>8.83</v>
      </c>
      <c r="J50" s="41">
        <v>9.6</v>
      </c>
      <c r="K50" s="44">
        <v>13.32</v>
      </c>
      <c r="L50" s="41">
        <v>26.17</v>
      </c>
      <c r="M50" s="43">
        <v>12.61</v>
      </c>
      <c r="N50" s="43">
        <v>11.94</v>
      </c>
      <c r="O50" s="43">
        <v>12.67</v>
      </c>
      <c r="P50" s="44">
        <v>10.75</v>
      </c>
      <c r="Q50" s="41">
        <v>11.18</v>
      </c>
      <c r="R50" s="44">
        <v>10.15</v>
      </c>
    </row>
    <row r="51" spans="2:18" ht="18.75">
      <c r="B51" s="3" t="s">
        <v>16</v>
      </c>
      <c r="D51" s="62">
        <v>12.85</v>
      </c>
      <c r="E51" s="43">
        <v>10.75</v>
      </c>
      <c r="F51" s="43">
        <v>7.1</v>
      </c>
      <c r="G51" s="43">
        <v>6.85</v>
      </c>
      <c r="H51" s="43">
        <v>7.32</v>
      </c>
      <c r="I51" s="44">
        <v>7.32</v>
      </c>
      <c r="J51" s="41">
        <v>10.39</v>
      </c>
      <c r="K51" s="44">
        <v>18.27</v>
      </c>
      <c r="L51" s="41">
        <v>17.32</v>
      </c>
      <c r="M51" s="43">
        <v>21.54</v>
      </c>
      <c r="N51" s="43">
        <v>18.03</v>
      </c>
      <c r="O51" s="43">
        <v>20.62</v>
      </c>
      <c r="P51" s="44">
        <v>13.93</v>
      </c>
      <c r="Q51" s="41">
        <v>15.99</v>
      </c>
      <c r="R51" s="44">
        <v>12.31</v>
      </c>
    </row>
    <row r="52" spans="2:18" ht="18.75">
      <c r="B52" s="3" t="s">
        <v>94</v>
      </c>
      <c r="D52" s="62">
        <v>13.86</v>
      </c>
      <c r="E52" s="43">
        <v>13.12</v>
      </c>
      <c r="F52" s="43">
        <v>10.88</v>
      </c>
      <c r="G52" s="43">
        <v>10.87</v>
      </c>
      <c r="H52" s="43">
        <v>11.11</v>
      </c>
      <c r="I52" s="44">
        <v>11.07</v>
      </c>
      <c r="J52" s="41">
        <v>13.58</v>
      </c>
      <c r="K52" s="44">
        <v>19.62</v>
      </c>
      <c r="L52" s="41">
        <v>36.159999999999997</v>
      </c>
      <c r="M52" s="43">
        <v>16.96</v>
      </c>
      <c r="N52" s="43">
        <v>15.68</v>
      </c>
      <c r="O52" s="43">
        <v>16.63</v>
      </c>
      <c r="P52" s="44">
        <v>14.06</v>
      </c>
      <c r="Q52" s="41">
        <v>15.88</v>
      </c>
      <c r="R52" s="44">
        <v>13.57</v>
      </c>
    </row>
    <row r="53" spans="2:18" ht="18.75">
      <c r="B53" s="3" t="s">
        <v>95</v>
      </c>
      <c r="D53" s="62">
        <v>16.03</v>
      </c>
      <c r="E53" s="43">
        <v>15.82</v>
      </c>
      <c r="F53" s="43">
        <v>13.71</v>
      </c>
      <c r="G53" s="43">
        <v>13.87</v>
      </c>
      <c r="H53" s="43">
        <v>14.04</v>
      </c>
      <c r="I53" s="44">
        <v>14.04</v>
      </c>
      <c r="J53" s="41">
        <v>16.25</v>
      </c>
      <c r="K53" s="44">
        <v>22.08</v>
      </c>
      <c r="L53" s="41">
        <v>60.61</v>
      </c>
      <c r="M53" s="43">
        <v>18.82</v>
      </c>
      <c r="N53" s="43">
        <v>17.7</v>
      </c>
      <c r="O53" s="43">
        <v>18.37</v>
      </c>
      <c r="P53" s="44">
        <v>16.43</v>
      </c>
      <c r="Q53" s="41">
        <v>18.100000000000001</v>
      </c>
      <c r="R53" s="44">
        <v>17.16</v>
      </c>
    </row>
    <row r="54" spans="2:18" ht="18.75">
      <c r="B54" s="4" t="s">
        <v>44</v>
      </c>
      <c r="D54" s="62">
        <v>6.56</v>
      </c>
      <c r="E54" s="43">
        <v>6.39</v>
      </c>
      <c r="F54" s="43">
        <v>4.9400000000000004</v>
      </c>
      <c r="G54" s="43">
        <v>5.12</v>
      </c>
      <c r="H54" s="43">
        <v>5.14</v>
      </c>
      <c r="I54" s="44">
        <v>6.49</v>
      </c>
      <c r="J54" s="41">
        <v>5.33</v>
      </c>
      <c r="K54" s="44">
        <v>7.33</v>
      </c>
      <c r="L54" s="41">
        <v>26.29</v>
      </c>
      <c r="M54" s="43">
        <v>5.17</v>
      </c>
      <c r="N54" s="43">
        <v>5.01</v>
      </c>
      <c r="O54" s="43">
        <v>4.8899999999999997</v>
      </c>
      <c r="P54" s="44">
        <v>5.15</v>
      </c>
      <c r="Q54" s="41">
        <v>5.44</v>
      </c>
      <c r="R54" s="44">
        <v>5.76</v>
      </c>
    </row>
    <row r="55" spans="2:18" ht="18">
      <c r="B55" s="4" t="s">
        <v>45</v>
      </c>
      <c r="D55" s="62">
        <v>2.1800000000000002</v>
      </c>
      <c r="E55" s="43">
        <v>2.19</v>
      </c>
      <c r="F55" s="43">
        <v>-0.03</v>
      </c>
      <c r="G55" s="43">
        <v>-0.1</v>
      </c>
      <c r="H55" s="43">
        <v>0.11</v>
      </c>
      <c r="I55" s="44">
        <v>0.12</v>
      </c>
      <c r="J55" s="41">
        <v>2.12</v>
      </c>
      <c r="K55" s="44">
        <v>6.88</v>
      </c>
      <c r="L55" s="41">
        <v>8.82</v>
      </c>
      <c r="M55" s="43">
        <v>12.62</v>
      </c>
      <c r="N55" s="43">
        <v>9.6999999999999993</v>
      </c>
      <c r="O55" s="43">
        <v>11.95</v>
      </c>
      <c r="P55" s="44">
        <v>6.01</v>
      </c>
      <c r="Q55" s="41">
        <v>6.71</v>
      </c>
      <c r="R55" s="44">
        <v>6.01</v>
      </c>
    </row>
    <row r="56" spans="2:18" ht="18.75">
      <c r="B56" s="4" t="s">
        <v>21</v>
      </c>
      <c r="D56" s="62">
        <v>8.61</v>
      </c>
      <c r="E56" s="43">
        <v>9.07</v>
      </c>
      <c r="F56" s="43">
        <v>7.51</v>
      </c>
      <c r="G56" s="43">
        <v>7.6</v>
      </c>
      <c r="H56" s="43">
        <v>7.92</v>
      </c>
      <c r="I56" s="44">
        <v>7.78</v>
      </c>
      <c r="J56" s="41">
        <v>10.16</v>
      </c>
      <c r="K56" s="44">
        <v>16.29</v>
      </c>
      <c r="L56" s="41">
        <v>31.27</v>
      </c>
      <c r="M56" s="43">
        <v>14.69</v>
      </c>
      <c r="N56" s="43">
        <v>13.33</v>
      </c>
      <c r="O56" s="43">
        <v>14.35</v>
      </c>
      <c r="P56" s="44">
        <v>11.45</v>
      </c>
      <c r="Q56" s="41">
        <v>12.88</v>
      </c>
      <c r="R56" s="44">
        <v>10.82</v>
      </c>
    </row>
    <row r="57" spans="2:18" ht="18.75">
      <c r="B57" s="4" t="s">
        <v>157</v>
      </c>
      <c r="D57" s="62">
        <v>6.99</v>
      </c>
      <c r="E57" s="43">
        <v>6.73</v>
      </c>
      <c r="F57" s="43">
        <v>4.99</v>
      </c>
      <c r="G57" s="43">
        <v>5.56</v>
      </c>
      <c r="H57" s="43">
        <v>5.72</v>
      </c>
      <c r="I57" s="44">
        <v>6.68</v>
      </c>
      <c r="J57" s="41">
        <v>6.39</v>
      </c>
      <c r="K57" s="44">
        <v>8.98</v>
      </c>
      <c r="L57" s="41">
        <v>25.18</v>
      </c>
      <c r="M57" s="43">
        <v>7.29</v>
      </c>
      <c r="N57" s="43">
        <v>6.99</v>
      </c>
      <c r="O57" s="43">
        <v>7.22</v>
      </c>
      <c r="P57" s="44">
        <v>6.62</v>
      </c>
      <c r="Q57" s="41">
        <v>6.95</v>
      </c>
      <c r="R57" s="44">
        <v>7.19</v>
      </c>
    </row>
    <row r="58" spans="2:18" ht="18.75">
      <c r="B58" s="4" t="s">
        <v>22</v>
      </c>
      <c r="D58" s="62">
        <v>5.77</v>
      </c>
      <c r="E58" s="43">
        <v>7.95</v>
      </c>
      <c r="F58" s="43">
        <v>6.42</v>
      </c>
      <c r="G58" s="43">
        <v>6.03</v>
      </c>
      <c r="H58" s="43">
        <v>6.05</v>
      </c>
      <c r="I58" s="44">
        <v>6.24</v>
      </c>
      <c r="J58" s="41">
        <v>6.87</v>
      </c>
      <c r="K58" s="44">
        <v>11.21</v>
      </c>
      <c r="L58" s="41">
        <v>23.26</v>
      </c>
      <c r="M58" s="43">
        <v>9.01</v>
      </c>
      <c r="N58" s="43">
        <v>8.67</v>
      </c>
      <c r="O58" s="43">
        <v>9.15</v>
      </c>
      <c r="P58" s="44">
        <v>7.77</v>
      </c>
      <c r="Q58" s="41">
        <v>7.96</v>
      </c>
      <c r="R58" s="44">
        <v>6.72</v>
      </c>
    </row>
    <row r="59" spans="2:18" ht="18.75">
      <c r="B59" s="4" t="s">
        <v>158</v>
      </c>
      <c r="D59" s="62">
        <v>6.45</v>
      </c>
      <c r="E59" s="43">
        <v>7.13</v>
      </c>
      <c r="F59" s="43">
        <v>5.81</v>
      </c>
      <c r="G59" s="43">
        <v>4.8</v>
      </c>
      <c r="H59" s="43">
        <v>5.55</v>
      </c>
      <c r="I59" s="44">
        <v>5</v>
      </c>
      <c r="J59" s="41">
        <v>6.92</v>
      </c>
      <c r="K59" s="44">
        <v>12.3</v>
      </c>
      <c r="L59" s="41">
        <v>12.33</v>
      </c>
      <c r="M59" s="43">
        <v>14.11</v>
      </c>
      <c r="N59" s="43">
        <v>12.84</v>
      </c>
      <c r="O59" s="43">
        <v>14.69</v>
      </c>
      <c r="P59" s="44">
        <v>10.08</v>
      </c>
      <c r="Q59" s="41">
        <v>10.42</v>
      </c>
      <c r="R59" s="44">
        <v>8.8699999999999992</v>
      </c>
    </row>
    <row r="60" spans="2:18" ht="18.75">
      <c r="B60" s="4" t="s">
        <v>17</v>
      </c>
      <c r="D60" s="62">
        <v>6.91</v>
      </c>
      <c r="E60" s="43">
        <v>7.36</v>
      </c>
      <c r="F60" s="43">
        <v>4.74</v>
      </c>
      <c r="G60" s="43">
        <v>4.29</v>
      </c>
      <c r="H60" s="43">
        <v>4.8600000000000003</v>
      </c>
      <c r="I60" s="44">
        <v>4.71</v>
      </c>
      <c r="J60" s="41">
        <v>7.13</v>
      </c>
      <c r="K60" s="44">
        <v>15.21</v>
      </c>
      <c r="L60" s="41">
        <v>13.93</v>
      </c>
      <c r="M60" s="43">
        <v>17.62</v>
      </c>
      <c r="N60" s="43">
        <v>14.77</v>
      </c>
      <c r="O60" s="43">
        <v>17.16</v>
      </c>
      <c r="P60" s="44">
        <v>10.91</v>
      </c>
      <c r="Q60" s="41">
        <v>12.11</v>
      </c>
      <c r="R60" s="44">
        <v>10.210000000000001</v>
      </c>
    </row>
    <row r="61" spans="2:18" ht="18.75">
      <c r="B61" s="4" t="s">
        <v>18</v>
      </c>
      <c r="D61" s="62">
        <v>-4.43</v>
      </c>
      <c r="E61" s="43">
        <v>-5.64</v>
      </c>
      <c r="F61" s="43">
        <v>-7.69</v>
      </c>
      <c r="G61" s="43">
        <v>-9.99</v>
      </c>
      <c r="H61" s="43">
        <v>-8.9</v>
      </c>
      <c r="I61" s="44">
        <v>-9.41</v>
      </c>
      <c r="J61" s="41">
        <v>-5.9</v>
      </c>
      <c r="K61" s="44">
        <v>3.54</v>
      </c>
      <c r="L61" s="41">
        <v>3.12</v>
      </c>
      <c r="M61" s="43">
        <v>6.12</v>
      </c>
      <c r="N61" s="43">
        <v>3.77</v>
      </c>
      <c r="O61" s="43">
        <v>7.08</v>
      </c>
      <c r="P61" s="44">
        <v>-0.92</v>
      </c>
      <c r="Q61" s="41">
        <v>7.0000000000000007E-2</v>
      </c>
      <c r="R61" s="44">
        <v>-3.04</v>
      </c>
    </row>
    <row r="62" spans="2:18" ht="18.75">
      <c r="B62" s="4" t="s">
        <v>19</v>
      </c>
      <c r="D62" s="62">
        <v>10.74</v>
      </c>
      <c r="E62" s="43">
        <v>10.65</v>
      </c>
      <c r="F62" s="43">
        <v>7.18</v>
      </c>
      <c r="G62" s="43">
        <v>6.7</v>
      </c>
      <c r="H62" s="43">
        <v>7.15</v>
      </c>
      <c r="I62" s="44">
        <v>7.11</v>
      </c>
      <c r="J62" s="41">
        <v>10.77</v>
      </c>
      <c r="K62" s="44">
        <v>19.940000000000001</v>
      </c>
      <c r="L62" s="41">
        <v>17.87</v>
      </c>
      <c r="M62" s="43">
        <v>21.96</v>
      </c>
      <c r="N62" s="43">
        <v>18.73</v>
      </c>
      <c r="O62" s="43">
        <v>21.39</v>
      </c>
      <c r="P62" s="44">
        <v>14.39</v>
      </c>
      <c r="Q62" s="41">
        <v>16.5</v>
      </c>
      <c r="R62" s="44">
        <v>13.47</v>
      </c>
    </row>
    <row r="63" spans="2:18" ht="18.75">
      <c r="B63" s="4" t="s">
        <v>20</v>
      </c>
      <c r="D63" s="62">
        <v>14.06</v>
      </c>
      <c r="E63" s="43">
        <v>14.05</v>
      </c>
      <c r="F63" s="43">
        <v>11.93</v>
      </c>
      <c r="G63" s="43">
        <v>12.06</v>
      </c>
      <c r="H63" s="43">
        <v>12.22</v>
      </c>
      <c r="I63" s="44">
        <v>12.22</v>
      </c>
      <c r="J63" s="41">
        <v>14.29</v>
      </c>
      <c r="K63" s="44">
        <v>19.989999999999998</v>
      </c>
      <c r="L63" s="41">
        <v>53.72</v>
      </c>
      <c r="M63" s="43">
        <v>16.989999999999998</v>
      </c>
      <c r="N63" s="43">
        <v>15.84</v>
      </c>
      <c r="O63" s="43">
        <v>16.55</v>
      </c>
      <c r="P63" s="44">
        <v>14.54</v>
      </c>
      <c r="Q63" s="41">
        <v>16.13</v>
      </c>
      <c r="R63" s="44">
        <v>14.92</v>
      </c>
    </row>
    <row r="64" spans="2:18" ht="17.25">
      <c r="B64" s="2" t="s">
        <v>43</v>
      </c>
      <c r="D64" s="62">
        <v>9.9</v>
      </c>
      <c r="E64" s="43">
        <v>9.5500000000000007</v>
      </c>
      <c r="F64" s="43">
        <v>7.75</v>
      </c>
      <c r="G64" s="43">
        <v>7.8</v>
      </c>
      <c r="H64" s="43">
        <v>7.86</v>
      </c>
      <c r="I64" s="44">
        <v>8.57</v>
      </c>
      <c r="J64" s="41">
        <v>8.02</v>
      </c>
      <c r="K64" s="44">
        <v>11.44</v>
      </c>
      <c r="L64" s="41">
        <v>29.39</v>
      </c>
      <c r="M64" s="43">
        <v>9.8000000000000007</v>
      </c>
      <c r="N64" s="43">
        <v>9.3800000000000008</v>
      </c>
      <c r="O64" s="43">
        <v>9.59</v>
      </c>
      <c r="P64" s="44">
        <v>8.9600000000000009</v>
      </c>
      <c r="Q64" s="41">
        <v>8.8699999999999992</v>
      </c>
      <c r="R64" s="44">
        <v>10.220000000000001</v>
      </c>
    </row>
    <row r="65" spans="2:18" ht="18">
      <c r="B65" s="2" t="s">
        <v>54</v>
      </c>
      <c r="D65" s="62">
        <v>10.72</v>
      </c>
      <c r="E65" s="43">
        <v>9.8800000000000008</v>
      </c>
      <c r="F65" s="43">
        <v>7.99</v>
      </c>
      <c r="G65" s="43">
        <v>8.25</v>
      </c>
      <c r="H65" s="43">
        <v>8.42</v>
      </c>
      <c r="I65" s="44">
        <v>7.89</v>
      </c>
      <c r="J65" s="41">
        <v>8.93</v>
      </c>
      <c r="K65" s="44">
        <v>13.18</v>
      </c>
      <c r="L65" s="41">
        <v>31.86</v>
      </c>
      <c r="M65" s="43">
        <v>11.75</v>
      </c>
      <c r="N65" s="43">
        <v>10.96</v>
      </c>
      <c r="O65" s="43">
        <v>11.43</v>
      </c>
      <c r="P65" s="44">
        <v>10.06</v>
      </c>
      <c r="Q65" s="41">
        <v>10.27</v>
      </c>
      <c r="R65" s="44">
        <v>12.71</v>
      </c>
    </row>
    <row r="66" spans="2:18" ht="18.75">
      <c r="B66" s="2" t="s">
        <v>55</v>
      </c>
      <c r="D66" s="62">
        <v>10.14</v>
      </c>
      <c r="E66" s="43">
        <v>9.8699999999999992</v>
      </c>
      <c r="F66" s="43">
        <v>7.84</v>
      </c>
      <c r="G66" s="43">
        <v>7.72</v>
      </c>
      <c r="H66" s="43">
        <v>7.87</v>
      </c>
      <c r="I66" s="44">
        <v>7.92</v>
      </c>
      <c r="J66" s="41">
        <v>8.73</v>
      </c>
      <c r="K66" s="44">
        <v>13.42</v>
      </c>
      <c r="L66" s="41">
        <v>22.93</v>
      </c>
      <c r="M66" s="43">
        <v>11.53</v>
      </c>
      <c r="N66" s="43">
        <v>10.78</v>
      </c>
      <c r="O66" s="43">
        <v>11.41</v>
      </c>
      <c r="P66" s="44">
        <v>9.7200000000000006</v>
      </c>
      <c r="Q66" s="41">
        <v>10.15</v>
      </c>
      <c r="R66" s="44">
        <v>11.32</v>
      </c>
    </row>
    <row r="67" spans="2:18" ht="18.75">
      <c r="B67" s="2" t="s">
        <v>56</v>
      </c>
      <c r="D67" s="62">
        <v>3.04</v>
      </c>
      <c r="E67" s="43">
        <v>4.3099999999999996</v>
      </c>
      <c r="F67" s="43">
        <v>0.82</v>
      </c>
      <c r="G67" s="43">
        <v>-1.62</v>
      </c>
      <c r="H67" s="43">
        <v>-1.24</v>
      </c>
      <c r="I67" s="44">
        <v>-0.97</v>
      </c>
      <c r="J67" s="41">
        <v>0.04</v>
      </c>
      <c r="K67" s="44">
        <v>6.71</v>
      </c>
      <c r="L67" s="41">
        <v>7.42</v>
      </c>
      <c r="M67" s="43">
        <v>8.99</v>
      </c>
      <c r="N67" s="43">
        <v>7.88</v>
      </c>
      <c r="O67" s="43">
        <v>10.27</v>
      </c>
      <c r="P67" s="44">
        <v>4.6100000000000003</v>
      </c>
      <c r="Q67" s="41">
        <v>4.01</v>
      </c>
      <c r="R67" s="44">
        <v>3.29</v>
      </c>
    </row>
    <row r="68" spans="2:18" ht="18">
      <c r="B68" s="3" t="s">
        <v>40</v>
      </c>
      <c r="D68" s="62">
        <v>10.27</v>
      </c>
      <c r="E68" s="43">
        <v>12.93</v>
      </c>
      <c r="F68" s="43">
        <v>11.52</v>
      </c>
      <c r="G68" s="43">
        <v>10.73</v>
      </c>
      <c r="H68" s="43">
        <v>10.73</v>
      </c>
      <c r="I68" s="44">
        <v>9.56</v>
      </c>
      <c r="J68" s="41">
        <v>10.199999999999999</v>
      </c>
      <c r="K68" s="44">
        <v>13.92</v>
      </c>
      <c r="L68" s="41">
        <v>41.62</v>
      </c>
      <c r="M68" s="43">
        <v>12.47</v>
      </c>
      <c r="N68" s="43">
        <v>12.64</v>
      </c>
      <c r="O68" s="43">
        <v>12.92</v>
      </c>
      <c r="P68" s="44">
        <v>12.08</v>
      </c>
      <c r="Q68" s="41">
        <v>10.86</v>
      </c>
      <c r="R68" s="44">
        <v>13.66</v>
      </c>
    </row>
    <row r="69" spans="2:18" ht="18.75">
      <c r="B69" s="3" t="s">
        <v>41</v>
      </c>
      <c r="D69" s="62">
        <v>8.8800000000000008</v>
      </c>
      <c r="E69" s="43">
        <v>8.7100000000000009</v>
      </c>
      <c r="F69" s="43">
        <v>5.14</v>
      </c>
      <c r="G69" s="43">
        <v>4.71</v>
      </c>
      <c r="H69" s="43">
        <v>5.24</v>
      </c>
      <c r="I69" s="44">
        <v>5.25</v>
      </c>
      <c r="J69" s="41">
        <v>4.24</v>
      </c>
      <c r="K69" s="44">
        <v>8.0399999999999991</v>
      </c>
      <c r="L69" s="41">
        <v>11.63</v>
      </c>
      <c r="M69" s="43">
        <v>14.54</v>
      </c>
      <c r="N69" s="43">
        <v>12.22</v>
      </c>
      <c r="O69" s="43">
        <v>14.07</v>
      </c>
      <c r="P69" s="44">
        <v>9.43</v>
      </c>
      <c r="Q69" s="41">
        <v>7.95</v>
      </c>
      <c r="R69" s="44">
        <v>15.24</v>
      </c>
    </row>
    <row r="70" spans="2:18" ht="18.75">
      <c r="B70" s="3" t="s">
        <v>42</v>
      </c>
      <c r="D70" s="62">
        <v>-1.78</v>
      </c>
      <c r="E70" s="43">
        <v>-0.77</v>
      </c>
      <c r="F70" s="43">
        <v>-3.62</v>
      </c>
      <c r="G70" s="43">
        <v>-6.02</v>
      </c>
      <c r="H70" s="43">
        <v>-5.4</v>
      </c>
      <c r="I70" s="44">
        <v>-5.27</v>
      </c>
      <c r="J70" s="41">
        <v>-4.2699999999999996</v>
      </c>
      <c r="K70" s="44">
        <v>2.2000000000000002</v>
      </c>
      <c r="L70" s="41">
        <v>5.44</v>
      </c>
      <c r="M70" s="43">
        <v>7.98</v>
      </c>
      <c r="N70" s="43">
        <v>6.08</v>
      </c>
      <c r="O70" s="43">
        <v>8.99</v>
      </c>
      <c r="P70" s="44">
        <v>1.89</v>
      </c>
      <c r="Q70" s="41">
        <v>1.1200000000000001</v>
      </c>
      <c r="R70" s="44">
        <v>-0.17</v>
      </c>
    </row>
    <row r="71" spans="2:18" ht="18.75">
      <c r="B71" s="4" t="s">
        <v>49</v>
      </c>
      <c r="D71" s="62">
        <v>1.1599999999999999</v>
      </c>
      <c r="E71" s="43">
        <v>-3.05</v>
      </c>
      <c r="F71" s="43">
        <v>-2.1</v>
      </c>
      <c r="G71" s="43">
        <v>-1.68</v>
      </c>
      <c r="H71" s="43">
        <v>-1.25</v>
      </c>
      <c r="I71" s="44">
        <v>-1.58</v>
      </c>
      <c r="J71" s="41">
        <v>1.53</v>
      </c>
      <c r="K71" s="44">
        <v>7.18</v>
      </c>
      <c r="L71" s="41">
        <v>14.96</v>
      </c>
      <c r="M71" s="43">
        <v>15.85</v>
      </c>
      <c r="N71" s="43">
        <v>12.59</v>
      </c>
      <c r="O71" s="43">
        <v>15.33</v>
      </c>
      <c r="P71" s="44">
        <v>7.47</v>
      </c>
      <c r="Q71" s="41">
        <v>8.0399999999999991</v>
      </c>
      <c r="R71" s="44">
        <v>8.7799999999999994</v>
      </c>
    </row>
    <row r="72" spans="2:18" ht="18">
      <c r="B72" s="4" t="s">
        <v>50</v>
      </c>
      <c r="D72" s="62">
        <v>-16.260000000000002</v>
      </c>
      <c r="E72" s="43">
        <v>-14.15</v>
      </c>
      <c r="F72" s="43">
        <v>-14.13</v>
      </c>
      <c r="G72" s="43">
        <v>-15.84</v>
      </c>
      <c r="H72" s="43">
        <v>-15.06</v>
      </c>
      <c r="I72" s="44">
        <v>-15.51</v>
      </c>
      <c r="J72" s="41">
        <v>-13.52</v>
      </c>
      <c r="K72" s="44">
        <v>-7.74</v>
      </c>
      <c r="L72" s="41">
        <v>-8.59</v>
      </c>
      <c r="M72" s="43">
        <v>-6.7</v>
      </c>
      <c r="N72" s="43">
        <v>-7.9</v>
      </c>
      <c r="O72" s="43">
        <v>-5.58</v>
      </c>
      <c r="P72" s="44">
        <v>-10.99</v>
      </c>
      <c r="Q72" s="41">
        <v>-10.56</v>
      </c>
      <c r="R72" s="44">
        <v>-11.68</v>
      </c>
    </row>
    <row r="73" spans="2:18" ht="18.75">
      <c r="B73" s="4" t="s">
        <v>51</v>
      </c>
      <c r="D73" s="62">
        <v>-12.14</v>
      </c>
      <c r="E73" s="43">
        <v>-10.87</v>
      </c>
      <c r="F73" s="43">
        <v>-11.02</v>
      </c>
      <c r="G73" s="43">
        <v>-12.54</v>
      </c>
      <c r="H73" s="43">
        <v>-11.99</v>
      </c>
      <c r="I73" s="44">
        <v>-12.36</v>
      </c>
      <c r="J73" s="41">
        <v>-10.88</v>
      </c>
      <c r="K73" s="44">
        <v>-6.18</v>
      </c>
      <c r="L73" s="41">
        <v>-5.78</v>
      </c>
      <c r="M73" s="43">
        <v>-3.81</v>
      </c>
      <c r="N73" s="43">
        <v>-5.17</v>
      </c>
      <c r="O73" s="43">
        <v>-3.1</v>
      </c>
      <c r="P73" s="44">
        <v>-8.02</v>
      </c>
      <c r="Q73" s="41">
        <v>-7.92</v>
      </c>
      <c r="R73" s="44">
        <v>-8.58</v>
      </c>
    </row>
    <row r="74" spans="2:18" ht="18.75">
      <c r="B74" s="4" t="s">
        <v>37</v>
      </c>
      <c r="D74" s="62">
        <v>5.75</v>
      </c>
      <c r="E74" s="43">
        <v>6.39</v>
      </c>
      <c r="F74" s="43">
        <v>5.24</v>
      </c>
      <c r="G74" s="43">
        <v>5.31</v>
      </c>
      <c r="H74" s="43">
        <v>5.64</v>
      </c>
      <c r="I74" s="44">
        <v>5.45</v>
      </c>
      <c r="J74" s="41">
        <v>8.0399999999999991</v>
      </c>
      <c r="K74" s="44">
        <v>13.53</v>
      </c>
      <c r="L74" s="41">
        <v>27.54</v>
      </c>
      <c r="M74" s="43">
        <v>13.79</v>
      </c>
      <c r="N74" s="43">
        <v>12.32</v>
      </c>
      <c r="O74" s="43">
        <v>13.5</v>
      </c>
      <c r="P74" s="44">
        <v>10.11</v>
      </c>
      <c r="Q74" s="41">
        <v>11.33</v>
      </c>
      <c r="R74" s="44">
        <v>9.91</v>
      </c>
    </row>
    <row r="75" spans="2:18" ht="18.75">
      <c r="B75" s="4" t="s">
        <v>159</v>
      </c>
      <c r="D75" s="62">
        <v>-7.94</v>
      </c>
      <c r="E75" s="43">
        <v>-8.7799999999999994</v>
      </c>
      <c r="F75" s="43">
        <v>-7.45</v>
      </c>
      <c r="G75" s="43">
        <v>-9.07</v>
      </c>
      <c r="H75" s="43">
        <v>-8.0500000000000007</v>
      </c>
      <c r="I75" s="44">
        <v>-8.81</v>
      </c>
      <c r="J75" s="41"/>
      <c r="K75" s="44"/>
      <c r="L75" s="41">
        <v>8.1199999999999992</v>
      </c>
      <c r="M75" s="43"/>
      <c r="N75" s="43"/>
      <c r="O75" s="43"/>
      <c r="P75" s="44"/>
      <c r="Q75" s="41"/>
      <c r="R75" s="44"/>
    </row>
    <row r="76" spans="2:18" ht="18.75">
      <c r="B76" s="4" t="s">
        <v>38</v>
      </c>
      <c r="D76" s="62">
        <v>9.8699999999999992</v>
      </c>
      <c r="E76" s="43">
        <v>12.04</v>
      </c>
      <c r="F76" s="43">
        <v>11.09</v>
      </c>
      <c r="G76" s="43">
        <v>11.11</v>
      </c>
      <c r="H76" s="43">
        <v>11.06</v>
      </c>
      <c r="I76" s="44">
        <v>11.14</v>
      </c>
      <c r="J76" s="41">
        <v>11.49</v>
      </c>
      <c r="K76" s="44">
        <v>15.25</v>
      </c>
      <c r="L76" s="41">
        <v>27.88</v>
      </c>
      <c r="M76" s="43">
        <v>12.36</v>
      </c>
      <c r="N76" s="43">
        <v>12.31</v>
      </c>
      <c r="O76" s="43">
        <v>12.3</v>
      </c>
      <c r="P76" s="44">
        <v>12.01</v>
      </c>
      <c r="Q76" s="41">
        <v>12.14</v>
      </c>
      <c r="R76" s="44">
        <v>11.78</v>
      </c>
    </row>
    <row r="77" spans="2:18" ht="18.75">
      <c r="B77" s="4" t="s">
        <v>160</v>
      </c>
      <c r="D77" s="62">
        <v>-10.01</v>
      </c>
      <c r="E77" s="43">
        <v>-10.01</v>
      </c>
      <c r="F77" s="43">
        <v>-10.31</v>
      </c>
      <c r="G77" s="43">
        <v>-11.08</v>
      </c>
      <c r="H77" s="43">
        <v>-10.29</v>
      </c>
      <c r="I77" s="44">
        <v>-10.92</v>
      </c>
      <c r="J77" s="41">
        <v>-8.6999999999999993</v>
      </c>
      <c r="K77" s="44">
        <v>-4.13</v>
      </c>
      <c r="L77" s="41">
        <v>-2.68</v>
      </c>
      <c r="M77" s="43">
        <v>0.03</v>
      </c>
      <c r="N77" s="43">
        <v>-1.94</v>
      </c>
      <c r="O77" s="43">
        <v>0.37</v>
      </c>
      <c r="P77" s="44">
        <v>-5.45</v>
      </c>
      <c r="Q77" s="41">
        <v>-4.8499999999999996</v>
      </c>
      <c r="R77" s="44">
        <v>-5.36</v>
      </c>
    </row>
    <row r="78" spans="2:18" ht="18.75">
      <c r="B78" s="4" t="s">
        <v>34</v>
      </c>
      <c r="D78" s="62">
        <v>-5.66</v>
      </c>
      <c r="E78" s="43">
        <v>-4.1100000000000003</v>
      </c>
      <c r="F78" s="43">
        <v>-3.6</v>
      </c>
      <c r="G78" s="43">
        <v>-6.1</v>
      </c>
      <c r="H78" s="43">
        <v>-5.2</v>
      </c>
      <c r="I78" s="44">
        <v>-5.76</v>
      </c>
      <c r="J78" s="41">
        <v>-2.71</v>
      </c>
      <c r="K78" s="44">
        <v>5.36</v>
      </c>
      <c r="L78" s="41">
        <v>4.91</v>
      </c>
      <c r="M78" s="43">
        <v>7.25</v>
      </c>
      <c r="N78" s="43">
        <v>5.79</v>
      </c>
      <c r="O78" s="43">
        <v>8.75</v>
      </c>
      <c r="P78" s="44">
        <v>1.54</v>
      </c>
      <c r="Q78" s="41">
        <v>2.0499999999999998</v>
      </c>
      <c r="R78" s="44">
        <v>0.38</v>
      </c>
    </row>
    <row r="79" spans="2:18" ht="18.75">
      <c r="B79" s="4" t="s">
        <v>35</v>
      </c>
      <c r="D79" s="62">
        <v>-20.59</v>
      </c>
      <c r="E79" s="43">
        <v>-20.63</v>
      </c>
      <c r="F79" s="43">
        <v>-17.97</v>
      </c>
      <c r="G79" s="43">
        <v>-22.15</v>
      </c>
      <c r="H79" s="43">
        <v>-20.72</v>
      </c>
      <c r="I79" s="44">
        <v>-21.82</v>
      </c>
      <c r="J79" s="41">
        <v>-18.43</v>
      </c>
      <c r="K79" s="44">
        <v>-10.55</v>
      </c>
      <c r="L79" s="41">
        <v>-10.33</v>
      </c>
      <c r="M79" s="43">
        <v>-9.4600000000000009</v>
      </c>
      <c r="N79" s="43">
        <v>-9.68</v>
      </c>
      <c r="O79" s="43">
        <v>-6.38</v>
      </c>
      <c r="P79" s="44">
        <v>-13.91</v>
      </c>
      <c r="Q79" s="41">
        <v>-14.05</v>
      </c>
      <c r="R79" s="44">
        <v>-17.68</v>
      </c>
    </row>
    <row r="80" spans="2:18" ht="18.75">
      <c r="B80" s="4" t="s">
        <v>36</v>
      </c>
      <c r="D80" s="62">
        <v>-23.89</v>
      </c>
      <c r="E80" s="43">
        <v>-20.85</v>
      </c>
      <c r="F80" s="43">
        <v>-16.350000000000001</v>
      </c>
      <c r="G80" s="43">
        <v>-23.22</v>
      </c>
      <c r="H80" s="43">
        <v>-22.02</v>
      </c>
      <c r="I80" s="44">
        <v>-22.89</v>
      </c>
      <c r="J80" s="41">
        <v>-19.55</v>
      </c>
      <c r="K80" s="44">
        <v>-9.19</v>
      </c>
      <c r="L80" s="41">
        <v>-6.16</v>
      </c>
      <c r="M80" s="43">
        <v>-7.08</v>
      </c>
      <c r="N80" s="43">
        <v>-5.26</v>
      </c>
      <c r="O80" s="43">
        <v>-1.3</v>
      </c>
      <c r="P80" s="44">
        <v>-10.76</v>
      </c>
      <c r="Q80" s="41">
        <v>-13.57</v>
      </c>
      <c r="R80" s="44">
        <v>-12.01</v>
      </c>
    </row>
    <row r="81" spans="2:18" ht="17.25">
      <c r="B81" s="4" t="s">
        <v>48</v>
      </c>
      <c r="D81" s="62">
        <v>6.78</v>
      </c>
      <c r="E81" s="43">
        <v>6.73</v>
      </c>
      <c r="F81" s="43">
        <v>5.52</v>
      </c>
      <c r="G81" s="43">
        <v>5.63</v>
      </c>
      <c r="H81" s="43">
        <v>5.69</v>
      </c>
      <c r="I81" s="44">
        <v>5.76</v>
      </c>
      <c r="J81" s="41">
        <v>6.4</v>
      </c>
      <c r="K81" s="44">
        <v>9.4600000000000009</v>
      </c>
      <c r="L81" s="41">
        <v>38.1</v>
      </c>
      <c r="M81" s="43">
        <v>6.22</v>
      </c>
      <c r="N81" s="43">
        <v>6.05</v>
      </c>
      <c r="O81" s="43">
        <v>6.09</v>
      </c>
      <c r="P81" s="44">
        <v>5.95</v>
      </c>
      <c r="Q81" s="41">
        <v>6.82</v>
      </c>
      <c r="R81" s="44">
        <v>4.2300000000000004</v>
      </c>
    </row>
    <row r="82" spans="2:18" ht="16.5">
      <c r="B82" s="4" t="s">
        <v>46</v>
      </c>
      <c r="D82" s="62">
        <v>5.17</v>
      </c>
      <c r="E82" s="43">
        <v>2.25</v>
      </c>
      <c r="F82" s="43">
        <v>-0.2</v>
      </c>
      <c r="G82" s="43">
        <v>0.51</v>
      </c>
      <c r="H82" s="43">
        <v>0.78</v>
      </c>
      <c r="I82" s="44">
        <v>0.63</v>
      </c>
      <c r="J82" s="41">
        <v>3.97</v>
      </c>
      <c r="K82" s="44">
        <v>10.09</v>
      </c>
      <c r="L82" s="41">
        <v>18.5</v>
      </c>
      <c r="M82" s="43">
        <v>11.24</v>
      </c>
      <c r="N82" s="43">
        <v>9.1199999999999992</v>
      </c>
      <c r="O82" s="43">
        <v>10.65</v>
      </c>
      <c r="P82" s="44">
        <v>6.24</v>
      </c>
      <c r="Q82" s="41">
        <v>8.23</v>
      </c>
      <c r="R82" s="44">
        <v>6.83</v>
      </c>
    </row>
    <row r="83" spans="2:18" ht="18.75">
      <c r="B83" s="4" t="s">
        <v>39</v>
      </c>
      <c r="D83" s="62">
        <v>8.0500000000000007</v>
      </c>
      <c r="E83" s="43">
        <v>8.24</v>
      </c>
      <c r="F83" s="43">
        <v>6.77</v>
      </c>
      <c r="G83" s="43">
        <v>6.94</v>
      </c>
      <c r="H83" s="43">
        <v>7.21</v>
      </c>
      <c r="I83" s="44">
        <v>7.1</v>
      </c>
      <c r="J83" s="41">
        <v>9.39</v>
      </c>
      <c r="K83" s="44">
        <v>14.61</v>
      </c>
      <c r="L83" s="41">
        <v>30.65</v>
      </c>
      <c r="M83" s="43">
        <v>14.61</v>
      </c>
      <c r="N83" s="43">
        <v>13.27</v>
      </c>
      <c r="O83" s="43">
        <v>14.24</v>
      </c>
      <c r="P83" s="44">
        <v>11.37</v>
      </c>
      <c r="Q83" s="41">
        <v>12.48</v>
      </c>
      <c r="R83" s="44">
        <v>11.93</v>
      </c>
    </row>
    <row r="84" spans="2:18" ht="18.75">
      <c r="B84" s="4" t="s">
        <v>161</v>
      </c>
      <c r="D84" s="62">
        <v>9.07</v>
      </c>
      <c r="E84" s="43">
        <v>9.0299999999999994</v>
      </c>
      <c r="F84" s="43">
        <v>7.95</v>
      </c>
      <c r="G84" s="43">
        <v>6.7</v>
      </c>
      <c r="H84" s="43">
        <v>7.5</v>
      </c>
      <c r="I84" s="44">
        <v>7.02</v>
      </c>
      <c r="J84" s="41">
        <v>10.29</v>
      </c>
      <c r="K84" s="44">
        <v>18.579999999999998</v>
      </c>
      <c r="L84" s="41">
        <v>18.670000000000002</v>
      </c>
      <c r="M84" s="43">
        <v>21.56</v>
      </c>
      <c r="N84" s="43">
        <v>19.54</v>
      </c>
      <c r="O84" s="43">
        <v>22.3</v>
      </c>
      <c r="P84" s="44">
        <v>15.12</v>
      </c>
      <c r="Q84" s="41">
        <v>15.9</v>
      </c>
      <c r="R84" s="44">
        <v>15.22</v>
      </c>
    </row>
    <row r="85" spans="2:18" ht="18.75">
      <c r="B85" s="4" t="s">
        <v>33</v>
      </c>
      <c r="D85" s="62">
        <v>8.42</v>
      </c>
      <c r="E85" s="43">
        <v>10.55</v>
      </c>
      <c r="F85" s="43">
        <v>9.59</v>
      </c>
      <c r="G85" s="43">
        <v>9.4</v>
      </c>
      <c r="H85" s="43">
        <v>9.5399999999999991</v>
      </c>
      <c r="I85" s="44">
        <v>9.69</v>
      </c>
      <c r="J85" s="41">
        <v>10.18</v>
      </c>
      <c r="K85" s="44">
        <v>14.01</v>
      </c>
      <c r="L85" s="41">
        <v>27.26</v>
      </c>
      <c r="M85" s="43">
        <v>12.7</v>
      </c>
      <c r="N85" s="43">
        <v>12.62</v>
      </c>
      <c r="O85" s="43">
        <v>12.89</v>
      </c>
      <c r="P85" s="44">
        <v>11.83</v>
      </c>
      <c r="Q85" s="41">
        <v>11.69</v>
      </c>
      <c r="R85" s="44">
        <v>10.8</v>
      </c>
    </row>
    <row r="86" spans="2:18" ht="18.75">
      <c r="B86" s="4" t="s">
        <v>162</v>
      </c>
      <c r="D86" s="62">
        <v>3.17</v>
      </c>
      <c r="E86" s="43">
        <v>3.46</v>
      </c>
      <c r="F86" s="43">
        <v>1.77</v>
      </c>
      <c r="G86" s="43">
        <v>0.93</v>
      </c>
      <c r="H86" s="43">
        <v>1.38</v>
      </c>
      <c r="I86" s="44">
        <v>1.2</v>
      </c>
      <c r="J86" s="41">
        <v>2.41</v>
      </c>
      <c r="K86" s="44">
        <v>6.84</v>
      </c>
      <c r="L86" s="41">
        <v>7.56</v>
      </c>
      <c r="M86" s="43">
        <v>9.7899999999999991</v>
      </c>
      <c r="N86" s="43">
        <v>8.1</v>
      </c>
      <c r="O86" s="43">
        <v>9.85</v>
      </c>
      <c r="P86" s="44">
        <v>5.48</v>
      </c>
      <c r="Q86" s="41">
        <v>5.67</v>
      </c>
      <c r="R86" s="44">
        <v>6.52</v>
      </c>
    </row>
    <row r="87" spans="2:18" ht="18.75">
      <c r="B87" s="4" t="s">
        <v>29</v>
      </c>
      <c r="D87" s="62">
        <v>3.48</v>
      </c>
      <c r="E87" s="43">
        <v>4.04</v>
      </c>
      <c r="F87" s="43">
        <v>2.73</v>
      </c>
      <c r="G87" s="43">
        <v>1.1000000000000001</v>
      </c>
      <c r="H87" s="43">
        <v>1.67</v>
      </c>
      <c r="I87" s="44">
        <v>1.52</v>
      </c>
      <c r="J87" s="41">
        <v>4.83</v>
      </c>
      <c r="K87" s="44">
        <v>13.94</v>
      </c>
      <c r="L87" s="41">
        <v>13.59</v>
      </c>
      <c r="M87" s="43">
        <v>17.36</v>
      </c>
      <c r="N87" s="43">
        <v>14.62</v>
      </c>
      <c r="O87" s="43">
        <v>17.78</v>
      </c>
      <c r="P87" s="44">
        <v>9.73</v>
      </c>
      <c r="Q87" s="41">
        <v>10.77</v>
      </c>
      <c r="R87" s="44">
        <v>9.92</v>
      </c>
    </row>
    <row r="88" spans="2:18" ht="18.75">
      <c r="B88" s="4" t="s">
        <v>30</v>
      </c>
      <c r="D88" s="62">
        <v>-3.29</v>
      </c>
      <c r="E88" s="43">
        <v>-3.95</v>
      </c>
      <c r="F88" s="43">
        <v>-4.1900000000000004</v>
      </c>
      <c r="G88" s="43">
        <v>-7.18</v>
      </c>
      <c r="H88" s="43">
        <v>-6.15</v>
      </c>
      <c r="I88" s="44">
        <v>-6.76</v>
      </c>
      <c r="J88" s="41">
        <v>-3.04</v>
      </c>
      <c r="K88" s="44">
        <v>6.29</v>
      </c>
      <c r="L88" s="41">
        <v>6.34</v>
      </c>
      <c r="M88" s="43">
        <v>8.92</v>
      </c>
      <c r="N88" s="43">
        <v>7.19</v>
      </c>
      <c r="O88" s="43">
        <v>10.64</v>
      </c>
      <c r="P88" s="44">
        <v>2.2400000000000002</v>
      </c>
      <c r="Q88" s="41">
        <v>2.77</v>
      </c>
      <c r="R88" s="44">
        <v>-0.12</v>
      </c>
    </row>
    <row r="89" spans="2:18" ht="18.75">
      <c r="B89" s="4" t="s">
        <v>31</v>
      </c>
      <c r="D89" s="62">
        <v>3.83</v>
      </c>
      <c r="E89" s="43">
        <v>4.87</v>
      </c>
      <c r="F89" s="43">
        <v>4.1399999999999997</v>
      </c>
      <c r="G89" s="43">
        <v>0.75</v>
      </c>
      <c r="H89" s="43">
        <v>1.22</v>
      </c>
      <c r="I89" s="44">
        <v>1.23</v>
      </c>
      <c r="J89" s="41">
        <v>5.01</v>
      </c>
      <c r="K89" s="44">
        <v>15.83</v>
      </c>
      <c r="L89" s="41">
        <v>16.23</v>
      </c>
      <c r="M89" s="43">
        <v>18.84</v>
      </c>
      <c r="N89" s="43">
        <v>17.27</v>
      </c>
      <c r="O89" s="43">
        <v>20.79</v>
      </c>
      <c r="P89" s="44">
        <v>11.8</v>
      </c>
      <c r="Q89" s="41">
        <v>11.84</v>
      </c>
      <c r="R89" s="44">
        <v>10.62</v>
      </c>
    </row>
    <row r="90" spans="2:18" ht="18.75">
      <c r="B90" s="4" t="s">
        <v>32</v>
      </c>
      <c r="D90" s="62">
        <v>10.91</v>
      </c>
      <c r="E90" s="43">
        <v>11.1</v>
      </c>
      <c r="F90" s="43">
        <v>9.1300000000000008</v>
      </c>
      <c r="G90" s="43">
        <v>9.2799999999999994</v>
      </c>
      <c r="H90" s="43">
        <v>9.4</v>
      </c>
      <c r="I90" s="44">
        <v>9.4700000000000006</v>
      </c>
      <c r="J90" s="41">
        <v>11.12</v>
      </c>
      <c r="K90" s="44">
        <v>16.05</v>
      </c>
      <c r="L90" s="41">
        <v>40.22</v>
      </c>
      <c r="M90" s="43">
        <v>14.9</v>
      </c>
      <c r="N90" s="43">
        <v>13.59</v>
      </c>
      <c r="O90" s="43">
        <v>14.39</v>
      </c>
      <c r="P90" s="44">
        <v>11.91</v>
      </c>
      <c r="Q90" s="41">
        <v>13.15</v>
      </c>
      <c r="R90" s="44">
        <v>12.31</v>
      </c>
    </row>
    <row r="91" spans="2:18" ht="18.75" thickBot="1">
      <c r="B91" s="4" t="s">
        <v>47</v>
      </c>
      <c r="D91" s="64">
        <v>3.03</v>
      </c>
      <c r="E91" s="43">
        <v>4.34</v>
      </c>
      <c r="F91" s="43">
        <v>2.73</v>
      </c>
      <c r="G91" s="43">
        <v>1.59</v>
      </c>
      <c r="H91" s="43">
        <v>2.08</v>
      </c>
      <c r="I91" s="44">
        <v>1.95</v>
      </c>
      <c r="J91" s="45">
        <v>3.45</v>
      </c>
      <c r="K91" s="65">
        <v>9.2100000000000009</v>
      </c>
      <c r="L91" s="45">
        <v>9.5500000000000007</v>
      </c>
      <c r="M91" s="66">
        <v>12.36</v>
      </c>
      <c r="N91" s="66">
        <v>10.32</v>
      </c>
      <c r="O91" s="66">
        <v>12.62</v>
      </c>
      <c r="P91" s="65">
        <v>6.96</v>
      </c>
      <c r="Q91" s="45">
        <v>7.26</v>
      </c>
      <c r="R91" s="65">
        <v>7.51</v>
      </c>
    </row>
    <row r="92" spans="2:18" ht="20.25" thickBot="1">
      <c r="B92" s="10" t="s">
        <v>0</v>
      </c>
      <c r="D92" s="40"/>
      <c r="E92" s="33">
        <v>1.1428915662650603</v>
      </c>
      <c r="F92" s="34">
        <v>2.2290361445783136</v>
      </c>
      <c r="G92" s="34">
        <v>2.2003614457831326</v>
      </c>
      <c r="H92" s="34">
        <v>1.9184337349397593</v>
      </c>
      <c r="I92" s="35">
        <v>1.964939759036145</v>
      </c>
      <c r="J92" s="30">
        <v>1.6413253012048195</v>
      </c>
      <c r="K92" s="32">
        <v>6.9115662650602401</v>
      </c>
      <c r="L92" s="30">
        <v>15.192771084337345</v>
      </c>
      <c r="M92" s="31">
        <v>8.4519277108433766</v>
      </c>
      <c r="N92" s="31">
        <v>7.0021686746987948</v>
      </c>
      <c r="O92" s="31">
        <v>8.919879518072289</v>
      </c>
      <c r="P92" s="32">
        <v>4.0122891566265055</v>
      </c>
      <c r="Q92" s="30">
        <v>4.5774698795180724</v>
      </c>
      <c r="R92" s="32">
        <v>3.8345783132530125</v>
      </c>
    </row>
  </sheetData>
  <mergeCells count="4">
    <mergeCell ref="D4:I4"/>
    <mergeCell ref="J4:K4"/>
    <mergeCell ref="L4:P4"/>
    <mergeCell ref="Q4:R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5"/>
  <sheetViews>
    <sheetView topLeftCell="B66" zoomScaleNormal="100" workbookViewId="0">
      <selection activeCell="I6" sqref="I6:I74"/>
    </sheetView>
  </sheetViews>
  <sheetFormatPr defaultColWidth="8.85546875" defaultRowHeight="15"/>
  <cols>
    <col min="2" max="2" width="18.28515625" customWidth="1"/>
    <col min="8" max="8" width="11.7109375" customWidth="1"/>
  </cols>
  <sheetData>
    <row r="2" spans="2:18" ht="27.75">
      <c r="B2" s="92" t="s">
        <v>206</v>
      </c>
    </row>
    <row r="4" spans="2:18" ht="20.25" thickBot="1">
      <c r="D4" s="135" t="s">
        <v>175</v>
      </c>
      <c r="E4" s="135"/>
      <c r="F4" s="135"/>
      <c r="G4" s="135"/>
      <c r="H4" s="135"/>
      <c r="I4" s="135"/>
      <c r="J4" s="135" t="s">
        <v>176</v>
      </c>
      <c r="K4" s="135"/>
      <c r="L4" s="135" t="s">
        <v>177</v>
      </c>
      <c r="M4" s="135"/>
      <c r="N4" s="135"/>
      <c r="O4" s="135"/>
      <c r="P4" s="135"/>
      <c r="Q4" s="135" t="s">
        <v>178</v>
      </c>
      <c r="R4" s="135"/>
    </row>
    <row r="5" spans="2:18" ht="19.5">
      <c r="D5" s="21" t="s">
        <v>4</v>
      </c>
      <c r="E5" s="22" t="s">
        <v>167</v>
      </c>
      <c r="F5" s="22" t="s">
        <v>168</v>
      </c>
      <c r="G5" s="22" t="s">
        <v>169</v>
      </c>
      <c r="H5" s="22" t="s">
        <v>170</v>
      </c>
      <c r="I5" s="23" t="s">
        <v>2</v>
      </c>
      <c r="J5" s="27" t="s">
        <v>6</v>
      </c>
      <c r="K5" s="23" t="s">
        <v>7</v>
      </c>
      <c r="L5" s="27" t="s">
        <v>3</v>
      </c>
      <c r="M5" s="22" t="s">
        <v>12</v>
      </c>
      <c r="N5" s="22" t="s">
        <v>8</v>
      </c>
      <c r="O5" s="22" t="s">
        <v>9</v>
      </c>
      <c r="P5" s="23" t="s">
        <v>5</v>
      </c>
      <c r="Q5" s="27" t="s">
        <v>10</v>
      </c>
      <c r="R5" s="23" t="s">
        <v>11</v>
      </c>
    </row>
    <row r="6" spans="2:18" ht="17.25">
      <c r="B6" s="3" t="s">
        <v>96</v>
      </c>
      <c r="D6" s="24">
        <v>2.31</v>
      </c>
      <c r="E6">
        <v>-5.87</v>
      </c>
      <c r="F6">
        <v>-7.24</v>
      </c>
      <c r="G6">
        <v>-8.52</v>
      </c>
      <c r="H6">
        <v>-8.27</v>
      </c>
      <c r="I6">
        <v>-6.95</v>
      </c>
      <c r="J6" s="28">
        <v>-8.4600000000000009</v>
      </c>
      <c r="K6" s="26">
        <v>-8.6199999999999992</v>
      </c>
      <c r="L6" s="28">
        <v>-3.37</v>
      </c>
      <c r="M6" s="25">
        <v>-7.9</v>
      </c>
      <c r="N6" s="25">
        <v>-7.2</v>
      </c>
      <c r="O6" s="25">
        <v>-6.43</v>
      </c>
      <c r="P6" s="26">
        <v>-7.83</v>
      </c>
      <c r="Q6" s="28">
        <v>-9.01</v>
      </c>
      <c r="R6" s="26">
        <v>-9.8000000000000007</v>
      </c>
    </row>
    <row r="7" spans="2:18" ht="17.25">
      <c r="B7" s="4" t="s">
        <v>97</v>
      </c>
      <c r="D7" s="24">
        <v>4.33</v>
      </c>
      <c r="J7" s="28"/>
      <c r="K7" s="26"/>
      <c r="L7" s="28"/>
      <c r="M7" s="25"/>
      <c r="N7" s="25"/>
      <c r="O7" s="25"/>
      <c r="P7" s="26"/>
      <c r="Q7" s="28"/>
      <c r="R7" s="26"/>
    </row>
    <row r="8" spans="2:18" ht="18">
      <c r="B8" s="4" t="s">
        <v>98</v>
      </c>
      <c r="D8" s="24">
        <v>-5.95</v>
      </c>
      <c r="E8">
        <v>10.98</v>
      </c>
      <c r="F8">
        <v>7.98</v>
      </c>
      <c r="G8">
        <v>9.2799999999999994</v>
      </c>
      <c r="H8">
        <v>8.67</v>
      </c>
      <c r="I8">
        <v>9.49</v>
      </c>
      <c r="J8" s="28">
        <v>9.4600000000000009</v>
      </c>
      <c r="K8" s="26">
        <v>13.01</v>
      </c>
      <c r="L8" s="28">
        <v>11.31</v>
      </c>
      <c r="M8" s="25">
        <v>11.27</v>
      </c>
      <c r="N8" s="25">
        <v>11.66</v>
      </c>
      <c r="O8" s="25">
        <v>12</v>
      </c>
      <c r="P8" s="26">
        <v>11.32</v>
      </c>
      <c r="Q8" s="28">
        <v>10.87</v>
      </c>
      <c r="R8" s="26">
        <v>12.49</v>
      </c>
    </row>
    <row r="9" spans="2:18" ht="16.5">
      <c r="B9" s="4" t="s">
        <v>99</v>
      </c>
      <c r="D9" s="24">
        <v>-17.39</v>
      </c>
      <c r="E9">
        <v>-13.44</v>
      </c>
      <c r="F9">
        <v>-14.45</v>
      </c>
      <c r="G9">
        <v>-16.260000000000002</v>
      </c>
      <c r="H9">
        <v>-15.37</v>
      </c>
      <c r="I9">
        <v>-15.88</v>
      </c>
      <c r="J9" s="28">
        <v>-11.67</v>
      </c>
      <c r="K9" s="26">
        <v>-7.32</v>
      </c>
      <c r="L9" s="28">
        <v>-10.27</v>
      </c>
      <c r="M9" s="25">
        <v>-12.57</v>
      </c>
      <c r="N9" s="25">
        <v>-10.37</v>
      </c>
      <c r="O9" s="25">
        <v>-9.59</v>
      </c>
      <c r="P9" s="26">
        <v>-10.77</v>
      </c>
      <c r="Q9" s="28">
        <v>-11.43</v>
      </c>
      <c r="R9" s="26">
        <v>-12.87</v>
      </c>
    </row>
    <row r="10" spans="2:18" ht="18">
      <c r="B10" s="4" t="s">
        <v>100</v>
      </c>
      <c r="D10" s="24">
        <v>-28.31</v>
      </c>
      <c r="E10">
        <v>-18.28</v>
      </c>
      <c r="F10">
        <v>-17.71</v>
      </c>
      <c r="G10">
        <v>-21.01</v>
      </c>
      <c r="H10">
        <v>-19.97</v>
      </c>
      <c r="I10">
        <v>-20.66</v>
      </c>
      <c r="J10" s="28">
        <v>-18.47</v>
      </c>
      <c r="K10" s="26">
        <v>-15.18</v>
      </c>
      <c r="L10" s="28">
        <v>-16.27</v>
      </c>
      <c r="M10" s="25">
        <v>-17.88</v>
      </c>
      <c r="N10" s="25">
        <v>-16.22</v>
      </c>
      <c r="O10" s="25">
        <v>-14.9</v>
      </c>
      <c r="P10" s="26">
        <v>-17.510000000000002</v>
      </c>
      <c r="Q10" s="28">
        <v>-17.5</v>
      </c>
      <c r="R10" s="26">
        <v>-20.37</v>
      </c>
    </row>
    <row r="11" spans="2:18" ht="18.75">
      <c r="B11" s="3" t="s">
        <v>101</v>
      </c>
      <c r="D11" s="24">
        <v>-7.31</v>
      </c>
      <c r="E11">
        <v>-8.94</v>
      </c>
      <c r="F11">
        <v>-9.3699999999999992</v>
      </c>
      <c r="G11">
        <v>-10.29</v>
      </c>
      <c r="H11">
        <v>-9.9</v>
      </c>
      <c r="I11">
        <v>-10.119999999999999</v>
      </c>
      <c r="J11" s="28">
        <v>-9.7799999999999994</v>
      </c>
      <c r="K11" s="26">
        <v>-10.31</v>
      </c>
      <c r="L11" s="28">
        <v>-8.3000000000000007</v>
      </c>
      <c r="M11" s="25">
        <v>-12.96</v>
      </c>
      <c r="N11" s="25">
        <v>-11.74</v>
      </c>
      <c r="O11" s="25">
        <v>-11.91</v>
      </c>
      <c r="P11" s="26">
        <v>-10.59</v>
      </c>
      <c r="Q11" s="28">
        <v>-10.67</v>
      </c>
      <c r="R11" s="26">
        <v>-12.32</v>
      </c>
    </row>
    <row r="12" spans="2:18" ht="17.25">
      <c r="B12" s="4" t="s">
        <v>102</v>
      </c>
      <c r="D12" s="24">
        <v>7.37</v>
      </c>
      <c r="E12">
        <v>-535.19000000000005</v>
      </c>
      <c r="F12">
        <v>-532.13</v>
      </c>
      <c r="G12">
        <v>-535.64</v>
      </c>
      <c r="H12">
        <v>-535.51</v>
      </c>
      <c r="I12">
        <v>-549.66</v>
      </c>
      <c r="J12" s="28">
        <v>-527.9</v>
      </c>
      <c r="K12" s="26">
        <v>-516.96</v>
      </c>
      <c r="L12" s="28">
        <v>-508.17</v>
      </c>
      <c r="M12" s="25">
        <v>-504.83</v>
      </c>
      <c r="N12" s="25">
        <v>-508.93</v>
      </c>
      <c r="O12" s="25">
        <v>-503.19</v>
      </c>
      <c r="P12" s="26">
        <v>-517.30999999999995</v>
      </c>
      <c r="Q12" s="28">
        <v>-516.54999999999995</v>
      </c>
      <c r="R12" s="26">
        <v>-508.12</v>
      </c>
    </row>
    <row r="13" spans="2:18" ht="18">
      <c r="B13" s="4" t="s">
        <v>103</v>
      </c>
      <c r="D13" s="24">
        <v>4.5999999999999996</v>
      </c>
      <c r="E13">
        <v>-11.39</v>
      </c>
      <c r="F13">
        <v>-11.13</v>
      </c>
      <c r="G13">
        <v>-14.17</v>
      </c>
      <c r="H13">
        <v>-13.06</v>
      </c>
      <c r="I13">
        <v>-13.84</v>
      </c>
      <c r="J13" s="28">
        <v>-11.65</v>
      </c>
      <c r="K13" s="26">
        <v>-7.79</v>
      </c>
      <c r="L13" s="28">
        <v>-8.3000000000000007</v>
      </c>
      <c r="M13" s="25">
        <v>-10.61</v>
      </c>
      <c r="N13" s="25">
        <v>-8.33</v>
      </c>
      <c r="O13" s="25">
        <v>-7.38</v>
      </c>
      <c r="P13" s="26">
        <v>-9.1199999999999992</v>
      </c>
      <c r="Q13" s="28">
        <v>-10.5</v>
      </c>
      <c r="R13" s="26">
        <v>-11.92</v>
      </c>
    </row>
    <row r="14" spans="2:18" ht="18">
      <c r="B14" s="4" t="s">
        <v>156</v>
      </c>
      <c r="D14" s="24">
        <v>-19.989999999999998</v>
      </c>
      <c r="E14">
        <v>-17.86</v>
      </c>
      <c r="F14">
        <v>-16.559999999999999</v>
      </c>
      <c r="G14">
        <v>-20.57</v>
      </c>
      <c r="H14">
        <v>-19.420000000000002</v>
      </c>
      <c r="I14">
        <v>-20.22</v>
      </c>
      <c r="J14" s="28">
        <v>-18.53</v>
      </c>
      <c r="K14" s="26">
        <v>-15.32</v>
      </c>
      <c r="L14" s="28">
        <v>-14.18</v>
      </c>
      <c r="M14" s="25">
        <v>-15.93</v>
      </c>
      <c r="N14" s="25">
        <v>-14.03</v>
      </c>
      <c r="O14" s="25">
        <v>-12.49</v>
      </c>
      <c r="P14" s="26">
        <v>-15.74</v>
      </c>
      <c r="Q14" s="28">
        <v>-16.93</v>
      </c>
      <c r="R14" s="26">
        <v>-18.55</v>
      </c>
    </row>
    <row r="15" spans="2:18" ht="17.25">
      <c r="B15" s="4" t="s">
        <v>104</v>
      </c>
      <c r="D15" s="24">
        <v>-36.880000000000003</v>
      </c>
      <c r="E15">
        <v>-8.4600000000000009</v>
      </c>
      <c r="F15">
        <v>-10.6</v>
      </c>
      <c r="G15">
        <v>-9.8800000000000008</v>
      </c>
      <c r="H15">
        <v>-9.4600000000000009</v>
      </c>
      <c r="I15">
        <v>-9.6</v>
      </c>
      <c r="J15" s="28">
        <v>-10.19</v>
      </c>
      <c r="K15" s="26">
        <v>-3.37</v>
      </c>
      <c r="L15" s="28">
        <v>1.61</v>
      </c>
      <c r="M15" s="25">
        <v>4.42</v>
      </c>
      <c r="N15" s="25">
        <v>2.37</v>
      </c>
      <c r="O15" s="25">
        <v>3.34</v>
      </c>
      <c r="P15" s="26">
        <v>-0.44</v>
      </c>
      <c r="Q15" s="28">
        <v>-3.71</v>
      </c>
      <c r="R15" s="26">
        <v>2.5</v>
      </c>
    </row>
    <row r="16" spans="2:18" ht="18">
      <c r="B16" s="4" t="s">
        <v>105</v>
      </c>
      <c r="D16" s="24">
        <v>1.98</v>
      </c>
      <c r="E16">
        <v>-14.49</v>
      </c>
      <c r="F16">
        <v>-16.420000000000002</v>
      </c>
      <c r="G16">
        <v>-18.399999999999999</v>
      </c>
      <c r="H16">
        <v>-17.809999999999999</v>
      </c>
      <c r="I16">
        <v>-17.899999999999999</v>
      </c>
      <c r="J16" s="28">
        <v>-19.13</v>
      </c>
      <c r="K16" s="26">
        <v>-20.49</v>
      </c>
      <c r="L16" s="28">
        <v>-18.79</v>
      </c>
      <c r="M16" s="25">
        <v>-20.38</v>
      </c>
      <c r="N16" s="25">
        <v>-19.010000000000002</v>
      </c>
      <c r="O16" s="25">
        <v>-19.02</v>
      </c>
      <c r="P16" s="26">
        <v>-18.37</v>
      </c>
      <c r="Q16" s="28">
        <v>-19.940000000000001</v>
      </c>
      <c r="R16" s="26">
        <v>-22.84</v>
      </c>
    </row>
    <row r="17" spans="2:18" ht="18.75">
      <c r="B17" s="3" t="s">
        <v>106</v>
      </c>
      <c r="D17" s="24">
        <v>-15.67</v>
      </c>
      <c r="E17">
        <v>6.48</v>
      </c>
      <c r="F17">
        <v>5.6</v>
      </c>
      <c r="G17">
        <v>5.18</v>
      </c>
      <c r="H17">
        <v>5.41</v>
      </c>
      <c r="I17">
        <v>5.28</v>
      </c>
      <c r="J17" s="28">
        <v>6.72</v>
      </c>
      <c r="K17" s="26">
        <v>7</v>
      </c>
      <c r="L17" s="28">
        <v>7.95</v>
      </c>
      <c r="M17" s="25">
        <v>6.5</v>
      </c>
      <c r="N17" s="25">
        <v>7.59</v>
      </c>
      <c r="O17" s="25">
        <v>6.94</v>
      </c>
      <c r="P17" s="26">
        <v>8.4499999999999993</v>
      </c>
      <c r="Q17" s="28">
        <v>7.77</v>
      </c>
      <c r="R17" s="26">
        <v>-1.71</v>
      </c>
    </row>
    <row r="18" spans="2:18" ht="18.75">
      <c r="B18" s="3" t="s">
        <v>107</v>
      </c>
      <c r="D18" s="24">
        <v>7.74</v>
      </c>
      <c r="E18">
        <v>4.58</v>
      </c>
      <c r="F18">
        <v>2.74</v>
      </c>
      <c r="G18">
        <v>2.2999999999999998</v>
      </c>
      <c r="H18">
        <v>2.54</v>
      </c>
      <c r="I18">
        <v>2.5299999999999998</v>
      </c>
      <c r="J18" s="28">
        <v>3.23</v>
      </c>
      <c r="K18" s="26">
        <v>3.86</v>
      </c>
      <c r="L18" s="28">
        <v>3.78</v>
      </c>
      <c r="M18" s="25">
        <v>2.04</v>
      </c>
      <c r="N18" s="25">
        <v>3.3</v>
      </c>
      <c r="O18" s="25">
        <v>2.5499999999999998</v>
      </c>
      <c r="P18" s="26">
        <v>4.24</v>
      </c>
      <c r="Q18" s="28">
        <v>4.18</v>
      </c>
      <c r="R18" s="26">
        <v>3.24</v>
      </c>
    </row>
    <row r="19" spans="2:18" ht="18.75">
      <c r="B19" s="3" t="s">
        <v>108</v>
      </c>
      <c r="D19" s="24">
        <v>8</v>
      </c>
      <c r="E19">
        <v>4.4400000000000004</v>
      </c>
      <c r="F19">
        <v>3.43</v>
      </c>
      <c r="G19">
        <v>1.51</v>
      </c>
      <c r="H19">
        <v>2.21</v>
      </c>
      <c r="I19">
        <v>1.99</v>
      </c>
      <c r="J19" s="28">
        <v>1.95</v>
      </c>
      <c r="K19" s="26">
        <v>0.03</v>
      </c>
      <c r="L19" s="28">
        <v>4.5599999999999996</v>
      </c>
      <c r="M19" s="25">
        <v>2.4300000000000002</v>
      </c>
      <c r="N19" s="25">
        <v>4.2</v>
      </c>
      <c r="O19" s="25">
        <v>4.12</v>
      </c>
      <c r="P19" s="26">
        <v>4.5599999999999996</v>
      </c>
      <c r="Q19" s="28">
        <v>2.91</v>
      </c>
      <c r="R19" s="26">
        <v>-0.33</v>
      </c>
    </row>
    <row r="20" spans="2:18" ht="17.25">
      <c r="B20" s="4" t="s">
        <v>109</v>
      </c>
      <c r="D20" s="24">
        <v>6.69</v>
      </c>
      <c r="E20">
        <v>-2.1</v>
      </c>
      <c r="F20">
        <v>-1.42</v>
      </c>
      <c r="G20">
        <v>-2.09</v>
      </c>
      <c r="H20">
        <v>-2.1</v>
      </c>
      <c r="I20">
        <v>-1.87</v>
      </c>
      <c r="J20" s="28">
        <v>-3.08</v>
      </c>
      <c r="K20" s="26">
        <v>-5.73</v>
      </c>
      <c r="L20" s="28">
        <v>-2.5299999999999998</v>
      </c>
      <c r="M20" s="25">
        <v>-5.92</v>
      </c>
      <c r="N20" s="25">
        <v>-4.93</v>
      </c>
      <c r="O20" s="25">
        <v>-5.26</v>
      </c>
      <c r="P20" s="26">
        <v>-4.04</v>
      </c>
      <c r="Q20" s="28">
        <v>-4.84</v>
      </c>
      <c r="R20" s="26">
        <v>-6.02</v>
      </c>
    </row>
    <row r="21" spans="2:18" ht="18">
      <c r="B21" s="4" t="s">
        <v>110</v>
      </c>
      <c r="D21" s="24">
        <v>0.54</v>
      </c>
      <c r="E21">
        <v>5.71</v>
      </c>
      <c r="F21">
        <v>5.79</v>
      </c>
      <c r="G21">
        <v>4.4400000000000004</v>
      </c>
      <c r="H21">
        <v>3.04</v>
      </c>
      <c r="I21">
        <v>4.5599999999999996</v>
      </c>
      <c r="J21" s="28">
        <v>5.6</v>
      </c>
      <c r="K21" s="26">
        <v>14.51</v>
      </c>
      <c r="L21" s="28">
        <v>22.25</v>
      </c>
      <c r="M21" s="25">
        <v>19.38</v>
      </c>
      <c r="N21" s="25">
        <v>17.559999999999999</v>
      </c>
      <c r="O21" s="25">
        <v>19.670000000000002</v>
      </c>
      <c r="P21" s="26">
        <v>13.11</v>
      </c>
      <c r="Q21" s="28">
        <v>13.09</v>
      </c>
      <c r="R21" s="26">
        <v>11.96</v>
      </c>
    </row>
    <row r="22" spans="2:18" ht="16.5">
      <c r="B22" s="4" t="s">
        <v>111</v>
      </c>
      <c r="D22" s="24">
        <v>3.48</v>
      </c>
      <c r="E22">
        <v>2.17</v>
      </c>
      <c r="F22">
        <v>0.66</v>
      </c>
      <c r="G22">
        <v>-0.06</v>
      </c>
      <c r="H22">
        <v>0.21</v>
      </c>
      <c r="I22">
        <v>0.1</v>
      </c>
      <c r="J22" s="28">
        <v>2.36</v>
      </c>
      <c r="K22" s="26">
        <v>9.74</v>
      </c>
      <c r="L22" s="28">
        <v>4.04</v>
      </c>
      <c r="M22" s="25">
        <v>10.39</v>
      </c>
      <c r="N22" s="25">
        <v>9.11</v>
      </c>
      <c r="O22" s="25">
        <v>3.18</v>
      </c>
      <c r="P22" s="26">
        <v>5.56</v>
      </c>
      <c r="Q22" s="28">
        <v>6.56</v>
      </c>
      <c r="R22" s="26">
        <v>2.12</v>
      </c>
    </row>
    <row r="23" spans="2:18" ht="18">
      <c r="B23" s="4" t="s">
        <v>112</v>
      </c>
      <c r="D23" s="24">
        <v>8.4499999999999993</v>
      </c>
      <c r="E23">
        <v>20.88</v>
      </c>
      <c r="F23">
        <v>3.64</v>
      </c>
      <c r="G23">
        <v>0.99</v>
      </c>
      <c r="H23">
        <v>2.0099999999999998</v>
      </c>
      <c r="I23">
        <v>1.47</v>
      </c>
      <c r="J23" s="28">
        <v>2.16</v>
      </c>
      <c r="K23" s="26">
        <v>0.98</v>
      </c>
      <c r="L23" s="28">
        <v>4.7</v>
      </c>
      <c r="M23" s="25">
        <v>2.54</v>
      </c>
      <c r="N23" s="25">
        <v>4.5199999999999996</v>
      </c>
      <c r="O23" s="25">
        <v>5.16</v>
      </c>
      <c r="P23" s="26">
        <v>4.6100000000000003</v>
      </c>
      <c r="Q23" s="28">
        <v>2.6</v>
      </c>
      <c r="R23" s="26">
        <v>-2.2000000000000002</v>
      </c>
    </row>
    <row r="24" spans="2:18" ht="17.25">
      <c r="B24" s="4" t="s">
        <v>113</v>
      </c>
      <c r="D24" s="24">
        <v>1.99</v>
      </c>
      <c r="E24">
        <v>7.39</v>
      </c>
      <c r="F24">
        <v>5.05</v>
      </c>
      <c r="G24">
        <v>5.33</v>
      </c>
      <c r="H24">
        <v>5.3</v>
      </c>
      <c r="I24">
        <v>5.56</v>
      </c>
      <c r="J24" s="28">
        <v>4.0999999999999996</v>
      </c>
      <c r="K24" s="26">
        <v>6.92</v>
      </c>
      <c r="L24" s="28">
        <v>4.9400000000000004</v>
      </c>
      <c r="M24" s="25">
        <v>5.0999999999999996</v>
      </c>
      <c r="N24" s="25">
        <v>4.91</v>
      </c>
      <c r="O24" s="25">
        <v>4.67</v>
      </c>
      <c r="P24" s="26">
        <v>5.18</v>
      </c>
      <c r="Q24" s="28">
        <v>4.2300000000000004</v>
      </c>
      <c r="R24" s="26">
        <v>8.68</v>
      </c>
    </row>
    <row r="25" spans="2:18" ht="18">
      <c r="B25" s="4" t="s">
        <v>114</v>
      </c>
      <c r="D25" s="24">
        <v>-7.57</v>
      </c>
      <c r="E25">
        <v>3.74</v>
      </c>
      <c r="F25">
        <v>0.82</v>
      </c>
      <c r="G25">
        <v>2.4700000000000002</v>
      </c>
      <c r="H25">
        <v>1.28</v>
      </c>
      <c r="I25">
        <v>2.58</v>
      </c>
      <c r="J25" s="28">
        <v>2.46</v>
      </c>
      <c r="K25" s="26">
        <v>6.99</v>
      </c>
      <c r="L25" s="28">
        <v>6.7</v>
      </c>
      <c r="M25" s="25">
        <v>7.17</v>
      </c>
      <c r="N25" s="25">
        <v>6.46</v>
      </c>
      <c r="O25" s="25">
        <v>5.76</v>
      </c>
      <c r="P25" s="26">
        <v>6.63</v>
      </c>
      <c r="Q25" s="28">
        <v>6.69</v>
      </c>
      <c r="R25" s="26">
        <v>11.56</v>
      </c>
    </row>
    <row r="26" spans="2:18" ht="18">
      <c r="B26" s="2" t="s">
        <v>115</v>
      </c>
      <c r="D26" s="24">
        <v>7.83</v>
      </c>
      <c r="E26">
        <v>-3.34</v>
      </c>
      <c r="F26">
        <v>-5.73</v>
      </c>
      <c r="G26">
        <v>-6.56</v>
      </c>
      <c r="H26">
        <v>-6.01</v>
      </c>
      <c r="I26">
        <v>-6.16</v>
      </c>
      <c r="J26" s="28">
        <v>-5.51</v>
      </c>
      <c r="K26" s="26">
        <v>-0.93</v>
      </c>
      <c r="L26" s="28">
        <v>-2.1800000000000002</v>
      </c>
      <c r="M26" s="25">
        <v>-1.7</v>
      </c>
      <c r="N26" s="25">
        <v>-2.0499999999999998</v>
      </c>
      <c r="O26" s="25">
        <v>-1.29</v>
      </c>
      <c r="P26" s="26">
        <v>-3.32</v>
      </c>
      <c r="Q26" s="28">
        <v>-3.54</v>
      </c>
      <c r="R26" s="26">
        <v>-2.5499999999999998</v>
      </c>
    </row>
    <row r="27" spans="2:18" ht="18">
      <c r="B27" s="2" t="s">
        <v>116</v>
      </c>
      <c r="D27" s="24">
        <v>7.23</v>
      </c>
      <c r="E27">
        <v>-25.41</v>
      </c>
      <c r="F27">
        <v>-30.08</v>
      </c>
      <c r="G27">
        <v>-29.34</v>
      </c>
      <c r="H27">
        <v>-29.7</v>
      </c>
      <c r="I27">
        <v>-29.1</v>
      </c>
      <c r="J27" s="28">
        <v>-28.27</v>
      </c>
      <c r="K27" s="26">
        <v>-24.63</v>
      </c>
      <c r="L27" s="28">
        <v>-26.77</v>
      </c>
      <c r="M27" s="25">
        <v>-25.73</v>
      </c>
      <c r="N27" s="25">
        <v>-26.67</v>
      </c>
      <c r="O27" s="25">
        <v>-26.17</v>
      </c>
      <c r="P27" s="26">
        <v>-27.72</v>
      </c>
      <c r="Q27" s="28">
        <v>-26.55</v>
      </c>
      <c r="R27" s="26">
        <v>-26.84</v>
      </c>
    </row>
    <row r="28" spans="2:18" ht="18">
      <c r="B28" s="2" t="s">
        <v>163</v>
      </c>
      <c r="D28" s="24">
        <v>8.84</v>
      </c>
      <c r="E28">
        <v>0.76</v>
      </c>
      <c r="F28">
        <v>-2.2000000000000002</v>
      </c>
      <c r="G28">
        <v>-3.67</v>
      </c>
      <c r="H28">
        <v>-2.82</v>
      </c>
      <c r="I28">
        <v>-3.04</v>
      </c>
      <c r="J28" s="28">
        <v>-2.34</v>
      </c>
      <c r="K28" s="26">
        <v>-2.1800000000000002</v>
      </c>
      <c r="L28" s="28">
        <v>0.77</v>
      </c>
      <c r="M28" s="25">
        <v>1.28</v>
      </c>
      <c r="N28" s="25">
        <v>0.83</v>
      </c>
      <c r="O28" s="25">
        <v>1.95</v>
      </c>
      <c r="P28" s="26">
        <v>-0.49</v>
      </c>
      <c r="Q28" s="28">
        <v>-0.6</v>
      </c>
      <c r="R28" s="26">
        <v>-3.86</v>
      </c>
    </row>
    <row r="29" spans="2:18" ht="18">
      <c r="B29" s="2" t="s">
        <v>164</v>
      </c>
      <c r="D29" s="24">
        <v>7.33</v>
      </c>
      <c r="E29">
        <v>2.2000000000000002</v>
      </c>
      <c r="F29">
        <v>-0.26</v>
      </c>
      <c r="G29">
        <v>-2.2200000000000002</v>
      </c>
      <c r="H29">
        <v>-1.52</v>
      </c>
      <c r="I29">
        <v>-1.58</v>
      </c>
      <c r="J29" s="28">
        <v>-2.5499999999999998</v>
      </c>
      <c r="K29" s="26">
        <v>-4.8499999999999996</v>
      </c>
      <c r="L29" s="28">
        <v>-1.43</v>
      </c>
      <c r="M29" s="25">
        <v>-2.25</v>
      </c>
      <c r="N29" s="25">
        <v>-1.54</v>
      </c>
      <c r="O29" s="25">
        <v>-1</v>
      </c>
      <c r="P29" s="26">
        <v>-1.66</v>
      </c>
      <c r="Q29" s="28">
        <v>-2.89</v>
      </c>
      <c r="R29" s="26">
        <v>-6.24</v>
      </c>
    </row>
    <row r="30" spans="2:18" ht="18">
      <c r="B30" s="2" t="s">
        <v>117</v>
      </c>
      <c r="D30" s="24">
        <v>9.33</v>
      </c>
      <c r="E30">
        <v>6.11</v>
      </c>
      <c r="F30">
        <v>6.33</v>
      </c>
      <c r="G30">
        <v>4.17</v>
      </c>
      <c r="H30">
        <v>5.08</v>
      </c>
      <c r="I30">
        <v>4.47</v>
      </c>
      <c r="J30" s="28">
        <v>4.72</v>
      </c>
      <c r="K30" s="26">
        <v>4.12</v>
      </c>
      <c r="L30" s="28">
        <v>5.0599999999999996</v>
      </c>
      <c r="M30" s="25">
        <v>2.4700000000000002</v>
      </c>
      <c r="N30" s="25">
        <v>4.68</v>
      </c>
      <c r="O30" s="25">
        <v>4.83</v>
      </c>
      <c r="P30" s="26">
        <v>5.22</v>
      </c>
      <c r="Q30" s="28">
        <v>3.91</v>
      </c>
      <c r="R30" s="26">
        <v>1.89</v>
      </c>
    </row>
    <row r="31" spans="2:18" ht="18.75">
      <c r="B31" s="2" t="s">
        <v>118</v>
      </c>
      <c r="D31" s="24">
        <v>4.6500000000000004</v>
      </c>
      <c r="E31">
        <v>1.44</v>
      </c>
      <c r="F31">
        <v>0.82</v>
      </c>
      <c r="G31">
        <v>-1.82</v>
      </c>
      <c r="H31">
        <v>-0.72</v>
      </c>
      <c r="I31">
        <v>-1.31</v>
      </c>
      <c r="J31" s="28">
        <v>-2.31</v>
      </c>
      <c r="K31" s="26">
        <v>-3.52</v>
      </c>
      <c r="L31" s="28">
        <v>-0.37</v>
      </c>
      <c r="M31" s="25">
        <v>-1.88</v>
      </c>
      <c r="N31" s="25">
        <v>-0.56999999999999995</v>
      </c>
      <c r="O31" s="25">
        <v>0.16</v>
      </c>
      <c r="P31" s="26">
        <v>-0.76</v>
      </c>
      <c r="Q31" s="28">
        <v>-2.66</v>
      </c>
      <c r="R31" s="26">
        <v>-3.74</v>
      </c>
    </row>
    <row r="32" spans="2:18" ht="18.75">
      <c r="B32" s="4" t="s">
        <v>119</v>
      </c>
      <c r="D32" s="24">
        <v>10.56</v>
      </c>
      <c r="E32">
        <v>-34.64</v>
      </c>
      <c r="F32">
        <v>-34.22</v>
      </c>
      <c r="G32">
        <v>-35.32</v>
      </c>
      <c r="H32">
        <v>-34.11</v>
      </c>
      <c r="I32">
        <v>-35.28</v>
      </c>
      <c r="J32" s="28">
        <v>-31.66</v>
      </c>
      <c r="K32" s="26">
        <v>-26.95</v>
      </c>
      <c r="L32" s="28">
        <v>-25.54</v>
      </c>
      <c r="M32" s="25">
        <v>-23.8</v>
      </c>
      <c r="N32" s="25">
        <v>-25.09</v>
      </c>
      <c r="O32" s="25">
        <v>-22.98</v>
      </c>
      <c r="P32" s="26">
        <v>-28.27</v>
      </c>
      <c r="Q32" s="28">
        <v>-27.25</v>
      </c>
      <c r="R32" s="26">
        <v>-26.98</v>
      </c>
    </row>
    <row r="33" spans="2:18" ht="18">
      <c r="B33" s="4" t="s">
        <v>120</v>
      </c>
      <c r="D33" s="24">
        <v>4.07</v>
      </c>
      <c r="E33">
        <v>-6.7</v>
      </c>
      <c r="F33">
        <v>-7.77</v>
      </c>
      <c r="G33">
        <v>-10.93</v>
      </c>
      <c r="H33">
        <v>-10.18</v>
      </c>
      <c r="I33">
        <v>-10.35</v>
      </c>
      <c r="J33" s="28">
        <v>-9.94</v>
      </c>
      <c r="K33" s="26">
        <v>-8.77</v>
      </c>
      <c r="L33" s="28">
        <v>-7.95</v>
      </c>
      <c r="M33" s="25">
        <v>-9.5500000000000007</v>
      </c>
      <c r="N33" s="25">
        <v>-8.06</v>
      </c>
      <c r="O33" s="25">
        <v>-7.29</v>
      </c>
      <c r="P33" s="26">
        <v>-8.6</v>
      </c>
      <c r="Q33" s="28">
        <v>-9.64</v>
      </c>
      <c r="R33" s="26">
        <v>-13.17</v>
      </c>
    </row>
    <row r="34" spans="2:18" ht="18">
      <c r="B34" s="4" t="s">
        <v>121</v>
      </c>
      <c r="D34" s="24">
        <v>1.61</v>
      </c>
      <c r="E34">
        <v>-16.399999999999999</v>
      </c>
      <c r="F34">
        <v>-17.02</v>
      </c>
      <c r="G34">
        <v>-21.26</v>
      </c>
      <c r="H34">
        <v>-20.329999999999998</v>
      </c>
      <c r="I34">
        <v>-20.61</v>
      </c>
      <c r="J34" s="28">
        <v>-20.36</v>
      </c>
      <c r="K34" s="26">
        <v>-20.350000000000001</v>
      </c>
      <c r="L34" s="28">
        <v>-19.89</v>
      </c>
      <c r="M34" s="25">
        <v>-22.34</v>
      </c>
      <c r="N34" s="25">
        <v>-20.100000000000001</v>
      </c>
      <c r="O34" s="25">
        <v>-19.13</v>
      </c>
      <c r="P34" s="26">
        <v>-20.34</v>
      </c>
      <c r="Q34" s="28">
        <v>-21.25</v>
      </c>
      <c r="R34" s="26">
        <v>-26.19</v>
      </c>
    </row>
    <row r="35" spans="2:18" ht="18">
      <c r="B35" s="4" t="s">
        <v>122</v>
      </c>
      <c r="D35" s="24">
        <v>8.9600000000000009</v>
      </c>
      <c r="E35">
        <v>-32.47</v>
      </c>
      <c r="F35">
        <v>-33.799999999999997</v>
      </c>
      <c r="G35">
        <v>-38.9</v>
      </c>
      <c r="H35">
        <v>-38.08</v>
      </c>
      <c r="I35">
        <v>-38.14</v>
      </c>
      <c r="J35" s="28">
        <v>-34.69</v>
      </c>
      <c r="K35" s="26">
        <v>-25.86</v>
      </c>
      <c r="L35" s="28">
        <v>-24.87</v>
      </c>
      <c r="M35" s="25">
        <v>-24.71</v>
      </c>
      <c r="N35" s="25">
        <v>-24.35</v>
      </c>
      <c r="O35" s="25">
        <v>-21.35</v>
      </c>
      <c r="P35" s="26">
        <v>-28.58</v>
      </c>
      <c r="Q35" s="28">
        <v>-29.6</v>
      </c>
      <c r="R35" s="26">
        <v>-27.01</v>
      </c>
    </row>
    <row r="36" spans="2:18" ht="18">
      <c r="B36" s="4" t="s">
        <v>123</v>
      </c>
      <c r="D36" s="24">
        <v>7.75</v>
      </c>
      <c r="E36">
        <v>-38.17</v>
      </c>
      <c r="F36">
        <v>-39.53</v>
      </c>
      <c r="G36">
        <v>-45.74</v>
      </c>
      <c r="H36">
        <v>-44.72</v>
      </c>
      <c r="I36">
        <v>-43.1</v>
      </c>
      <c r="J36" s="28">
        <v>-44.45</v>
      </c>
      <c r="K36" s="26">
        <v>-37.21</v>
      </c>
      <c r="L36" s="28">
        <v>-48.48</v>
      </c>
      <c r="M36" s="25">
        <v>-54.88</v>
      </c>
      <c r="N36" s="25">
        <v>-61.96</v>
      </c>
      <c r="O36" s="25">
        <v>-64.150000000000006</v>
      </c>
      <c r="P36" s="26">
        <v>-47.22</v>
      </c>
      <c r="Q36" s="28">
        <v>-47.92</v>
      </c>
      <c r="R36" s="26">
        <v>-51.41</v>
      </c>
    </row>
    <row r="37" spans="2:18" ht="18.75">
      <c r="B37" s="3" t="s">
        <v>124</v>
      </c>
      <c r="D37" s="24">
        <v>4.49</v>
      </c>
      <c r="E37">
        <v>11.9</v>
      </c>
      <c r="F37">
        <v>10.83</v>
      </c>
      <c r="G37">
        <v>11.89</v>
      </c>
      <c r="H37">
        <v>12</v>
      </c>
      <c r="I37">
        <v>8.6300000000000008</v>
      </c>
      <c r="J37" s="28">
        <v>10.99</v>
      </c>
      <c r="K37" s="26">
        <v>9.7799999999999994</v>
      </c>
      <c r="L37" s="28">
        <v>3.9</v>
      </c>
      <c r="M37" s="25">
        <v>1.65</v>
      </c>
      <c r="N37" s="25">
        <v>3.15</v>
      </c>
      <c r="O37" s="25">
        <v>1.1399999999999999</v>
      </c>
      <c r="P37" s="26">
        <v>7.56</v>
      </c>
      <c r="Q37" s="28">
        <v>8.01</v>
      </c>
      <c r="R37" s="26">
        <v>5.76</v>
      </c>
    </row>
    <row r="38" spans="2:18" ht="18.75">
      <c r="B38" s="3" t="s">
        <v>125</v>
      </c>
      <c r="D38" s="24">
        <v>-6.1</v>
      </c>
      <c r="E38">
        <v>11.92</v>
      </c>
      <c r="F38">
        <v>9.61</v>
      </c>
      <c r="G38">
        <v>9.42</v>
      </c>
      <c r="H38">
        <v>9.82</v>
      </c>
      <c r="I38">
        <v>9.58</v>
      </c>
      <c r="J38" s="28">
        <v>11.35</v>
      </c>
      <c r="K38" s="26">
        <v>14.42</v>
      </c>
      <c r="L38" s="29">
        <v>12.25</v>
      </c>
      <c r="M38" s="25">
        <v>11.6</v>
      </c>
      <c r="N38" s="25">
        <v>12.08</v>
      </c>
      <c r="O38" s="25">
        <v>11.8</v>
      </c>
      <c r="P38" s="26">
        <v>12.4</v>
      </c>
      <c r="Q38" s="28">
        <v>11.52</v>
      </c>
      <c r="R38" s="26">
        <v>15.44</v>
      </c>
    </row>
    <row r="39" spans="2:18" ht="18.75">
      <c r="B39" s="3" t="s">
        <v>126</v>
      </c>
      <c r="D39" s="24">
        <v>-3.29</v>
      </c>
      <c r="E39">
        <v>13.47</v>
      </c>
      <c r="F39">
        <v>10.220000000000001</v>
      </c>
      <c r="G39">
        <v>9.19</v>
      </c>
      <c r="H39">
        <v>9.76</v>
      </c>
      <c r="I39">
        <v>9.74</v>
      </c>
      <c r="J39" s="28">
        <v>10.039999999999999</v>
      </c>
      <c r="K39" s="26">
        <v>9.36</v>
      </c>
      <c r="L39" s="28">
        <v>13.4</v>
      </c>
      <c r="M39" s="25">
        <v>13.79</v>
      </c>
      <c r="N39" s="25">
        <v>13.5</v>
      </c>
      <c r="O39" s="25">
        <v>14.29</v>
      </c>
      <c r="P39" s="26">
        <v>12.38</v>
      </c>
      <c r="Q39" s="28">
        <v>11.88</v>
      </c>
      <c r="R39" s="26">
        <v>7.95</v>
      </c>
    </row>
    <row r="40" spans="2:18" ht="18.75">
      <c r="B40" s="3" t="s">
        <v>127</v>
      </c>
      <c r="D40" s="24">
        <v>-1.89</v>
      </c>
      <c r="E40">
        <v>2.2400000000000002</v>
      </c>
      <c r="F40">
        <v>-1.79</v>
      </c>
      <c r="G40">
        <v>-3.24</v>
      </c>
      <c r="H40">
        <v>-3.01</v>
      </c>
      <c r="I40">
        <v>-2.65</v>
      </c>
      <c r="J40" s="28">
        <v>-3</v>
      </c>
      <c r="K40" s="26">
        <v>0.36</v>
      </c>
      <c r="L40" s="28">
        <v>0.04</v>
      </c>
      <c r="M40" s="25">
        <v>0.47</v>
      </c>
      <c r="N40" s="25">
        <v>0.15</v>
      </c>
      <c r="O40" s="25">
        <v>1.0900000000000001</v>
      </c>
      <c r="P40" s="26">
        <v>-0.96</v>
      </c>
      <c r="Q40" s="28">
        <v>-1.63</v>
      </c>
      <c r="R40" s="26">
        <v>-1.96</v>
      </c>
    </row>
    <row r="41" spans="2:18" ht="18.75">
      <c r="B41" s="3" t="s">
        <v>128</v>
      </c>
      <c r="D41" s="24">
        <v>-11.37</v>
      </c>
      <c r="E41">
        <v>2.21</v>
      </c>
      <c r="F41">
        <v>-1.06</v>
      </c>
      <c r="G41">
        <v>-2.59</v>
      </c>
      <c r="H41">
        <v>-2.38</v>
      </c>
      <c r="I41">
        <v>-2.09</v>
      </c>
      <c r="J41" s="28">
        <v>-2.09</v>
      </c>
      <c r="K41" s="26">
        <v>1.83</v>
      </c>
      <c r="L41" s="28">
        <v>1.85</v>
      </c>
      <c r="M41" s="25">
        <v>2.44</v>
      </c>
      <c r="N41" s="25">
        <v>2.04</v>
      </c>
      <c r="O41" s="25">
        <v>3.15</v>
      </c>
      <c r="P41" s="26">
        <v>0.62</v>
      </c>
      <c r="Q41" s="28">
        <v>-0.16</v>
      </c>
      <c r="R41" s="26">
        <v>-0.61</v>
      </c>
    </row>
    <row r="42" spans="2:18" ht="18.75">
      <c r="B42" s="4" t="s">
        <v>129</v>
      </c>
      <c r="D42" s="24">
        <v>12.69</v>
      </c>
      <c r="E42">
        <v>0.54</v>
      </c>
      <c r="F42">
        <v>-0.83</v>
      </c>
      <c r="G42">
        <v>0.42</v>
      </c>
      <c r="H42">
        <v>0.68</v>
      </c>
      <c r="I42">
        <v>0.41</v>
      </c>
      <c r="J42" s="28">
        <v>2.5</v>
      </c>
      <c r="K42" s="26">
        <v>4.0599999999999996</v>
      </c>
      <c r="L42" s="28">
        <v>3.63</v>
      </c>
      <c r="M42" s="25">
        <v>5.08</v>
      </c>
      <c r="N42" s="25">
        <v>3.76</v>
      </c>
      <c r="O42" s="25">
        <v>4.2300000000000004</v>
      </c>
      <c r="P42" s="26">
        <v>2.75</v>
      </c>
      <c r="Q42" s="28">
        <v>4.43</v>
      </c>
      <c r="R42" s="26">
        <v>3.03</v>
      </c>
    </row>
    <row r="43" spans="2:18" ht="18.75">
      <c r="B43" s="4" t="s">
        <v>130</v>
      </c>
      <c r="D43" s="24">
        <v>9.08</v>
      </c>
      <c r="E43">
        <v>-0.57999999999999996</v>
      </c>
      <c r="F43">
        <v>-2.7</v>
      </c>
      <c r="G43">
        <v>-2.5299999999999998</v>
      </c>
      <c r="H43">
        <v>-2.2400000000000002</v>
      </c>
      <c r="I43">
        <v>-2.48</v>
      </c>
      <c r="J43" s="28">
        <v>-1.47</v>
      </c>
      <c r="K43" s="26">
        <v>0.23</v>
      </c>
      <c r="L43" s="28">
        <v>5.48</v>
      </c>
      <c r="M43" s="25">
        <v>7.01</v>
      </c>
      <c r="N43" s="25">
        <v>5.86</v>
      </c>
      <c r="O43" s="25">
        <v>6.7</v>
      </c>
      <c r="P43" s="26">
        <v>3.57</v>
      </c>
      <c r="Q43" s="28">
        <v>2.88</v>
      </c>
      <c r="R43" s="26">
        <v>9.99</v>
      </c>
    </row>
    <row r="44" spans="2:18" ht="18.75">
      <c r="B44" s="4" t="s">
        <v>52</v>
      </c>
      <c r="D44" s="24">
        <v>-1.76</v>
      </c>
      <c r="E44">
        <v>-0.84</v>
      </c>
      <c r="F44">
        <v>-2.36</v>
      </c>
      <c r="G44">
        <v>-1.88</v>
      </c>
      <c r="H44">
        <v>-1.77</v>
      </c>
      <c r="I44">
        <v>4.91</v>
      </c>
      <c r="J44" s="28">
        <v>-1.03</v>
      </c>
      <c r="K44" s="26">
        <v>0.15</v>
      </c>
      <c r="L44" s="28">
        <v>21.05</v>
      </c>
      <c r="M44" s="25">
        <v>0.21</v>
      </c>
      <c r="N44" s="25">
        <v>-0.23</v>
      </c>
      <c r="O44" s="25">
        <v>0.01</v>
      </c>
      <c r="P44" s="26">
        <v>-0.68</v>
      </c>
      <c r="Q44" s="28">
        <v>-0.11</v>
      </c>
      <c r="R44" s="26">
        <v>-0.65</v>
      </c>
    </row>
    <row r="45" spans="2:18" ht="18.75">
      <c r="B45" s="4" t="s">
        <v>53</v>
      </c>
      <c r="D45" s="24">
        <v>-19.190000000000001</v>
      </c>
      <c r="E45">
        <v>-1.88</v>
      </c>
      <c r="F45">
        <v>-3.87</v>
      </c>
      <c r="G45">
        <v>-5.25</v>
      </c>
      <c r="H45">
        <v>-4.1500000000000004</v>
      </c>
      <c r="I45">
        <v>-4.88</v>
      </c>
      <c r="J45" s="28">
        <v>-0.38</v>
      </c>
      <c r="K45" s="26">
        <v>15.71</v>
      </c>
      <c r="L45" s="28">
        <v>11.78</v>
      </c>
      <c r="M45" s="25">
        <v>16.190000000000001</v>
      </c>
      <c r="N45" s="25">
        <v>13</v>
      </c>
      <c r="O45" s="25">
        <v>16.68</v>
      </c>
      <c r="P45" s="26">
        <v>6.7</v>
      </c>
      <c r="Q45" s="28">
        <v>7.98</v>
      </c>
      <c r="R45" s="26">
        <v>5.68</v>
      </c>
    </row>
    <row r="46" spans="2:18" ht="18.75">
      <c r="B46" s="4" t="s">
        <v>131</v>
      </c>
      <c r="D46" s="24">
        <v>-14.84</v>
      </c>
      <c r="E46">
        <v>-0.81</v>
      </c>
      <c r="F46">
        <v>-2.4300000000000002</v>
      </c>
      <c r="G46">
        <v>-4.09</v>
      </c>
      <c r="H46">
        <v>-3.32</v>
      </c>
      <c r="I46">
        <v>-3.62</v>
      </c>
      <c r="J46" s="28">
        <v>-3.87</v>
      </c>
      <c r="K46" s="26">
        <v>-2.2200000000000002</v>
      </c>
      <c r="L46" s="28">
        <v>-1.34</v>
      </c>
      <c r="M46" s="25">
        <v>-1.97</v>
      </c>
      <c r="N46" s="25">
        <v>-1.39</v>
      </c>
      <c r="O46" s="25">
        <v>-0.87</v>
      </c>
      <c r="P46" s="26">
        <v>-1.95</v>
      </c>
      <c r="Q46" s="28">
        <v>-3.07</v>
      </c>
      <c r="R46" s="26">
        <v>-4.17</v>
      </c>
    </row>
    <row r="47" spans="2:18" ht="18.75">
      <c r="B47" s="4" t="s">
        <v>132</v>
      </c>
      <c r="D47" s="24">
        <v>11.74</v>
      </c>
      <c r="E47">
        <v>-1.72</v>
      </c>
      <c r="F47">
        <v>-3.33</v>
      </c>
      <c r="G47">
        <v>-5.63</v>
      </c>
      <c r="H47">
        <v>-4.6100000000000003</v>
      </c>
      <c r="I47">
        <v>-5.0199999999999996</v>
      </c>
      <c r="J47" s="28">
        <v>-5.93</v>
      </c>
      <c r="K47" s="26">
        <v>-7.44</v>
      </c>
      <c r="L47" s="28">
        <v>-4.6399999999999997</v>
      </c>
      <c r="M47" s="25">
        <v>-5.62</v>
      </c>
      <c r="N47" s="25">
        <v>-4.8600000000000003</v>
      </c>
      <c r="O47" s="25">
        <v>-4.25</v>
      </c>
      <c r="P47" s="26">
        <v>-4.91</v>
      </c>
      <c r="Q47" s="28">
        <v>-6.18</v>
      </c>
      <c r="R47" s="26">
        <v>-9.9499999999999993</v>
      </c>
    </row>
    <row r="48" spans="2:18" ht="18.75">
      <c r="B48" s="4" t="s">
        <v>133</v>
      </c>
      <c r="D48" s="24">
        <v>14.15</v>
      </c>
      <c r="E48">
        <v>-24.03</v>
      </c>
      <c r="F48">
        <v>-27.93</v>
      </c>
      <c r="G48">
        <v>-30.4</v>
      </c>
      <c r="H48">
        <v>-29.7</v>
      </c>
      <c r="I48">
        <v>-29.56</v>
      </c>
      <c r="J48" s="28">
        <v>-29.44</v>
      </c>
      <c r="K48" s="26">
        <v>-27.22</v>
      </c>
      <c r="L48" s="28">
        <v>-24.39</v>
      </c>
      <c r="M48" s="25">
        <v>-23.78</v>
      </c>
      <c r="N48" s="25">
        <v>-24.21</v>
      </c>
      <c r="O48" s="25">
        <v>-22.57</v>
      </c>
      <c r="P48" s="26">
        <v>-26.17</v>
      </c>
      <c r="Q48" s="28">
        <v>-27.12</v>
      </c>
      <c r="R48" s="26">
        <v>-28.02</v>
      </c>
    </row>
    <row r="49" spans="2:18" ht="18.75">
      <c r="B49" s="4" t="s">
        <v>134</v>
      </c>
      <c r="D49" s="24">
        <v>12.61</v>
      </c>
      <c r="E49">
        <v>-25.15</v>
      </c>
      <c r="F49">
        <v>-29.7</v>
      </c>
      <c r="G49">
        <v>-32.25</v>
      </c>
      <c r="H49">
        <v>-31.61</v>
      </c>
      <c r="I49">
        <v>-31.38</v>
      </c>
      <c r="J49" s="28">
        <v>-31.09</v>
      </c>
      <c r="K49" s="26">
        <v>-24.93</v>
      </c>
      <c r="L49" s="28">
        <v>-24.24</v>
      </c>
      <c r="M49" s="25">
        <v>-23.01</v>
      </c>
      <c r="N49" s="25">
        <v>-23.88</v>
      </c>
      <c r="O49" s="25">
        <v>-21.87</v>
      </c>
      <c r="P49" s="26">
        <v>-26.63</v>
      </c>
      <c r="Q49" s="28">
        <v>-27.77</v>
      </c>
      <c r="R49" s="26">
        <v>-25.57</v>
      </c>
    </row>
    <row r="50" spans="2:18" ht="17.25">
      <c r="B50" s="2" t="s">
        <v>135</v>
      </c>
      <c r="D50" s="24">
        <v>10.46</v>
      </c>
      <c r="E50">
        <v>13.41</v>
      </c>
      <c r="F50">
        <v>10.95</v>
      </c>
      <c r="G50">
        <v>10.8</v>
      </c>
      <c r="H50">
        <v>11.23</v>
      </c>
      <c r="I50">
        <v>10.98</v>
      </c>
      <c r="J50" s="28">
        <v>13.21</v>
      </c>
      <c r="K50" s="26">
        <v>21.02</v>
      </c>
      <c r="L50" s="28">
        <v>6.12</v>
      </c>
      <c r="M50" s="25">
        <v>19.02</v>
      </c>
      <c r="N50" s="25">
        <v>17.77</v>
      </c>
      <c r="O50" s="25">
        <v>18.829999999999998</v>
      </c>
      <c r="P50" s="26">
        <v>15.89</v>
      </c>
      <c r="Q50" s="28">
        <v>16.91</v>
      </c>
      <c r="R50" s="26">
        <v>16.309999999999999</v>
      </c>
    </row>
    <row r="51" spans="2:18" ht="18">
      <c r="B51" s="2" t="s">
        <v>136</v>
      </c>
      <c r="D51" s="24">
        <v>12.85</v>
      </c>
      <c r="E51">
        <v>14.14</v>
      </c>
      <c r="F51">
        <v>9.93</v>
      </c>
      <c r="G51">
        <v>10.11</v>
      </c>
      <c r="H51">
        <v>10.11</v>
      </c>
      <c r="I51">
        <v>10.52</v>
      </c>
      <c r="J51" s="28">
        <v>7.93</v>
      </c>
      <c r="K51" s="26">
        <v>12.99</v>
      </c>
      <c r="L51" s="28">
        <v>34.72</v>
      </c>
      <c r="M51" s="25">
        <v>12.55</v>
      </c>
      <c r="N51" s="25">
        <v>8.14</v>
      </c>
      <c r="O51" s="25">
        <v>12.08</v>
      </c>
      <c r="P51" s="26">
        <v>12.04</v>
      </c>
      <c r="Q51" s="28">
        <v>7.2</v>
      </c>
      <c r="R51" s="26">
        <v>20.010000000000002</v>
      </c>
    </row>
    <row r="52" spans="2:18" ht="18.75">
      <c r="B52" s="2" t="s">
        <v>137</v>
      </c>
      <c r="D52" s="24">
        <v>13.86</v>
      </c>
      <c r="E52">
        <v>8.26</v>
      </c>
      <c r="F52">
        <v>4.7300000000000004</v>
      </c>
      <c r="G52">
        <v>3.87</v>
      </c>
      <c r="H52">
        <v>4.3899999999999997</v>
      </c>
      <c r="I52">
        <v>4.3</v>
      </c>
      <c r="J52" s="28">
        <v>3.28</v>
      </c>
      <c r="K52" s="26">
        <v>12.39</v>
      </c>
      <c r="L52" s="28">
        <v>12.07</v>
      </c>
      <c r="M52" s="25">
        <v>14.1</v>
      </c>
      <c r="N52" s="25">
        <v>13.09</v>
      </c>
      <c r="O52" s="25">
        <v>14.38</v>
      </c>
      <c r="P52" s="26">
        <v>9.6199999999999992</v>
      </c>
      <c r="Q52" s="28">
        <v>8.58</v>
      </c>
      <c r="R52" s="26">
        <v>13.26</v>
      </c>
    </row>
    <row r="53" spans="2:18" ht="18.75">
      <c r="B53" s="2" t="s">
        <v>138</v>
      </c>
      <c r="D53" s="24">
        <v>16.03</v>
      </c>
      <c r="E53">
        <v>-1.5</v>
      </c>
      <c r="F53">
        <v>-5.04</v>
      </c>
      <c r="G53">
        <v>-6.71</v>
      </c>
      <c r="H53">
        <v>-6.09</v>
      </c>
      <c r="I53">
        <v>-6.12</v>
      </c>
      <c r="J53" s="28">
        <v>-5.45</v>
      </c>
      <c r="K53" s="26">
        <v>1.73</v>
      </c>
      <c r="L53" s="28">
        <v>3.58</v>
      </c>
      <c r="M53" s="25">
        <v>7.16</v>
      </c>
      <c r="N53" s="25">
        <v>4.51</v>
      </c>
      <c r="O53" s="25">
        <v>7.83</v>
      </c>
      <c r="P53" s="26">
        <v>-0.03</v>
      </c>
      <c r="Q53" s="28">
        <v>-0.84</v>
      </c>
      <c r="R53" s="26">
        <v>2.2999999999999998</v>
      </c>
    </row>
    <row r="54" spans="2:18" ht="18.75">
      <c r="B54" s="3" t="s">
        <v>139</v>
      </c>
      <c r="D54" s="24">
        <v>6.56</v>
      </c>
      <c r="E54">
        <v>9.4</v>
      </c>
      <c r="F54">
        <v>5.57</v>
      </c>
      <c r="G54">
        <v>6.19</v>
      </c>
      <c r="H54">
        <v>5.97</v>
      </c>
      <c r="I54">
        <v>6.42</v>
      </c>
      <c r="J54" s="28">
        <v>4.99</v>
      </c>
      <c r="K54" s="26">
        <v>7.51</v>
      </c>
      <c r="L54" s="28">
        <v>23.09</v>
      </c>
      <c r="M54" s="25">
        <v>9.7100000000000009</v>
      </c>
      <c r="N54" s="25">
        <v>9.8699999999999992</v>
      </c>
      <c r="O54" s="25">
        <v>9</v>
      </c>
      <c r="P54" s="26">
        <v>10.039999999999999</v>
      </c>
      <c r="Q54" s="28">
        <v>7.22</v>
      </c>
      <c r="R54" s="26">
        <v>15.71</v>
      </c>
    </row>
    <row r="55" spans="2:18" ht="18">
      <c r="B55" s="3" t="s">
        <v>140</v>
      </c>
      <c r="D55" s="24">
        <v>2.1800000000000002</v>
      </c>
      <c r="E55">
        <v>-1.7</v>
      </c>
      <c r="F55">
        <v>-4.49</v>
      </c>
      <c r="G55">
        <v>-5.91</v>
      </c>
      <c r="H55">
        <v>-5.21</v>
      </c>
      <c r="I55">
        <v>-5.33</v>
      </c>
      <c r="J55" s="28">
        <v>-6.46</v>
      </c>
      <c r="K55" s="26">
        <v>-0.87</v>
      </c>
      <c r="L55" s="28">
        <v>-1.47</v>
      </c>
      <c r="M55" s="25">
        <v>-1.04</v>
      </c>
      <c r="N55" s="25">
        <v>-1.25</v>
      </c>
      <c r="O55" s="25">
        <v>-0.28000000000000003</v>
      </c>
      <c r="P55" s="26">
        <v>-2.59</v>
      </c>
      <c r="Q55" s="28">
        <v>-4.6399999999999997</v>
      </c>
      <c r="R55" s="26">
        <v>0.03</v>
      </c>
    </row>
    <row r="56" spans="2:18" ht="18.75">
      <c r="B56" s="3" t="s">
        <v>141</v>
      </c>
      <c r="D56" s="24">
        <v>8.61</v>
      </c>
      <c r="E56">
        <v>-9.85</v>
      </c>
      <c r="F56">
        <v>-12.95</v>
      </c>
      <c r="G56">
        <v>-15.17</v>
      </c>
      <c r="H56">
        <v>-14.51</v>
      </c>
      <c r="I56">
        <v>-14.64</v>
      </c>
      <c r="J56" s="28">
        <v>-13.56</v>
      </c>
      <c r="K56" s="26">
        <v>-11.33</v>
      </c>
      <c r="L56" s="28">
        <v>-5.73</v>
      </c>
      <c r="M56" s="25">
        <v>-4.59</v>
      </c>
      <c r="N56" s="25">
        <v>-5.35</v>
      </c>
      <c r="O56" s="25">
        <v>-3.26</v>
      </c>
      <c r="P56" s="26">
        <v>-8.35</v>
      </c>
      <c r="Q56" s="28">
        <v>-9.4600000000000009</v>
      </c>
      <c r="R56" s="26">
        <v>-12.06</v>
      </c>
    </row>
    <row r="57" spans="2:18" ht="18.75">
      <c r="B57" s="4" t="s">
        <v>142</v>
      </c>
      <c r="D57" s="24">
        <v>6.99</v>
      </c>
      <c r="E57">
        <v>-15.1</v>
      </c>
      <c r="F57">
        <v>-17.940000000000001</v>
      </c>
      <c r="G57">
        <v>-16.34</v>
      </c>
      <c r="H57">
        <v>-15.95</v>
      </c>
      <c r="I57">
        <v>-16.22</v>
      </c>
      <c r="J57" s="28">
        <v>-13.63</v>
      </c>
      <c r="K57" s="26">
        <v>-12.25</v>
      </c>
      <c r="L57" s="28">
        <v>-11.02</v>
      </c>
      <c r="M57" s="25">
        <v>-6.98</v>
      </c>
      <c r="N57" s="25">
        <v>-10.49</v>
      </c>
      <c r="O57" s="25">
        <v>-8.82</v>
      </c>
      <c r="P57" s="26">
        <v>-13.07</v>
      </c>
      <c r="Q57" s="28">
        <v>-10.14</v>
      </c>
      <c r="R57" s="26">
        <v>-15.44</v>
      </c>
    </row>
    <row r="58" spans="2:18" ht="18">
      <c r="B58" s="4" t="s">
        <v>143</v>
      </c>
      <c r="D58" s="24">
        <v>5.77</v>
      </c>
      <c r="E58">
        <v>-23.09</v>
      </c>
      <c r="F58">
        <v>-18.11</v>
      </c>
      <c r="G58">
        <v>-20.53</v>
      </c>
      <c r="H58">
        <v>-19.14</v>
      </c>
      <c r="I58">
        <v>-20.420000000000002</v>
      </c>
      <c r="J58" s="28">
        <v>-16.12</v>
      </c>
      <c r="K58" s="26">
        <v>-8.69</v>
      </c>
      <c r="L58" s="28">
        <v>-7.1</v>
      </c>
      <c r="M58" s="25">
        <v>-2.92</v>
      </c>
      <c r="N58" s="25">
        <v>-5.48</v>
      </c>
      <c r="O58" s="25">
        <v>-3.68</v>
      </c>
      <c r="P58" s="26">
        <v>-8.3800000000000008</v>
      </c>
      <c r="Q58" s="28">
        <v>-8.99</v>
      </c>
      <c r="R58" s="26">
        <v>-10.07</v>
      </c>
    </row>
    <row r="59" spans="2:18" ht="18">
      <c r="B59" s="4" t="s">
        <v>144</v>
      </c>
      <c r="D59" s="24">
        <v>6.45</v>
      </c>
      <c r="E59">
        <v>-21.12</v>
      </c>
      <c r="F59">
        <v>-20.03</v>
      </c>
      <c r="G59">
        <v>-21.95</v>
      </c>
      <c r="H59">
        <v>-21.06</v>
      </c>
      <c r="I59">
        <v>-21.83</v>
      </c>
      <c r="J59" s="28">
        <v>-20.39</v>
      </c>
      <c r="K59" s="26">
        <v>-19.190000000000001</v>
      </c>
      <c r="L59" s="28">
        <v>-18.34</v>
      </c>
      <c r="M59" s="25">
        <v>-18.62</v>
      </c>
      <c r="N59" s="25">
        <v>-18.22</v>
      </c>
      <c r="O59" s="25">
        <v>-17.04</v>
      </c>
      <c r="P59" s="26">
        <v>-19.46</v>
      </c>
      <c r="Q59" s="28">
        <v>-19.39</v>
      </c>
      <c r="R59" s="26">
        <v>-21.72</v>
      </c>
    </row>
    <row r="60" spans="2:18" ht="18.75">
      <c r="B60" s="4" t="s">
        <v>59</v>
      </c>
      <c r="D60" s="24">
        <v>6.91</v>
      </c>
      <c r="E60">
        <v>-15.43</v>
      </c>
      <c r="F60">
        <v>-16.010000000000002</v>
      </c>
      <c r="G60">
        <v>-17.760000000000002</v>
      </c>
      <c r="H60">
        <v>-16.38</v>
      </c>
      <c r="I60">
        <v>-17.34</v>
      </c>
      <c r="J60" s="28">
        <v>-10.53</v>
      </c>
      <c r="K60" s="26">
        <v>-0.01</v>
      </c>
      <c r="L60" s="28">
        <v>2.56</v>
      </c>
      <c r="M60" s="25">
        <v>7.76</v>
      </c>
      <c r="N60" s="25">
        <v>3.9</v>
      </c>
      <c r="O60" s="25">
        <v>8.2799999999999994</v>
      </c>
      <c r="P60" s="26">
        <v>-3.17</v>
      </c>
      <c r="Q60" s="28">
        <v>-0.65</v>
      </c>
      <c r="R60" s="26">
        <v>-6.11</v>
      </c>
    </row>
    <row r="61" spans="2:18" ht="18.75">
      <c r="B61" s="4" t="s">
        <v>60</v>
      </c>
      <c r="D61" s="24">
        <v>-4.43</v>
      </c>
      <c r="E61">
        <v>-15.1</v>
      </c>
      <c r="F61">
        <v>-15.52</v>
      </c>
      <c r="G61">
        <v>-17.41</v>
      </c>
      <c r="H61">
        <v>-16.239999999999998</v>
      </c>
      <c r="I61">
        <v>-17.13</v>
      </c>
      <c r="J61" s="28">
        <v>-11.66</v>
      </c>
      <c r="K61" s="26">
        <v>-1.59</v>
      </c>
      <c r="L61" s="28">
        <v>0.25</v>
      </c>
      <c r="M61" s="25">
        <v>3.89</v>
      </c>
      <c r="N61" s="25">
        <v>1.41</v>
      </c>
      <c r="O61" s="25">
        <v>5.08</v>
      </c>
      <c r="P61" s="26">
        <v>-4.67</v>
      </c>
      <c r="Q61" s="28">
        <v>-3.45</v>
      </c>
      <c r="R61" s="26">
        <v>-4.9000000000000004</v>
      </c>
    </row>
    <row r="62" spans="2:18" ht="18.75">
      <c r="B62" s="4" t="s">
        <v>145</v>
      </c>
      <c r="D62" s="24">
        <v>10.74</v>
      </c>
      <c r="E62">
        <v>-6.12</v>
      </c>
      <c r="F62">
        <v>-4.82</v>
      </c>
      <c r="G62">
        <v>-7.85</v>
      </c>
      <c r="H62">
        <v>-6.52</v>
      </c>
      <c r="I62">
        <v>-7.59</v>
      </c>
      <c r="J62" s="28">
        <v>-6.64</v>
      </c>
      <c r="K62" s="26">
        <v>-5.07</v>
      </c>
      <c r="L62" s="28">
        <v>-4.12</v>
      </c>
      <c r="M62" s="25">
        <v>-7</v>
      </c>
      <c r="N62" s="25">
        <v>-4.3499999999999996</v>
      </c>
      <c r="O62" s="25">
        <v>-3.88</v>
      </c>
      <c r="P62" s="26">
        <v>-4.57</v>
      </c>
      <c r="Q62" s="28">
        <v>-6.38</v>
      </c>
      <c r="R62" s="26">
        <v>-6.48</v>
      </c>
    </row>
    <row r="63" spans="2:18" ht="18.75">
      <c r="B63" s="4" t="s">
        <v>146</v>
      </c>
      <c r="D63" s="24">
        <v>14.06</v>
      </c>
      <c r="E63">
        <v>-11.43</v>
      </c>
      <c r="F63">
        <v>-9.1</v>
      </c>
      <c r="G63">
        <v>-13.42</v>
      </c>
      <c r="H63">
        <v>-11.85</v>
      </c>
      <c r="I63">
        <v>-13.16</v>
      </c>
      <c r="J63" s="28">
        <v>-15.28</v>
      </c>
      <c r="K63" s="26">
        <v>-18.59</v>
      </c>
      <c r="L63" s="28">
        <v>-18.5</v>
      </c>
      <c r="M63" s="25">
        <v>-23.82</v>
      </c>
      <c r="N63" s="25">
        <v>-19.48</v>
      </c>
      <c r="O63" s="25">
        <v>-20.100000000000001</v>
      </c>
      <c r="P63" s="26">
        <v>-16.8</v>
      </c>
      <c r="Q63" s="28">
        <v>-19.350000000000001</v>
      </c>
      <c r="R63" s="26">
        <v>-22.86</v>
      </c>
    </row>
    <row r="64" spans="2:18" ht="18.75">
      <c r="B64" s="4" t="s">
        <v>147</v>
      </c>
      <c r="D64" s="24">
        <v>9.9</v>
      </c>
      <c r="E64">
        <v>-41.73</v>
      </c>
      <c r="F64">
        <v>-38.32</v>
      </c>
      <c r="G64">
        <v>-45.33</v>
      </c>
      <c r="H64">
        <v>-43.8</v>
      </c>
      <c r="I64">
        <v>-44.77</v>
      </c>
      <c r="J64" s="28">
        <v>-43.87</v>
      </c>
      <c r="K64" s="26">
        <v>-39.03</v>
      </c>
      <c r="L64" s="28">
        <v>-36.770000000000003</v>
      </c>
      <c r="M64" s="25">
        <v>-40.229999999999997</v>
      </c>
      <c r="N64" s="25">
        <v>-36.78</v>
      </c>
      <c r="O64" s="25">
        <v>-34.54</v>
      </c>
      <c r="P64" s="26">
        <v>-38.79</v>
      </c>
      <c r="Q64" s="28">
        <v>-42.29</v>
      </c>
      <c r="R64" s="26">
        <v>-41.88</v>
      </c>
    </row>
    <row r="65" spans="2:18" ht="17.25">
      <c r="B65" s="4" t="s">
        <v>148</v>
      </c>
      <c r="D65" s="24">
        <v>10.72</v>
      </c>
      <c r="E65">
        <v>4.25</v>
      </c>
      <c r="F65">
        <v>2.82</v>
      </c>
      <c r="G65">
        <v>3.43</v>
      </c>
      <c r="H65">
        <v>3.57</v>
      </c>
      <c r="I65">
        <v>3.45</v>
      </c>
      <c r="J65" s="28">
        <v>3.46</v>
      </c>
      <c r="K65" s="26">
        <v>3.61</v>
      </c>
      <c r="L65" s="28">
        <v>6.15</v>
      </c>
      <c r="M65" s="25">
        <v>2.37</v>
      </c>
      <c r="N65" s="25">
        <v>2.42</v>
      </c>
      <c r="O65" s="25">
        <v>2.12</v>
      </c>
      <c r="P65" s="26">
        <v>2.96</v>
      </c>
      <c r="Q65" s="28">
        <v>3</v>
      </c>
      <c r="R65" s="26">
        <v>4.1900000000000004</v>
      </c>
    </row>
    <row r="66" spans="2:18" ht="18">
      <c r="B66" s="4" t="s">
        <v>149</v>
      </c>
      <c r="D66" s="24">
        <v>10.14</v>
      </c>
      <c r="E66">
        <v>-0.51</v>
      </c>
      <c r="F66">
        <v>-2.64</v>
      </c>
      <c r="G66">
        <v>-2.4</v>
      </c>
      <c r="H66">
        <v>-2.2400000000000002</v>
      </c>
      <c r="I66">
        <v>-2.2799999999999998</v>
      </c>
      <c r="J66" s="28">
        <v>-1.21</v>
      </c>
      <c r="K66" s="26">
        <v>-1.99</v>
      </c>
      <c r="L66" s="28">
        <v>2.6</v>
      </c>
      <c r="M66" s="25">
        <v>3.8</v>
      </c>
      <c r="N66" s="25">
        <v>3.03</v>
      </c>
      <c r="O66" s="25">
        <v>4.0199999999999996</v>
      </c>
      <c r="P66" s="26">
        <v>0.59</v>
      </c>
      <c r="Q66" s="28">
        <v>0.28999999999999998</v>
      </c>
      <c r="R66" s="26">
        <v>3.5</v>
      </c>
    </row>
    <row r="67" spans="2:18" ht="18.75">
      <c r="B67" s="4" t="s">
        <v>57</v>
      </c>
      <c r="D67" s="24">
        <v>3.04</v>
      </c>
      <c r="E67">
        <v>0.06</v>
      </c>
      <c r="F67">
        <v>-1.1000000000000001</v>
      </c>
      <c r="G67">
        <v>-2.65</v>
      </c>
      <c r="H67">
        <v>-1.71</v>
      </c>
      <c r="I67">
        <v>-2.33</v>
      </c>
      <c r="J67" s="28">
        <v>1.41</v>
      </c>
      <c r="K67" s="26">
        <v>9.82</v>
      </c>
      <c r="L67" s="28">
        <v>15.53</v>
      </c>
      <c r="M67" s="25">
        <v>22.46</v>
      </c>
      <c r="N67" s="25">
        <v>16.86</v>
      </c>
      <c r="O67" s="25">
        <v>20.58</v>
      </c>
      <c r="P67" s="26">
        <v>10.050000000000001</v>
      </c>
      <c r="Q67" s="28">
        <v>10.68</v>
      </c>
      <c r="R67" s="26">
        <v>11.9</v>
      </c>
    </row>
    <row r="68" spans="2:18" ht="18.75">
      <c r="B68" s="4" t="s">
        <v>150</v>
      </c>
      <c r="D68" s="24">
        <v>10.27</v>
      </c>
      <c r="E68">
        <v>3.7</v>
      </c>
      <c r="F68">
        <v>1.96</v>
      </c>
      <c r="G68">
        <v>2.13</v>
      </c>
      <c r="H68">
        <v>2.4500000000000002</v>
      </c>
      <c r="I68">
        <v>2.25</v>
      </c>
      <c r="J68" s="28">
        <v>3.19</v>
      </c>
      <c r="K68" s="26">
        <v>0.42</v>
      </c>
      <c r="L68" s="28">
        <v>5</v>
      </c>
      <c r="M68" s="25">
        <v>4.2300000000000004</v>
      </c>
      <c r="N68" s="25">
        <v>4.8499999999999996</v>
      </c>
      <c r="O68" s="25">
        <v>4.68</v>
      </c>
      <c r="P68" s="26">
        <v>4.6399999999999997</v>
      </c>
      <c r="Q68" s="28">
        <v>3.98</v>
      </c>
      <c r="R68" s="26">
        <v>5.37</v>
      </c>
    </row>
    <row r="69" spans="2:18" ht="18.75">
      <c r="B69" s="4" t="s">
        <v>58</v>
      </c>
      <c r="D69" s="24">
        <v>8.8800000000000008</v>
      </c>
      <c r="E69">
        <v>-1.64</v>
      </c>
      <c r="F69">
        <v>-2.65</v>
      </c>
      <c r="G69">
        <v>-4.1399999999999997</v>
      </c>
      <c r="H69">
        <v>-3.23</v>
      </c>
      <c r="I69">
        <v>-3.87</v>
      </c>
      <c r="J69" s="28">
        <v>0.16</v>
      </c>
      <c r="K69" s="26">
        <v>8.3800000000000008</v>
      </c>
      <c r="L69" s="28">
        <v>11.13</v>
      </c>
      <c r="M69" s="25">
        <v>15.52</v>
      </c>
      <c r="N69" s="25">
        <v>12.61</v>
      </c>
      <c r="O69" s="25">
        <v>16.260000000000002</v>
      </c>
      <c r="P69" s="26">
        <v>6.58</v>
      </c>
      <c r="Q69" s="28">
        <v>7.04</v>
      </c>
      <c r="R69" s="26">
        <v>8.3800000000000008</v>
      </c>
    </row>
    <row r="70" spans="2:18" ht="18.75">
      <c r="B70" s="4" t="s">
        <v>151</v>
      </c>
      <c r="D70" s="24">
        <v>-1.78</v>
      </c>
      <c r="E70">
        <v>2.06</v>
      </c>
      <c r="F70">
        <v>1.1399999999999999</v>
      </c>
      <c r="G70">
        <v>-0.03</v>
      </c>
      <c r="H70">
        <v>0.57999999999999996</v>
      </c>
      <c r="I70">
        <v>0.24</v>
      </c>
      <c r="J70" s="28">
        <v>0.54</v>
      </c>
      <c r="K70" s="26">
        <v>1.1000000000000001</v>
      </c>
      <c r="L70" s="28">
        <v>1.1499999999999999</v>
      </c>
      <c r="M70" s="25">
        <v>-0.78</v>
      </c>
      <c r="N70" s="25">
        <v>0.84</v>
      </c>
      <c r="O70" s="25">
        <v>0.67</v>
      </c>
      <c r="P70" s="26">
        <v>1.1299999999999999</v>
      </c>
      <c r="Q70" s="28">
        <v>0.51</v>
      </c>
      <c r="R70" s="26">
        <v>-0.04</v>
      </c>
    </row>
    <row r="71" spans="2:18" ht="18.75">
      <c r="B71" s="4" t="s">
        <v>152</v>
      </c>
      <c r="D71" s="24">
        <v>1.1599999999999999</v>
      </c>
      <c r="E71">
        <v>2.19</v>
      </c>
      <c r="F71">
        <v>2.2200000000000002</v>
      </c>
      <c r="G71">
        <v>-0.4</v>
      </c>
      <c r="H71">
        <v>0.75</v>
      </c>
      <c r="I71">
        <v>-0.04</v>
      </c>
      <c r="J71" s="28">
        <v>0.53</v>
      </c>
      <c r="K71" s="26">
        <v>-0.28000000000000003</v>
      </c>
      <c r="L71" s="28">
        <v>1.02</v>
      </c>
      <c r="M71" s="25">
        <v>-1.95</v>
      </c>
      <c r="N71" s="25">
        <v>0.5</v>
      </c>
      <c r="O71" s="25">
        <v>0.41</v>
      </c>
      <c r="P71" s="26">
        <v>1.17</v>
      </c>
      <c r="Q71" s="28">
        <v>0.22</v>
      </c>
      <c r="R71" s="26">
        <v>-4.1100000000000003</v>
      </c>
    </row>
    <row r="72" spans="2:18" ht="18.75">
      <c r="B72" s="4" t="s">
        <v>153</v>
      </c>
      <c r="D72" s="24">
        <v>-16.260000000000002</v>
      </c>
      <c r="E72">
        <v>-18.670000000000002</v>
      </c>
      <c r="F72">
        <v>-18.55</v>
      </c>
      <c r="G72">
        <v>-22.31</v>
      </c>
      <c r="H72">
        <v>-21.42</v>
      </c>
      <c r="I72">
        <v>-21.87</v>
      </c>
      <c r="J72" s="28">
        <v>-21.6</v>
      </c>
      <c r="K72" s="26">
        <v>-18.3</v>
      </c>
      <c r="L72" s="28">
        <v>-16.579999999999998</v>
      </c>
      <c r="M72" s="25">
        <v>-18.2</v>
      </c>
      <c r="N72" s="25">
        <v>-16.440000000000001</v>
      </c>
      <c r="O72" s="25">
        <v>-14.72</v>
      </c>
      <c r="P72" s="26">
        <v>-18.37</v>
      </c>
      <c r="Q72" s="28">
        <v>-20.46</v>
      </c>
      <c r="R72" s="26">
        <v>-21.35</v>
      </c>
    </row>
    <row r="73" spans="2:18" ht="18.75">
      <c r="B73" s="4" t="s">
        <v>154</v>
      </c>
      <c r="D73" s="24">
        <v>-12.14</v>
      </c>
      <c r="E73">
        <v>-19.61</v>
      </c>
      <c r="F73">
        <v>-19.11</v>
      </c>
      <c r="G73">
        <v>-23.38</v>
      </c>
      <c r="H73">
        <v>-22.51</v>
      </c>
      <c r="I73">
        <v>-22.9</v>
      </c>
      <c r="J73" s="28">
        <v>-22.29</v>
      </c>
      <c r="K73" s="26">
        <v>-17.59</v>
      </c>
      <c r="L73" s="28">
        <v>-15.19</v>
      </c>
      <c r="M73" s="25">
        <v>-16.64</v>
      </c>
      <c r="N73" s="25">
        <v>-17.5</v>
      </c>
      <c r="O73" s="25">
        <v>-12.6</v>
      </c>
      <c r="P73" s="26">
        <v>-18</v>
      </c>
      <c r="Q73" s="28">
        <v>-20.32</v>
      </c>
      <c r="R73" s="26">
        <v>-19.940000000000001</v>
      </c>
    </row>
    <row r="74" spans="2:18" ht="17.25" thickBot="1">
      <c r="B74" s="4" t="s">
        <v>155</v>
      </c>
      <c r="D74" s="24">
        <v>5.75</v>
      </c>
      <c r="E74">
        <v>-3.22</v>
      </c>
      <c r="F74">
        <v>-4.83</v>
      </c>
      <c r="G74">
        <v>-5.9</v>
      </c>
      <c r="H74">
        <v>-5.5</v>
      </c>
      <c r="I74">
        <v>-5.61</v>
      </c>
      <c r="J74" s="28">
        <v>-4.84</v>
      </c>
      <c r="K74" s="26">
        <v>-0.73</v>
      </c>
      <c r="L74" s="28">
        <v>-1.57</v>
      </c>
      <c r="M74" s="25">
        <v>-1.44</v>
      </c>
      <c r="N74" s="25">
        <v>-1.41</v>
      </c>
      <c r="O74" s="25">
        <v>-0.74</v>
      </c>
      <c r="P74" s="26">
        <v>-2.64</v>
      </c>
      <c r="Q74" s="28">
        <v>-2.96</v>
      </c>
      <c r="R74" s="26">
        <v>-2.79</v>
      </c>
    </row>
    <row r="75" spans="2:18" ht="20.25" thickBot="1">
      <c r="B75" s="10" t="s">
        <v>0</v>
      </c>
      <c r="E75" s="33">
        <v>1.4152941176470604</v>
      </c>
      <c r="F75" s="34">
        <v>2.3844117647058818</v>
      </c>
      <c r="G75" s="34">
        <v>3.0292647058823512</v>
      </c>
      <c r="H75" s="34">
        <v>2.5658823529411769</v>
      </c>
      <c r="I75" s="35">
        <v>2.9472058823529417</v>
      </c>
      <c r="J75" s="30">
        <v>2.587352941176472</v>
      </c>
      <c r="K75" s="32">
        <v>4.1379411764705853</v>
      </c>
      <c r="L75" s="30">
        <v>5.0748529411764709</v>
      </c>
      <c r="M75" s="31">
        <v>5.471176470588234</v>
      </c>
      <c r="N75" s="31">
        <v>4.8477941176470587</v>
      </c>
      <c r="O75" s="31">
        <v>5.7847058823529371</v>
      </c>
      <c r="P75" s="32">
        <v>3.0583823529411767</v>
      </c>
      <c r="Q75" s="30">
        <v>3.4992647058823527</v>
      </c>
      <c r="R75" s="32">
        <v>4.6888235294117644</v>
      </c>
    </row>
  </sheetData>
  <mergeCells count="4">
    <mergeCell ref="D4:I4"/>
    <mergeCell ref="J4:K4"/>
    <mergeCell ref="L4:P4"/>
    <mergeCell ref="Q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90"/>
  <sheetViews>
    <sheetView topLeftCell="C73" workbookViewId="0">
      <selection activeCell="L6" sqref="L6"/>
    </sheetView>
  </sheetViews>
  <sheetFormatPr defaultColWidth="8.85546875" defaultRowHeight="15"/>
  <cols>
    <col min="3" max="3" width="16.140625" customWidth="1"/>
    <col min="6" max="6" width="9.42578125" bestFit="1" customWidth="1"/>
    <col min="13" max="13" width="18.85546875" customWidth="1"/>
  </cols>
  <sheetData>
    <row r="1" spans="3:18" ht="26.25">
      <c r="C1" s="92" t="s">
        <v>359</v>
      </c>
      <c r="O1" s="92" t="s">
        <v>360</v>
      </c>
    </row>
    <row r="2" spans="3:18" ht="26.25">
      <c r="C2" s="90" t="s">
        <v>207</v>
      </c>
      <c r="O2" s="90" t="s">
        <v>207</v>
      </c>
    </row>
    <row r="3" spans="3:18">
      <c r="C3" t="s">
        <v>208</v>
      </c>
      <c r="D3" t="s">
        <v>198</v>
      </c>
      <c r="E3" t="s">
        <v>4</v>
      </c>
      <c r="F3" t="s">
        <v>294</v>
      </c>
      <c r="O3" t="s">
        <v>295</v>
      </c>
      <c r="P3" t="s">
        <v>198</v>
      </c>
      <c r="Q3" t="s">
        <v>4</v>
      </c>
    </row>
    <row r="4" spans="3:18">
      <c r="C4" s="3" t="s">
        <v>209</v>
      </c>
      <c r="D4">
        <v>28.55</v>
      </c>
      <c r="E4">
        <v>2.31</v>
      </c>
      <c r="F4">
        <v>30.86</v>
      </c>
      <c r="O4" s="3" t="s">
        <v>296</v>
      </c>
      <c r="P4">
        <v>31.63</v>
      </c>
      <c r="Q4">
        <v>-5.67</v>
      </c>
      <c r="R4">
        <v>25.96</v>
      </c>
    </row>
    <row r="5" spans="3:18">
      <c r="C5" s="4" t="s">
        <v>210</v>
      </c>
      <c r="D5">
        <v>15.38</v>
      </c>
      <c r="E5">
        <v>4.33</v>
      </c>
      <c r="F5">
        <v>19.71</v>
      </c>
      <c r="O5" s="4" t="s">
        <v>297</v>
      </c>
      <c r="P5">
        <v>15.4</v>
      </c>
      <c r="Q5">
        <v>-51.37</v>
      </c>
      <c r="R5">
        <v>35.97</v>
      </c>
    </row>
    <row r="6" spans="3:18">
      <c r="C6" s="4" t="s">
        <v>211</v>
      </c>
      <c r="D6">
        <v>32.69</v>
      </c>
      <c r="E6">
        <v>5.95</v>
      </c>
      <c r="F6">
        <v>38.64</v>
      </c>
      <c r="O6" s="4" t="s">
        <v>298</v>
      </c>
      <c r="P6">
        <v>10.7</v>
      </c>
      <c r="Q6">
        <v>9.7799999999999994</v>
      </c>
      <c r="R6">
        <v>20.479999999999997</v>
      </c>
    </row>
    <row r="7" spans="3:18">
      <c r="C7" s="4" t="s">
        <v>212</v>
      </c>
      <c r="D7">
        <v>36.49</v>
      </c>
      <c r="E7">
        <v>-17.39</v>
      </c>
      <c r="F7">
        <v>19.100000000000001</v>
      </c>
      <c r="O7" s="4" t="s">
        <v>299</v>
      </c>
      <c r="P7">
        <v>37.229999999999997</v>
      </c>
      <c r="Q7">
        <v>-14.35</v>
      </c>
      <c r="R7">
        <v>22.879999999999995</v>
      </c>
    </row>
    <row r="8" spans="3:18">
      <c r="C8" s="4" t="s">
        <v>213</v>
      </c>
      <c r="D8">
        <v>38.86</v>
      </c>
      <c r="E8">
        <v>-28.31</v>
      </c>
      <c r="F8">
        <v>10.55</v>
      </c>
      <c r="O8" s="4" t="s">
        <v>300</v>
      </c>
      <c r="P8">
        <v>39.450000000000003</v>
      </c>
      <c r="Q8">
        <v>-20.39</v>
      </c>
      <c r="R8">
        <v>19.060000000000002</v>
      </c>
    </row>
    <row r="9" spans="3:18">
      <c r="C9" s="3" t="s">
        <v>214</v>
      </c>
      <c r="D9">
        <v>34.9</v>
      </c>
      <c r="E9">
        <v>7.31</v>
      </c>
      <c r="F9">
        <v>42.21</v>
      </c>
      <c r="O9" s="3" t="s">
        <v>301</v>
      </c>
      <c r="P9">
        <v>37.86</v>
      </c>
      <c r="Q9">
        <v>-8.98</v>
      </c>
      <c r="R9">
        <v>28.88</v>
      </c>
    </row>
    <row r="10" spans="3:18">
      <c r="C10" s="4" t="s">
        <v>215</v>
      </c>
      <c r="D10">
        <v>8.2780900944918674</v>
      </c>
      <c r="E10">
        <v>7.37</v>
      </c>
      <c r="F10">
        <v>15.648090094491867</v>
      </c>
      <c r="O10" s="4"/>
    </row>
    <row r="11" spans="3:18">
      <c r="C11" s="4" t="s">
        <v>216</v>
      </c>
      <c r="D11">
        <v>6.3162550344681714</v>
      </c>
      <c r="E11">
        <v>4.5999999999999996</v>
      </c>
      <c r="F11">
        <v>10.916255034468172</v>
      </c>
    </row>
    <row r="12" spans="3:18">
      <c r="C12" s="4" t="s">
        <v>217</v>
      </c>
      <c r="D12">
        <v>33.483279798749102</v>
      </c>
      <c r="E12">
        <v>-19.989999999999998</v>
      </c>
      <c r="F12">
        <v>13.493279798749104</v>
      </c>
      <c r="O12" s="4" t="s">
        <v>302</v>
      </c>
      <c r="P12">
        <v>31.14</v>
      </c>
      <c r="Q12">
        <v>-13.54</v>
      </c>
      <c r="R12">
        <v>17.600000000000001</v>
      </c>
    </row>
    <row r="13" spans="3:18">
      <c r="C13" s="4"/>
      <c r="O13" s="4"/>
    </row>
    <row r="14" spans="3:18">
      <c r="C14" s="4" t="s">
        <v>218</v>
      </c>
      <c r="D14">
        <v>17.940000000000001</v>
      </c>
      <c r="E14">
        <v>1.98</v>
      </c>
      <c r="F14">
        <v>19.920000000000002</v>
      </c>
      <c r="O14" s="4" t="s">
        <v>303</v>
      </c>
      <c r="P14">
        <v>25.09</v>
      </c>
      <c r="Q14">
        <v>-8.32</v>
      </c>
      <c r="R14">
        <v>16.77</v>
      </c>
    </row>
    <row r="15" spans="3:18">
      <c r="C15" s="4" t="s">
        <v>219</v>
      </c>
      <c r="D15">
        <v>31.15</v>
      </c>
      <c r="E15">
        <v>-15.67</v>
      </c>
      <c r="F15">
        <v>15.479999999999999</v>
      </c>
      <c r="O15" t="s">
        <v>304</v>
      </c>
      <c r="P15">
        <v>35.68</v>
      </c>
      <c r="Q15">
        <v>-16.13</v>
      </c>
      <c r="R15">
        <v>19.55</v>
      </c>
    </row>
    <row r="16" spans="3:18">
      <c r="C16" s="3" t="s">
        <v>220</v>
      </c>
      <c r="D16">
        <v>7.76</v>
      </c>
      <c r="E16">
        <v>7.74</v>
      </c>
      <c r="F16">
        <v>15.5</v>
      </c>
      <c r="O16" s="3"/>
    </row>
    <row r="17" spans="3:18">
      <c r="C17" s="3" t="s">
        <v>221</v>
      </c>
      <c r="D17">
        <v>8.8000000000000007</v>
      </c>
      <c r="E17">
        <v>8</v>
      </c>
      <c r="F17">
        <v>16.8</v>
      </c>
      <c r="O17" s="3" t="s">
        <v>305</v>
      </c>
      <c r="P17">
        <v>10.1</v>
      </c>
      <c r="Q17">
        <v>8.44</v>
      </c>
      <c r="R17">
        <v>18.54</v>
      </c>
    </row>
    <row r="18" spans="3:18">
      <c r="C18" s="3" t="s">
        <v>222</v>
      </c>
      <c r="D18">
        <v>15.3</v>
      </c>
      <c r="E18">
        <v>6.69</v>
      </c>
      <c r="F18">
        <v>21.990000000000002</v>
      </c>
      <c r="O18" s="3" t="s">
        <v>306</v>
      </c>
      <c r="P18">
        <v>12.67</v>
      </c>
      <c r="Q18">
        <v>5.8</v>
      </c>
      <c r="R18">
        <v>18.47</v>
      </c>
    </row>
    <row r="19" spans="3:18">
      <c r="C19" s="3" t="s">
        <v>223</v>
      </c>
      <c r="D19">
        <v>21.98</v>
      </c>
      <c r="E19">
        <v>0.54</v>
      </c>
      <c r="F19">
        <v>22.52</v>
      </c>
      <c r="O19" s="4" t="s">
        <v>307</v>
      </c>
      <c r="P19">
        <v>15.13</v>
      </c>
      <c r="Q19">
        <v>5</v>
      </c>
      <c r="R19">
        <v>20.130000000000003</v>
      </c>
    </row>
    <row r="20" spans="3:18">
      <c r="C20" s="4" t="s">
        <v>224</v>
      </c>
      <c r="D20">
        <v>15.1</v>
      </c>
      <c r="E20">
        <v>3.48</v>
      </c>
      <c r="F20">
        <v>18.579999999999998</v>
      </c>
      <c r="O20" s="4" t="s">
        <v>308</v>
      </c>
      <c r="P20">
        <v>15.25</v>
      </c>
      <c r="Q20">
        <v>-3.26</v>
      </c>
      <c r="R20">
        <v>11.99</v>
      </c>
    </row>
    <row r="21" spans="3:18">
      <c r="C21" s="4" t="s">
        <v>225</v>
      </c>
      <c r="D21">
        <v>10.94</v>
      </c>
      <c r="E21">
        <v>0.45</v>
      </c>
      <c r="F21">
        <v>11.389999999999999</v>
      </c>
      <c r="O21" s="4" t="s">
        <v>309</v>
      </c>
      <c r="P21">
        <v>24.2</v>
      </c>
      <c r="Q21">
        <v>2.65</v>
      </c>
      <c r="R21">
        <v>26.849999999999998</v>
      </c>
    </row>
    <row r="22" spans="3:18">
      <c r="C22" s="4" t="s">
        <v>226</v>
      </c>
      <c r="D22">
        <v>27.38</v>
      </c>
      <c r="E22">
        <v>1.99</v>
      </c>
      <c r="F22">
        <v>29.369999999999997</v>
      </c>
      <c r="O22" s="4"/>
    </row>
    <row r="23" spans="3:18">
      <c r="C23" s="4" t="s">
        <v>227</v>
      </c>
      <c r="D23">
        <v>31.24</v>
      </c>
      <c r="E23">
        <v>-7.57</v>
      </c>
      <c r="F23">
        <v>23.669999999999998</v>
      </c>
      <c r="O23" s="4" t="s">
        <v>310</v>
      </c>
      <c r="P23">
        <v>31.24</v>
      </c>
      <c r="Q23">
        <v>3.1</v>
      </c>
      <c r="R23">
        <v>34.339999999999996</v>
      </c>
    </row>
    <row r="24" spans="3:18">
      <c r="C24" s="4" t="s">
        <v>228</v>
      </c>
      <c r="D24">
        <v>1.05</v>
      </c>
      <c r="E24">
        <v>7.83</v>
      </c>
      <c r="F24">
        <v>8.8800000000000008</v>
      </c>
      <c r="O24" s="4" t="s">
        <v>311</v>
      </c>
      <c r="P24">
        <v>2.3199999999999998</v>
      </c>
      <c r="Q24">
        <v>7.91</v>
      </c>
      <c r="R24">
        <v>10.23</v>
      </c>
    </row>
    <row r="25" spans="3:18">
      <c r="C25" s="4" t="s">
        <v>229</v>
      </c>
      <c r="D25">
        <v>1.08</v>
      </c>
      <c r="E25">
        <v>0.23</v>
      </c>
      <c r="F25">
        <v>1.31</v>
      </c>
      <c r="O25" t="s">
        <v>312</v>
      </c>
      <c r="P25">
        <v>2.5499999999999998</v>
      </c>
      <c r="Q25">
        <v>8.6999999999999993</v>
      </c>
      <c r="R25">
        <v>11.25</v>
      </c>
    </row>
    <row r="26" spans="3:18">
      <c r="C26" s="2" t="s">
        <v>230</v>
      </c>
      <c r="D26">
        <v>10.119999999999999</v>
      </c>
      <c r="E26">
        <v>8.84</v>
      </c>
      <c r="F26">
        <v>18.96</v>
      </c>
      <c r="O26" s="2"/>
    </row>
    <row r="27" spans="3:18">
      <c r="C27" s="2" t="s">
        <v>231</v>
      </c>
      <c r="D27">
        <v>23.46</v>
      </c>
      <c r="E27">
        <v>7.33</v>
      </c>
      <c r="F27">
        <v>30.79</v>
      </c>
      <c r="O27" t="s">
        <v>313</v>
      </c>
      <c r="P27">
        <v>24.56</v>
      </c>
      <c r="Q27">
        <v>-3</v>
      </c>
      <c r="R27">
        <v>21.56</v>
      </c>
    </row>
    <row r="28" spans="3:18">
      <c r="C28" s="2" t="s">
        <v>232</v>
      </c>
      <c r="D28">
        <v>8.66</v>
      </c>
      <c r="E28">
        <v>9.33</v>
      </c>
      <c r="F28">
        <v>17.990000000000002</v>
      </c>
      <c r="O28" s="2"/>
    </row>
    <row r="29" spans="3:18">
      <c r="C29" s="2" t="s">
        <v>233</v>
      </c>
      <c r="D29">
        <v>17.149999999999999</v>
      </c>
      <c r="E29">
        <v>4.6500000000000004</v>
      </c>
      <c r="F29">
        <v>21.799999999999997</v>
      </c>
      <c r="O29" t="s">
        <v>314</v>
      </c>
      <c r="P29">
        <v>30.71</v>
      </c>
      <c r="Q29">
        <v>-24.6</v>
      </c>
      <c r="R29">
        <v>6.1099999999999994</v>
      </c>
    </row>
    <row r="30" spans="3:18">
      <c r="C30" s="2" t="s">
        <v>234</v>
      </c>
      <c r="D30">
        <v>20.48</v>
      </c>
      <c r="E30">
        <v>10.56</v>
      </c>
      <c r="F30">
        <v>31.04</v>
      </c>
      <c r="O30" s="2"/>
    </row>
    <row r="31" spans="3:18">
      <c r="C31" s="2" t="s">
        <v>235</v>
      </c>
      <c r="D31">
        <v>26.46</v>
      </c>
      <c r="E31">
        <v>1.61</v>
      </c>
      <c r="F31">
        <v>28.07</v>
      </c>
      <c r="O31" s="2" t="s">
        <v>315</v>
      </c>
      <c r="P31">
        <v>28.08</v>
      </c>
      <c r="Q31">
        <v>1.33</v>
      </c>
      <c r="R31">
        <v>29.409999999999997</v>
      </c>
    </row>
    <row r="32" spans="3:18">
      <c r="C32" s="2" t="s">
        <v>236</v>
      </c>
      <c r="D32">
        <v>24.95</v>
      </c>
      <c r="E32">
        <v>4.07</v>
      </c>
      <c r="F32">
        <v>29.02</v>
      </c>
      <c r="O32" t="s">
        <v>316</v>
      </c>
      <c r="P32">
        <v>26.56</v>
      </c>
      <c r="Q32">
        <v>1.65</v>
      </c>
      <c r="R32">
        <v>28.209999999999997</v>
      </c>
    </row>
    <row r="33" spans="3:18">
      <c r="C33" s="2" t="s">
        <v>237</v>
      </c>
      <c r="D33">
        <v>19.3</v>
      </c>
      <c r="E33">
        <v>8.9600000000000009</v>
      </c>
      <c r="F33">
        <v>28.26</v>
      </c>
    </row>
    <row r="34" spans="3:18">
      <c r="C34" s="2" t="s">
        <v>238</v>
      </c>
      <c r="D34">
        <v>6.78</v>
      </c>
      <c r="E34">
        <v>7.75</v>
      </c>
      <c r="F34">
        <v>14.530000000000001</v>
      </c>
    </row>
    <row r="35" spans="3:18">
      <c r="C35" s="2" t="s">
        <v>239</v>
      </c>
      <c r="D35">
        <v>17.36</v>
      </c>
      <c r="E35">
        <v>4.49</v>
      </c>
      <c r="F35">
        <v>21.85</v>
      </c>
    </row>
    <row r="36" spans="3:18">
      <c r="C36" s="2" t="s">
        <v>240</v>
      </c>
      <c r="D36">
        <v>30.16</v>
      </c>
      <c r="E36">
        <v>-6.1</v>
      </c>
      <c r="F36">
        <v>24.060000000000002</v>
      </c>
    </row>
    <row r="37" spans="3:18">
      <c r="C37" s="2" t="s">
        <v>241</v>
      </c>
      <c r="D37">
        <v>23.12</v>
      </c>
      <c r="E37">
        <v>-3.29</v>
      </c>
      <c r="F37">
        <v>19.830000000000002</v>
      </c>
    </row>
    <row r="38" spans="3:18">
      <c r="C38" s="4" t="s">
        <v>242</v>
      </c>
      <c r="D38">
        <v>22.2</v>
      </c>
      <c r="E38">
        <v>-1.89</v>
      </c>
      <c r="F38">
        <v>20.309999999999999</v>
      </c>
      <c r="O38" s="4"/>
    </row>
    <row r="39" spans="3:18">
      <c r="C39" s="4" t="s">
        <v>243</v>
      </c>
      <c r="D39">
        <v>32.700000000000003</v>
      </c>
      <c r="E39">
        <v>11.37</v>
      </c>
      <c r="F39">
        <v>44.07</v>
      </c>
    </row>
    <row r="40" spans="3:18">
      <c r="C40" s="4" t="s">
        <v>244</v>
      </c>
      <c r="D40">
        <v>3.22</v>
      </c>
      <c r="E40">
        <v>12.69</v>
      </c>
      <c r="F40">
        <v>15.91</v>
      </c>
    </row>
    <row r="41" spans="3:18">
      <c r="C41" s="4" t="s">
        <v>245</v>
      </c>
      <c r="D41">
        <v>1.1200000000000001</v>
      </c>
      <c r="E41">
        <v>9.08</v>
      </c>
      <c r="F41">
        <v>10.199999999999999</v>
      </c>
      <c r="O41" s="4"/>
    </row>
    <row r="42" spans="3:18">
      <c r="C42" s="4" t="s">
        <v>246</v>
      </c>
      <c r="D42">
        <v>24.35</v>
      </c>
      <c r="E42">
        <v>-1.76</v>
      </c>
      <c r="F42">
        <v>22.59</v>
      </c>
      <c r="O42" s="4" t="s">
        <v>317</v>
      </c>
      <c r="P42">
        <v>30.65</v>
      </c>
      <c r="Q42">
        <v>-7.79</v>
      </c>
      <c r="R42">
        <v>22.86</v>
      </c>
    </row>
    <row r="43" spans="3:18">
      <c r="C43" s="4" t="s">
        <v>247</v>
      </c>
      <c r="D43">
        <v>41.86</v>
      </c>
      <c r="E43">
        <v>-19.190000000000001</v>
      </c>
      <c r="F43">
        <v>22.669999999999998</v>
      </c>
      <c r="O43" s="4" t="s">
        <v>318</v>
      </c>
      <c r="P43">
        <v>45.2</v>
      </c>
      <c r="Q43">
        <v>-18.62</v>
      </c>
      <c r="R43">
        <v>26.580000000000002</v>
      </c>
    </row>
    <row r="44" spans="3:18">
      <c r="C44" s="4" t="s">
        <v>248</v>
      </c>
      <c r="D44">
        <v>42.57</v>
      </c>
      <c r="E44">
        <v>-14.84</v>
      </c>
      <c r="F44">
        <v>27.73</v>
      </c>
      <c r="O44" s="4" t="s">
        <v>319</v>
      </c>
      <c r="P44">
        <v>40.78</v>
      </c>
      <c r="Q44">
        <v>-33.53</v>
      </c>
      <c r="R44">
        <v>7.25</v>
      </c>
    </row>
    <row r="45" spans="3:18">
      <c r="C45" s="4" t="s">
        <v>249</v>
      </c>
      <c r="D45">
        <v>1.19</v>
      </c>
      <c r="E45">
        <v>11.74</v>
      </c>
      <c r="F45">
        <v>12.93</v>
      </c>
      <c r="O45" t="s">
        <v>320</v>
      </c>
      <c r="P45">
        <v>42.8</v>
      </c>
      <c r="Q45">
        <v>-40.99</v>
      </c>
      <c r="R45">
        <v>1.8099999999999952</v>
      </c>
    </row>
    <row r="46" spans="3:18">
      <c r="C46" s="2" t="s">
        <v>250</v>
      </c>
      <c r="D46">
        <v>4.6399999999999997</v>
      </c>
      <c r="E46">
        <v>14.15</v>
      </c>
      <c r="F46">
        <v>18.79</v>
      </c>
    </row>
    <row r="47" spans="3:18">
      <c r="C47" s="3" t="s">
        <v>251</v>
      </c>
      <c r="D47">
        <v>5.29</v>
      </c>
      <c r="E47">
        <v>12.61</v>
      </c>
      <c r="F47">
        <v>17.899999999999999</v>
      </c>
      <c r="O47" s="3"/>
    </row>
    <row r="48" spans="3:18">
      <c r="C48" s="3" t="s">
        <v>252</v>
      </c>
      <c r="D48">
        <v>14.13</v>
      </c>
      <c r="E48">
        <v>10.46</v>
      </c>
      <c r="F48">
        <v>24.590000000000003</v>
      </c>
      <c r="O48" s="3" t="s">
        <v>321</v>
      </c>
      <c r="P48">
        <v>16.100000000000001</v>
      </c>
      <c r="Q48">
        <v>13.72</v>
      </c>
      <c r="R48">
        <v>29.82</v>
      </c>
    </row>
    <row r="49" spans="3:18">
      <c r="C49" s="3" t="s">
        <v>253</v>
      </c>
      <c r="D49">
        <v>22.86</v>
      </c>
      <c r="E49">
        <v>12.85</v>
      </c>
      <c r="F49">
        <v>35.71</v>
      </c>
      <c r="O49" s="3" t="s">
        <v>322</v>
      </c>
      <c r="P49">
        <v>18.579999999999998</v>
      </c>
      <c r="Q49">
        <v>14.13</v>
      </c>
      <c r="R49">
        <v>32.71</v>
      </c>
    </row>
    <row r="50" spans="3:18">
      <c r="C50" s="3" t="s">
        <v>254</v>
      </c>
      <c r="D50">
        <v>14.07</v>
      </c>
      <c r="E50">
        <v>13.86</v>
      </c>
      <c r="F50">
        <v>27.93</v>
      </c>
      <c r="O50" s="3" t="s">
        <v>323</v>
      </c>
      <c r="P50">
        <v>21.17</v>
      </c>
      <c r="Q50">
        <v>1.1599999999999999</v>
      </c>
      <c r="R50">
        <v>22.330000000000002</v>
      </c>
    </row>
    <row r="51" spans="3:18">
      <c r="C51" s="3" t="s">
        <v>255</v>
      </c>
      <c r="D51">
        <v>1.57</v>
      </c>
      <c r="E51">
        <v>16.03</v>
      </c>
      <c r="F51">
        <v>17.600000000000001</v>
      </c>
      <c r="O51" s="4"/>
    </row>
    <row r="52" spans="3:18">
      <c r="C52" s="4" t="s">
        <v>256</v>
      </c>
      <c r="D52">
        <v>1.8</v>
      </c>
      <c r="E52">
        <v>6.56</v>
      </c>
      <c r="F52">
        <v>8.36</v>
      </c>
      <c r="O52" s="4" t="s">
        <v>324</v>
      </c>
      <c r="P52">
        <v>14.25</v>
      </c>
      <c r="Q52">
        <v>3.27</v>
      </c>
      <c r="R52">
        <v>17.52</v>
      </c>
    </row>
    <row r="53" spans="3:18">
      <c r="C53" s="4" t="s">
        <v>257</v>
      </c>
      <c r="D53">
        <v>11.4</v>
      </c>
      <c r="E53">
        <v>0.18</v>
      </c>
      <c r="F53">
        <v>11.58</v>
      </c>
      <c r="O53" t="s">
        <v>325</v>
      </c>
      <c r="P53">
        <v>20.98</v>
      </c>
      <c r="Q53">
        <v>0.86</v>
      </c>
      <c r="R53">
        <v>21.84</v>
      </c>
    </row>
    <row r="54" spans="3:18">
      <c r="C54" s="4" t="s">
        <v>258</v>
      </c>
      <c r="D54">
        <v>8.2100000000000009</v>
      </c>
      <c r="E54">
        <v>8.61</v>
      </c>
      <c r="F54">
        <v>16.82</v>
      </c>
      <c r="O54" s="4"/>
    </row>
    <row r="55" spans="3:18">
      <c r="C55" s="4" t="s">
        <v>259</v>
      </c>
      <c r="D55">
        <v>2.2999999999999998</v>
      </c>
      <c r="E55">
        <v>6.99</v>
      </c>
      <c r="F55">
        <v>9.2899999999999991</v>
      </c>
      <c r="O55" t="s">
        <v>326</v>
      </c>
      <c r="P55">
        <v>19.98</v>
      </c>
      <c r="Q55">
        <v>0.33</v>
      </c>
      <c r="R55">
        <v>20.309999999999999</v>
      </c>
    </row>
    <row r="56" spans="3:18">
      <c r="C56" s="4" t="s">
        <v>260</v>
      </c>
      <c r="D56">
        <v>17.18</v>
      </c>
      <c r="E56">
        <v>5.77</v>
      </c>
      <c r="F56">
        <v>22.95</v>
      </c>
      <c r="O56" s="4"/>
    </row>
    <row r="57" spans="3:18">
      <c r="C57" s="4" t="s">
        <v>261</v>
      </c>
      <c r="D57">
        <v>-7.1</v>
      </c>
      <c r="E57">
        <v>6.45</v>
      </c>
      <c r="F57">
        <v>0.64999999999999947</v>
      </c>
      <c r="O57" s="4" t="s">
        <v>327</v>
      </c>
      <c r="P57">
        <v>35.92</v>
      </c>
      <c r="Q57">
        <v>-1.32</v>
      </c>
      <c r="R57">
        <v>34.6</v>
      </c>
    </row>
    <row r="58" spans="3:18">
      <c r="C58" s="4" t="s">
        <v>262</v>
      </c>
      <c r="D58">
        <v>25.14</v>
      </c>
      <c r="E58">
        <v>6.91</v>
      </c>
      <c r="F58">
        <v>32.049999999999997</v>
      </c>
      <c r="O58" s="4" t="s">
        <v>328</v>
      </c>
      <c r="P58">
        <v>28.01</v>
      </c>
      <c r="Q58">
        <v>-1.53</v>
      </c>
      <c r="R58">
        <v>26.48</v>
      </c>
    </row>
    <row r="59" spans="3:18">
      <c r="C59" s="4" t="s">
        <v>263</v>
      </c>
      <c r="D59">
        <v>29.63</v>
      </c>
      <c r="E59">
        <v>-4.43</v>
      </c>
      <c r="F59">
        <v>25.2</v>
      </c>
      <c r="O59" s="4" t="s">
        <v>329</v>
      </c>
      <c r="P59">
        <v>32.5</v>
      </c>
      <c r="Q59">
        <v>-1.94</v>
      </c>
      <c r="R59">
        <v>30.56</v>
      </c>
    </row>
    <row r="60" spans="3:18">
      <c r="C60" s="4" t="s">
        <v>264</v>
      </c>
      <c r="D60">
        <v>17.670000000000002</v>
      </c>
      <c r="E60">
        <v>10.74</v>
      </c>
      <c r="F60">
        <v>28.410000000000004</v>
      </c>
      <c r="O60" s="4" t="s">
        <v>330</v>
      </c>
      <c r="P60">
        <v>34.89</v>
      </c>
      <c r="Q60">
        <v>-24.85</v>
      </c>
      <c r="R60">
        <v>10.039999999999999</v>
      </c>
    </row>
    <row r="61" spans="3:18">
      <c r="C61" s="4" t="s">
        <v>265</v>
      </c>
      <c r="D61">
        <v>1.79</v>
      </c>
      <c r="E61">
        <v>14.06</v>
      </c>
      <c r="F61">
        <v>15.850000000000001</v>
      </c>
      <c r="O61" s="2" t="s">
        <v>331</v>
      </c>
      <c r="P61">
        <v>36.17</v>
      </c>
      <c r="Q61">
        <v>-26.58</v>
      </c>
      <c r="R61">
        <v>9.5900000000000034</v>
      </c>
    </row>
    <row r="62" spans="3:18">
      <c r="C62" s="2" t="s">
        <v>266</v>
      </c>
      <c r="D62">
        <v>5.7</v>
      </c>
      <c r="E62">
        <v>9.9</v>
      </c>
      <c r="F62">
        <v>15.600000000000001</v>
      </c>
      <c r="O62" s="2" t="s">
        <v>332</v>
      </c>
      <c r="P62">
        <v>14.34</v>
      </c>
      <c r="Q62">
        <v>14.21</v>
      </c>
      <c r="R62">
        <v>28.55</v>
      </c>
    </row>
    <row r="63" spans="3:18">
      <c r="C63" s="2" t="s">
        <v>267</v>
      </c>
      <c r="D63">
        <v>5.3</v>
      </c>
      <c r="E63">
        <v>10.72</v>
      </c>
      <c r="F63">
        <v>16.02</v>
      </c>
      <c r="O63" s="2" t="s">
        <v>333</v>
      </c>
      <c r="P63">
        <v>5.03</v>
      </c>
      <c r="Q63">
        <v>14.85</v>
      </c>
      <c r="R63">
        <v>19.88</v>
      </c>
    </row>
    <row r="64" spans="3:18">
      <c r="C64" s="2" t="s">
        <v>268</v>
      </c>
      <c r="D64">
        <v>14.7</v>
      </c>
      <c r="E64">
        <v>10.14</v>
      </c>
      <c r="F64">
        <v>24.84</v>
      </c>
      <c r="O64" s="2" t="s">
        <v>334</v>
      </c>
      <c r="P64">
        <v>19.940000000000001</v>
      </c>
      <c r="Q64">
        <v>8.4600000000000009</v>
      </c>
      <c r="R64">
        <v>28.400000000000002</v>
      </c>
    </row>
    <row r="65" spans="3:18">
      <c r="C65" s="2" t="s">
        <v>269</v>
      </c>
      <c r="D65">
        <v>23.3</v>
      </c>
      <c r="E65">
        <v>3.04</v>
      </c>
      <c r="F65">
        <v>26.34</v>
      </c>
      <c r="O65" s="3"/>
    </row>
    <row r="66" spans="3:18">
      <c r="C66" s="3" t="s">
        <v>270</v>
      </c>
      <c r="D66">
        <v>0.4</v>
      </c>
      <c r="E66">
        <v>0.27</v>
      </c>
      <c r="F66">
        <v>0.67</v>
      </c>
      <c r="O66" s="3" t="s">
        <v>335</v>
      </c>
      <c r="P66">
        <v>-1.2</v>
      </c>
      <c r="Q66">
        <v>9.7899999999999991</v>
      </c>
      <c r="R66">
        <v>8.59</v>
      </c>
    </row>
    <row r="67" spans="3:18">
      <c r="C67" s="3" t="s">
        <v>271</v>
      </c>
      <c r="D67">
        <v>18.8</v>
      </c>
      <c r="E67">
        <v>8.8800000000000008</v>
      </c>
      <c r="F67">
        <v>27.68</v>
      </c>
      <c r="O67" s="3" t="s">
        <v>336</v>
      </c>
      <c r="P67">
        <v>36.04</v>
      </c>
      <c r="Q67">
        <v>-2.75</v>
      </c>
      <c r="R67">
        <v>33.29</v>
      </c>
    </row>
    <row r="68" spans="3:18">
      <c r="C68" s="3" t="s">
        <v>272</v>
      </c>
      <c r="D68">
        <v>19.399999999999999</v>
      </c>
      <c r="E68">
        <v>-1.78</v>
      </c>
      <c r="F68">
        <v>17.619999999999997</v>
      </c>
      <c r="O68" s="4" t="s">
        <v>337</v>
      </c>
      <c r="P68">
        <v>29.13</v>
      </c>
      <c r="Q68">
        <v>-8.81</v>
      </c>
      <c r="R68">
        <v>20.32</v>
      </c>
    </row>
    <row r="69" spans="3:18">
      <c r="C69" s="4" t="s">
        <v>273</v>
      </c>
      <c r="D69">
        <v>22.6</v>
      </c>
      <c r="E69">
        <v>1.1599999999999999</v>
      </c>
      <c r="F69">
        <v>23.76</v>
      </c>
      <c r="O69" s="4" t="s">
        <v>338</v>
      </c>
      <c r="P69">
        <v>43.75</v>
      </c>
      <c r="Q69">
        <v>-12.67</v>
      </c>
      <c r="R69">
        <v>31.08</v>
      </c>
    </row>
    <row r="70" spans="3:18">
      <c r="C70" s="4" t="s">
        <v>274</v>
      </c>
      <c r="D70">
        <v>30.9</v>
      </c>
      <c r="E70">
        <v>16.260000000000002</v>
      </c>
      <c r="F70">
        <v>47.16</v>
      </c>
      <c r="O70" s="4" t="s">
        <v>339</v>
      </c>
      <c r="P70">
        <v>29.02</v>
      </c>
      <c r="Q70">
        <v>-19.36</v>
      </c>
      <c r="R70">
        <v>9.66</v>
      </c>
    </row>
    <row r="71" spans="3:18">
      <c r="C71" s="4" t="s">
        <v>275</v>
      </c>
      <c r="D71">
        <v>21</v>
      </c>
      <c r="E71">
        <v>-12.14</v>
      </c>
      <c r="F71">
        <v>8.86</v>
      </c>
    </row>
    <row r="72" spans="3:18">
      <c r="C72" s="4" t="s">
        <v>276</v>
      </c>
      <c r="D72">
        <v>8.4700000000000006</v>
      </c>
      <c r="E72">
        <v>5.75</v>
      </c>
      <c r="F72">
        <v>14.22</v>
      </c>
      <c r="O72" s="4"/>
    </row>
    <row r="73" spans="3:18">
      <c r="C73" s="4" t="s">
        <v>277</v>
      </c>
      <c r="D73">
        <v>21.6</v>
      </c>
      <c r="E73">
        <v>-7.94</v>
      </c>
      <c r="F73">
        <v>13.66</v>
      </c>
      <c r="O73" t="s">
        <v>340</v>
      </c>
      <c r="P73">
        <v>25.9</v>
      </c>
      <c r="Q73">
        <v>-14.63</v>
      </c>
      <c r="R73">
        <v>11.269999999999998</v>
      </c>
    </row>
    <row r="74" spans="3:18">
      <c r="C74" s="4" t="s">
        <v>278</v>
      </c>
      <c r="D74">
        <v>3.71</v>
      </c>
      <c r="E74">
        <v>9.8699999999999992</v>
      </c>
      <c r="F74">
        <v>13.579999999999998</v>
      </c>
      <c r="O74" s="4"/>
    </row>
    <row r="75" spans="3:18">
      <c r="C75" s="4" t="s">
        <v>279</v>
      </c>
      <c r="D75">
        <v>25.2</v>
      </c>
      <c r="E75">
        <v>-10.01</v>
      </c>
      <c r="F75">
        <v>15.19</v>
      </c>
      <c r="O75" s="4" t="s">
        <v>341</v>
      </c>
      <c r="P75">
        <v>29.28</v>
      </c>
      <c r="Q75">
        <v>-14.87</v>
      </c>
      <c r="R75">
        <v>14.410000000000002</v>
      </c>
    </row>
    <row r="76" spans="3:18">
      <c r="C76" s="4" t="s">
        <v>280</v>
      </c>
      <c r="D76">
        <v>17.059999999999999</v>
      </c>
      <c r="E76">
        <v>-5.66</v>
      </c>
      <c r="F76">
        <v>11.399999999999999</v>
      </c>
      <c r="O76" s="4" t="s">
        <v>342</v>
      </c>
      <c r="P76">
        <v>16.600000000000001</v>
      </c>
      <c r="Q76">
        <v>-7.03</v>
      </c>
      <c r="R76">
        <v>9.57</v>
      </c>
    </row>
    <row r="77" spans="3:18">
      <c r="C77" s="4" t="s">
        <v>281</v>
      </c>
      <c r="D77">
        <v>24.77</v>
      </c>
      <c r="E77">
        <v>-20.59</v>
      </c>
      <c r="F77">
        <v>4.18</v>
      </c>
      <c r="O77" s="4" t="s">
        <v>343</v>
      </c>
      <c r="P77">
        <v>14.4</v>
      </c>
      <c r="Q77">
        <v>-13.04</v>
      </c>
      <c r="R77">
        <v>1.3600000000000012</v>
      </c>
    </row>
    <row r="78" spans="3:18">
      <c r="C78" s="4" t="s">
        <v>282</v>
      </c>
      <c r="D78">
        <v>21.06</v>
      </c>
      <c r="E78">
        <v>-23.89</v>
      </c>
      <c r="F78">
        <v>2.8300000000000018</v>
      </c>
      <c r="O78" s="4"/>
    </row>
    <row r="79" spans="3:18">
      <c r="C79" s="4" t="s">
        <v>283</v>
      </c>
      <c r="D79">
        <v>1.7</v>
      </c>
      <c r="E79">
        <v>6.78</v>
      </c>
      <c r="F79">
        <v>8.48</v>
      </c>
      <c r="O79" s="4" t="s">
        <v>344</v>
      </c>
      <c r="P79">
        <v>9.09</v>
      </c>
      <c r="Q79">
        <v>5.3</v>
      </c>
      <c r="R79">
        <v>14.39</v>
      </c>
    </row>
    <row r="80" spans="3:18">
      <c r="C80" s="4" t="s">
        <v>284</v>
      </c>
      <c r="D80">
        <v>4.0999999999999996</v>
      </c>
      <c r="E80">
        <v>0.17</v>
      </c>
      <c r="F80">
        <v>4.2699999999999996</v>
      </c>
      <c r="O80" t="s">
        <v>345</v>
      </c>
      <c r="P80">
        <v>10.15</v>
      </c>
      <c r="Q80">
        <v>0.52</v>
      </c>
      <c r="R80">
        <v>10.67</v>
      </c>
    </row>
    <row r="81" spans="3:18">
      <c r="C81" s="4" t="s">
        <v>285</v>
      </c>
      <c r="D81">
        <v>5.18</v>
      </c>
      <c r="E81">
        <v>8.0500000000000007</v>
      </c>
      <c r="F81">
        <v>13.23</v>
      </c>
      <c r="O81" s="4"/>
    </row>
    <row r="82" spans="3:18">
      <c r="C82" s="4" t="s">
        <v>286</v>
      </c>
      <c r="D82">
        <v>11.5</v>
      </c>
      <c r="E82">
        <v>9.07</v>
      </c>
      <c r="F82">
        <v>20.57</v>
      </c>
      <c r="O82" s="4" t="s">
        <v>346</v>
      </c>
      <c r="P82">
        <v>19.149999999999999</v>
      </c>
      <c r="Q82">
        <v>0.63</v>
      </c>
      <c r="R82">
        <v>19.779999999999998</v>
      </c>
    </row>
    <row r="83" spans="3:18">
      <c r="C83" s="4" t="s">
        <v>287</v>
      </c>
      <c r="D83">
        <v>1.78</v>
      </c>
      <c r="F83">
        <v>1.78</v>
      </c>
    </row>
    <row r="84" spans="3:18">
      <c r="C84" s="4" t="s">
        <v>288</v>
      </c>
      <c r="D84">
        <v>5.8</v>
      </c>
      <c r="E84">
        <v>3.17</v>
      </c>
      <c r="F84">
        <v>8.9699999999999989</v>
      </c>
      <c r="O84" s="4"/>
    </row>
    <row r="85" spans="3:18">
      <c r="C85" s="4" t="s">
        <v>289</v>
      </c>
      <c r="D85">
        <v>11.28</v>
      </c>
      <c r="E85">
        <v>3.48</v>
      </c>
      <c r="F85">
        <v>14.76</v>
      </c>
      <c r="O85" s="4" t="s">
        <v>347</v>
      </c>
      <c r="P85">
        <v>11.17</v>
      </c>
      <c r="Q85">
        <v>2.44</v>
      </c>
      <c r="R85">
        <v>13.61</v>
      </c>
    </row>
    <row r="86" spans="3:18">
      <c r="C86" s="4" t="s">
        <v>290</v>
      </c>
      <c r="D86">
        <v>17.18</v>
      </c>
      <c r="E86">
        <v>-3.29</v>
      </c>
      <c r="F86">
        <v>13.89</v>
      </c>
      <c r="O86" s="4" t="s">
        <v>348</v>
      </c>
      <c r="P86">
        <v>7</v>
      </c>
      <c r="Q86">
        <v>2.36</v>
      </c>
      <c r="R86">
        <v>9.36</v>
      </c>
    </row>
    <row r="87" spans="3:18">
      <c r="C87" s="4" t="s">
        <v>291</v>
      </c>
      <c r="D87">
        <v>11.08</v>
      </c>
      <c r="E87">
        <v>3.83</v>
      </c>
      <c r="F87">
        <v>14.91</v>
      </c>
      <c r="O87" s="4"/>
    </row>
    <row r="88" spans="3:18">
      <c r="C88" s="4" t="s">
        <v>292</v>
      </c>
      <c r="D88">
        <v>-0.69</v>
      </c>
      <c r="E88">
        <v>10.91</v>
      </c>
      <c r="F88">
        <v>10.220000000000001</v>
      </c>
      <c r="O88" s="4"/>
    </row>
    <row r="89" spans="3:18" ht="16.5">
      <c r="C89" s="4" t="s">
        <v>293</v>
      </c>
      <c r="D89">
        <v>10.5</v>
      </c>
      <c r="E89">
        <v>3.03</v>
      </c>
      <c r="F89">
        <v>13.53</v>
      </c>
      <c r="O89" s="4" t="s">
        <v>155</v>
      </c>
      <c r="P89">
        <v>18.149999999999999</v>
      </c>
      <c r="Q89">
        <v>-4.01</v>
      </c>
      <c r="R89" s="89">
        <v>14.139999999999999</v>
      </c>
    </row>
    <row r="90" spans="3:18" ht="19.5">
      <c r="C90" s="10" t="s">
        <v>0</v>
      </c>
      <c r="F90" s="89">
        <v>18.718207352090698</v>
      </c>
      <c r="O90" t="s">
        <v>0</v>
      </c>
      <c r="R90">
        <v>19.571666666666665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7"/>
  <sheetViews>
    <sheetView tabSelected="1" workbookViewId="0">
      <selection activeCell="C6" sqref="C6"/>
    </sheetView>
  </sheetViews>
  <sheetFormatPr defaultRowHeight="15"/>
  <cols>
    <col min="1" max="2" width="9.140625" style="107"/>
    <col min="3" max="3" width="13.42578125" style="107" customWidth="1"/>
    <col min="4" max="6" width="9.140625" style="107"/>
    <col min="7" max="7" width="13.85546875" style="107" customWidth="1"/>
    <col min="8" max="17" width="9.140625" style="107"/>
    <col min="18" max="18" width="6.28515625" style="107" customWidth="1"/>
    <col min="19" max="19" width="9.140625" style="107"/>
    <col min="20" max="20" width="11.42578125" style="107" customWidth="1"/>
    <col min="21" max="16384" width="9.140625" style="107"/>
  </cols>
  <sheetData>
    <row r="1" spans="2:30" ht="26.25">
      <c r="E1" s="112" t="s">
        <v>353</v>
      </c>
      <c r="I1" s="113" t="s">
        <v>195</v>
      </c>
      <c r="J1" s="113" t="s">
        <v>194</v>
      </c>
      <c r="K1" s="114" t="s">
        <v>525</v>
      </c>
      <c r="L1" s="113"/>
      <c r="M1" s="114" t="s">
        <v>526</v>
      </c>
      <c r="N1" s="113"/>
      <c r="O1" s="114" t="s">
        <v>388</v>
      </c>
      <c r="P1" s="113" t="s">
        <v>389</v>
      </c>
      <c r="S1" s="112" t="s">
        <v>354</v>
      </c>
      <c r="W1" s="113" t="s">
        <v>195</v>
      </c>
      <c r="X1" s="113" t="s">
        <v>194</v>
      </c>
      <c r="Y1" s="114" t="s">
        <v>525</v>
      </c>
      <c r="Z1" s="113"/>
      <c r="AA1" s="114" t="s">
        <v>526</v>
      </c>
      <c r="AB1" s="113"/>
      <c r="AC1" s="114" t="s">
        <v>388</v>
      </c>
      <c r="AD1" s="113" t="s">
        <v>389</v>
      </c>
    </row>
    <row r="2" spans="2:30" ht="17.25" customHeight="1">
      <c r="B2" s="115" t="s">
        <v>527</v>
      </c>
      <c r="C2" s="115">
        <f>SUM(P2:P86,AD2:AD61)/145</f>
        <v>0.47717241379310404</v>
      </c>
      <c r="E2" s="108"/>
      <c r="G2" s="108" t="s">
        <v>390</v>
      </c>
      <c r="I2" s="107">
        <v>-863.3</v>
      </c>
      <c r="J2" s="107">
        <v>-863.69</v>
      </c>
      <c r="K2" s="107">
        <f>I2-J2</f>
        <v>0.39000000000010004</v>
      </c>
      <c r="M2" s="109">
        <v>0.42</v>
      </c>
      <c r="O2" s="107">
        <f t="shared" ref="O2:O33" si="0">K2-M2</f>
        <v>-2.999999999989994E-2</v>
      </c>
      <c r="P2" s="107">
        <f>ABS(O2)</f>
        <v>2.999999999989994E-2</v>
      </c>
      <c r="T2" s="108"/>
      <c r="U2" s="108" t="s">
        <v>391</v>
      </c>
      <c r="W2" s="107">
        <v>-495.7</v>
      </c>
      <c r="X2" s="107">
        <v>-488.78</v>
      </c>
      <c r="Y2" s="107">
        <f>W2-X2</f>
        <v>-6.9200000000000159</v>
      </c>
      <c r="AA2" s="107">
        <v>-6.95</v>
      </c>
      <c r="AC2" s="107">
        <f>Y2-AA2</f>
        <v>2.9999999999984261E-2</v>
      </c>
      <c r="AD2" s="107">
        <f>ABS(AC2)</f>
        <v>2.9999999999984261E-2</v>
      </c>
    </row>
    <row r="3" spans="2:30" ht="18">
      <c r="E3" s="110"/>
      <c r="G3" s="110" t="s">
        <v>528</v>
      </c>
      <c r="I3" s="107">
        <v>-188.32</v>
      </c>
      <c r="J3" s="107">
        <v>-193.64</v>
      </c>
      <c r="K3" s="107">
        <f t="shared" ref="K3:K33" si="1">I3-J3</f>
        <v>5.3199999999999932</v>
      </c>
      <c r="M3" s="109">
        <v>5.36</v>
      </c>
      <c r="O3" s="107">
        <f t="shared" si="0"/>
        <v>-4.0000000000007141E-2</v>
      </c>
      <c r="P3" s="107">
        <f t="shared" ref="P3:P33" si="2">ABS(O3)</f>
        <v>4.0000000000007141E-2</v>
      </c>
      <c r="T3" s="110"/>
      <c r="U3" s="110" t="s">
        <v>393</v>
      </c>
      <c r="W3" s="107">
        <v>-525.49</v>
      </c>
      <c r="X3" s="107">
        <v>-535.33000000000004</v>
      </c>
      <c r="Y3" s="107">
        <f t="shared" ref="Y3:Y14" si="3">W3-X3</f>
        <v>9.8400000000000318</v>
      </c>
      <c r="AA3" s="107">
        <v>9.49</v>
      </c>
      <c r="AC3" s="107">
        <f t="shared" ref="AC3:AC14" si="4">Y3-AA3</f>
        <v>0.35000000000003162</v>
      </c>
      <c r="AD3" s="107">
        <f t="shared" ref="AD3:AD14" si="5">ABS(AC3)</f>
        <v>0.35000000000003162</v>
      </c>
    </row>
    <row r="4" spans="2:30" ht="16.5">
      <c r="E4" s="110"/>
      <c r="G4" s="110" t="s">
        <v>392</v>
      </c>
      <c r="I4" s="107">
        <v>-800.39</v>
      </c>
      <c r="J4" s="107">
        <v>-795.56</v>
      </c>
      <c r="K4" s="107">
        <f t="shared" si="1"/>
        <v>-4.8300000000000409</v>
      </c>
      <c r="M4" s="109">
        <v>-4.45</v>
      </c>
      <c r="O4" s="107">
        <f t="shared" si="0"/>
        <v>-0.38000000000004075</v>
      </c>
      <c r="P4" s="107">
        <f t="shared" si="2"/>
        <v>0.38000000000004075</v>
      </c>
      <c r="T4" s="110"/>
      <c r="U4" s="110" t="s">
        <v>395</v>
      </c>
      <c r="W4" s="107">
        <v>-1156.3399999999999</v>
      </c>
      <c r="X4" s="107">
        <v>-1140.03</v>
      </c>
      <c r="Y4" s="107">
        <f t="shared" si="3"/>
        <v>-16.309999999999945</v>
      </c>
      <c r="AA4" s="107">
        <v>-15.88</v>
      </c>
      <c r="AC4" s="107">
        <f t="shared" si="4"/>
        <v>-0.42999999999994465</v>
      </c>
      <c r="AD4" s="107">
        <f t="shared" si="5"/>
        <v>0.42999999999994465</v>
      </c>
    </row>
    <row r="5" spans="2:30" ht="18">
      <c r="E5" s="110"/>
      <c r="G5" s="110" t="s">
        <v>394</v>
      </c>
      <c r="I5" s="107">
        <v>-1284.48</v>
      </c>
      <c r="J5" s="107">
        <v>-1268.0999999999999</v>
      </c>
      <c r="K5" s="107">
        <f t="shared" si="1"/>
        <v>-16.380000000000109</v>
      </c>
      <c r="M5" s="109">
        <v>-16.07</v>
      </c>
      <c r="O5" s="107">
        <f t="shared" si="0"/>
        <v>-0.31000000000010886</v>
      </c>
      <c r="P5" s="107">
        <f t="shared" si="2"/>
        <v>0.31000000000010886</v>
      </c>
      <c r="T5" s="110"/>
      <c r="U5" s="110" t="s">
        <v>397</v>
      </c>
      <c r="W5" s="107">
        <v>-1652.65</v>
      </c>
      <c r="X5" s="107">
        <v>-1631.56</v>
      </c>
      <c r="Y5" s="107">
        <f t="shared" si="3"/>
        <v>-21.090000000000146</v>
      </c>
      <c r="AA5" s="107">
        <v>-20.66</v>
      </c>
      <c r="AC5" s="107">
        <f t="shared" si="4"/>
        <v>-0.43000000000014538</v>
      </c>
      <c r="AD5" s="107">
        <f t="shared" si="5"/>
        <v>0.43000000000014538</v>
      </c>
    </row>
    <row r="6" spans="2:30" ht="18.75">
      <c r="E6" s="110"/>
      <c r="G6" s="110" t="s">
        <v>396</v>
      </c>
      <c r="I6" s="107">
        <v>-1672.15</v>
      </c>
      <c r="J6" s="107">
        <v>-1643.11</v>
      </c>
      <c r="K6" s="107">
        <f t="shared" si="1"/>
        <v>-29.040000000000191</v>
      </c>
      <c r="M6" s="109">
        <v>-28.56</v>
      </c>
      <c r="O6" s="107">
        <f t="shared" si="0"/>
        <v>-0.48000000000019227</v>
      </c>
      <c r="P6" s="107">
        <f t="shared" si="2"/>
        <v>0.48000000000019227</v>
      </c>
      <c r="T6" s="108"/>
      <c r="U6" s="108" t="s">
        <v>399</v>
      </c>
      <c r="W6" s="107">
        <v>-496.33</v>
      </c>
      <c r="X6" s="107">
        <v>-485.4</v>
      </c>
      <c r="Y6" s="107">
        <f t="shared" si="3"/>
        <v>-10.930000000000007</v>
      </c>
      <c r="AA6" s="107">
        <v>-10.119999999999999</v>
      </c>
      <c r="AC6" s="107">
        <f t="shared" si="4"/>
        <v>-0.8100000000000076</v>
      </c>
      <c r="AD6" s="107">
        <f t="shared" si="5"/>
        <v>0.8100000000000076</v>
      </c>
    </row>
    <row r="7" spans="2:30" ht="18.75">
      <c r="E7" s="108"/>
      <c r="G7" s="108" t="s">
        <v>398</v>
      </c>
      <c r="I7" s="107">
        <v>-722.85</v>
      </c>
      <c r="J7" s="107">
        <v>-716.24</v>
      </c>
      <c r="K7" s="107">
        <f t="shared" si="1"/>
        <v>-6.6100000000000136</v>
      </c>
      <c r="M7" s="109">
        <v>-6.61</v>
      </c>
      <c r="O7" s="107">
        <f t="shared" si="0"/>
        <v>-1.3322676295501878E-14</v>
      </c>
      <c r="P7" s="107">
        <f t="shared" si="2"/>
        <v>1.3322676295501878E-14</v>
      </c>
      <c r="T7" s="110"/>
      <c r="U7" s="110" t="s">
        <v>401</v>
      </c>
      <c r="W7" s="107">
        <v>227.12</v>
      </c>
      <c r="X7" s="107">
        <v>775.49</v>
      </c>
      <c r="Y7" s="107">
        <f t="shared" si="3"/>
        <v>-548.37</v>
      </c>
      <c r="AA7" s="107">
        <v>-549.66</v>
      </c>
      <c r="AC7" s="107">
        <f t="shared" si="4"/>
        <v>1.2899999999999636</v>
      </c>
      <c r="AD7" s="107">
        <f t="shared" si="5"/>
        <v>1.2899999999999636</v>
      </c>
    </row>
    <row r="8" spans="2:30" ht="18">
      <c r="E8" s="110"/>
      <c r="G8" s="110" t="s">
        <v>400</v>
      </c>
      <c r="I8" s="107">
        <v>227.15</v>
      </c>
      <c r="J8" s="107">
        <v>219.81</v>
      </c>
      <c r="K8" s="107">
        <f t="shared" si="1"/>
        <v>7.3400000000000034</v>
      </c>
      <c r="M8" s="109">
        <v>7.32</v>
      </c>
      <c r="O8" s="107">
        <f t="shared" si="0"/>
        <v>2.0000000000003126E-2</v>
      </c>
      <c r="P8" s="107">
        <f t="shared" si="2"/>
        <v>2.0000000000003126E-2</v>
      </c>
      <c r="T8" s="110"/>
      <c r="U8" s="110" t="s">
        <v>403</v>
      </c>
      <c r="W8" s="107">
        <v>3.46</v>
      </c>
      <c r="X8" s="107">
        <v>18.07</v>
      </c>
      <c r="Y8" s="107">
        <f t="shared" si="3"/>
        <v>-14.61</v>
      </c>
      <c r="AA8" s="107">
        <v>-13.84</v>
      </c>
      <c r="AC8" s="107">
        <f t="shared" si="4"/>
        <v>-0.76999999999999957</v>
      </c>
      <c r="AD8" s="107">
        <f t="shared" si="5"/>
        <v>0.76999999999999957</v>
      </c>
    </row>
    <row r="9" spans="2:30" ht="18">
      <c r="E9" s="110"/>
      <c r="G9" s="110" t="s">
        <v>402</v>
      </c>
      <c r="I9" s="107">
        <v>-107.41</v>
      </c>
      <c r="J9" s="107">
        <v>-113</v>
      </c>
      <c r="K9" s="107">
        <f t="shared" si="1"/>
        <v>5.5900000000000034</v>
      </c>
      <c r="M9" s="109">
        <v>5.55</v>
      </c>
      <c r="O9" s="107">
        <f t="shared" si="0"/>
        <v>4.0000000000003588E-2</v>
      </c>
      <c r="P9" s="107">
        <f t="shared" si="2"/>
        <v>4.0000000000003588E-2</v>
      </c>
      <c r="T9" s="110"/>
      <c r="U9" s="110" t="s">
        <v>405</v>
      </c>
      <c r="W9" s="107">
        <v>-337.27</v>
      </c>
      <c r="X9" s="107">
        <v>-316.3</v>
      </c>
      <c r="Y9" s="107">
        <f t="shared" si="3"/>
        <v>-20.96999999999997</v>
      </c>
      <c r="AA9" s="107">
        <v>-20.22</v>
      </c>
      <c r="AC9" s="107">
        <f t="shared" si="4"/>
        <v>-0.74999999999997158</v>
      </c>
      <c r="AD9" s="107">
        <f t="shared" si="5"/>
        <v>0.74999999999997158</v>
      </c>
    </row>
    <row r="10" spans="2:30" ht="18">
      <c r="E10" s="110"/>
      <c r="G10" s="110" t="s">
        <v>404</v>
      </c>
      <c r="I10" s="107">
        <v>-442.76</v>
      </c>
      <c r="J10" s="107">
        <v>-422.02</v>
      </c>
      <c r="K10" s="107">
        <f t="shared" si="1"/>
        <v>-20.740000000000009</v>
      </c>
      <c r="M10" s="109">
        <v>-20.02</v>
      </c>
      <c r="O10" s="107">
        <f t="shared" si="0"/>
        <v>-0.72000000000000952</v>
      </c>
      <c r="P10" s="107">
        <f t="shared" si="2"/>
        <v>0.72000000000000952</v>
      </c>
      <c r="T10" s="110"/>
      <c r="U10" s="110" t="s">
        <v>407</v>
      </c>
      <c r="W10" s="107">
        <v>-656.97</v>
      </c>
      <c r="X10" s="107">
        <v>-647.07000000000005</v>
      </c>
      <c r="Y10" s="107">
        <f t="shared" si="3"/>
        <v>-9.8999999999999773</v>
      </c>
      <c r="AA10" s="107">
        <v>-9.6</v>
      </c>
      <c r="AC10" s="107">
        <f t="shared" si="4"/>
        <v>-0.29999999999997762</v>
      </c>
      <c r="AD10" s="107">
        <f t="shared" si="5"/>
        <v>0.29999999999997762</v>
      </c>
    </row>
    <row r="11" spans="2:30" ht="18">
      <c r="E11" s="110"/>
      <c r="G11" s="110" t="s">
        <v>406</v>
      </c>
      <c r="I11" s="107">
        <v>-754.62</v>
      </c>
      <c r="J11" s="107">
        <v>-722.44</v>
      </c>
      <c r="K11" s="107">
        <f t="shared" si="1"/>
        <v>-32.17999999999995</v>
      </c>
      <c r="M11" s="109">
        <v>-36.08</v>
      </c>
      <c r="O11" s="107">
        <f t="shared" si="0"/>
        <v>3.9000000000000483</v>
      </c>
      <c r="P11" s="107">
        <f t="shared" si="2"/>
        <v>3.9000000000000483</v>
      </c>
      <c r="T11" s="110"/>
      <c r="U11" s="110" t="s">
        <v>409</v>
      </c>
      <c r="W11" s="107">
        <v>-2361.64</v>
      </c>
      <c r="X11" s="107">
        <v>-2343.2600000000002</v>
      </c>
      <c r="Y11" s="107">
        <f t="shared" si="3"/>
        <v>-18.379999999999654</v>
      </c>
      <c r="AA11" s="107">
        <v>-17.899999999999999</v>
      </c>
      <c r="AC11" s="107">
        <f t="shared" si="4"/>
        <v>-0.47999999999965581</v>
      </c>
      <c r="AD11" s="107">
        <f t="shared" si="5"/>
        <v>0.47999999999965581</v>
      </c>
    </row>
    <row r="12" spans="2:30" ht="18.75">
      <c r="E12" s="110"/>
      <c r="G12" s="110" t="s">
        <v>408</v>
      </c>
      <c r="I12" s="107">
        <v>-1127.51</v>
      </c>
      <c r="J12" s="107">
        <v>-1127.2</v>
      </c>
      <c r="K12" s="107">
        <f t="shared" si="1"/>
        <v>-0.30999999999994543</v>
      </c>
      <c r="M12" s="109">
        <v>-0.26</v>
      </c>
      <c r="O12" s="107">
        <f t="shared" si="0"/>
        <v>-4.9999999999945421E-2</v>
      </c>
      <c r="P12" s="107">
        <f t="shared" si="2"/>
        <v>4.9999999999945421E-2</v>
      </c>
      <c r="T12" s="108"/>
      <c r="U12" s="108" t="s">
        <v>411</v>
      </c>
      <c r="W12" s="107">
        <v>-167.93</v>
      </c>
      <c r="X12" s="107">
        <v>-173.16</v>
      </c>
      <c r="Y12" s="107">
        <f t="shared" si="3"/>
        <v>5.2299999999999898</v>
      </c>
      <c r="AA12" s="107">
        <v>5.28</v>
      </c>
      <c r="AC12" s="107">
        <f t="shared" si="4"/>
        <v>-5.0000000000010481E-2</v>
      </c>
      <c r="AD12" s="107">
        <f t="shared" si="5"/>
        <v>5.0000000000010481E-2</v>
      </c>
    </row>
    <row r="13" spans="2:30" ht="18.75">
      <c r="E13" s="110"/>
      <c r="G13" s="110" t="s">
        <v>410</v>
      </c>
      <c r="I13" s="107">
        <v>-2750.63</v>
      </c>
      <c r="J13" s="107">
        <v>-2731.1</v>
      </c>
      <c r="K13" s="107">
        <f t="shared" si="1"/>
        <v>-19.5300000000002</v>
      </c>
      <c r="M13" s="109">
        <v>-19.190000000000001</v>
      </c>
      <c r="O13" s="107">
        <f t="shared" si="0"/>
        <v>-0.34000000000019881</v>
      </c>
      <c r="P13" s="107">
        <f t="shared" si="2"/>
        <v>0.34000000000019881</v>
      </c>
      <c r="T13" s="108"/>
      <c r="U13" s="108" t="s">
        <v>413</v>
      </c>
      <c r="W13" s="107">
        <v>-779.34</v>
      </c>
      <c r="X13" s="107">
        <v>-781.72</v>
      </c>
      <c r="Y13" s="107">
        <f t="shared" si="3"/>
        <v>2.3799999999999955</v>
      </c>
      <c r="AA13" s="107">
        <v>2.5299999999999998</v>
      </c>
      <c r="AC13" s="107">
        <f t="shared" si="4"/>
        <v>-0.15000000000000435</v>
      </c>
      <c r="AD13" s="107">
        <f t="shared" si="5"/>
        <v>0.15000000000000435</v>
      </c>
    </row>
    <row r="14" spans="2:30" ht="18.75">
      <c r="E14" s="108"/>
      <c r="G14" s="108" t="s">
        <v>412</v>
      </c>
      <c r="I14" s="107">
        <v>-36.49</v>
      </c>
      <c r="J14" s="107">
        <v>-43.44</v>
      </c>
      <c r="K14" s="107">
        <f t="shared" si="1"/>
        <v>6.9499999999999957</v>
      </c>
      <c r="M14" s="109">
        <v>6.97</v>
      </c>
      <c r="O14" s="107">
        <f t="shared" si="0"/>
        <v>-2.0000000000004015E-2</v>
      </c>
      <c r="P14" s="107">
        <f t="shared" si="2"/>
        <v>2.0000000000004015E-2</v>
      </c>
      <c r="T14" s="110"/>
      <c r="U14" s="108" t="s">
        <v>415</v>
      </c>
      <c r="W14" s="107">
        <v>-1365.46</v>
      </c>
      <c r="X14" s="107">
        <v>-1366.74</v>
      </c>
      <c r="Y14" s="107">
        <f t="shared" si="3"/>
        <v>1.2799999999999727</v>
      </c>
      <c r="AA14" s="107">
        <v>1.99</v>
      </c>
      <c r="AC14" s="107">
        <f t="shared" si="4"/>
        <v>-0.71000000000002728</v>
      </c>
      <c r="AD14" s="107">
        <f t="shared" si="5"/>
        <v>0.71000000000002728</v>
      </c>
    </row>
    <row r="15" spans="2:30" ht="18.75">
      <c r="E15" s="108"/>
      <c r="G15" s="108" t="s">
        <v>414</v>
      </c>
      <c r="I15" s="107">
        <v>-636.85</v>
      </c>
      <c r="J15" s="107">
        <v>-641.76</v>
      </c>
      <c r="K15" s="107">
        <f t="shared" si="1"/>
        <v>4.9099999999999682</v>
      </c>
      <c r="M15" s="109">
        <v>5.14</v>
      </c>
      <c r="O15" s="107">
        <f t="shared" si="0"/>
        <v>-0.23000000000003151</v>
      </c>
      <c r="P15" s="107">
        <f t="shared" si="2"/>
        <v>0.23000000000003151</v>
      </c>
      <c r="T15" s="110"/>
      <c r="U15" s="110" t="s">
        <v>417</v>
      </c>
      <c r="W15" s="107">
        <v>-538.65</v>
      </c>
      <c r="X15" s="107">
        <v>-542.79999999999995</v>
      </c>
      <c r="Y15" s="107">
        <f>W15-X15</f>
        <v>4.1499999999999773</v>
      </c>
      <c r="AA15" s="107">
        <v>4.5599999999999996</v>
      </c>
      <c r="AC15" s="107">
        <f>Y15-AA15</f>
        <v>-0.41000000000002235</v>
      </c>
      <c r="AD15" s="107">
        <f>ABS(AC15)</f>
        <v>0.41000000000002235</v>
      </c>
    </row>
    <row r="16" spans="2:30" ht="18.75">
      <c r="E16" s="108"/>
      <c r="G16" s="108" t="s">
        <v>529</v>
      </c>
      <c r="I16" s="107">
        <v>-1204.71</v>
      </c>
      <c r="J16" s="107">
        <v>-1208.1400000000001</v>
      </c>
      <c r="K16" s="107">
        <f t="shared" si="1"/>
        <v>3.4300000000000637</v>
      </c>
      <c r="M16" s="109">
        <v>3.87</v>
      </c>
      <c r="O16" s="107">
        <f t="shared" si="0"/>
        <v>-0.43999999999993644</v>
      </c>
      <c r="P16" s="107">
        <f t="shared" si="2"/>
        <v>0.43999999999993644</v>
      </c>
      <c r="T16" s="110"/>
      <c r="U16" s="110" t="s">
        <v>419</v>
      </c>
      <c r="W16" s="107">
        <v>-1125.95</v>
      </c>
      <c r="X16" s="107">
        <v>-1125.8800000000001</v>
      </c>
      <c r="Y16" s="107">
        <f>W16-X16</f>
        <v>-6.9999999999936335E-2</v>
      </c>
      <c r="AA16" s="107">
        <v>0.1</v>
      </c>
      <c r="AC16" s="107">
        <f>Y16-AA16</f>
        <v>-0.16999999999993634</v>
      </c>
      <c r="AD16" s="107">
        <f>ABS(AC16)</f>
        <v>0.16999999999993634</v>
      </c>
    </row>
    <row r="17" spans="5:30" ht="18.75">
      <c r="E17" s="108"/>
      <c r="G17" s="108" t="s">
        <v>416</v>
      </c>
      <c r="I17" s="107">
        <v>-1769.91</v>
      </c>
      <c r="J17" s="107">
        <v>-1760.89</v>
      </c>
      <c r="K17" s="107">
        <f t="shared" si="1"/>
        <v>-9.0199999999999818</v>
      </c>
      <c r="M17" s="109">
        <v>-8.1</v>
      </c>
      <c r="O17" s="107">
        <f t="shared" si="0"/>
        <v>-0.91999999999998217</v>
      </c>
      <c r="P17" s="107">
        <f t="shared" si="2"/>
        <v>0.91999999999998217</v>
      </c>
      <c r="T17" s="110"/>
      <c r="U17" s="110" t="s">
        <v>421</v>
      </c>
      <c r="W17" s="107">
        <v>-1595.98</v>
      </c>
      <c r="X17" s="107">
        <v>-1596.92</v>
      </c>
      <c r="Y17" s="107">
        <f>W17-X17</f>
        <v>0.94000000000005457</v>
      </c>
      <c r="AA17" s="107">
        <v>1.47</v>
      </c>
      <c r="AC17" s="107">
        <f>Y17-AA17</f>
        <v>-0.5299999999999454</v>
      </c>
      <c r="AD17" s="107">
        <f>ABS(AC17)</f>
        <v>0.5299999999999454</v>
      </c>
    </row>
    <row r="18" spans="5:30" ht="17.25">
      <c r="E18" s="110"/>
      <c r="G18" s="110" t="s">
        <v>418</v>
      </c>
      <c r="I18" s="107">
        <v>-188.03</v>
      </c>
      <c r="J18" s="107">
        <v>-190.47</v>
      </c>
      <c r="K18" s="107">
        <f t="shared" si="1"/>
        <v>2.4399999999999977</v>
      </c>
      <c r="M18" s="109">
        <v>4.3099999999999996</v>
      </c>
      <c r="O18" s="107">
        <f t="shared" si="0"/>
        <v>-1.8700000000000019</v>
      </c>
      <c r="P18" s="107">
        <f t="shared" si="2"/>
        <v>1.8700000000000019</v>
      </c>
      <c r="T18" s="110"/>
      <c r="U18" s="110" t="s">
        <v>423</v>
      </c>
      <c r="W18" s="107">
        <v>2.5099999999999998</v>
      </c>
      <c r="X18" s="107">
        <v>-3.04</v>
      </c>
      <c r="Y18" s="107">
        <f>W18-X18</f>
        <v>5.55</v>
      </c>
      <c r="AA18" s="107">
        <v>5.56</v>
      </c>
      <c r="AC18" s="107">
        <f>Y18-AA18</f>
        <v>-9.9999999999997868E-3</v>
      </c>
      <c r="AD18" s="107">
        <f>ABS(AC18)</f>
        <v>9.9999999999997868E-3</v>
      </c>
    </row>
    <row r="19" spans="5:30" ht="18">
      <c r="E19" s="110"/>
      <c r="G19" s="110" t="s">
        <v>420</v>
      </c>
      <c r="I19" s="107">
        <v>-776.83</v>
      </c>
      <c r="J19" s="107">
        <v>-784.28</v>
      </c>
      <c r="K19" s="107">
        <f t="shared" si="1"/>
        <v>7.4499999999999318</v>
      </c>
      <c r="M19" s="109">
        <v>7.46</v>
      </c>
      <c r="O19" s="107">
        <f t="shared" si="0"/>
        <v>-1.0000000000068177E-2</v>
      </c>
      <c r="P19" s="107">
        <f t="shared" si="2"/>
        <v>1.0000000000068177E-2</v>
      </c>
      <c r="T19" s="111"/>
      <c r="U19" s="111" t="s">
        <v>425</v>
      </c>
      <c r="W19" s="107">
        <v>-450.88</v>
      </c>
      <c r="X19" s="107">
        <v>-444.39</v>
      </c>
      <c r="Y19" s="107">
        <f>W19-X19</f>
        <v>-6.4900000000000091</v>
      </c>
      <c r="AA19" s="107">
        <v>-6.16</v>
      </c>
      <c r="AC19" s="107">
        <f>Y19-AA19</f>
        <v>-0.33000000000000895</v>
      </c>
      <c r="AD19" s="107">
        <f>ABS(AC19)</f>
        <v>0.33000000000000895</v>
      </c>
    </row>
    <row r="20" spans="5:30" ht="18">
      <c r="E20" s="110"/>
      <c r="G20" s="110" t="s">
        <v>422</v>
      </c>
      <c r="I20" s="107">
        <v>-1245.5899999999999</v>
      </c>
      <c r="J20" s="107">
        <v>-1246.9000000000001</v>
      </c>
      <c r="K20" s="107">
        <f t="shared" si="1"/>
        <v>1.3100000000001728</v>
      </c>
      <c r="M20" s="109">
        <v>1.58</v>
      </c>
      <c r="O20" s="107">
        <f t="shared" si="0"/>
        <v>-0.26999999999982727</v>
      </c>
      <c r="P20" s="107">
        <f t="shared" si="2"/>
        <v>0.26999999999982727</v>
      </c>
      <c r="T20" s="111"/>
      <c r="U20" s="111" t="s">
        <v>427</v>
      </c>
      <c r="W20" s="107">
        <v>-851.15</v>
      </c>
      <c r="X20" s="107">
        <v>-847.69</v>
      </c>
      <c r="Y20" s="107">
        <f t="shared" ref="Y20:Y26" si="6">W20-X20</f>
        <v>-3.4599999999999227</v>
      </c>
      <c r="AA20" s="107">
        <v>-3.04</v>
      </c>
      <c r="AC20" s="107">
        <f t="shared" ref="AC20:AC26" si="7">Y20-AA20</f>
        <v>-0.41999999999992266</v>
      </c>
      <c r="AD20" s="107">
        <f t="shared" ref="AD20:AD26" si="8">ABS(AC20)</f>
        <v>0.41999999999992266</v>
      </c>
    </row>
    <row r="21" spans="5:30" ht="18">
      <c r="E21" s="110"/>
      <c r="G21" s="110" t="s">
        <v>530</v>
      </c>
      <c r="I21" s="107">
        <v>-1618.46</v>
      </c>
      <c r="J21" s="107">
        <v>-1606.99</v>
      </c>
      <c r="K21" s="107">
        <f t="shared" si="1"/>
        <v>-11.470000000000027</v>
      </c>
      <c r="M21" s="109">
        <v>-10.81</v>
      </c>
      <c r="O21" s="107">
        <f t="shared" si="0"/>
        <v>-0.66000000000002679</v>
      </c>
      <c r="P21" s="107">
        <f t="shared" si="2"/>
        <v>0.66000000000002679</v>
      </c>
      <c r="T21" s="111"/>
      <c r="U21" s="111" t="s">
        <v>429</v>
      </c>
      <c r="W21" s="107">
        <v>-849.66</v>
      </c>
      <c r="X21" s="107">
        <v>-847.67</v>
      </c>
      <c r="Y21" s="107">
        <f t="shared" si="6"/>
        <v>-1.9900000000000091</v>
      </c>
      <c r="AA21" s="107">
        <v>-1.58</v>
      </c>
      <c r="AC21" s="107">
        <f t="shared" si="7"/>
        <v>-0.41000000000000902</v>
      </c>
      <c r="AD21" s="107">
        <f t="shared" si="8"/>
        <v>0.41000000000000902</v>
      </c>
    </row>
    <row r="22" spans="5:30" ht="18">
      <c r="E22" s="110"/>
      <c r="G22" s="110" t="s">
        <v>424</v>
      </c>
      <c r="I22" s="107">
        <v>-337.81</v>
      </c>
      <c r="J22" s="107">
        <v>-343.94</v>
      </c>
      <c r="K22" s="107">
        <f t="shared" si="1"/>
        <v>6.1299999999999955</v>
      </c>
      <c r="M22" s="109">
        <v>6.15</v>
      </c>
      <c r="O22" s="107">
        <f t="shared" si="0"/>
        <v>-2.0000000000004903E-2</v>
      </c>
      <c r="P22" s="107">
        <f t="shared" si="2"/>
        <v>2.0000000000004903E-2</v>
      </c>
      <c r="T22" s="111"/>
      <c r="U22" s="111" t="s">
        <v>431</v>
      </c>
      <c r="W22" s="107">
        <v>-205.27</v>
      </c>
      <c r="X22" s="107">
        <v>-208.93</v>
      </c>
      <c r="Y22" s="107">
        <f t="shared" si="6"/>
        <v>3.6599999999999966</v>
      </c>
      <c r="AA22" s="107">
        <v>4.47</v>
      </c>
      <c r="AC22" s="107">
        <f t="shared" si="7"/>
        <v>-0.81000000000000316</v>
      </c>
      <c r="AD22" s="107">
        <f t="shared" si="8"/>
        <v>0.81000000000000316</v>
      </c>
    </row>
    <row r="23" spans="5:30" ht="18.75">
      <c r="E23" s="110"/>
      <c r="G23" s="110" t="s">
        <v>531</v>
      </c>
      <c r="I23" s="107">
        <v>-1039.53</v>
      </c>
      <c r="J23" s="107">
        <v>-1045.19</v>
      </c>
      <c r="K23" s="107">
        <f t="shared" si="1"/>
        <v>5.6600000000000819</v>
      </c>
      <c r="M23" s="109">
        <v>5.67</v>
      </c>
      <c r="O23" s="107">
        <f t="shared" si="0"/>
        <v>-9.9999999999180744E-3</v>
      </c>
      <c r="P23" s="107">
        <f t="shared" si="2"/>
        <v>9.9999999999180744E-3</v>
      </c>
      <c r="T23" s="111"/>
      <c r="U23" s="111" t="s">
        <v>433</v>
      </c>
      <c r="W23" s="107">
        <v>-949.8</v>
      </c>
      <c r="X23" s="107">
        <v>-947.65</v>
      </c>
      <c r="Y23" s="107">
        <f t="shared" si="6"/>
        <v>-2.1499999999999773</v>
      </c>
      <c r="AA23" s="107">
        <v>-1.31</v>
      </c>
      <c r="AC23" s="107">
        <f t="shared" si="7"/>
        <v>-0.83999999999997721</v>
      </c>
      <c r="AD23" s="107">
        <f t="shared" si="8"/>
        <v>0.83999999999997721</v>
      </c>
    </row>
    <row r="24" spans="5:30" ht="18.75">
      <c r="E24" s="111"/>
      <c r="G24" s="111" t="s">
        <v>426</v>
      </c>
      <c r="I24" s="107">
        <v>-384.89</v>
      </c>
      <c r="J24" s="107">
        <v>-393.24</v>
      </c>
      <c r="K24" s="107">
        <f t="shared" si="1"/>
        <v>8.3500000000000227</v>
      </c>
      <c r="M24" s="109">
        <v>8.43</v>
      </c>
      <c r="O24" s="107">
        <f t="shared" si="0"/>
        <v>-7.9999999999976978E-2</v>
      </c>
      <c r="P24" s="107">
        <f t="shared" si="2"/>
        <v>7.9999999999976978E-2</v>
      </c>
      <c r="T24" s="110"/>
      <c r="U24" s="110" t="s">
        <v>435</v>
      </c>
      <c r="W24" s="107">
        <v>-795.83</v>
      </c>
      <c r="X24" s="107">
        <v>-759.49</v>
      </c>
      <c r="Y24" s="107">
        <f t="shared" si="6"/>
        <v>-36.340000000000032</v>
      </c>
      <c r="AA24" s="107">
        <v>-35.28</v>
      </c>
      <c r="AC24" s="107">
        <f t="shared" si="7"/>
        <v>-1.0600000000000307</v>
      </c>
      <c r="AD24" s="107">
        <f t="shared" si="8"/>
        <v>1.0600000000000307</v>
      </c>
    </row>
    <row r="25" spans="5:30" ht="18">
      <c r="E25" s="111"/>
      <c r="G25" s="111" t="s">
        <v>428</v>
      </c>
      <c r="I25" s="107">
        <v>-916.09</v>
      </c>
      <c r="J25" s="107">
        <v>-919.52</v>
      </c>
      <c r="K25" s="107">
        <f t="shared" si="1"/>
        <v>3.42999999999995</v>
      </c>
      <c r="M25" s="109">
        <v>4.3499999999999996</v>
      </c>
      <c r="O25" s="107">
        <f t="shared" si="0"/>
        <v>-0.92000000000004967</v>
      </c>
      <c r="P25" s="107">
        <f t="shared" si="2"/>
        <v>0.92000000000004967</v>
      </c>
      <c r="T25" s="110"/>
      <c r="U25" s="110" t="s">
        <v>437</v>
      </c>
      <c r="W25" s="107">
        <v>-92.77</v>
      </c>
      <c r="X25" s="107">
        <v>-81.98</v>
      </c>
      <c r="Y25" s="107">
        <f t="shared" si="6"/>
        <v>-10.789999999999992</v>
      </c>
      <c r="AA25" s="107">
        <v>-10.35</v>
      </c>
      <c r="AC25" s="107">
        <f t="shared" si="7"/>
        <v>-0.4399999999999924</v>
      </c>
      <c r="AD25" s="107">
        <f t="shared" si="8"/>
        <v>0.4399999999999924</v>
      </c>
    </row>
    <row r="26" spans="5:30" ht="18">
      <c r="E26" s="111"/>
      <c r="G26" s="111" t="s">
        <v>430</v>
      </c>
      <c r="I26" s="107">
        <v>-180.76</v>
      </c>
      <c r="J26" s="107">
        <v>-187.76</v>
      </c>
      <c r="K26" s="107">
        <f t="shared" si="1"/>
        <v>7</v>
      </c>
      <c r="M26" s="109">
        <v>7.24</v>
      </c>
      <c r="O26" s="107">
        <f t="shared" si="0"/>
        <v>-0.24000000000000021</v>
      </c>
      <c r="P26" s="107">
        <f t="shared" si="2"/>
        <v>0.24000000000000021</v>
      </c>
      <c r="T26" s="110"/>
      <c r="U26" s="110" t="s">
        <v>439</v>
      </c>
      <c r="W26" s="107">
        <v>-522.64</v>
      </c>
      <c r="X26" s="107">
        <v>-501.5</v>
      </c>
      <c r="Y26" s="107">
        <f t="shared" si="6"/>
        <v>-21.139999999999986</v>
      </c>
      <c r="AA26" s="107">
        <v>-20.61</v>
      </c>
      <c r="AC26" s="107">
        <f t="shared" si="7"/>
        <v>-0.52999999999998693</v>
      </c>
      <c r="AD26" s="107">
        <f t="shared" si="8"/>
        <v>0.52999999999998693</v>
      </c>
    </row>
    <row r="27" spans="5:30" ht="18">
      <c r="E27" s="111"/>
      <c r="G27" s="111" t="s">
        <v>432</v>
      </c>
      <c r="I27" s="107">
        <v>-505.92</v>
      </c>
      <c r="J27" s="107">
        <v>-507</v>
      </c>
      <c r="K27" s="107">
        <f t="shared" si="1"/>
        <v>1.0799999999999841</v>
      </c>
      <c r="M27" s="109">
        <v>2.0299999999999998</v>
      </c>
      <c r="O27" s="107">
        <f t="shared" si="0"/>
        <v>-0.95000000000001572</v>
      </c>
      <c r="P27" s="107">
        <f t="shared" si="2"/>
        <v>0.95000000000001572</v>
      </c>
      <c r="T27" s="110"/>
      <c r="U27" s="110" t="s">
        <v>441</v>
      </c>
      <c r="W27" s="107">
        <v>-1305.8</v>
      </c>
      <c r="X27" s="107">
        <v>-1260.25</v>
      </c>
      <c r="Y27" s="107">
        <f t="shared" ref="Y27:Y29" si="9">W27-X27</f>
        <v>-45.549999999999955</v>
      </c>
      <c r="AA27" s="107">
        <v>-43.1</v>
      </c>
      <c r="AC27" s="107">
        <f>Y27-AA27</f>
        <v>-2.4499999999999531</v>
      </c>
      <c r="AD27" s="107">
        <f>ABS(AC27)</f>
        <v>2.4499999999999531</v>
      </c>
    </row>
    <row r="28" spans="5:30" ht="18.75">
      <c r="E28" s="111"/>
      <c r="G28" s="111" t="s">
        <v>434</v>
      </c>
      <c r="I28" s="107">
        <v>-768.45</v>
      </c>
      <c r="J28" s="107">
        <v>-775.01</v>
      </c>
      <c r="K28" s="107">
        <f t="shared" si="1"/>
        <v>6.5599999999999454</v>
      </c>
      <c r="M28" s="109">
        <v>7.2</v>
      </c>
      <c r="O28" s="107">
        <f t="shared" si="0"/>
        <v>-0.64000000000005475</v>
      </c>
      <c r="P28" s="107">
        <f t="shared" si="2"/>
        <v>0.64000000000005475</v>
      </c>
      <c r="T28" s="108"/>
      <c r="U28" s="108" t="s">
        <v>443</v>
      </c>
      <c r="W28" s="107">
        <v>303.38</v>
      </c>
      <c r="X28" s="107">
        <v>294.75</v>
      </c>
      <c r="Y28" s="107">
        <f t="shared" si="9"/>
        <v>8.6299999999999955</v>
      </c>
      <c r="AA28" s="107">
        <v>8.6300000000000008</v>
      </c>
      <c r="AC28" s="107">
        <f>Y28-AA28</f>
        <v>0</v>
      </c>
      <c r="AD28" s="107">
        <f>ABS(AC28)</f>
        <v>0</v>
      </c>
    </row>
    <row r="29" spans="5:30" ht="18.75">
      <c r="E29" s="111"/>
      <c r="G29" s="111" t="s">
        <v>436</v>
      </c>
      <c r="I29" s="107">
        <v>-1286.45</v>
      </c>
      <c r="J29" s="107">
        <v>-1285.01</v>
      </c>
      <c r="K29" s="107">
        <f t="shared" si="1"/>
        <v>-1.4400000000000546</v>
      </c>
      <c r="M29" s="109">
        <v>-1.05</v>
      </c>
      <c r="O29" s="107">
        <f t="shared" si="0"/>
        <v>-0.39000000000005453</v>
      </c>
      <c r="P29" s="107">
        <f t="shared" si="2"/>
        <v>0.39000000000005453</v>
      </c>
      <c r="T29" s="108"/>
      <c r="U29" s="108" t="s">
        <v>537</v>
      </c>
      <c r="W29" s="107">
        <v>-129.15</v>
      </c>
      <c r="X29" s="107">
        <v>-138.68</v>
      </c>
      <c r="Y29" s="107">
        <f t="shared" si="9"/>
        <v>9.5300000000000011</v>
      </c>
      <c r="AA29" s="107">
        <v>9.58</v>
      </c>
      <c r="AC29" s="107">
        <f t="shared" ref="AC29" si="10">Y29-AA29</f>
        <v>-4.9999999999998934E-2</v>
      </c>
      <c r="AD29" s="107">
        <f>ABS(AC29)</f>
        <v>4.9999999999998934E-2</v>
      </c>
    </row>
    <row r="30" spans="5:30" ht="18.75">
      <c r="E30" s="111"/>
      <c r="G30" s="111" t="s">
        <v>438</v>
      </c>
      <c r="I30" s="107">
        <v>-1289.44</v>
      </c>
      <c r="J30" s="107">
        <v>-1284.97</v>
      </c>
      <c r="K30" s="107">
        <f t="shared" si="1"/>
        <v>-4.4700000000000273</v>
      </c>
      <c r="M30" s="109">
        <v>-3.88</v>
      </c>
      <c r="O30" s="107">
        <f t="shared" si="0"/>
        <v>-0.59000000000002739</v>
      </c>
      <c r="P30" s="107">
        <f t="shared" si="2"/>
        <v>0.59000000000002739</v>
      </c>
      <c r="T30" s="108"/>
      <c r="U30" s="108" t="s">
        <v>445</v>
      </c>
      <c r="W30" s="107">
        <v>-535.74</v>
      </c>
      <c r="X30" s="107">
        <v>-545.16</v>
      </c>
      <c r="Y30" s="107">
        <f t="shared" ref="Y30:Y38" si="11">W30-X30</f>
        <v>9.4199999999999591</v>
      </c>
      <c r="AA30" s="107">
        <v>9.74</v>
      </c>
      <c r="AC30" s="107">
        <f t="shared" ref="AC30:AC57" si="12">Y30-AA30</f>
        <v>-0.32000000000004114</v>
      </c>
      <c r="AD30" s="107">
        <f>ABS(AC30)</f>
        <v>0.32000000000004114</v>
      </c>
    </row>
    <row r="31" spans="5:30" ht="18.75">
      <c r="E31" s="111"/>
      <c r="G31" s="111" t="s">
        <v>532</v>
      </c>
      <c r="I31" s="107">
        <v>-564.38</v>
      </c>
      <c r="J31" s="107">
        <v>-568.87</v>
      </c>
      <c r="K31" s="107">
        <f t="shared" si="1"/>
        <v>4.4900000000000091</v>
      </c>
      <c r="M31" s="109">
        <v>5.69</v>
      </c>
      <c r="O31" s="107">
        <f t="shared" si="0"/>
        <v>-1.1999999999999913</v>
      </c>
      <c r="P31" s="107">
        <f t="shared" si="2"/>
        <v>1.1999999999999913</v>
      </c>
      <c r="T31" s="108"/>
      <c r="U31" s="108" t="s">
        <v>447</v>
      </c>
      <c r="W31" s="107">
        <v>-926.02</v>
      </c>
      <c r="X31" s="107">
        <v>-923.31</v>
      </c>
      <c r="Y31" s="107">
        <f t="shared" si="11"/>
        <v>-2.7100000000000364</v>
      </c>
      <c r="AA31" s="107">
        <v>-2.65</v>
      </c>
      <c r="AC31" s="107">
        <f t="shared" si="12"/>
        <v>-6.0000000000036469E-2</v>
      </c>
      <c r="AD31" s="107">
        <f t="shared" ref="AD31:AD61" si="13">ABS(AC31)</f>
        <v>6.0000000000036469E-2</v>
      </c>
    </row>
    <row r="32" spans="5:30" ht="18.75">
      <c r="E32" s="111"/>
      <c r="G32" s="111" t="s">
        <v>440</v>
      </c>
      <c r="I32" s="107">
        <v>-326.52</v>
      </c>
      <c r="J32" s="107">
        <v>-335.06</v>
      </c>
      <c r="K32" s="107">
        <f t="shared" si="1"/>
        <v>8.5400000000000205</v>
      </c>
      <c r="M32" s="109">
        <v>8.34</v>
      </c>
      <c r="O32" s="107">
        <f t="shared" si="0"/>
        <v>0.20000000000002061</v>
      </c>
      <c r="P32" s="107">
        <f t="shared" si="2"/>
        <v>0.20000000000002061</v>
      </c>
      <c r="T32" s="108"/>
      <c r="U32" s="108" t="s">
        <v>449</v>
      </c>
      <c r="W32" s="107">
        <v>-1300.92</v>
      </c>
      <c r="X32" s="107">
        <v>-1298.3900000000001</v>
      </c>
      <c r="Y32" s="107">
        <f t="shared" si="11"/>
        <v>-2.5299999999999727</v>
      </c>
      <c r="AA32" s="107">
        <v>-2.09</v>
      </c>
      <c r="AC32" s="107">
        <f t="shared" si="12"/>
        <v>-0.43999999999997286</v>
      </c>
      <c r="AD32" s="107">
        <f t="shared" si="13"/>
        <v>0.43999999999997286</v>
      </c>
    </row>
    <row r="33" spans="5:30" ht="18.75">
      <c r="E33" s="111"/>
      <c r="G33" s="111" t="s">
        <v>442</v>
      </c>
      <c r="I33" s="107">
        <v>-648.17999999999995</v>
      </c>
      <c r="J33" s="107">
        <v>-650.61</v>
      </c>
      <c r="K33" s="107">
        <f t="shared" si="1"/>
        <v>2.4300000000000637</v>
      </c>
      <c r="M33" s="109">
        <v>2.83</v>
      </c>
      <c r="O33" s="107">
        <f t="shared" si="0"/>
        <v>-0.39999999999993641</v>
      </c>
      <c r="P33" s="107">
        <f t="shared" si="2"/>
        <v>0.39999999999993641</v>
      </c>
      <c r="T33" s="110"/>
      <c r="U33" s="110" t="s">
        <v>451</v>
      </c>
      <c r="W33" s="107">
        <v>164.96</v>
      </c>
      <c r="X33" s="107">
        <v>164.52</v>
      </c>
      <c r="Y33" s="107">
        <f t="shared" si="11"/>
        <v>0.43999999999999773</v>
      </c>
      <c r="AA33" s="107">
        <v>0.41</v>
      </c>
      <c r="AC33" s="107">
        <f t="shared" si="12"/>
        <v>2.9999999999997751E-2</v>
      </c>
      <c r="AD33" s="107">
        <f t="shared" si="13"/>
        <v>2.9999999999997751E-2</v>
      </c>
    </row>
    <row r="34" spans="5:30" ht="18.75">
      <c r="E34" s="111"/>
      <c r="G34" s="111" t="s">
        <v>444</v>
      </c>
      <c r="I34" s="107">
        <v>-1366.61</v>
      </c>
      <c r="J34" s="107">
        <v>-1358.2</v>
      </c>
      <c r="K34" s="107">
        <f t="shared" ref="K34:K65" si="14">I34-J34</f>
        <v>-8.4099999999998545</v>
      </c>
      <c r="M34" s="109">
        <v>-7.81</v>
      </c>
      <c r="O34" s="107">
        <f t="shared" ref="O34:O86" si="15">K34-M34</f>
        <v>-0.59999999999985487</v>
      </c>
      <c r="P34" s="107">
        <f t="shared" ref="P34:P65" si="16">ABS(O34)</f>
        <v>0.59999999999985487</v>
      </c>
      <c r="T34" s="110"/>
      <c r="U34" s="110" t="s">
        <v>453</v>
      </c>
      <c r="W34" s="107">
        <v>-606.25</v>
      </c>
      <c r="X34" s="107">
        <v>-603.74</v>
      </c>
      <c r="Y34" s="107">
        <f t="shared" si="11"/>
        <v>-2.5099999999999909</v>
      </c>
      <c r="AA34" s="107">
        <v>-2.48</v>
      </c>
      <c r="AC34" s="107">
        <f t="shared" si="12"/>
        <v>-2.9999999999990923E-2</v>
      </c>
      <c r="AD34" s="107">
        <f t="shared" si="13"/>
        <v>2.9999999999990923E-2</v>
      </c>
    </row>
    <row r="35" spans="5:30" ht="18.75">
      <c r="E35" s="111"/>
      <c r="G35" s="110" t="s">
        <v>446</v>
      </c>
      <c r="I35" s="107">
        <v>-309.39999999999998</v>
      </c>
      <c r="J35" s="107">
        <v>-309.33999999999997</v>
      </c>
      <c r="K35" s="107">
        <f t="shared" si="14"/>
        <v>-6.0000000000002274E-2</v>
      </c>
      <c r="M35" s="109">
        <v>-7.0000000000000007E-2</v>
      </c>
      <c r="O35" s="107">
        <f t="shared" si="15"/>
        <v>9.9999999999977329E-3</v>
      </c>
      <c r="P35" s="107">
        <f t="shared" si="16"/>
        <v>9.9999999999977329E-3</v>
      </c>
      <c r="T35" s="110"/>
      <c r="U35" s="110" t="s">
        <v>455</v>
      </c>
      <c r="W35" s="107">
        <v>-924.94</v>
      </c>
      <c r="X35" s="107">
        <v>-919.66</v>
      </c>
      <c r="Y35" s="107">
        <f t="shared" si="11"/>
        <v>-5.2800000000000864</v>
      </c>
      <c r="AA35" s="107">
        <v>-4.88</v>
      </c>
      <c r="AC35" s="107">
        <f t="shared" si="12"/>
        <v>-0.40000000000008651</v>
      </c>
      <c r="AD35" s="107">
        <f t="shared" si="13"/>
        <v>0.40000000000008651</v>
      </c>
    </row>
    <row r="36" spans="5:30" ht="18.75">
      <c r="E36" s="110"/>
      <c r="G36" s="110" t="s">
        <v>448</v>
      </c>
      <c r="I36" s="107">
        <v>-975.66</v>
      </c>
      <c r="J36" s="107">
        <v>-962.04</v>
      </c>
      <c r="K36" s="107">
        <f t="shared" si="14"/>
        <v>-13.620000000000005</v>
      </c>
      <c r="M36" s="109">
        <v>-13.22</v>
      </c>
      <c r="O36" s="107">
        <f t="shared" si="15"/>
        <v>-0.40000000000000391</v>
      </c>
      <c r="P36" s="107">
        <f t="shared" si="16"/>
        <v>0.40000000000000391</v>
      </c>
      <c r="T36" s="110"/>
      <c r="U36" s="110" t="s">
        <v>457</v>
      </c>
      <c r="W36" s="107">
        <v>-601.61</v>
      </c>
      <c r="X36" s="107">
        <v>-597.53</v>
      </c>
      <c r="Y36" s="107">
        <f t="shared" si="11"/>
        <v>-4.0800000000000409</v>
      </c>
      <c r="AA36" s="107">
        <v>-3.62</v>
      </c>
      <c r="AC36" s="107">
        <f t="shared" si="12"/>
        <v>-0.46000000000004082</v>
      </c>
      <c r="AD36" s="107">
        <f t="shared" si="13"/>
        <v>0.46000000000004082</v>
      </c>
    </row>
    <row r="37" spans="5:30" ht="18.75">
      <c r="E37" s="110"/>
      <c r="G37" s="110" t="s">
        <v>450</v>
      </c>
      <c r="I37" s="107">
        <v>187.34</v>
      </c>
      <c r="J37" s="107">
        <v>175.92</v>
      </c>
      <c r="K37" s="107">
        <f t="shared" si="14"/>
        <v>11.420000000000016</v>
      </c>
      <c r="M37" s="109">
        <v>11.4</v>
      </c>
      <c r="O37" s="107">
        <f t="shared" si="15"/>
        <v>2.0000000000015561E-2</v>
      </c>
      <c r="P37" s="107">
        <f t="shared" si="16"/>
        <v>2.0000000000015561E-2</v>
      </c>
      <c r="T37" s="110"/>
      <c r="U37" s="110" t="s">
        <v>459</v>
      </c>
      <c r="W37" s="107">
        <v>-1153.51</v>
      </c>
      <c r="X37" s="107">
        <v>-1147.8800000000001</v>
      </c>
      <c r="Y37" s="107">
        <f t="shared" si="11"/>
        <v>-5.6299999999998818</v>
      </c>
      <c r="AA37" s="107">
        <v>-5.0199999999999996</v>
      </c>
      <c r="AC37" s="107">
        <f t="shared" si="12"/>
        <v>-0.60999999999988219</v>
      </c>
      <c r="AD37" s="107">
        <f t="shared" si="13"/>
        <v>0.60999999999988219</v>
      </c>
    </row>
    <row r="38" spans="5:30" ht="18.75">
      <c r="E38" s="110"/>
      <c r="G38" s="110" t="s">
        <v>452</v>
      </c>
      <c r="I38" s="107">
        <v>-223.46</v>
      </c>
      <c r="J38" s="107">
        <v>-232.19</v>
      </c>
      <c r="K38" s="107">
        <f t="shared" si="14"/>
        <v>8.7299999999999898</v>
      </c>
      <c r="M38" s="109">
        <v>8.73</v>
      </c>
      <c r="O38" s="107">
        <f t="shared" si="15"/>
        <v>0</v>
      </c>
      <c r="P38" s="107">
        <f t="shared" si="16"/>
        <v>0</v>
      </c>
      <c r="T38" s="110"/>
      <c r="U38" s="110" t="s">
        <v>461</v>
      </c>
      <c r="W38" s="107">
        <v>-1674.11</v>
      </c>
      <c r="X38" s="107">
        <v>-1644.31</v>
      </c>
      <c r="Y38" s="107">
        <f t="shared" si="11"/>
        <v>-29.799999999999955</v>
      </c>
      <c r="AA38" s="107">
        <v>-29.56</v>
      </c>
      <c r="AC38" s="107">
        <f t="shared" si="12"/>
        <v>-0.2399999999999558</v>
      </c>
      <c r="AD38" s="107">
        <f t="shared" si="13"/>
        <v>0.2399999999999558</v>
      </c>
    </row>
    <row r="39" spans="5:30" ht="18.75">
      <c r="E39" s="110"/>
      <c r="G39" s="110" t="s">
        <v>533</v>
      </c>
      <c r="I39" s="107">
        <v>-628.87</v>
      </c>
      <c r="J39" s="107">
        <v>-625.39</v>
      </c>
      <c r="K39" s="107">
        <f t="shared" si="14"/>
        <v>-3.4800000000000182</v>
      </c>
      <c r="M39" s="109">
        <v>-2.84</v>
      </c>
      <c r="O39" s="107">
        <f t="shared" si="15"/>
        <v>-0.64000000000001833</v>
      </c>
      <c r="P39" s="107">
        <f t="shared" si="16"/>
        <v>0.64000000000001833</v>
      </c>
      <c r="T39" s="110"/>
      <c r="U39" s="110" t="s">
        <v>463</v>
      </c>
      <c r="W39" s="107">
        <v>-2166.75</v>
      </c>
      <c r="X39" s="107">
        <v>-2135.2399999999998</v>
      </c>
      <c r="Y39" s="107">
        <f t="shared" ref="Y39:Y56" si="17">W39-X39</f>
        <v>-31.510000000000218</v>
      </c>
      <c r="AA39" s="107">
        <v>-31.38</v>
      </c>
      <c r="AC39" s="107">
        <f t="shared" si="12"/>
        <v>-0.13000000000021927</v>
      </c>
      <c r="AD39" s="107">
        <f t="shared" si="13"/>
        <v>0.13000000000021927</v>
      </c>
    </row>
    <row r="40" spans="5:30" ht="18">
      <c r="E40" s="110"/>
      <c r="G40" s="110" t="s">
        <v>454</v>
      </c>
      <c r="I40" s="107">
        <v>-1032.79</v>
      </c>
      <c r="J40" s="107">
        <v>-1012.09</v>
      </c>
      <c r="K40" s="107">
        <f t="shared" si="14"/>
        <v>-20.699999999999932</v>
      </c>
      <c r="M40" s="109">
        <v>-20.3</v>
      </c>
      <c r="O40" s="107">
        <f t="shared" si="15"/>
        <v>-0.39999999999993108</v>
      </c>
      <c r="P40" s="107">
        <f t="shared" si="16"/>
        <v>0.39999999999993108</v>
      </c>
      <c r="T40" s="111"/>
      <c r="U40" s="111" t="s">
        <v>465</v>
      </c>
      <c r="W40" s="107">
        <v>344.36</v>
      </c>
      <c r="X40" s="107">
        <v>333.36</v>
      </c>
      <c r="Y40" s="107">
        <f t="shared" si="17"/>
        <v>11</v>
      </c>
      <c r="AA40" s="107">
        <v>10.98</v>
      </c>
      <c r="AC40" s="107">
        <f t="shared" si="12"/>
        <v>1.9999999999999574E-2</v>
      </c>
      <c r="AD40" s="107">
        <f t="shared" si="13"/>
        <v>1.9999999999999574E-2</v>
      </c>
    </row>
    <row r="41" spans="5:30" ht="18">
      <c r="E41" s="110"/>
      <c r="G41" s="110" t="s">
        <v>456</v>
      </c>
      <c r="I41" s="107">
        <v>-1399.38</v>
      </c>
      <c r="J41" s="107">
        <v>-1382.71</v>
      </c>
      <c r="K41" s="107">
        <f t="shared" si="14"/>
        <v>-16.670000000000073</v>
      </c>
      <c r="M41" s="109">
        <v>-16.079999999999998</v>
      </c>
      <c r="O41" s="107">
        <f t="shared" si="15"/>
        <v>-0.59000000000007446</v>
      </c>
      <c r="P41" s="107">
        <f t="shared" si="16"/>
        <v>0.59000000000007446</v>
      </c>
      <c r="T41" s="111"/>
      <c r="U41" s="111" t="s">
        <v>467</v>
      </c>
      <c r="W41" s="107">
        <v>-78.62</v>
      </c>
      <c r="X41" s="107">
        <v>-89.13</v>
      </c>
      <c r="Y41" s="107">
        <f t="shared" si="17"/>
        <v>10.509999999999991</v>
      </c>
      <c r="AA41" s="107">
        <v>10.52</v>
      </c>
      <c r="AC41" s="107">
        <f t="shared" si="12"/>
        <v>-1.0000000000008669E-2</v>
      </c>
      <c r="AD41" s="107">
        <f t="shared" si="13"/>
        <v>1.0000000000008669E-2</v>
      </c>
    </row>
    <row r="42" spans="5:30" ht="18.75">
      <c r="E42" s="110"/>
      <c r="G42" s="110" t="s">
        <v>458</v>
      </c>
      <c r="I42" s="107">
        <v>-1739.78</v>
      </c>
      <c r="J42" s="107">
        <v>-1749.94</v>
      </c>
      <c r="K42" s="107">
        <f t="shared" si="14"/>
        <v>10.160000000000082</v>
      </c>
      <c r="M42" s="109">
        <v>10.220000000000001</v>
      </c>
      <c r="O42" s="107">
        <f t="shared" si="15"/>
        <v>-5.9999999999918785E-2</v>
      </c>
      <c r="P42" s="107">
        <f t="shared" si="16"/>
        <v>5.9999999999918785E-2</v>
      </c>
      <c r="T42" s="111"/>
      <c r="U42" s="111" t="s">
        <v>469</v>
      </c>
      <c r="W42" s="107">
        <v>-480.4</v>
      </c>
      <c r="X42" s="107">
        <v>-484.45</v>
      </c>
      <c r="Y42" s="107">
        <f t="shared" si="17"/>
        <v>4.0500000000000114</v>
      </c>
      <c r="AA42" s="107">
        <v>4.3</v>
      </c>
      <c r="AC42" s="107">
        <f t="shared" si="12"/>
        <v>-0.24999999999998845</v>
      </c>
      <c r="AD42" s="107">
        <f t="shared" si="13"/>
        <v>0.24999999999998845</v>
      </c>
    </row>
    <row r="43" spans="5:30" ht="18.75">
      <c r="E43" s="110"/>
      <c r="G43" s="111" t="s">
        <v>460</v>
      </c>
      <c r="I43" s="107">
        <v>178.86</v>
      </c>
      <c r="J43" s="107">
        <v>166.81</v>
      </c>
      <c r="K43" s="107">
        <f t="shared" si="14"/>
        <v>12.050000000000011</v>
      </c>
      <c r="M43" s="109">
        <v>12.09</v>
      </c>
      <c r="O43" s="107">
        <f t="shared" si="15"/>
        <v>-3.9999999999988489E-2</v>
      </c>
      <c r="P43" s="107">
        <f t="shared" si="16"/>
        <v>3.9999999999988489E-2</v>
      </c>
      <c r="T43" s="111"/>
      <c r="U43" s="111" t="s">
        <v>471</v>
      </c>
      <c r="W43" s="107">
        <v>-866.9</v>
      </c>
      <c r="X43" s="107">
        <v>-860.43</v>
      </c>
      <c r="Y43" s="107">
        <f t="shared" si="17"/>
        <v>-6.4700000000000273</v>
      </c>
      <c r="AA43" s="107">
        <v>-6.12</v>
      </c>
      <c r="AC43" s="107">
        <f t="shared" si="12"/>
        <v>-0.35000000000002718</v>
      </c>
      <c r="AD43" s="107">
        <f t="shared" si="13"/>
        <v>0.35000000000002718</v>
      </c>
    </row>
    <row r="44" spans="5:30" ht="18.75">
      <c r="E44" s="111"/>
      <c r="G44" s="108" t="s">
        <v>462</v>
      </c>
      <c r="I44" s="107">
        <v>-236.22</v>
      </c>
      <c r="J44" s="107">
        <v>-247</v>
      </c>
      <c r="K44" s="107">
        <f t="shared" si="14"/>
        <v>10.780000000000001</v>
      </c>
      <c r="M44" s="109">
        <v>10.27</v>
      </c>
      <c r="O44" s="107">
        <f t="shared" si="15"/>
        <v>0.51000000000000156</v>
      </c>
      <c r="P44" s="107">
        <f t="shared" si="16"/>
        <v>0.51000000000000156</v>
      </c>
      <c r="T44" s="108"/>
      <c r="U44" s="108" t="s">
        <v>473</v>
      </c>
      <c r="W44" s="107">
        <v>-322.08999999999997</v>
      </c>
      <c r="X44" s="107">
        <v>-328.48</v>
      </c>
      <c r="Y44" s="107">
        <f t="shared" si="17"/>
        <v>6.3900000000000432</v>
      </c>
      <c r="AA44" s="107">
        <v>6.42</v>
      </c>
      <c r="AC44" s="107">
        <f t="shared" si="12"/>
        <v>-2.9999999999956728E-2</v>
      </c>
      <c r="AD44" s="107">
        <f t="shared" si="13"/>
        <v>2.9999999999956728E-2</v>
      </c>
    </row>
    <row r="45" spans="5:30" ht="18.75">
      <c r="E45" s="108"/>
      <c r="G45" s="108" t="s">
        <v>464</v>
      </c>
      <c r="I45" s="107">
        <v>-621.28</v>
      </c>
      <c r="J45" s="107">
        <v>-629.89</v>
      </c>
      <c r="K45" s="107">
        <f t="shared" si="14"/>
        <v>8.6100000000000136</v>
      </c>
      <c r="M45" s="109">
        <v>8.83</v>
      </c>
      <c r="O45" s="107">
        <f t="shared" si="15"/>
        <v>-0.21999999999998643</v>
      </c>
      <c r="P45" s="107">
        <f t="shared" si="16"/>
        <v>0.21999999999998643</v>
      </c>
      <c r="T45" s="108"/>
      <c r="U45" s="108" t="s">
        <v>475</v>
      </c>
      <c r="W45" s="107">
        <v>-787.85</v>
      </c>
      <c r="X45" s="107">
        <v>-782.34</v>
      </c>
      <c r="Y45" s="107">
        <f t="shared" si="17"/>
        <v>-5.5099999999999909</v>
      </c>
      <c r="AA45" s="107">
        <v>-5.33</v>
      </c>
      <c r="AC45" s="107">
        <f t="shared" si="12"/>
        <v>-0.17999999999999083</v>
      </c>
      <c r="AD45" s="107">
        <f t="shared" si="13"/>
        <v>0.17999999999999083</v>
      </c>
    </row>
    <row r="46" spans="5:30" ht="18.75">
      <c r="E46" s="108"/>
      <c r="G46" s="108" t="s">
        <v>466</v>
      </c>
      <c r="I46" s="107">
        <v>-993.81</v>
      </c>
      <c r="J46" s="107">
        <v>-1000.08</v>
      </c>
      <c r="K46" s="107">
        <f t="shared" si="14"/>
        <v>6.2700000000000955</v>
      </c>
      <c r="M46" s="109">
        <v>7.32</v>
      </c>
      <c r="O46" s="107">
        <f t="shared" si="15"/>
        <v>-1.0499999999999048</v>
      </c>
      <c r="P46" s="107">
        <f t="shared" si="16"/>
        <v>1.0499999999999048</v>
      </c>
      <c r="T46" s="108"/>
      <c r="U46" s="108" t="s">
        <v>477</v>
      </c>
      <c r="W46" s="107">
        <v>-1090.74</v>
      </c>
      <c r="X46" s="107">
        <v>-1075.96</v>
      </c>
      <c r="Y46" s="107">
        <f t="shared" si="17"/>
        <v>-14.779999999999973</v>
      </c>
      <c r="AA46" s="107">
        <v>-14.64</v>
      </c>
      <c r="AC46" s="107">
        <f t="shared" si="12"/>
        <v>-0.13999999999997215</v>
      </c>
      <c r="AD46" s="107">
        <f t="shared" si="13"/>
        <v>0.13999999999997215</v>
      </c>
    </row>
    <row r="47" spans="5:30" ht="18.75">
      <c r="E47" s="108"/>
      <c r="G47" s="108" t="s">
        <v>468</v>
      </c>
      <c r="I47" s="107">
        <v>-1351.56</v>
      </c>
      <c r="J47" s="107">
        <v>-1362.55</v>
      </c>
      <c r="K47" s="107">
        <f t="shared" si="14"/>
        <v>10.990000000000009</v>
      </c>
      <c r="M47" s="109">
        <v>11.07</v>
      </c>
      <c r="O47" s="107">
        <f t="shared" si="15"/>
        <v>-7.9999999999991189E-2</v>
      </c>
      <c r="P47" s="107">
        <f t="shared" si="16"/>
        <v>7.9999999999991189E-2</v>
      </c>
      <c r="T47" s="110"/>
      <c r="U47" s="110" t="s">
        <v>479</v>
      </c>
      <c r="W47" s="107">
        <v>201.88</v>
      </c>
      <c r="X47" s="107">
        <v>218.02</v>
      </c>
      <c r="Y47" s="107">
        <f t="shared" si="17"/>
        <v>-16.140000000000015</v>
      </c>
      <c r="AA47" s="107">
        <v>-16.22</v>
      </c>
      <c r="AC47" s="107">
        <f t="shared" si="12"/>
        <v>7.9999999999984084E-2</v>
      </c>
      <c r="AD47" s="107">
        <f t="shared" si="13"/>
        <v>7.9999999999984084E-2</v>
      </c>
    </row>
    <row r="48" spans="5:30" ht="18.75">
      <c r="E48" s="108"/>
      <c r="G48" s="108" t="s">
        <v>470</v>
      </c>
      <c r="I48" s="107">
        <v>-1705.96</v>
      </c>
      <c r="J48" s="107">
        <v>-1719.96</v>
      </c>
      <c r="K48" s="107">
        <f t="shared" si="14"/>
        <v>14</v>
      </c>
      <c r="M48" s="109">
        <v>14.04</v>
      </c>
      <c r="O48" s="107">
        <f t="shared" si="15"/>
        <v>-3.9999999999999147E-2</v>
      </c>
      <c r="P48" s="107">
        <f t="shared" si="16"/>
        <v>3.9999999999999147E-2</v>
      </c>
      <c r="T48" s="110"/>
      <c r="U48" s="110" t="s">
        <v>481</v>
      </c>
      <c r="W48" s="107">
        <v>-457.16</v>
      </c>
      <c r="X48" s="107">
        <v>-435.78</v>
      </c>
      <c r="Y48" s="107">
        <f t="shared" si="17"/>
        <v>-21.380000000000052</v>
      </c>
      <c r="AA48" s="107">
        <v>-20.420000000000002</v>
      </c>
      <c r="AC48" s="107">
        <f t="shared" si="12"/>
        <v>-0.96000000000005059</v>
      </c>
      <c r="AD48" s="107">
        <f t="shared" si="13"/>
        <v>0.96000000000005059</v>
      </c>
    </row>
    <row r="49" spans="5:30" ht="18.75">
      <c r="E49" s="108"/>
      <c r="G49" s="110" t="s">
        <v>472</v>
      </c>
      <c r="I49" s="107">
        <v>-217.77</v>
      </c>
      <c r="J49" s="107">
        <v>-224.15</v>
      </c>
      <c r="K49" s="107">
        <f t="shared" si="14"/>
        <v>6.3799999999999955</v>
      </c>
      <c r="M49" s="109">
        <v>6.49</v>
      </c>
      <c r="O49" s="107">
        <f t="shared" si="15"/>
        <v>-0.11000000000000476</v>
      </c>
      <c r="P49" s="107">
        <f t="shared" si="16"/>
        <v>0.11000000000000476</v>
      </c>
      <c r="T49" s="110"/>
      <c r="U49" s="110" t="s">
        <v>483</v>
      </c>
      <c r="W49" s="107">
        <v>-923.86</v>
      </c>
      <c r="X49" s="107">
        <v>-901.2</v>
      </c>
      <c r="Y49" s="107">
        <f t="shared" si="17"/>
        <v>-22.659999999999968</v>
      </c>
      <c r="AA49" s="107">
        <v>-21.83</v>
      </c>
      <c r="AC49" s="107">
        <f t="shared" si="12"/>
        <v>-0.82999999999996987</v>
      </c>
      <c r="AD49" s="107">
        <f t="shared" si="13"/>
        <v>0.82999999999996987</v>
      </c>
    </row>
    <row r="50" spans="5:30" ht="18.75">
      <c r="E50" s="110"/>
      <c r="G50" s="110" t="s">
        <v>474</v>
      </c>
      <c r="I50" s="107">
        <v>-791.38</v>
      </c>
      <c r="J50" s="107">
        <v>-791.49</v>
      </c>
      <c r="K50" s="107">
        <f t="shared" si="14"/>
        <v>0.11000000000001364</v>
      </c>
      <c r="M50" s="109">
        <v>0.12</v>
      </c>
      <c r="O50" s="107">
        <f t="shared" si="15"/>
        <v>-9.9999999999863531E-3</v>
      </c>
      <c r="P50" s="107">
        <f t="shared" si="16"/>
        <v>9.9999999999863531E-3</v>
      </c>
      <c r="T50" s="110"/>
      <c r="U50" s="110" t="s">
        <v>485</v>
      </c>
      <c r="W50" s="107">
        <v>-246.6</v>
      </c>
      <c r="X50" s="107">
        <v>-228.25</v>
      </c>
      <c r="Y50" s="107">
        <f t="shared" si="17"/>
        <v>-18.349999999999994</v>
      </c>
      <c r="AA50" s="107">
        <v>-17.34</v>
      </c>
      <c r="AC50" s="107">
        <f t="shared" si="12"/>
        <v>-1.0099999999999945</v>
      </c>
      <c r="AD50" s="107">
        <f t="shared" si="13"/>
        <v>1.0099999999999945</v>
      </c>
    </row>
    <row r="51" spans="5:30" ht="18.75">
      <c r="E51" s="110"/>
      <c r="G51" s="110" t="s">
        <v>476</v>
      </c>
      <c r="I51" s="107">
        <v>18.68</v>
      </c>
      <c r="J51" s="107">
        <v>10.87</v>
      </c>
      <c r="K51" s="107">
        <f t="shared" si="14"/>
        <v>7.8100000000000005</v>
      </c>
      <c r="M51" s="109">
        <v>7.78</v>
      </c>
      <c r="O51" s="107">
        <f t="shared" si="15"/>
        <v>3.0000000000000249E-2</v>
      </c>
      <c r="P51" s="107">
        <f t="shared" si="16"/>
        <v>3.0000000000000249E-2</v>
      </c>
      <c r="T51" s="110"/>
      <c r="U51" s="110" t="s">
        <v>487</v>
      </c>
      <c r="W51" s="107">
        <v>-672.51</v>
      </c>
      <c r="X51" s="107">
        <v>-654.63</v>
      </c>
      <c r="Y51" s="107">
        <f t="shared" si="17"/>
        <v>-17.879999999999995</v>
      </c>
      <c r="AA51" s="107">
        <v>-17.13</v>
      </c>
      <c r="AC51" s="107">
        <f t="shared" si="12"/>
        <v>-0.74999999999999645</v>
      </c>
      <c r="AD51" s="107">
        <f t="shared" si="13"/>
        <v>0.74999999999999645</v>
      </c>
    </row>
    <row r="52" spans="5:30" ht="18.75">
      <c r="E52" s="110"/>
      <c r="G52" s="110" t="s">
        <v>478</v>
      </c>
      <c r="I52" s="107">
        <v>-730.8</v>
      </c>
      <c r="J52" s="107">
        <v>-736.35</v>
      </c>
      <c r="K52" s="107">
        <f t="shared" si="14"/>
        <v>5.5500000000000682</v>
      </c>
      <c r="M52" s="109">
        <v>6.68</v>
      </c>
      <c r="O52" s="107">
        <f t="shared" si="15"/>
        <v>-1.1299999999999315</v>
      </c>
      <c r="P52" s="107">
        <f t="shared" si="16"/>
        <v>1.1299999999999315</v>
      </c>
      <c r="T52" s="110"/>
      <c r="U52" s="110" t="s">
        <v>489</v>
      </c>
      <c r="W52" s="107">
        <v>-365.88</v>
      </c>
      <c r="X52" s="107">
        <v>-357.31</v>
      </c>
      <c r="Y52" s="107">
        <f t="shared" si="17"/>
        <v>-8.5699999999999932</v>
      </c>
      <c r="AA52" s="107">
        <v>-7.59</v>
      </c>
      <c r="AC52" s="107">
        <f t="shared" si="12"/>
        <v>-0.97999999999999332</v>
      </c>
      <c r="AD52" s="107">
        <f t="shared" si="13"/>
        <v>0.97999999999999332</v>
      </c>
    </row>
    <row r="53" spans="5:30" ht="18.75">
      <c r="E53" s="110"/>
      <c r="G53" s="110" t="s">
        <v>480</v>
      </c>
      <c r="I53" s="107">
        <v>-533.79999999999995</v>
      </c>
      <c r="J53" s="107">
        <v>-540.11</v>
      </c>
      <c r="K53" s="107">
        <f t="shared" si="14"/>
        <v>6.3100000000000591</v>
      </c>
      <c r="M53" s="109">
        <v>6.24</v>
      </c>
      <c r="O53" s="107">
        <f t="shared" si="15"/>
        <v>7.0000000000058904E-2</v>
      </c>
      <c r="P53" s="107">
        <f t="shared" si="16"/>
        <v>7.0000000000058904E-2</v>
      </c>
      <c r="T53" s="110"/>
      <c r="U53" s="110" t="s">
        <v>491</v>
      </c>
      <c r="W53" s="107">
        <v>-811.23</v>
      </c>
      <c r="X53" s="107">
        <v>-796.85</v>
      </c>
      <c r="Y53" s="107">
        <f t="shared" si="17"/>
        <v>-14.379999999999995</v>
      </c>
      <c r="AA53" s="107">
        <v>-13.16</v>
      </c>
      <c r="AC53" s="107">
        <f t="shared" si="12"/>
        <v>-1.2199999999999953</v>
      </c>
      <c r="AD53" s="107">
        <f t="shared" si="13"/>
        <v>1.2199999999999953</v>
      </c>
    </row>
    <row r="54" spans="5:30" ht="18.75">
      <c r="E54" s="110"/>
      <c r="G54" s="110" t="s">
        <v>482</v>
      </c>
      <c r="I54" s="107">
        <v>-1215.6600000000001</v>
      </c>
      <c r="J54" s="107">
        <v>-1220.33</v>
      </c>
      <c r="K54" s="107">
        <f t="shared" si="14"/>
        <v>4.6699999999998454</v>
      </c>
      <c r="M54" s="109">
        <v>5</v>
      </c>
      <c r="O54" s="107">
        <f t="shared" si="15"/>
        <v>-0.33000000000015461</v>
      </c>
      <c r="P54" s="107">
        <f t="shared" si="16"/>
        <v>0.33000000000015461</v>
      </c>
      <c r="T54" s="110"/>
      <c r="U54" s="110" t="s">
        <v>493</v>
      </c>
      <c r="W54" s="107">
        <v>-1236.43</v>
      </c>
      <c r="X54" s="107">
        <v>-1189.58</v>
      </c>
      <c r="Y54" s="107">
        <f t="shared" si="17"/>
        <v>-46.850000000000136</v>
      </c>
      <c r="AA54" s="107">
        <v>-44.77</v>
      </c>
      <c r="AC54" s="107">
        <f t="shared" si="12"/>
        <v>-2.0800000000001333</v>
      </c>
      <c r="AD54" s="107">
        <f t="shared" si="13"/>
        <v>2.0800000000001333</v>
      </c>
    </row>
    <row r="55" spans="5:30" ht="18.75">
      <c r="E55" s="110"/>
      <c r="G55" s="110" t="s">
        <v>484</v>
      </c>
      <c r="I55" s="107">
        <v>-1059.2</v>
      </c>
      <c r="J55" s="107">
        <v>-1063.1099999999999</v>
      </c>
      <c r="K55" s="107">
        <f t="shared" si="14"/>
        <v>3.9099999999998545</v>
      </c>
      <c r="M55" s="109">
        <v>4.71</v>
      </c>
      <c r="O55" s="107">
        <f t="shared" si="15"/>
        <v>-0.80000000000014548</v>
      </c>
      <c r="P55" s="107">
        <f t="shared" si="16"/>
        <v>0.80000000000014548</v>
      </c>
      <c r="T55" s="110"/>
      <c r="U55" s="110" t="s">
        <v>495</v>
      </c>
      <c r="W55" s="107">
        <v>339.68</v>
      </c>
      <c r="X55" s="107">
        <v>336.2</v>
      </c>
      <c r="Y55" s="107">
        <f t="shared" si="17"/>
        <v>3.4800000000000182</v>
      </c>
      <c r="AA55" s="107">
        <v>3.45</v>
      </c>
      <c r="AC55" s="107">
        <f t="shared" si="12"/>
        <v>3.0000000000018012E-2</v>
      </c>
      <c r="AD55" s="107">
        <f t="shared" si="13"/>
        <v>3.0000000000018012E-2</v>
      </c>
    </row>
    <row r="56" spans="5:30" ht="18.75">
      <c r="E56" s="110"/>
      <c r="G56" s="110" t="s">
        <v>486</v>
      </c>
      <c r="I56" s="107">
        <v>-1573.34</v>
      </c>
      <c r="J56" s="107">
        <v>-1563.27</v>
      </c>
      <c r="K56" s="107">
        <f t="shared" si="14"/>
        <v>-10.069999999999936</v>
      </c>
      <c r="M56" s="109">
        <v>-9.41</v>
      </c>
      <c r="O56" s="107">
        <f t="shared" si="15"/>
        <v>-0.65999999999993619</v>
      </c>
      <c r="P56" s="107">
        <f t="shared" si="16"/>
        <v>0.65999999999993619</v>
      </c>
      <c r="T56" s="110"/>
      <c r="U56" s="110" t="s">
        <v>497</v>
      </c>
      <c r="W56" s="107">
        <v>-230.12</v>
      </c>
      <c r="X56" s="107">
        <v>-227.8</v>
      </c>
      <c r="Y56" s="107">
        <f t="shared" si="17"/>
        <v>-2.3199999999999932</v>
      </c>
      <c r="AA56" s="107">
        <v>-2.2799999999999998</v>
      </c>
      <c r="AC56" s="107">
        <f t="shared" si="12"/>
        <v>-3.9999999999993374E-2</v>
      </c>
      <c r="AD56" s="107">
        <f t="shared" si="13"/>
        <v>3.9999999999993374E-2</v>
      </c>
    </row>
    <row r="57" spans="5:30" ht="18.75">
      <c r="E57" s="110"/>
      <c r="G57" s="110" t="s">
        <v>488</v>
      </c>
      <c r="I57" s="107">
        <v>-2040.02</v>
      </c>
      <c r="J57" s="107">
        <v>-2045.4</v>
      </c>
      <c r="K57" s="107">
        <f t="shared" si="14"/>
        <v>5.3800000000001091</v>
      </c>
      <c r="M57" s="109">
        <v>7.11</v>
      </c>
      <c r="O57" s="107">
        <f t="shared" si="15"/>
        <v>-1.7299999999998912</v>
      </c>
      <c r="P57" s="107">
        <f t="shared" si="16"/>
        <v>1.7299999999998912</v>
      </c>
      <c r="T57" s="110"/>
      <c r="U57" s="110" t="s">
        <v>499</v>
      </c>
      <c r="W57" s="107">
        <v>-10.7</v>
      </c>
      <c r="X57" s="107">
        <v>-7.82</v>
      </c>
      <c r="Y57" s="107">
        <f t="shared" ref="Y57" si="18">W57-X57</f>
        <v>-2.879999999999999</v>
      </c>
      <c r="AA57" s="107">
        <v>-2.33</v>
      </c>
      <c r="AC57" s="107">
        <f t="shared" si="12"/>
        <v>-0.54999999999999893</v>
      </c>
      <c r="AD57" s="107">
        <f t="shared" si="13"/>
        <v>0.54999999999999893</v>
      </c>
    </row>
    <row r="58" spans="5:30" ht="18.75">
      <c r="E58" s="110"/>
      <c r="G58" s="110" t="s">
        <v>490</v>
      </c>
      <c r="I58" s="107">
        <v>-2509.02</v>
      </c>
      <c r="J58" s="107">
        <v>-2521.2199999999998</v>
      </c>
      <c r="K58" s="107">
        <f t="shared" si="14"/>
        <v>12.199999999999818</v>
      </c>
      <c r="M58" s="109">
        <v>12.22</v>
      </c>
      <c r="O58" s="107">
        <f t="shared" si="15"/>
        <v>-2.0000000000182538E-2</v>
      </c>
      <c r="P58" s="107">
        <f t="shared" si="16"/>
        <v>2.0000000000182538E-2</v>
      </c>
      <c r="T58" s="110"/>
      <c r="U58" s="110" t="s">
        <v>501</v>
      </c>
      <c r="W58" s="107">
        <v>-330.96</v>
      </c>
      <c r="X58" s="107">
        <v>-326.55</v>
      </c>
      <c r="Y58" s="107">
        <f t="shared" ref="Y58:Y60" si="19">W58-X58</f>
        <v>-4.4099999999999682</v>
      </c>
      <c r="AA58" s="107">
        <v>-3.87</v>
      </c>
      <c r="AC58" s="107">
        <f>Y58-AA58</f>
        <v>-0.53999999999996806</v>
      </c>
      <c r="AD58" s="107">
        <f t="shared" si="13"/>
        <v>0.53999999999996806</v>
      </c>
    </row>
    <row r="59" spans="5:30" ht="18.75">
      <c r="E59" s="110"/>
      <c r="G59" s="111" t="s">
        <v>492</v>
      </c>
      <c r="I59" s="107">
        <v>-78.81</v>
      </c>
      <c r="J59" s="107">
        <v>-87.47</v>
      </c>
      <c r="K59" s="107">
        <f t="shared" si="14"/>
        <v>8.6599999999999966</v>
      </c>
      <c r="M59" s="109">
        <v>8.57</v>
      </c>
      <c r="O59" s="107">
        <f t="shared" si="15"/>
        <v>8.9999999999996305E-2</v>
      </c>
      <c r="P59" s="107">
        <f t="shared" si="16"/>
        <v>8.9999999999996305E-2</v>
      </c>
      <c r="T59" s="110"/>
      <c r="U59" s="110" t="s">
        <v>503</v>
      </c>
      <c r="W59" s="107">
        <v>-9.5399999999999991</v>
      </c>
      <c r="X59" s="107">
        <v>-9.31</v>
      </c>
      <c r="Y59" s="107">
        <f t="shared" si="19"/>
        <v>-0.22999999999999865</v>
      </c>
      <c r="AA59" s="107">
        <v>0.24</v>
      </c>
      <c r="AC59" s="107">
        <f>Y59-AA59</f>
        <v>-0.46999999999999864</v>
      </c>
      <c r="AD59" s="107">
        <f t="shared" si="13"/>
        <v>0.46999999999999864</v>
      </c>
    </row>
    <row r="60" spans="5:30" ht="18.75">
      <c r="E60" s="111"/>
      <c r="G60" s="111" t="s">
        <v>494</v>
      </c>
      <c r="I60" s="107">
        <v>-457.14</v>
      </c>
      <c r="J60" s="107">
        <v>-465.03</v>
      </c>
      <c r="K60" s="107">
        <f t="shared" si="14"/>
        <v>7.8899999999999864</v>
      </c>
      <c r="M60" s="109">
        <v>7.89</v>
      </c>
      <c r="O60" s="107">
        <f t="shared" si="15"/>
        <v>-1.3322676295501878E-14</v>
      </c>
      <c r="P60" s="107">
        <f t="shared" si="16"/>
        <v>1.3322676295501878E-14</v>
      </c>
      <c r="T60" s="110"/>
      <c r="U60" s="110" t="s">
        <v>505</v>
      </c>
      <c r="W60" s="107">
        <v>-341.18</v>
      </c>
      <c r="X60" s="107">
        <v>-340.16</v>
      </c>
      <c r="Y60" s="107">
        <f t="shared" si="19"/>
        <v>-1.0199999999999818</v>
      </c>
      <c r="AA60" s="107">
        <v>-0.04</v>
      </c>
      <c r="AC60" s="107">
        <f>Y60-AA60</f>
        <v>-0.97999999999998177</v>
      </c>
      <c r="AD60" s="107">
        <f t="shared" si="13"/>
        <v>0.97999999999998177</v>
      </c>
    </row>
    <row r="61" spans="5:30" ht="18.75">
      <c r="E61" s="111"/>
      <c r="G61" s="111" t="s">
        <v>496</v>
      </c>
      <c r="I61" s="107">
        <v>-813.24</v>
      </c>
      <c r="J61" s="107">
        <v>-821.01</v>
      </c>
      <c r="K61" s="107">
        <f t="shared" si="14"/>
        <v>7.7699999999999818</v>
      </c>
      <c r="M61" s="109">
        <v>7.92</v>
      </c>
      <c r="O61" s="107">
        <f t="shared" si="15"/>
        <v>-0.15000000000001812</v>
      </c>
      <c r="P61" s="107">
        <f t="shared" si="16"/>
        <v>0.15000000000001812</v>
      </c>
      <c r="T61" s="110"/>
      <c r="U61" s="110" t="s">
        <v>507</v>
      </c>
      <c r="W61" s="107">
        <v>-624.83000000000004</v>
      </c>
      <c r="X61" s="107">
        <v>-619.04999999999995</v>
      </c>
      <c r="Y61" s="107">
        <f t="shared" ref="Y61" si="20">W61-X61</f>
        <v>-5.7800000000000864</v>
      </c>
      <c r="AA61" s="107">
        <v>-5.61</v>
      </c>
      <c r="AC61" s="107">
        <f>Y61-AA61</f>
        <v>-0.17000000000008608</v>
      </c>
      <c r="AD61" s="107">
        <f t="shared" si="13"/>
        <v>0.17000000000008608</v>
      </c>
    </row>
    <row r="62" spans="5:30" ht="18.75">
      <c r="E62" s="111"/>
      <c r="G62" s="111" t="s">
        <v>498</v>
      </c>
      <c r="I62" s="107">
        <v>-1171.73</v>
      </c>
      <c r="J62" s="107">
        <v>-1170.31</v>
      </c>
      <c r="K62" s="107">
        <f t="shared" si="14"/>
        <v>-1.4200000000000728</v>
      </c>
      <c r="M62" s="109">
        <v>-0.97</v>
      </c>
      <c r="O62" s="107">
        <f t="shared" si="15"/>
        <v>-0.45000000000007279</v>
      </c>
      <c r="P62" s="107">
        <f t="shared" si="16"/>
        <v>0.45000000000007279</v>
      </c>
      <c r="T62" s="110"/>
    </row>
    <row r="63" spans="5:30" ht="18">
      <c r="E63" s="111"/>
      <c r="G63" s="108" t="s">
        <v>534</v>
      </c>
      <c r="I63" s="107">
        <v>-545.57000000000005</v>
      </c>
      <c r="J63" s="107">
        <v>-555.16999999999996</v>
      </c>
      <c r="K63" s="107">
        <f t="shared" si="14"/>
        <v>9.5999999999999091</v>
      </c>
      <c r="M63" s="109">
        <v>9.56</v>
      </c>
      <c r="O63" s="107">
        <f t="shared" si="15"/>
        <v>3.9999999999908553E-2</v>
      </c>
      <c r="P63" s="107">
        <f t="shared" si="16"/>
        <v>3.9999999999908553E-2</v>
      </c>
      <c r="T63" s="110"/>
    </row>
    <row r="64" spans="5:30" ht="18.75">
      <c r="E64" s="108"/>
      <c r="G64" s="108" t="s">
        <v>500</v>
      </c>
      <c r="I64" s="107">
        <v>-835.03</v>
      </c>
      <c r="J64" s="107">
        <v>-840.12</v>
      </c>
      <c r="K64" s="107">
        <f t="shared" si="14"/>
        <v>5.0900000000000318</v>
      </c>
      <c r="M64" s="109">
        <v>5.25</v>
      </c>
      <c r="O64" s="107">
        <f t="shared" si="15"/>
        <v>-0.15999999999996817</v>
      </c>
      <c r="P64" s="107">
        <f t="shared" si="16"/>
        <v>0.15999999999996817</v>
      </c>
      <c r="T64" s="110"/>
    </row>
    <row r="65" spans="5:20" ht="18.75">
      <c r="E65" s="108"/>
      <c r="G65" s="108" t="s">
        <v>502</v>
      </c>
      <c r="I65" s="107">
        <v>-1012.19</v>
      </c>
      <c r="J65" s="107">
        <v>-1004.5</v>
      </c>
      <c r="K65" s="107">
        <f t="shared" si="14"/>
        <v>-7.6900000000000546</v>
      </c>
      <c r="M65" s="109">
        <v>-5.27</v>
      </c>
      <c r="O65" s="107">
        <f t="shared" si="15"/>
        <v>-2.420000000000055</v>
      </c>
      <c r="P65" s="107">
        <f t="shared" si="16"/>
        <v>2.420000000000055</v>
      </c>
      <c r="T65" s="110"/>
    </row>
    <row r="66" spans="5:20" ht="18.75">
      <c r="E66" s="108"/>
      <c r="G66" s="110" t="s">
        <v>504</v>
      </c>
      <c r="I66" s="107">
        <v>-145.29</v>
      </c>
      <c r="J66" s="107">
        <v>-143.72999999999999</v>
      </c>
      <c r="K66" s="107">
        <f t="shared" ref="K66:K86" si="21">I66-J66</f>
        <v>-1.5600000000000023</v>
      </c>
      <c r="M66" s="109">
        <v>-1.58</v>
      </c>
      <c r="O66" s="107">
        <f t="shared" si="15"/>
        <v>1.9999999999997797E-2</v>
      </c>
      <c r="P66" s="107">
        <f t="shared" ref="P66:P86" si="22">ABS(O66)</f>
        <v>1.9999999999997797E-2</v>
      </c>
      <c r="T66" s="110"/>
    </row>
    <row r="67" spans="5:20" ht="18">
      <c r="E67" s="110"/>
      <c r="G67" s="110" t="s">
        <v>535</v>
      </c>
      <c r="I67" s="107">
        <v>-636.41</v>
      </c>
      <c r="J67" s="107">
        <v>-620.01</v>
      </c>
      <c r="K67" s="107">
        <f t="shared" si="21"/>
        <v>-16.399999999999977</v>
      </c>
      <c r="M67" s="109">
        <v>-15.51</v>
      </c>
      <c r="O67" s="107">
        <f t="shared" si="15"/>
        <v>-0.88999999999997748</v>
      </c>
      <c r="P67" s="107">
        <f t="shared" si="22"/>
        <v>0.88999999999997748</v>
      </c>
      <c r="T67" s="110"/>
    </row>
    <row r="68" spans="5:20" ht="18.75">
      <c r="E68" s="110"/>
      <c r="G68" s="110" t="s">
        <v>536</v>
      </c>
      <c r="I68" s="107">
        <v>-978.54</v>
      </c>
      <c r="J68" s="107">
        <v>-965.88</v>
      </c>
      <c r="K68" s="107">
        <f t="shared" si="21"/>
        <v>-12.659999999999968</v>
      </c>
      <c r="M68" s="109">
        <v>-12.36</v>
      </c>
      <c r="O68" s="107">
        <f t="shared" si="15"/>
        <v>-0.29999999999996874</v>
      </c>
      <c r="P68" s="107">
        <f t="shared" si="22"/>
        <v>0.29999999999996874</v>
      </c>
      <c r="T68" s="110"/>
    </row>
    <row r="69" spans="5:20" ht="18.75">
      <c r="E69" s="110"/>
      <c r="G69" s="110" t="s">
        <v>506</v>
      </c>
      <c r="I69" s="107">
        <v>96.75</v>
      </c>
      <c r="J69" s="107">
        <v>91.28</v>
      </c>
      <c r="K69" s="107">
        <f t="shared" si="21"/>
        <v>5.4699999999999989</v>
      </c>
      <c r="M69" s="109">
        <v>5.45</v>
      </c>
      <c r="O69" s="107">
        <f t="shared" si="15"/>
        <v>1.9999999999998685E-2</v>
      </c>
      <c r="P69" s="107">
        <f t="shared" si="22"/>
        <v>1.9999999999998685E-2</v>
      </c>
      <c r="T69" s="110"/>
    </row>
    <row r="70" spans="5:20" ht="18.75">
      <c r="E70" s="110"/>
      <c r="G70" s="110" t="s">
        <v>508</v>
      </c>
      <c r="I70" s="107">
        <v>-561.39</v>
      </c>
      <c r="J70" s="107">
        <v>-551.29</v>
      </c>
      <c r="K70" s="107">
        <f t="shared" si="21"/>
        <v>-10.100000000000023</v>
      </c>
      <c r="M70" s="109">
        <v>-8.81</v>
      </c>
      <c r="O70" s="107">
        <f t="shared" si="15"/>
        <v>-1.2900000000000222</v>
      </c>
      <c r="P70" s="107">
        <f t="shared" si="22"/>
        <v>1.2900000000000222</v>
      </c>
      <c r="T70" s="110"/>
    </row>
    <row r="71" spans="5:20" ht="18.75">
      <c r="E71" s="110"/>
      <c r="G71" s="110" t="s">
        <v>509</v>
      </c>
      <c r="I71" s="107">
        <v>-344.67</v>
      </c>
      <c r="J71" s="107">
        <v>-356.16</v>
      </c>
      <c r="K71" s="107">
        <f t="shared" si="21"/>
        <v>11.490000000000009</v>
      </c>
      <c r="M71" s="109">
        <v>11.14</v>
      </c>
      <c r="O71" s="107">
        <f t="shared" si="15"/>
        <v>0.35000000000000853</v>
      </c>
      <c r="P71" s="107">
        <f t="shared" si="22"/>
        <v>0.35000000000000853</v>
      </c>
    </row>
    <row r="72" spans="5:20" ht="18.75">
      <c r="E72" s="110"/>
      <c r="G72" s="110" t="s">
        <v>510</v>
      </c>
      <c r="I72" s="107">
        <v>-960.01</v>
      </c>
      <c r="J72" s="107">
        <v>-948.34</v>
      </c>
      <c r="K72" s="107">
        <f t="shared" si="21"/>
        <v>-11.669999999999959</v>
      </c>
      <c r="M72" s="109">
        <v>-10.92</v>
      </c>
      <c r="O72" s="107">
        <f t="shared" si="15"/>
        <v>-0.74999999999995914</v>
      </c>
      <c r="P72" s="107">
        <f t="shared" si="22"/>
        <v>0.74999999999995914</v>
      </c>
    </row>
    <row r="73" spans="5:20" ht="18.75">
      <c r="E73" s="110"/>
      <c r="G73" s="110" t="s">
        <v>511</v>
      </c>
      <c r="I73" s="107">
        <v>-785.36</v>
      </c>
      <c r="J73" s="107">
        <v>-778.98</v>
      </c>
      <c r="K73" s="107">
        <f t="shared" si="21"/>
        <v>-6.3799999999999955</v>
      </c>
      <c r="M73" s="109">
        <v>-5.76</v>
      </c>
      <c r="O73" s="107">
        <f t="shared" si="15"/>
        <v>-0.61999999999999567</v>
      </c>
      <c r="P73" s="107">
        <f t="shared" si="22"/>
        <v>0.61999999999999567</v>
      </c>
    </row>
    <row r="74" spans="5:20" ht="18.75">
      <c r="E74" s="110"/>
      <c r="G74" s="110" t="s">
        <v>512</v>
      </c>
      <c r="I74" s="107">
        <v>-1207.6300000000001</v>
      </c>
      <c r="J74" s="107">
        <v>-1184.76</v>
      </c>
      <c r="K74" s="107">
        <f t="shared" si="21"/>
        <v>-22.870000000000118</v>
      </c>
      <c r="M74" s="109">
        <v>-21.82</v>
      </c>
      <c r="O74" s="107">
        <f t="shared" si="15"/>
        <v>-1.050000000000118</v>
      </c>
      <c r="P74" s="107">
        <f t="shared" si="22"/>
        <v>1.050000000000118</v>
      </c>
    </row>
    <row r="75" spans="5:20" ht="18.75">
      <c r="E75" s="110"/>
      <c r="G75" s="110" t="s">
        <v>513</v>
      </c>
      <c r="I75" s="107">
        <v>-1596.12</v>
      </c>
      <c r="J75" s="107">
        <v>-1571.63</v>
      </c>
      <c r="K75" s="107">
        <f t="shared" si="21"/>
        <v>-24.489999999999782</v>
      </c>
      <c r="M75" s="109">
        <v>-22.89</v>
      </c>
      <c r="O75" s="107">
        <f t="shared" si="15"/>
        <v>-1.5999999999997812</v>
      </c>
      <c r="P75" s="107">
        <f t="shared" si="22"/>
        <v>1.5999999999997812</v>
      </c>
    </row>
    <row r="76" spans="5:20" ht="17.25">
      <c r="E76" s="110"/>
      <c r="G76" s="110" t="s">
        <v>514</v>
      </c>
      <c r="I76" s="107">
        <v>-36.47</v>
      </c>
      <c r="J76" s="107">
        <v>-42.23</v>
      </c>
      <c r="K76" s="107">
        <f t="shared" si="21"/>
        <v>5.759999999999998</v>
      </c>
      <c r="M76" s="109">
        <v>5.76</v>
      </c>
      <c r="O76" s="107">
        <f t="shared" si="15"/>
        <v>0</v>
      </c>
      <c r="P76" s="107">
        <f t="shared" si="22"/>
        <v>0</v>
      </c>
    </row>
    <row r="77" spans="5:20" ht="16.5">
      <c r="E77" s="110"/>
      <c r="G77" s="110" t="s">
        <v>515</v>
      </c>
      <c r="I77" s="107">
        <v>-434.93</v>
      </c>
      <c r="J77" s="107">
        <v>-435.52</v>
      </c>
      <c r="K77" s="107">
        <f t="shared" si="21"/>
        <v>0.58999999999997499</v>
      </c>
      <c r="M77" s="109">
        <v>0.63</v>
      </c>
      <c r="O77" s="107">
        <f t="shared" si="15"/>
        <v>-4.0000000000025016E-2</v>
      </c>
      <c r="P77" s="107">
        <f t="shared" si="22"/>
        <v>4.0000000000025016E-2</v>
      </c>
    </row>
    <row r="78" spans="5:20" ht="18.75">
      <c r="E78" s="110"/>
      <c r="G78" s="110" t="s">
        <v>516</v>
      </c>
      <c r="I78" s="107">
        <v>218.21</v>
      </c>
      <c r="J78" s="107">
        <v>211.07</v>
      </c>
      <c r="K78" s="107">
        <f t="shared" si="21"/>
        <v>7.1400000000000148</v>
      </c>
      <c r="M78" s="109">
        <v>7.1</v>
      </c>
      <c r="O78" s="107">
        <f t="shared" si="15"/>
        <v>4.0000000000015135E-2</v>
      </c>
      <c r="P78" s="107">
        <f t="shared" si="22"/>
        <v>4.0000000000015135E-2</v>
      </c>
    </row>
    <row r="79" spans="5:20" ht="18.75">
      <c r="E79" s="110"/>
      <c r="G79" s="110" t="s">
        <v>517</v>
      </c>
      <c r="I79" s="107">
        <v>-337.24</v>
      </c>
      <c r="J79" s="107">
        <v>-343.61</v>
      </c>
      <c r="K79" s="107">
        <f t="shared" si="21"/>
        <v>6.3700000000000045</v>
      </c>
      <c r="M79" s="109">
        <v>7.02</v>
      </c>
      <c r="O79" s="107">
        <f t="shared" si="15"/>
        <v>-0.64999999999999503</v>
      </c>
      <c r="P79" s="107">
        <f t="shared" si="22"/>
        <v>0.64999999999999503</v>
      </c>
    </row>
    <row r="80" spans="5:20" ht="18.75">
      <c r="E80" s="110"/>
      <c r="G80" s="110" t="s">
        <v>518</v>
      </c>
      <c r="I80" s="107">
        <v>-119.27</v>
      </c>
      <c r="J80" s="107">
        <v>-129.22</v>
      </c>
      <c r="K80" s="107">
        <f t="shared" si="21"/>
        <v>9.9500000000000028</v>
      </c>
      <c r="M80" s="109">
        <v>9.69</v>
      </c>
      <c r="O80" s="107">
        <f t="shared" si="15"/>
        <v>0.26000000000000334</v>
      </c>
      <c r="P80" s="107">
        <f t="shared" si="22"/>
        <v>0.26000000000000334</v>
      </c>
    </row>
    <row r="81" spans="5:16" ht="18.75">
      <c r="E81" s="110"/>
      <c r="G81" s="110" t="s">
        <v>519</v>
      </c>
      <c r="I81" s="107">
        <v>-632.48</v>
      </c>
      <c r="J81" s="107">
        <v>-632.86</v>
      </c>
      <c r="K81" s="107">
        <f t="shared" si="21"/>
        <v>0.37999999999999545</v>
      </c>
      <c r="M81" s="109">
        <v>1.2</v>
      </c>
      <c r="O81" s="107">
        <f t="shared" si="15"/>
        <v>-0.8200000000000045</v>
      </c>
      <c r="P81" s="107">
        <f t="shared" si="22"/>
        <v>0.8200000000000045</v>
      </c>
    </row>
    <row r="82" spans="5:16" ht="18.75">
      <c r="E82" s="110"/>
      <c r="G82" s="110" t="s">
        <v>520</v>
      </c>
      <c r="I82" s="107">
        <v>-443.48</v>
      </c>
      <c r="J82" s="107">
        <v>-444.5</v>
      </c>
      <c r="K82" s="107">
        <f t="shared" si="21"/>
        <v>1.0199999999999818</v>
      </c>
      <c r="M82" s="109">
        <v>1.52</v>
      </c>
      <c r="O82" s="107">
        <f t="shared" si="15"/>
        <v>-0.50000000000001821</v>
      </c>
      <c r="P82" s="107">
        <f t="shared" si="22"/>
        <v>0.50000000000001821</v>
      </c>
    </row>
    <row r="83" spans="5:16" ht="18.75">
      <c r="E83" s="110"/>
      <c r="G83" s="110" t="s">
        <v>521</v>
      </c>
      <c r="I83" s="107">
        <v>-749.02</v>
      </c>
      <c r="J83" s="107">
        <v>-741.52</v>
      </c>
      <c r="K83" s="107">
        <f t="shared" si="21"/>
        <v>-7.5</v>
      </c>
      <c r="M83" s="109">
        <v>-6.76</v>
      </c>
      <c r="O83" s="107">
        <f t="shared" si="15"/>
        <v>-0.74000000000000021</v>
      </c>
      <c r="P83" s="107">
        <f t="shared" si="22"/>
        <v>0.74000000000000021</v>
      </c>
    </row>
    <row r="84" spans="5:16" ht="18.75">
      <c r="E84" s="110"/>
      <c r="G84" s="110" t="s">
        <v>522</v>
      </c>
      <c r="I84" s="107">
        <v>-1021.38</v>
      </c>
      <c r="J84" s="107">
        <v>-1022.37</v>
      </c>
      <c r="K84" s="107">
        <f t="shared" si="21"/>
        <v>0.99000000000000909</v>
      </c>
      <c r="M84" s="109">
        <v>1.23</v>
      </c>
      <c r="O84" s="107">
        <f t="shared" si="15"/>
        <v>-0.23999999999999089</v>
      </c>
      <c r="P84" s="107">
        <f t="shared" si="22"/>
        <v>0.23999999999999089</v>
      </c>
    </row>
    <row r="85" spans="5:16" ht="18.75">
      <c r="E85" s="110"/>
      <c r="G85" s="110" t="s">
        <v>523</v>
      </c>
      <c r="I85" s="107">
        <v>-1292.33</v>
      </c>
      <c r="J85" s="107">
        <v>-1301.74</v>
      </c>
      <c r="K85" s="107">
        <f t="shared" si="21"/>
        <v>9.4100000000000819</v>
      </c>
      <c r="M85" s="109">
        <v>9.4700000000000006</v>
      </c>
      <c r="O85" s="107">
        <f t="shared" si="15"/>
        <v>-5.9999999999918785E-2</v>
      </c>
      <c r="P85" s="107">
        <f t="shared" si="22"/>
        <v>5.9999999999918785E-2</v>
      </c>
    </row>
    <row r="86" spans="5:16" ht="18">
      <c r="E86" s="110"/>
      <c r="G86" s="110" t="s">
        <v>524</v>
      </c>
      <c r="I86" s="107">
        <v>-687.33</v>
      </c>
      <c r="J86" s="107">
        <v>-688.96</v>
      </c>
      <c r="K86" s="107">
        <f t="shared" si="21"/>
        <v>1.6299999999999955</v>
      </c>
      <c r="M86" s="109">
        <v>1.95</v>
      </c>
      <c r="O86" s="107">
        <f t="shared" si="15"/>
        <v>-0.3200000000000045</v>
      </c>
      <c r="P86" s="107">
        <f t="shared" si="22"/>
        <v>0.3200000000000045</v>
      </c>
    </row>
    <row r="87" spans="5:16">
      <c r="E87" s="11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Q315"/>
  <sheetViews>
    <sheetView topLeftCell="A328" workbookViewId="0">
      <selection activeCell="AE10" sqref="AE10"/>
    </sheetView>
  </sheetViews>
  <sheetFormatPr defaultColWidth="8.85546875" defaultRowHeight="15"/>
  <cols>
    <col min="25" max="25" width="9.140625" customWidth="1"/>
  </cols>
  <sheetData>
    <row r="2" spans="3:43" ht="15.75" thickBot="1"/>
    <row r="3" spans="3:43">
      <c r="C3" s="40"/>
      <c r="D3" s="103" t="s">
        <v>368</v>
      </c>
      <c r="E3" s="103" t="s">
        <v>369</v>
      </c>
      <c r="F3" s="140" t="s">
        <v>370</v>
      </c>
      <c r="G3" s="138"/>
      <c r="H3" s="141"/>
      <c r="I3" s="137" t="s">
        <v>371</v>
      </c>
      <c r="J3" s="138"/>
      <c r="K3" s="141"/>
      <c r="L3" s="137" t="s">
        <v>372</v>
      </c>
      <c r="M3" s="138"/>
      <c r="N3" s="141"/>
      <c r="O3" s="137" t="s">
        <v>373</v>
      </c>
      <c r="P3" s="138"/>
      <c r="Q3" s="141"/>
      <c r="R3" s="137" t="s">
        <v>374</v>
      </c>
      <c r="S3" s="138"/>
      <c r="T3" s="141"/>
      <c r="U3" s="137" t="s">
        <v>375</v>
      </c>
      <c r="V3" s="138"/>
      <c r="W3" s="139"/>
      <c r="X3" s="40"/>
      <c r="Y3" s="136" t="s">
        <v>380</v>
      </c>
      <c r="Z3" s="136"/>
      <c r="AA3" s="136" t="s">
        <v>381</v>
      </c>
      <c r="AB3" s="136"/>
      <c r="AC3" s="136" t="s">
        <v>382</v>
      </c>
      <c r="AD3" s="136"/>
      <c r="AE3" s="136" t="s">
        <v>383</v>
      </c>
      <c r="AF3" s="136"/>
      <c r="AG3" s="136" t="s">
        <v>384</v>
      </c>
      <c r="AH3" s="136"/>
      <c r="AI3" s="136" t="s">
        <v>385</v>
      </c>
      <c r="AJ3" s="136"/>
      <c r="AK3" s="40"/>
      <c r="AL3" s="136" t="s">
        <v>386</v>
      </c>
      <c r="AM3" s="136"/>
      <c r="AN3" s="40"/>
      <c r="AO3" s="40"/>
      <c r="AP3" s="136" t="s">
        <v>387</v>
      </c>
      <c r="AQ3" s="136"/>
    </row>
    <row r="4" spans="3:43">
      <c r="C4" s="103" t="s">
        <v>376</v>
      </c>
      <c r="D4" s="103" t="s">
        <v>377</v>
      </c>
      <c r="E4" s="103" t="s">
        <v>378</v>
      </c>
      <c r="F4" s="41" t="s">
        <v>2</v>
      </c>
      <c r="G4" s="43" t="s">
        <v>188</v>
      </c>
      <c r="H4" s="42" t="s">
        <v>379</v>
      </c>
      <c r="I4" s="104" t="s">
        <v>2</v>
      </c>
      <c r="J4" s="43" t="s">
        <v>188</v>
      </c>
      <c r="K4" s="42" t="s">
        <v>379</v>
      </c>
      <c r="L4" s="104" t="s">
        <v>2</v>
      </c>
      <c r="M4" s="43" t="s">
        <v>188</v>
      </c>
      <c r="N4" s="42" t="s">
        <v>379</v>
      </c>
      <c r="O4" s="104" t="s">
        <v>2</v>
      </c>
      <c r="P4" s="43" t="s">
        <v>188</v>
      </c>
      <c r="Q4" s="42" t="s">
        <v>379</v>
      </c>
      <c r="R4" s="104" t="s">
        <v>2</v>
      </c>
      <c r="S4" s="43" t="s">
        <v>188</v>
      </c>
      <c r="T4" s="42" t="s">
        <v>379</v>
      </c>
      <c r="U4" s="43" t="s">
        <v>2</v>
      </c>
      <c r="V4" s="43" t="s">
        <v>188</v>
      </c>
      <c r="W4" s="44" t="s">
        <v>379</v>
      </c>
      <c r="X4" s="40"/>
      <c r="Y4" s="43" t="s">
        <v>188</v>
      </c>
      <c r="Z4" s="42" t="s">
        <v>379</v>
      </c>
      <c r="AA4" s="43" t="s">
        <v>188</v>
      </c>
      <c r="AB4" s="42" t="s">
        <v>379</v>
      </c>
      <c r="AC4" s="43" t="s">
        <v>188</v>
      </c>
      <c r="AD4" s="42" t="s">
        <v>379</v>
      </c>
      <c r="AE4" s="43" t="s">
        <v>188</v>
      </c>
      <c r="AF4" s="42" t="s">
        <v>379</v>
      </c>
      <c r="AG4" s="43" t="s">
        <v>188</v>
      </c>
      <c r="AH4" s="42" t="s">
        <v>379</v>
      </c>
      <c r="AI4" s="43" t="s">
        <v>188</v>
      </c>
      <c r="AJ4" s="42" t="s">
        <v>379</v>
      </c>
      <c r="AK4" s="40"/>
      <c r="AL4" s="43" t="s">
        <v>188</v>
      </c>
      <c r="AM4" s="42" t="s">
        <v>379</v>
      </c>
      <c r="AN4" s="40"/>
      <c r="AO4" s="40"/>
      <c r="AP4" s="43" t="s">
        <v>188</v>
      </c>
      <c r="AQ4" s="42" t="s">
        <v>379</v>
      </c>
    </row>
    <row r="5" spans="3:43" ht="17.25">
      <c r="C5" s="6" t="s">
        <v>62</v>
      </c>
      <c r="D5" s="40">
        <v>2</v>
      </c>
      <c r="E5" s="40">
        <v>0</v>
      </c>
      <c r="F5" s="41">
        <v>1.8177099999999999</v>
      </c>
      <c r="G5" s="43">
        <v>1.8623700000000001</v>
      </c>
      <c r="H5" s="42">
        <v>1.8632899999999999</v>
      </c>
      <c r="I5" s="104">
        <v>1.8176600000000001</v>
      </c>
      <c r="J5" s="43">
        <v>1.8623700000000001</v>
      </c>
      <c r="K5" s="42">
        <v>1.8632899999999999</v>
      </c>
      <c r="L5" s="104"/>
      <c r="M5" s="43"/>
      <c r="N5" s="42"/>
      <c r="O5" s="104"/>
      <c r="P5" s="43"/>
      <c r="Q5" s="42"/>
      <c r="R5" s="104"/>
      <c r="S5" s="43"/>
      <c r="T5" s="42"/>
      <c r="U5" s="43"/>
      <c r="V5" s="43"/>
      <c r="W5" s="44"/>
      <c r="X5" s="40"/>
      <c r="Y5" s="40">
        <f>ABS($F5-G5)</f>
        <v>4.4660000000000144E-2</v>
      </c>
      <c r="Z5" s="40">
        <f t="shared" ref="Y5:Z16" si="0">ABS($F5-H5)</f>
        <v>4.5579999999999954E-2</v>
      </c>
      <c r="AA5" s="40">
        <f t="shared" ref="AA5:AB16" si="1">ABS($I5-J5)</f>
        <v>4.4710000000000027E-2</v>
      </c>
      <c r="AB5" s="40">
        <f t="shared" si="1"/>
        <v>4.5629999999999837E-2</v>
      </c>
      <c r="AC5" s="40">
        <f t="shared" ref="AC5:AD16" si="2">ABS($L5-M5)</f>
        <v>0</v>
      </c>
      <c r="AD5" s="40">
        <f t="shared" si="2"/>
        <v>0</v>
      </c>
      <c r="AE5" s="40">
        <f t="shared" ref="AE5:AF16" si="3">ABS($O5-P5)</f>
        <v>0</v>
      </c>
      <c r="AF5" s="40">
        <f t="shared" si="3"/>
        <v>0</v>
      </c>
      <c r="AG5" s="40">
        <f t="shared" ref="AG5:AH16" si="4">ABS($R5-S5)</f>
        <v>0</v>
      </c>
      <c r="AH5" s="40">
        <f t="shared" si="4"/>
        <v>0</v>
      </c>
      <c r="AI5" s="40">
        <f t="shared" ref="AI5:AJ16" si="5">ABS($U5-V5)</f>
        <v>0</v>
      </c>
      <c r="AJ5" s="40">
        <f t="shared" si="5"/>
        <v>0</v>
      </c>
      <c r="AK5" s="40"/>
      <c r="AL5" s="40">
        <v>35</v>
      </c>
      <c r="AM5" s="40">
        <v>29</v>
      </c>
      <c r="AN5" s="40"/>
      <c r="AO5" s="40"/>
      <c r="AP5" s="40">
        <f>(Y5+AA5+AC5+AE5+AG5+AI5)/(COUNTIF(Y5:AJ5,"&gt;0")/2)</f>
        <v>4.4685000000000086E-2</v>
      </c>
      <c r="AQ5" s="40">
        <f>(Z5+AB5+AD5+AF5+AH5+AJ5)/(COUNTIF(Y5:AJ5,"&gt;0")/2)</f>
        <v>4.5604999999999896E-2</v>
      </c>
    </row>
    <row r="6" spans="3:43" ht="17.25">
      <c r="C6" s="8" t="s">
        <v>78</v>
      </c>
      <c r="D6" s="40">
        <v>2</v>
      </c>
      <c r="E6" s="40">
        <v>0</v>
      </c>
      <c r="F6" s="41">
        <v>1.8136099999999999</v>
      </c>
      <c r="G6" s="43">
        <v>1.7925800000000001</v>
      </c>
      <c r="H6" s="42">
        <v>1.73115</v>
      </c>
      <c r="I6" s="104"/>
      <c r="J6" s="43"/>
      <c r="K6" s="42"/>
      <c r="L6" s="104"/>
      <c r="M6" s="43"/>
      <c r="N6" s="42"/>
      <c r="O6" s="104"/>
      <c r="P6" s="43"/>
      <c r="Q6" s="42"/>
      <c r="R6" s="104"/>
      <c r="S6" s="43"/>
      <c r="T6" s="42"/>
      <c r="U6" s="43"/>
      <c r="V6" s="43"/>
      <c r="W6" s="44"/>
      <c r="X6" s="40"/>
      <c r="Y6" s="40">
        <f t="shared" si="0"/>
        <v>2.1029999999999882E-2</v>
      </c>
      <c r="Z6" s="40">
        <f t="shared" si="0"/>
        <v>8.2459999999999978E-2</v>
      </c>
      <c r="AA6" s="40">
        <f t="shared" si="1"/>
        <v>0</v>
      </c>
      <c r="AB6" s="40">
        <f t="shared" si="1"/>
        <v>0</v>
      </c>
      <c r="AC6" s="40">
        <f t="shared" si="2"/>
        <v>0</v>
      </c>
      <c r="AD6" s="40">
        <f t="shared" si="2"/>
        <v>0</v>
      </c>
      <c r="AE6" s="40">
        <f t="shared" si="3"/>
        <v>0</v>
      </c>
      <c r="AF6" s="40">
        <f t="shared" si="3"/>
        <v>0</v>
      </c>
      <c r="AG6" s="40">
        <f t="shared" si="4"/>
        <v>0</v>
      </c>
      <c r="AH6" s="40">
        <f t="shared" si="4"/>
        <v>0</v>
      </c>
      <c r="AI6" s="40">
        <f t="shared" si="5"/>
        <v>0</v>
      </c>
      <c r="AJ6" s="40">
        <f t="shared" si="5"/>
        <v>0</v>
      </c>
      <c r="AK6" s="40"/>
      <c r="AL6" s="40">
        <v>11</v>
      </c>
      <c r="AM6" s="40">
        <v>11</v>
      </c>
      <c r="AN6" s="40"/>
      <c r="AO6" s="40"/>
      <c r="AP6" s="40">
        <f t="shared" ref="AP6:AP16" si="6">(Y6+AA6+AC6+AE6+AG6+AI6)/(COUNTIF(Y6:AJ6,"&gt;0")/2)</f>
        <v>2.1029999999999882E-2</v>
      </c>
      <c r="AQ6" s="40">
        <f t="shared" ref="AQ6:AQ16" si="7">(Z6+AB6+AD6+AF6+AH6+AJ6)/(COUNTIF(Y6:AJ6,"&gt;0")/2)</f>
        <v>8.2459999999999978E-2</v>
      </c>
    </row>
    <row r="7" spans="3:43" ht="16.5">
      <c r="C7" s="8" t="s">
        <v>79</v>
      </c>
      <c r="D7" s="40">
        <v>2</v>
      </c>
      <c r="E7" s="40">
        <v>0</v>
      </c>
      <c r="F7" s="41">
        <v>1.7618799999999999</v>
      </c>
      <c r="G7" s="43">
        <v>1.8211299999999999</v>
      </c>
      <c r="H7" s="42">
        <v>1.7618400000000001</v>
      </c>
      <c r="I7" s="104">
        <v>1.7618799999999999</v>
      </c>
      <c r="J7" s="43">
        <v>1.82115</v>
      </c>
      <c r="K7" s="42">
        <v>1.7618400000000001</v>
      </c>
      <c r="L7" s="104"/>
      <c r="M7" s="43"/>
      <c r="N7" s="42"/>
      <c r="O7" s="104"/>
      <c r="P7" s="43"/>
      <c r="Q7" s="42"/>
      <c r="R7" s="104"/>
      <c r="S7" s="43"/>
      <c r="T7" s="42"/>
      <c r="U7" s="43"/>
      <c r="V7" s="43"/>
      <c r="W7" s="44"/>
      <c r="X7" s="40"/>
      <c r="Y7" s="40">
        <f t="shared" si="0"/>
        <v>5.9250000000000025E-2</v>
      </c>
      <c r="Z7" s="40">
        <f t="shared" si="0"/>
        <v>3.9999999999817959E-5</v>
      </c>
      <c r="AA7" s="40">
        <f t="shared" si="1"/>
        <v>5.9270000000000156E-2</v>
      </c>
      <c r="AB7" s="40">
        <f t="shared" si="1"/>
        <v>3.9999999999817959E-5</v>
      </c>
      <c r="AC7" s="40">
        <f t="shared" si="2"/>
        <v>0</v>
      </c>
      <c r="AD7" s="40">
        <f t="shared" si="2"/>
        <v>0</v>
      </c>
      <c r="AE7" s="40">
        <f t="shared" si="3"/>
        <v>0</v>
      </c>
      <c r="AF7" s="40">
        <f t="shared" si="3"/>
        <v>0</v>
      </c>
      <c r="AG7" s="40">
        <f t="shared" si="4"/>
        <v>0</v>
      </c>
      <c r="AH7" s="40">
        <f t="shared" si="4"/>
        <v>0</v>
      </c>
      <c r="AI7" s="40">
        <f t="shared" si="5"/>
        <v>0</v>
      </c>
      <c r="AJ7" s="40">
        <f t="shared" si="5"/>
        <v>0</v>
      </c>
      <c r="AK7" s="40"/>
      <c r="AL7" s="40">
        <v>40</v>
      </c>
      <c r="AM7" s="40">
        <v>100</v>
      </c>
      <c r="AN7" s="40"/>
      <c r="AO7" s="40"/>
      <c r="AP7" s="40">
        <f t="shared" si="6"/>
        <v>5.926000000000009E-2</v>
      </c>
      <c r="AQ7" s="40">
        <f t="shared" si="7"/>
        <v>3.9999999999817959E-5</v>
      </c>
    </row>
    <row r="8" spans="3:43" ht="18">
      <c r="C8" s="8" t="s">
        <v>80</v>
      </c>
      <c r="D8" s="40">
        <v>2</v>
      </c>
      <c r="E8" s="40">
        <v>0</v>
      </c>
      <c r="F8" s="41">
        <v>1.8485799999999999</v>
      </c>
      <c r="G8" s="43">
        <v>1.9198999999999999</v>
      </c>
      <c r="H8" s="42">
        <v>1.81897</v>
      </c>
      <c r="I8" s="104">
        <v>1.7807500000000001</v>
      </c>
      <c r="J8" s="43">
        <v>1.8153699999999999</v>
      </c>
      <c r="K8" s="42">
        <v>1.7448600000000001</v>
      </c>
      <c r="L8" s="104">
        <v>1.8485799999999999</v>
      </c>
      <c r="M8" s="43">
        <v>1.91991</v>
      </c>
      <c r="N8" s="42">
        <v>1.8190500000000001</v>
      </c>
      <c r="O8" s="104"/>
      <c r="P8" s="43"/>
      <c r="Q8" s="42"/>
      <c r="R8" s="104"/>
      <c r="S8" s="43"/>
      <c r="T8" s="42"/>
      <c r="U8" s="43"/>
      <c r="V8" s="43"/>
      <c r="W8" s="44"/>
      <c r="X8" s="40"/>
      <c r="Y8" s="40">
        <f t="shared" si="0"/>
        <v>7.132000000000005E-2</v>
      </c>
      <c r="Z8" s="40">
        <f t="shared" si="0"/>
        <v>2.9609999999999914E-2</v>
      </c>
      <c r="AA8" s="40">
        <f t="shared" si="1"/>
        <v>3.4619999999999873E-2</v>
      </c>
      <c r="AB8" s="40">
        <f t="shared" si="1"/>
        <v>3.5889999999999977E-2</v>
      </c>
      <c r="AC8" s="40">
        <f t="shared" si="2"/>
        <v>7.1330000000000116E-2</v>
      </c>
      <c r="AD8" s="40">
        <f t="shared" si="2"/>
        <v>2.9529999999999834E-2</v>
      </c>
      <c r="AE8" s="40">
        <f t="shared" si="3"/>
        <v>0</v>
      </c>
      <c r="AF8" s="40">
        <f t="shared" si="3"/>
        <v>0</v>
      </c>
      <c r="AG8" s="40">
        <f t="shared" si="4"/>
        <v>0</v>
      </c>
      <c r="AH8" s="40">
        <f t="shared" si="4"/>
        <v>0</v>
      </c>
      <c r="AI8" s="40">
        <f t="shared" si="5"/>
        <v>0</v>
      </c>
      <c r="AJ8" s="40">
        <f t="shared" si="5"/>
        <v>0</v>
      </c>
      <c r="AK8" s="40"/>
      <c r="AL8" s="40">
        <v>50</v>
      </c>
      <c r="AM8" s="40">
        <v>92</v>
      </c>
      <c r="AN8" s="40"/>
      <c r="AO8" s="40"/>
      <c r="AP8" s="40">
        <f t="shared" si="6"/>
        <v>5.9090000000000011E-2</v>
      </c>
      <c r="AQ8" s="40">
        <f t="shared" si="7"/>
        <v>3.1676666666666575E-2</v>
      </c>
    </row>
    <row r="9" spans="3:43" ht="18">
      <c r="C9" s="8" t="s">
        <v>81</v>
      </c>
      <c r="D9" s="40">
        <v>2</v>
      </c>
      <c r="E9" s="40">
        <v>0</v>
      </c>
      <c r="F9" s="41">
        <v>1.8743799999999999</v>
      </c>
      <c r="G9" s="43">
        <v>1.9311700000000001</v>
      </c>
      <c r="H9" s="42">
        <v>1.8450500000000001</v>
      </c>
      <c r="I9" s="104">
        <v>1.8743799999999999</v>
      </c>
      <c r="J9" s="43">
        <v>1.9311700000000001</v>
      </c>
      <c r="K9" s="42">
        <v>1.8450500000000001</v>
      </c>
      <c r="L9" s="104">
        <v>1.8743799999999999</v>
      </c>
      <c r="M9" s="43">
        <v>1.9311700000000001</v>
      </c>
      <c r="N9" s="42">
        <v>1.8450500000000001</v>
      </c>
      <c r="O9" s="104">
        <v>1.8743799999999999</v>
      </c>
      <c r="P9" s="43">
        <v>1.9311700000000001</v>
      </c>
      <c r="Q9" s="42">
        <v>1.8450500000000001</v>
      </c>
      <c r="R9" s="104"/>
      <c r="S9" s="43"/>
      <c r="T9" s="42"/>
      <c r="U9" s="43"/>
      <c r="V9" s="43"/>
      <c r="W9" s="44"/>
      <c r="X9" s="40"/>
      <c r="Y9" s="40">
        <f t="shared" si="0"/>
        <v>5.6790000000000118E-2</v>
      </c>
      <c r="Z9" s="40">
        <f t="shared" si="0"/>
        <v>2.9329999999999856E-2</v>
      </c>
      <c r="AA9" s="40">
        <f t="shared" si="1"/>
        <v>5.6790000000000118E-2</v>
      </c>
      <c r="AB9" s="40">
        <f t="shared" si="1"/>
        <v>2.9329999999999856E-2</v>
      </c>
      <c r="AC9" s="40">
        <f t="shared" si="2"/>
        <v>5.6790000000000118E-2</v>
      </c>
      <c r="AD9" s="40">
        <f t="shared" si="2"/>
        <v>2.9329999999999856E-2</v>
      </c>
      <c r="AE9" s="40">
        <f>ABS($O9-P9)</f>
        <v>5.6790000000000118E-2</v>
      </c>
      <c r="AF9" s="40">
        <f t="shared" si="3"/>
        <v>2.9329999999999856E-2</v>
      </c>
      <c r="AG9" s="40">
        <f t="shared" si="4"/>
        <v>0</v>
      </c>
      <c r="AH9" s="40">
        <f t="shared" si="4"/>
        <v>0</v>
      </c>
      <c r="AI9" s="40">
        <f t="shared" si="5"/>
        <v>0</v>
      </c>
      <c r="AJ9" s="40">
        <f t="shared" si="5"/>
        <v>0</v>
      </c>
      <c r="AK9" s="40"/>
      <c r="AL9" s="40">
        <v>13</v>
      </c>
      <c r="AM9" s="40">
        <v>9</v>
      </c>
      <c r="AN9" s="40"/>
      <c r="AO9" s="40"/>
      <c r="AP9" s="40">
        <f t="shared" si="6"/>
        <v>5.6790000000000118E-2</v>
      </c>
      <c r="AQ9" s="40">
        <f t="shared" si="7"/>
        <v>2.9329999999999856E-2</v>
      </c>
    </row>
    <row r="10" spans="3:43" ht="18">
      <c r="C10" s="6" t="s">
        <v>61</v>
      </c>
      <c r="D10" s="40">
        <v>2</v>
      </c>
      <c r="E10" s="40">
        <v>0</v>
      </c>
      <c r="F10" s="41">
        <v>2.2724000000000002</v>
      </c>
      <c r="G10" s="43">
        <v>2.2812100000000002</v>
      </c>
      <c r="H10" s="42">
        <v>2.29888</v>
      </c>
      <c r="I10" s="104">
        <v>1.7994399999999999</v>
      </c>
      <c r="J10" s="43">
        <v>1.85056</v>
      </c>
      <c r="K10" s="42">
        <v>1.8318099999999999</v>
      </c>
      <c r="L10" s="104">
        <v>1.79962</v>
      </c>
      <c r="M10" s="43">
        <v>1.85059</v>
      </c>
      <c r="N10" s="42">
        <v>1.8318099999999999</v>
      </c>
      <c r="O10" s="104"/>
      <c r="P10" s="43"/>
      <c r="Q10" s="42"/>
      <c r="R10" s="104"/>
      <c r="S10" s="43"/>
      <c r="T10" s="42"/>
      <c r="U10" s="43"/>
      <c r="V10" s="43"/>
      <c r="W10" s="44"/>
      <c r="X10" s="40"/>
      <c r="Y10" s="40">
        <f t="shared" si="0"/>
        <v>8.8099999999999845E-3</v>
      </c>
      <c r="Z10" s="40">
        <f t="shared" si="0"/>
        <v>2.6479999999999837E-2</v>
      </c>
      <c r="AA10" s="40">
        <f t="shared" si="1"/>
        <v>5.1120000000000054E-2</v>
      </c>
      <c r="AB10" s="40">
        <f t="shared" si="1"/>
        <v>3.237000000000001E-2</v>
      </c>
      <c r="AC10" s="40">
        <f t="shared" si="2"/>
        <v>5.096999999999996E-2</v>
      </c>
      <c r="AD10" s="40">
        <f t="shared" si="2"/>
        <v>3.2189999999999941E-2</v>
      </c>
      <c r="AE10" s="40">
        <f t="shared" si="3"/>
        <v>0</v>
      </c>
      <c r="AF10" s="40">
        <f t="shared" si="3"/>
        <v>0</v>
      </c>
      <c r="AG10" s="40">
        <f t="shared" si="4"/>
        <v>0</v>
      </c>
      <c r="AH10" s="40">
        <f t="shared" si="4"/>
        <v>0</v>
      </c>
      <c r="AI10" s="40">
        <f t="shared" si="5"/>
        <v>0</v>
      </c>
      <c r="AJ10" s="40">
        <f t="shared" si="5"/>
        <v>0</v>
      </c>
      <c r="AK10" s="40"/>
      <c r="AL10" s="40">
        <v>12</v>
      </c>
      <c r="AM10" s="40">
        <v>16</v>
      </c>
      <c r="AN10" s="40"/>
      <c r="AO10" s="40"/>
      <c r="AP10" s="40">
        <f t="shared" si="6"/>
        <v>3.6966666666666669E-2</v>
      </c>
      <c r="AQ10" s="40">
        <f t="shared" si="7"/>
        <v>3.0346666666666595E-2</v>
      </c>
    </row>
    <row r="11" spans="3:43" ht="17.25">
      <c r="C11" s="8" t="s">
        <v>75</v>
      </c>
      <c r="D11" s="40">
        <v>2</v>
      </c>
      <c r="E11" s="40">
        <v>0</v>
      </c>
      <c r="F11" s="41">
        <v>1.86375</v>
      </c>
      <c r="G11" s="43">
        <v>1.7700400000000001</v>
      </c>
      <c r="H11" s="42">
        <v>1.63913</v>
      </c>
      <c r="I11" s="104"/>
      <c r="J11" s="43"/>
      <c r="K11" s="42"/>
      <c r="L11" s="104"/>
      <c r="M11" s="43"/>
      <c r="N11" s="42"/>
      <c r="O11" s="104"/>
      <c r="P11" s="43"/>
      <c r="Q11" s="42"/>
      <c r="R11" s="104"/>
      <c r="S11" s="43"/>
      <c r="T11" s="42"/>
      <c r="U11" s="43"/>
      <c r="V11" s="43"/>
      <c r="W11" s="44"/>
      <c r="X11" s="40"/>
      <c r="Y11" s="40">
        <f t="shared" si="0"/>
        <v>9.370999999999996E-2</v>
      </c>
      <c r="Z11" s="40">
        <f t="shared" si="0"/>
        <v>0.22462000000000004</v>
      </c>
      <c r="AA11" s="40">
        <f t="shared" si="1"/>
        <v>0</v>
      </c>
      <c r="AB11" s="40">
        <f t="shared" si="1"/>
        <v>0</v>
      </c>
      <c r="AC11" s="40">
        <f t="shared" si="2"/>
        <v>0</v>
      </c>
      <c r="AD11" s="40">
        <f t="shared" si="2"/>
        <v>0</v>
      </c>
      <c r="AE11" s="40">
        <f t="shared" si="3"/>
        <v>0</v>
      </c>
      <c r="AF11" s="40">
        <f t="shared" si="3"/>
        <v>0</v>
      </c>
      <c r="AG11" s="40">
        <f t="shared" si="4"/>
        <v>0</v>
      </c>
      <c r="AH11" s="40">
        <f t="shared" si="4"/>
        <v>0</v>
      </c>
      <c r="AI11" s="40">
        <f t="shared" si="5"/>
        <v>0</v>
      </c>
      <c r="AJ11" s="40">
        <f t="shared" si="5"/>
        <v>0</v>
      </c>
      <c r="AK11" s="40"/>
      <c r="AL11" s="40">
        <v>8</v>
      </c>
      <c r="AM11" s="40">
        <v>11</v>
      </c>
      <c r="AN11" s="40"/>
      <c r="AO11" s="40"/>
      <c r="AP11" s="40">
        <f t="shared" si="6"/>
        <v>9.370999999999996E-2</v>
      </c>
      <c r="AQ11" s="40">
        <f t="shared" si="7"/>
        <v>0.22462000000000004</v>
      </c>
    </row>
    <row r="12" spans="3:43" ht="18">
      <c r="C12" s="8" t="s">
        <v>76</v>
      </c>
      <c r="D12" s="40">
        <v>2</v>
      </c>
      <c r="E12" s="40">
        <v>0</v>
      </c>
      <c r="F12" s="41">
        <v>1.9145099999999999</v>
      </c>
      <c r="G12" s="43">
        <v>1.8911500000000001</v>
      </c>
      <c r="H12" s="42">
        <v>1.77339</v>
      </c>
      <c r="I12" s="104">
        <v>1.9145099999999999</v>
      </c>
      <c r="J12" s="43">
        <v>1.8911500000000001</v>
      </c>
      <c r="K12" s="42">
        <v>1.77339</v>
      </c>
      <c r="L12" s="104"/>
      <c r="M12" s="43"/>
      <c r="N12" s="42"/>
      <c r="O12" s="104"/>
      <c r="P12" s="43"/>
      <c r="Q12" s="42"/>
      <c r="R12" s="104"/>
      <c r="S12" s="43"/>
      <c r="T12" s="42"/>
      <c r="U12" s="43"/>
      <c r="V12" s="43"/>
      <c r="W12" s="44"/>
      <c r="X12" s="40"/>
      <c r="Y12" s="40">
        <f t="shared" si="0"/>
        <v>2.3359999999999825E-2</v>
      </c>
      <c r="Z12" s="40">
        <f t="shared" si="0"/>
        <v>0.14111999999999991</v>
      </c>
      <c r="AA12" s="40">
        <f t="shared" si="1"/>
        <v>2.3359999999999825E-2</v>
      </c>
      <c r="AB12" s="40">
        <f t="shared" si="1"/>
        <v>0.14111999999999991</v>
      </c>
      <c r="AC12" s="40">
        <f t="shared" si="2"/>
        <v>0</v>
      </c>
      <c r="AD12" s="40">
        <f t="shared" si="2"/>
        <v>0</v>
      </c>
      <c r="AE12" s="40">
        <f t="shared" si="3"/>
        <v>0</v>
      </c>
      <c r="AF12" s="40">
        <f t="shared" si="3"/>
        <v>0</v>
      </c>
      <c r="AG12" s="40">
        <f t="shared" si="4"/>
        <v>0</v>
      </c>
      <c r="AH12" s="40">
        <f t="shared" si="4"/>
        <v>0</v>
      </c>
      <c r="AI12" s="40">
        <f t="shared" si="5"/>
        <v>0</v>
      </c>
      <c r="AJ12" s="40">
        <f t="shared" si="5"/>
        <v>0</v>
      </c>
      <c r="AK12" s="40"/>
      <c r="AL12" s="40">
        <v>12</v>
      </c>
      <c r="AM12" s="40">
        <v>13</v>
      </c>
      <c r="AN12" s="40"/>
      <c r="AO12" s="40"/>
      <c r="AP12" s="40">
        <f t="shared" si="6"/>
        <v>2.3359999999999825E-2</v>
      </c>
      <c r="AQ12" s="40">
        <f t="shared" si="7"/>
        <v>0.14111999999999991</v>
      </c>
    </row>
    <row r="13" spans="3:43" ht="18">
      <c r="C13" s="8" t="s">
        <v>77</v>
      </c>
      <c r="D13" s="40">
        <v>2</v>
      </c>
      <c r="E13" s="40">
        <v>0</v>
      </c>
      <c r="F13" s="41">
        <v>1.8513999999999999</v>
      </c>
      <c r="G13" s="43">
        <v>1.8968499999999999</v>
      </c>
      <c r="H13" s="42">
        <v>1.7755000000000001</v>
      </c>
      <c r="I13" s="104">
        <v>1.7523200000000001</v>
      </c>
      <c r="J13" s="43">
        <v>1.80375</v>
      </c>
      <c r="K13" s="42">
        <v>1.6769400000000001</v>
      </c>
      <c r="L13" s="104">
        <v>1.8513999999999999</v>
      </c>
      <c r="M13" s="43">
        <v>1.89682</v>
      </c>
      <c r="N13" s="42">
        <v>1.7755000000000001</v>
      </c>
      <c r="O13" s="104"/>
      <c r="P13" s="43"/>
      <c r="Q13" s="42"/>
      <c r="R13" s="104"/>
      <c r="S13" s="43"/>
      <c r="T13" s="42"/>
      <c r="U13" s="43"/>
      <c r="V13" s="43"/>
      <c r="W13" s="44"/>
      <c r="X13" s="40"/>
      <c r="Y13" s="40">
        <f t="shared" si="0"/>
        <v>4.544999999999999E-2</v>
      </c>
      <c r="Z13" s="40">
        <f t="shared" si="0"/>
        <v>7.5899999999999856E-2</v>
      </c>
      <c r="AA13" s="40">
        <f t="shared" si="1"/>
        <v>5.1429999999999865E-2</v>
      </c>
      <c r="AB13" s="40">
        <f t="shared" si="1"/>
        <v>7.5380000000000003E-2</v>
      </c>
      <c r="AC13" s="40">
        <f t="shared" si="2"/>
        <v>4.5420000000000016E-2</v>
      </c>
      <c r="AD13" s="40">
        <f t="shared" si="2"/>
        <v>7.5899999999999856E-2</v>
      </c>
      <c r="AE13" s="40">
        <f t="shared" si="3"/>
        <v>0</v>
      </c>
      <c r="AF13" s="40">
        <f t="shared" si="3"/>
        <v>0</v>
      </c>
      <c r="AG13" s="40">
        <f t="shared" si="4"/>
        <v>0</v>
      </c>
      <c r="AH13" s="40">
        <f t="shared" si="4"/>
        <v>0</v>
      </c>
      <c r="AI13" s="40">
        <f t="shared" si="5"/>
        <v>0</v>
      </c>
      <c r="AJ13" s="40">
        <f t="shared" si="5"/>
        <v>0</v>
      </c>
      <c r="AK13" s="40"/>
      <c r="AL13" s="40">
        <v>42</v>
      </c>
      <c r="AM13" s="40">
        <v>49</v>
      </c>
      <c r="AN13" s="40"/>
      <c r="AO13" s="40"/>
      <c r="AP13" s="40">
        <f t="shared" si="6"/>
        <v>4.7433333333333293E-2</v>
      </c>
      <c r="AQ13" s="40">
        <f t="shared" si="7"/>
        <v>7.5726666666666567E-2</v>
      </c>
    </row>
    <row r="14" spans="3:43" ht="18">
      <c r="C14" s="8" t="s">
        <v>174</v>
      </c>
      <c r="D14" s="40">
        <v>2</v>
      </c>
      <c r="E14" s="40">
        <v>0</v>
      </c>
      <c r="F14" s="41">
        <v>1.8592599999999999</v>
      </c>
      <c r="G14" s="43">
        <v>1.9011499999999999</v>
      </c>
      <c r="H14" s="42">
        <v>1.8033999999999999</v>
      </c>
      <c r="I14" s="104">
        <v>1.8592599999999999</v>
      </c>
      <c r="J14" s="43">
        <v>1.9011499999999999</v>
      </c>
      <c r="K14" s="42">
        <v>1.8033999999999999</v>
      </c>
      <c r="L14" s="104">
        <v>1.8592599999999999</v>
      </c>
      <c r="M14" s="43">
        <v>1.9011499999999999</v>
      </c>
      <c r="N14" s="42">
        <v>1.8033999999999999</v>
      </c>
      <c r="O14" s="104">
        <v>1.8592599999999999</v>
      </c>
      <c r="P14" s="43">
        <v>1.9011499999999999</v>
      </c>
      <c r="Q14" s="42">
        <v>1.8033999999999999</v>
      </c>
      <c r="R14" s="104"/>
      <c r="S14" s="43"/>
      <c r="T14" s="42"/>
      <c r="U14" s="43"/>
      <c r="V14" s="43"/>
      <c r="W14" s="44"/>
      <c r="X14" s="40"/>
      <c r="Y14" s="40">
        <f t="shared" si="0"/>
        <v>4.1889999999999983E-2</v>
      </c>
      <c r="Z14" s="40">
        <f t="shared" si="0"/>
        <v>5.5860000000000021E-2</v>
      </c>
      <c r="AA14" s="40">
        <f t="shared" si="1"/>
        <v>4.1889999999999983E-2</v>
      </c>
      <c r="AB14" s="40">
        <f t="shared" si="1"/>
        <v>5.5860000000000021E-2</v>
      </c>
      <c r="AC14" s="40">
        <f t="shared" si="2"/>
        <v>4.1889999999999983E-2</v>
      </c>
      <c r="AD14" s="40">
        <f t="shared" si="2"/>
        <v>5.5860000000000021E-2</v>
      </c>
      <c r="AE14" s="40">
        <f t="shared" si="3"/>
        <v>4.1889999999999983E-2</v>
      </c>
      <c r="AF14" s="40">
        <f t="shared" si="3"/>
        <v>5.5860000000000021E-2</v>
      </c>
      <c r="AG14" s="40">
        <f t="shared" si="4"/>
        <v>0</v>
      </c>
      <c r="AH14" s="40">
        <f t="shared" si="4"/>
        <v>0</v>
      </c>
      <c r="AI14" s="40">
        <f t="shared" si="5"/>
        <v>0</v>
      </c>
      <c r="AJ14" s="40">
        <f t="shared" si="5"/>
        <v>0</v>
      </c>
      <c r="AK14" s="40"/>
      <c r="AL14" s="40">
        <v>9</v>
      </c>
      <c r="AM14" s="40">
        <v>12</v>
      </c>
      <c r="AN14" s="40"/>
      <c r="AO14" s="40"/>
      <c r="AP14" s="40">
        <f t="shared" si="6"/>
        <v>4.1889999999999983E-2</v>
      </c>
      <c r="AQ14" s="40">
        <f t="shared" si="7"/>
        <v>5.5860000000000021E-2</v>
      </c>
    </row>
    <row r="15" spans="3:43" ht="17.25">
      <c r="C15" s="8" t="s">
        <v>73</v>
      </c>
      <c r="D15" s="40">
        <v>2</v>
      </c>
      <c r="E15" s="40">
        <v>0</v>
      </c>
      <c r="F15" s="41">
        <v>1.92448</v>
      </c>
      <c r="G15" s="43">
        <v>1.8790800000000001</v>
      </c>
      <c r="H15" s="42">
        <v>1.88747</v>
      </c>
      <c r="I15" s="104">
        <v>1.9244699999999999</v>
      </c>
      <c r="J15" s="43">
        <v>1.87906</v>
      </c>
      <c r="K15" s="42">
        <v>1.88747</v>
      </c>
      <c r="L15" s="104"/>
      <c r="M15" s="43"/>
      <c r="N15" s="42"/>
      <c r="O15" s="104"/>
      <c r="P15" s="43"/>
      <c r="Q15" s="42"/>
      <c r="R15" s="104"/>
      <c r="S15" s="43"/>
      <c r="T15" s="42"/>
      <c r="U15" s="43"/>
      <c r="V15" s="43"/>
      <c r="W15" s="44"/>
      <c r="X15" s="40"/>
      <c r="Y15" s="40">
        <f t="shared" si="0"/>
        <v>4.5399999999999885E-2</v>
      </c>
      <c r="Z15" s="40">
        <f t="shared" si="0"/>
        <v>3.7009999999999987E-2</v>
      </c>
      <c r="AA15" s="40">
        <f t="shared" si="1"/>
        <v>4.540999999999995E-2</v>
      </c>
      <c r="AB15" s="40">
        <f t="shared" si="1"/>
        <v>3.6999999999999922E-2</v>
      </c>
      <c r="AC15" s="40">
        <f t="shared" si="2"/>
        <v>0</v>
      </c>
      <c r="AD15" s="40">
        <f t="shared" si="2"/>
        <v>0</v>
      </c>
      <c r="AE15" s="40">
        <f t="shared" si="3"/>
        <v>0</v>
      </c>
      <c r="AF15" s="40">
        <f t="shared" si="3"/>
        <v>0</v>
      </c>
      <c r="AG15" s="40">
        <f t="shared" si="4"/>
        <v>0</v>
      </c>
      <c r="AH15" s="40">
        <f t="shared" si="4"/>
        <v>0</v>
      </c>
      <c r="AI15" s="40">
        <f t="shared" si="5"/>
        <v>0</v>
      </c>
      <c r="AJ15" s="40">
        <f t="shared" si="5"/>
        <v>0</v>
      </c>
      <c r="AK15" s="40"/>
      <c r="AL15" s="40">
        <v>51</v>
      </c>
      <c r="AM15" s="40">
        <v>52</v>
      </c>
      <c r="AN15" s="40"/>
      <c r="AO15" s="40"/>
      <c r="AP15" s="40">
        <f t="shared" si="6"/>
        <v>4.5404999999999918E-2</v>
      </c>
      <c r="AQ15" s="40">
        <f t="shared" si="7"/>
        <v>3.7004999999999955E-2</v>
      </c>
    </row>
    <row r="16" spans="3:43" ht="18">
      <c r="C16" s="8" t="s">
        <v>74</v>
      </c>
      <c r="D16" s="40">
        <v>2</v>
      </c>
      <c r="E16" s="40">
        <v>0</v>
      </c>
      <c r="F16" s="41">
        <v>1.9431700000000001</v>
      </c>
      <c r="G16" s="43">
        <v>1.93546</v>
      </c>
      <c r="H16" s="42">
        <v>1.9476199999999999</v>
      </c>
      <c r="I16" s="104">
        <v>1.9431700000000001</v>
      </c>
      <c r="J16" s="43">
        <v>1.9355</v>
      </c>
      <c r="K16" s="42">
        <v>1.9476100000000001</v>
      </c>
      <c r="L16" s="104">
        <v>1.9429700000000001</v>
      </c>
      <c r="M16" s="43">
        <v>1.93554</v>
      </c>
      <c r="N16" s="42">
        <v>1.94764</v>
      </c>
      <c r="O16" s="104">
        <v>1.94326</v>
      </c>
      <c r="P16" s="43">
        <v>1.9355199999999999</v>
      </c>
      <c r="Q16" s="42">
        <v>1.9477</v>
      </c>
      <c r="R16" s="104"/>
      <c r="S16" s="43"/>
      <c r="T16" s="42"/>
      <c r="U16" s="43"/>
      <c r="V16" s="43"/>
      <c r="W16" s="44"/>
      <c r="X16" s="40"/>
      <c r="Y16" s="40">
        <f t="shared" si="0"/>
        <v>7.7100000000001057E-3</v>
      </c>
      <c r="Z16" s="40">
        <f t="shared" si="0"/>
        <v>4.449999999999843E-3</v>
      </c>
      <c r="AA16" s="40">
        <f t="shared" si="1"/>
        <v>7.6700000000000657E-3</v>
      </c>
      <c r="AB16" s="40">
        <f t="shared" si="1"/>
        <v>4.4399999999999995E-3</v>
      </c>
      <c r="AC16" s="40">
        <f t="shared" si="2"/>
        <v>7.4300000000000477E-3</v>
      </c>
      <c r="AD16" s="40">
        <f t="shared" si="2"/>
        <v>4.669999999999952E-3</v>
      </c>
      <c r="AE16" s="40">
        <f t="shared" si="3"/>
        <v>7.7400000000000801E-3</v>
      </c>
      <c r="AF16" s="40">
        <f t="shared" si="3"/>
        <v>4.4399999999999995E-3</v>
      </c>
      <c r="AG16" s="40">
        <f t="shared" si="4"/>
        <v>0</v>
      </c>
      <c r="AH16" s="40">
        <f t="shared" si="4"/>
        <v>0</v>
      </c>
      <c r="AI16" s="40">
        <f t="shared" si="5"/>
        <v>0</v>
      </c>
      <c r="AJ16" s="40">
        <f t="shared" si="5"/>
        <v>0</v>
      </c>
      <c r="AK16" s="40"/>
      <c r="AL16" s="40">
        <v>95</v>
      </c>
      <c r="AM16" s="40">
        <v>54</v>
      </c>
      <c r="AN16" s="40"/>
      <c r="AO16" s="40"/>
      <c r="AP16" s="40">
        <f t="shared" si="6"/>
        <v>7.6375000000000748E-3</v>
      </c>
      <c r="AQ16" s="40">
        <f t="shared" si="7"/>
        <v>4.4999999999999485E-3</v>
      </c>
    </row>
    <row r="17" spans="3:43" ht="17.25">
      <c r="C17" s="6" t="s">
        <v>63</v>
      </c>
      <c r="D17" s="40">
        <v>2</v>
      </c>
      <c r="E17" s="40">
        <v>0</v>
      </c>
      <c r="F17" s="41"/>
      <c r="G17" s="43"/>
      <c r="H17" s="42"/>
      <c r="I17" s="104"/>
      <c r="J17" s="43"/>
      <c r="K17" s="42"/>
      <c r="L17" s="104"/>
      <c r="M17" s="43"/>
      <c r="N17" s="42"/>
      <c r="O17" s="104"/>
      <c r="P17" s="43"/>
      <c r="Q17" s="42"/>
      <c r="R17" s="104"/>
      <c r="S17" s="43"/>
      <c r="T17" s="42"/>
      <c r="U17" s="43"/>
      <c r="V17" s="43"/>
      <c r="W17" s="44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>
        <v>64</v>
      </c>
      <c r="AM17" s="40">
        <v>1000</v>
      </c>
      <c r="AN17" s="40"/>
      <c r="AO17" s="40"/>
      <c r="AP17" s="40"/>
      <c r="AQ17" s="40"/>
    </row>
    <row r="18" spans="3:43" ht="18.75">
      <c r="C18" s="6" t="s">
        <v>64</v>
      </c>
      <c r="D18" s="40">
        <v>2</v>
      </c>
      <c r="E18" s="40">
        <v>0</v>
      </c>
      <c r="F18" s="41"/>
      <c r="G18" s="43"/>
      <c r="H18" s="42"/>
      <c r="I18" s="104"/>
      <c r="J18" s="43"/>
      <c r="K18" s="42"/>
      <c r="L18" s="104"/>
      <c r="M18" s="43"/>
      <c r="N18" s="42"/>
      <c r="O18" s="104"/>
      <c r="P18" s="43"/>
      <c r="Q18" s="42"/>
      <c r="R18" s="104"/>
      <c r="S18" s="43"/>
      <c r="T18" s="42"/>
      <c r="U18" s="43"/>
      <c r="V18" s="43"/>
      <c r="W18" s="44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>
        <v>131</v>
      </c>
      <c r="AM18" s="40">
        <v>1000</v>
      </c>
      <c r="AN18" s="40"/>
      <c r="AO18" s="40"/>
      <c r="AP18" s="40"/>
      <c r="AQ18" s="40"/>
    </row>
    <row r="19" spans="3:43" ht="18.75">
      <c r="C19" s="6" t="s">
        <v>65</v>
      </c>
      <c r="D19" s="40">
        <v>2</v>
      </c>
      <c r="E19" s="40">
        <v>0</v>
      </c>
      <c r="F19" s="41"/>
      <c r="G19" s="43"/>
      <c r="H19" s="42"/>
      <c r="I19" s="104"/>
      <c r="J19" s="43"/>
      <c r="K19" s="42"/>
      <c r="L19" s="104"/>
      <c r="M19" s="43"/>
      <c r="N19" s="42"/>
      <c r="O19" s="104"/>
      <c r="P19" s="43"/>
      <c r="Q19" s="42"/>
      <c r="R19" s="104"/>
      <c r="S19" s="43"/>
      <c r="T19" s="42"/>
      <c r="U19" s="43"/>
      <c r="V19" s="43"/>
      <c r="W19" s="44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>
        <v>199</v>
      </c>
      <c r="AM19" s="40">
        <v>1000</v>
      </c>
      <c r="AN19" s="40"/>
      <c r="AO19" s="40"/>
      <c r="AP19" s="40"/>
      <c r="AQ19" s="40"/>
    </row>
    <row r="20" spans="3:43" ht="18.75">
      <c r="C20" s="6" t="s">
        <v>66</v>
      </c>
      <c r="D20" s="40">
        <v>2</v>
      </c>
      <c r="E20" s="40">
        <v>0</v>
      </c>
      <c r="F20" s="41">
        <v>1.8815999999999999</v>
      </c>
      <c r="G20" s="43">
        <v>1.91069</v>
      </c>
      <c r="H20" s="42">
        <v>1.8369599999999999</v>
      </c>
      <c r="I20" s="104">
        <v>1.88161</v>
      </c>
      <c r="J20" s="43">
        <v>1.91072</v>
      </c>
      <c r="K20" s="42">
        <v>1.8368500000000001</v>
      </c>
      <c r="L20" s="104">
        <v>1.8815900000000001</v>
      </c>
      <c r="M20" s="43">
        <v>1.91073</v>
      </c>
      <c r="N20" s="42">
        <v>1.8370599999999999</v>
      </c>
      <c r="O20" s="104">
        <v>1.8815900000000001</v>
      </c>
      <c r="P20" s="43">
        <v>1.9107099999999999</v>
      </c>
      <c r="Q20" s="42">
        <v>1.8367500000000001</v>
      </c>
      <c r="R20" s="104"/>
      <c r="S20" s="43"/>
      <c r="T20" s="42"/>
      <c r="U20" s="43"/>
      <c r="V20" s="43"/>
      <c r="W20" s="44"/>
      <c r="X20" s="40"/>
      <c r="Y20" s="40">
        <f t="shared" ref="Y20:Z45" si="8">ABS($F20-G20)</f>
        <v>2.909000000000006E-2</v>
      </c>
      <c r="Z20" s="40">
        <f t="shared" si="8"/>
        <v>4.4640000000000013E-2</v>
      </c>
      <c r="AA20" s="40">
        <f t="shared" ref="AA20:AB45" si="9">ABS($I20-J20)</f>
        <v>2.9109999999999969E-2</v>
      </c>
      <c r="AB20" s="40">
        <f t="shared" si="9"/>
        <v>4.4759999999999911E-2</v>
      </c>
      <c r="AC20" s="40">
        <f t="shared" ref="AC20:AD45" si="10">ABS($L20-M20)</f>
        <v>2.9139999999999944E-2</v>
      </c>
      <c r="AD20" s="40">
        <f t="shared" si="10"/>
        <v>4.4530000000000181E-2</v>
      </c>
      <c r="AE20" s="40">
        <f t="shared" ref="AE20:AF45" si="11">ABS($O20-P20)</f>
        <v>2.9119999999999813E-2</v>
      </c>
      <c r="AF20" s="40">
        <f t="shared" si="11"/>
        <v>4.4839999999999991E-2</v>
      </c>
      <c r="AG20" s="40">
        <f t="shared" ref="AG20:AH45" si="12">ABS($R20-S20)</f>
        <v>0</v>
      </c>
      <c r="AH20" s="40">
        <f t="shared" si="12"/>
        <v>0</v>
      </c>
      <c r="AI20" s="40">
        <f t="shared" ref="AI20:AJ45" si="13">ABS($U20-V20)</f>
        <v>0</v>
      </c>
      <c r="AJ20" s="40">
        <f t="shared" si="13"/>
        <v>0</v>
      </c>
      <c r="AK20" s="40"/>
      <c r="AL20" s="40">
        <v>361</v>
      </c>
      <c r="AM20" s="40">
        <v>210</v>
      </c>
      <c r="AN20" s="40"/>
      <c r="AO20" s="40"/>
      <c r="AP20" s="40">
        <f t="shared" ref="AP20:AP45" si="14">(Y20+AA20+AC20+AE20+AG20+AI20)/(COUNTIF(Y20:AJ20,"&gt;0")/2)</f>
        <v>2.9114999999999946E-2</v>
      </c>
      <c r="AQ20" s="40">
        <f t="shared" ref="AQ20:AQ45" si="15">(Z20+AB20+AD20+AF20+AH20+AJ20)/(COUNTIF(Y20:AJ20,"&gt;0")/2)</f>
        <v>4.4692500000000024E-2</v>
      </c>
    </row>
    <row r="21" spans="3:43" ht="17.25">
      <c r="C21" s="8" t="s">
        <v>67</v>
      </c>
      <c r="D21" s="40">
        <v>2</v>
      </c>
      <c r="E21" s="40">
        <v>0</v>
      </c>
      <c r="F21" s="41">
        <v>1.78159</v>
      </c>
      <c r="G21" s="43">
        <v>1.78332</v>
      </c>
      <c r="H21" s="42">
        <v>1.6200699999999999</v>
      </c>
      <c r="I21" s="104"/>
      <c r="J21" s="43"/>
      <c r="K21" s="42"/>
      <c r="L21" s="104"/>
      <c r="M21" s="43"/>
      <c r="N21" s="42"/>
      <c r="O21" s="104"/>
      <c r="P21" s="43"/>
      <c r="Q21" s="42"/>
      <c r="R21" s="104"/>
      <c r="S21" s="43"/>
      <c r="T21" s="42"/>
      <c r="U21" s="43"/>
      <c r="V21" s="43"/>
      <c r="W21" s="44"/>
      <c r="X21" s="40"/>
      <c r="Y21" s="40">
        <f t="shared" si="8"/>
        <v>1.7300000000000093E-3</v>
      </c>
      <c r="Z21" s="40">
        <f t="shared" si="8"/>
        <v>0.16152000000000011</v>
      </c>
      <c r="AA21" s="40">
        <f t="shared" si="9"/>
        <v>0</v>
      </c>
      <c r="AB21" s="40">
        <f t="shared" si="9"/>
        <v>0</v>
      </c>
      <c r="AC21" s="40">
        <f t="shared" si="10"/>
        <v>0</v>
      </c>
      <c r="AD21" s="40">
        <f t="shared" si="10"/>
        <v>0</v>
      </c>
      <c r="AE21" s="40">
        <f t="shared" si="11"/>
        <v>0</v>
      </c>
      <c r="AF21" s="40">
        <f t="shared" si="11"/>
        <v>0</v>
      </c>
      <c r="AG21" s="40">
        <f t="shared" si="12"/>
        <v>0</v>
      </c>
      <c r="AH21" s="40">
        <f t="shared" si="12"/>
        <v>0</v>
      </c>
      <c r="AI21" s="40">
        <f t="shared" si="13"/>
        <v>0</v>
      </c>
      <c r="AJ21" s="40">
        <f t="shared" si="13"/>
        <v>0</v>
      </c>
      <c r="AK21" s="40"/>
      <c r="AL21" s="40">
        <v>17</v>
      </c>
      <c r="AM21" s="40">
        <v>23</v>
      </c>
      <c r="AN21" s="40"/>
      <c r="AO21" s="40"/>
      <c r="AP21" s="40">
        <f t="shared" si="14"/>
        <v>1.7300000000000093E-3</v>
      </c>
      <c r="AQ21" s="40">
        <f t="shared" si="15"/>
        <v>0.16152000000000011</v>
      </c>
    </row>
    <row r="22" spans="3:43" ht="16.5">
      <c r="C22" s="8" t="s">
        <v>68</v>
      </c>
      <c r="D22" s="40">
        <v>2</v>
      </c>
      <c r="E22" s="40">
        <v>0</v>
      </c>
      <c r="F22" s="41">
        <v>1.7941800000000001</v>
      </c>
      <c r="G22" s="43">
        <v>1.8262700000000001</v>
      </c>
      <c r="H22" s="42">
        <v>1.69628</v>
      </c>
      <c r="I22" s="104">
        <v>1.7941499999999999</v>
      </c>
      <c r="J22" s="43">
        <v>1.8262700000000001</v>
      </c>
      <c r="K22" s="42">
        <v>1.69611</v>
      </c>
      <c r="L22" s="104"/>
      <c r="M22" s="43"/>
      <c r="N22" s="42"/>
      <c r="O22" s="104"/>
      <c r="P22" s="43"/>
      <c r="Q22" s="42"/>
      <c r="R22" s="104"/>
      <c r="S22" s="43"/>
      <c r="T22" s="42"/>
      <c r="U22" s="43"/>
      <c r="V22" s="43"/>
      <c r="W22" s="44"/>
      <c r="X22" s="40"/>
      <c r="Y22" s="40">
        <f t="shared" si="8"/>
        <v>3.2089999999999952E-2</v>
      </c>
      <c r="Z22" s="40">
        <f t="shared" si="8"/>
        <v>9.7900000000000098E-2</v>
      </c>
      <c r="AA22" s="40">
        <f t="shared" si="9"/>
        <v>3.2120000000000148E-2</v>
      </c>
      <c r="AB22" s="40">
        <f t="shared" si="9"/>
        <v>9.8039999999999905E-2</v>
      </c>
      <c r="AC22" s="40">
        <f t="shared" si="10"/>
        <v>0</v>
      </c>
      <c r="AD22" s="40">
        <f t="shared" si="10"/>
        <v>0</v>
      </c>
      <c r="AE22" s="40">
        <f t="shared" si="11"/>
        <v>0</v>
      </c>
      <c r="AF22" s="40">
        <f t="shared" si="11"/>
        <v>0</v>
      </c>
      <c r="AG22" s="40">
        <f t="shared" si="12"/>
        <v>0</v>
      </c>
      <c r="AH22" s="40">
        <f t="shared" si="12"/>
        <v>0</v>
      </c>
      <c r="AI22" s="40">
        <f t="shared" si="13"/>
        <v>0</v>
      </c>
      <c r="AJ22" s="40">
        <f t="shared" si="13"/>
        <v>0</v>
      </c>
      <c r="AK22" s="40"/>
      <c r="AL22" s="40">
        <v>63</v>
      </c>
      <c r="AM22" s="40">
        <v>53</v>
      </c>
      <c r="AN22" s="40"/>
      <c r="AO22" s="40"/>
      <c r="AP22" s="40">
        <f t="shared" si="14"/>
        <v>3.210500000000005E-2</v>
      </c>
      <c r="AQ22" s="40">
        <f t="shared" si="15"/>
        <v>9.7970000000000002E-2</v>
      </c>
    </row>
    <row r="23" spans="3:43" ht="18">
      <c r="C23" s="8" t="s">
        <v>69</v>
      </c>
      <c r="D23" s="40">
        <v>2</v>
      </c>
      <c r="E23" s="40">
        <v>0</v>
      </c>
      <c r="F23" s="41">
        <v>1.80958</v>
      </c>
      <c r="G23" s="43">
        <v>1.85301</v>
      </c>
      <c r="H23" s="42">
        <v>1.75804</v>
      </c>
      <c r="I23" s="104">
        <v>1.80958</v>
      </c>
      <c r="J23" s="43">
        <v>1.8531299999999999</v>
      </c>
      <c r="K23" s="42">
        <v>1.7580899999999999</v>
      </c>
      <c r="L23" s="104">
        <v>1.78369</v>
      </c>
      <c r="M23" s="43">
        <v>1.8113300000000001</v>
      </c>
      <c r="N23" s="42">
        <v>1.7316400000000001</v>
      </c>
      <c r="O23" s="104"/>
      <c r="P23" s="43"/>
      <c r="Q23" s="42"/>
      <c r="R23" s="104"/>
      <c r="S23" s="43"/>
      <c r="T23" s="42"/>
      <c r="U23" s="43"/>
      <c r="V23" s="43"/>
      <c r="W23" s="44"/>
      <c r="X23" s="40"/>
      <c r="Y23" s="40">
        <f t="shared" si="8"/>
        <v>4.343000000000008E-2</v>
      </c>
      <c r="Z23" s="40">
        <f t="shared" si="8"/>
        <v>5.1539999999999919E-2</v>
      </c>
      <c r="AA23" s="40">
        <f t="shared" si="9"/>
        <v>4.3549999999999978E-2</v>
      </c>
      <c r="AB23" s="40">
        <f t="shared" si="9"/>
        <v>5.1490000000000036E-2</v>
      </c>
      <c r="AC23" s="40">
        <f t="shared" si="10"/>
        <v>2.7640000000000109E-2</v>
      </c>
      <c r="AD23" s="40">
        <f t="shared" si="10"/>
        <v>5.204999999999993E-2</v>
      </c>
      <c r="AE23" s="40">
        <f t="shared" si="11"/>
        <v>0</v>
      </c>
      <c r="AF23" s="40">
        <f t="shared" si="11"/>
        <v>0</v>
      </c>
      <c r="AG23" s="40">
        <f t="shared" si="12"/>
        <v>0</v>
      </c>
      <c r="AH23" s="40">
        <f t="shared" si="12"/>
        <v>0</v>
      </c>
      <c r="AI23" s="40">
        <f t="shared" si="13"/>
        <v>0</v>
      </c>
      <c r="AJ23" s="40">
        <f t="shared" si="13"/>
        <v>0</v>
      </c>
      <c r="AK23" s="40"/>
      <c r="AL23" s="40">
        <v>65</v>
      </c>
      <c r="AM23" s="40">
        <v>81</v>
      </c>
      <c r="AN23" s="40"/>
      <c r="AO23" s="40"/>
      <c r="AP23" s="40">
        <f t="shared" si="14"/>
        <v>3.8206666666666722E-2</v>
      </c>
      <c r="AQ23" s="40">
        <f t="shared" si="15"/>
        <v>5.1693333333333293E-2</v>
      </c>
    </row>
    <row r="24" spans="3:43" ht="18">
      <c r="C24" s="8" t="s">
        <v>70</v>
      </c>
      <c r="D24" s="40">
        <v>2</v>
      </c>
      <c r="E24" s="40">
        <v>0</v>
      </c>
      <c r="F24" s="41">
        <v>1.8584000000000001</v>
      </c>
      <c r="G24" s="43">
        <v>1.8785799999999999</v>
      </c>
      <c r="H24" s="42">
        <v>1.80566</v>
      </c>
      <c r="I24" s="104">
        <v>1.8584000000000001</v>
      </c>
      <c r="J24" s="43">
        <v>1.8785799999999999</v>
      </c>
      <c r="K24" s="42">
        <v>1.80566</v>
      </c>
      <c r="L24" s="104">
        <v>1.8584000000000001</v>
      </c>
      <c r="M24" s="43">
        <v>1.8785799999999999</v>
      </c>
      <c r="N24" s="42">
        <v>1.80566</v>
      </c>
      <c r="O24" s="104">
        <v>1.8584000000000001</v>
      </c>
      <c r="P24" s="43">
        <v>1.8785799999999999</v>
      </c>
      <c r="Q24" s="42">
        <v>1.80566</v>
      </c>
      <c r="R24" s="104"/>
      <c r="S24" s="43"/>
      <c r="T24" s="42"/>
      <c r="U24" s="43"/>
      <c r="V24" s="43"/>
      <c r="W24" s="44"/>
      <c r="X24" s="40"/>
      <c r="Y24" s="40">
        <f t="shared" si="8"/>
        <v>2.0179999999999865E-2</v>
      </c>
      <c r="Z24" s="40">
        <f t="shared" si="8"/>
        <v>5.2740000000000009E-2</v>
      </c>
      <c r="AA24" s="40">
        <f t="shared" si="9"/>
        <v>2.0179999999999865E-2</v>
      </c>
      <c r="AB24" s="40">
        <f t="shared" si="9"/>
        <v>5.2740000000000009E-2</v>
      </c>
      <c r="AC24" s="40">
        <f t="shared" si="10"/>
        <v>2.0179999999999865E-2</v>
      </c>
      <c r="AD24" s="40">
        <f t="shared" si="10"/>
        <v>5.2740000000000009E-2</v>
      </c>
      <c r="AE24" s="40">
        <f t="shared" si="11"/>
        <v>2.0179999999999865E-2</v>
      </c>
      <c r="AF24" s="40">
        <f t="shared" si="11"/>
        <v>5.2740000000000009E-2</v>
      </c>
      <c r="AG24" s="40">
        <f t="shared" si="12"/>
        <v>0</v>
      </c>
      <c r="AH24" s="40">
        <f t="shared" si="12"/>
        <v>0</v>
      </c>
      <c r="AI24" s="40">
        <f t="shared" si="13"/>
        <v>0</v>
      </c>
      <c r="AJ24" s="40">
        <f t="shared" si="13"/>
        <v>0</v>
      </c>
      <c r="AK24" s="40"/>
      <c r="AL24" s="40">
        <v>13</v>
      </c>
      <c r="AM24" s="40">
        <v>14</v>
      </c>
      <c r="AN24" s="40"/>
      <c r="AO24" s="40"/>
      <c r="AP24" s="40">
        <f t="shared" si="14"/>
        <v>2.0179999999999865E-2</v>
      </c>
      <c r="AQ24" s="40">
        <f t="shared" si="15"/>
        <v>5.2740000000000009E-2</v>
      </c>
    </row>
    <row r="25" spans="3:43" ht="17.25">
      <c r="C25" s="8" t="s">
        <v>71</v>
      </c>
      <c r="D25" s="40">
        <v>2</v>
      </c>
      <c r="E25" s="40">
        <v>0</v>
      </c>
      <c r="F25" s="41">
        <v>1.7317800000000001</v>
      </c>
      <c r="G25" s="43">
        <v>1.81152</v>
      </c>
      <c r="H25" s="42">
        <v>1.5350699999999999</v>
      </c>
      <c r="I25" s="104"/>
      <c r="J25" s="43"/>
      <c r="K25" s="42"/>
      <c r="L25" s="104"/>
      <c r="M25" s="43"/>
      <c r="N25" s="42"/>
      <c r="O25" s="104"/>
      <c r="P25" s="43"/>
      <c r="Q25" s="42"/>
      <c r="R25" s="104"/>
      <c r="S25" s="43"/>
      <c r="T25" s="42"/>
      <c r="U25" s="43"/>
      <c r="V25" s="43"/>
      <c r="W25" s="44"/>
      <c r="X25" s="40"/>
      <c r="Y25" s="40">
        <f t="shared" si="8"/>
        <v>7.9739999999999922E-2</v>
      </c>
      <c r="Z25" s="40">
        <f t="shared" si="8"/>
        <v>0.19671000000000016</v>
      </c>
      <c r="AA25" s="40">
        <f t="shared" si="9"/>
        <v>0</v>
      </c>
      <c r="AB25" s="40">
        <f t="shared" si="9"/>
        <v>0</v>
      </c>
      <c r="AC25" s="40">
        <f t="shared" si="10"/>
        <v>0</v>
      </c>
      <c r="AD25" s="40">
        <f t="shared" si="10"/>
        <v>0</v>
      </c>
      <c r="AE25" s="40">
        <f t="shared" si="11"/>
        <v>0</v>
      </c>
      <c r="AF25" s="40">
        <f t="shared" si="11"/>
        <v>0</v>
      </c>
      <c r="AG25" s="40">
        <f t="shared" si="12"/>
        <v>0</v>
      </c>
      <c r="AH25" s="40">
        <f t="shared" si="12"/>
        <v>0</v>
      </c>
      <c r="AI25" s="40">
        <f t="shared" si="13"/>
        <v>0</v>
      </c>
      <c r="AJ25" s="40">
        <f t="shared" si="13"/>
        <v>0</v>
      </c>
      <c r="AK25" s="40"/>
      <c r="AL25" s="40">
        <v>13</v>
      </c>
      <c r="AM25" s="40">
        <v>15</v>
      </c>
      <c r="AN25" s="40"/>
      <c r="AO25" s="40"/>
      <c r="AP25" s="40">
        <f t="shared" si="14"/>
        <v>7.9739999999999922E-2</v>
      </c>
      <c r="AQ25" s="40">
        <f t="shared" si="15"/>
        <v>0.19671000000000016</v>
      </c>
    </row>
    <row r="26" spans="3:43" ht="16.5">
      <c r="C26" s="8" t="s">
        <v>72</v>
      </c>
      <c r="D26" s="40">
        <v>2</v>
      </c>
      <c r="E26" s="40">
        <v>0</v>
      </c>
      <c r="F26" s="41">
        <v>1.75868</v>
      </c>
      <c r="G26" s="43">
        <v>1.7899799999999999</v>
      </c>
      <c r="H26" s="42">
        <v>1.6326000000000001</v>
      </c>
      <c r="I26" s="104">
        <v>1.75868</v>
      </c>
      <c r="J26" s="43">
        <v>1.7899799999999999</v>
      </c>
      <c r="K26" s="42">
        <v>1.6326000000000001</v>
      </c>
      <c r="L26" s="104"/>
      <c r="M26" s="43"/>
      <c r="N26" s="42"/>
      <c r="O26" s="104"/>
      <c r="P26" s="43"/>
      <c r="Q26" s="42"/>
      <c r="R26" s="104"/>
      <c r="S26" s="43"/>
      <c r="T26" s="42"/>
      <c r="U26" s="43"/>
      <c r="V26" s="43"/>
      <c r="W26" s="44"/>
      <c r="X26" s="40"/>
      <c r="Y26" s="40">
        <f t="shared" si="8"/>
        <v>3.1299999999999883E-2</v>
      </c>
      <c r="Z26" s="40">
        <f t="shared" si="8"/>
        <v>0.12607999999999997</v>
      </c>
      <c r="AA26" s="40">
        <f t="shared" si="9"/>
        <v>3.1299999999999883E-2</v>
      </c>
      <c r="AB26" s="40">
        <f t="shared" si="9"/>
        <v>0.12607999999999997</v>
      </c>
      <c r="AC26" s="40">
        <f t="shared" si="10"/>
        <v>0</v>
      </c>
      <c r="AD26" s="40">
        <f t="shared" si="10"/>
        <v>0</v>
      </c>
      <c r="AE26" s="40">
        <f t="shared" si="11"/>
        <v>0</v>
      </c>
      <c r="AF26" s="40">
        <f t="shared" si="11"/>
        <v>0</v>
      </c>
      <c r="AG26" s="40">
        <f t="shared" si="12"/>
        <v>0</v>
      </c>
      <c r="AH26" s="40">
        <f t="shared" si="12"/>
        <v>0</v>
      </c>
      <c r="AI26" s="40">
        <f t="shared" si="13"/>
        <v>0</v>
      </c>
      <c r="AJ26" s="40">
        <f t="shared" si="13"/>
        <v>0</v>
      </c>
      <c r="AK26" s="40"/>
      <c r="AL26" s="40">
        <v>16</v>
      </c>
      <c r="AM26" s="40">
        <v>27</v>
      </c>
      <c r="AN26" s="40"/>
      <c r="AO26" s="40"/>
      <c r="AP26" s="40">
        <f t="shared" si="14"/>
        <v>3.1299999999999883E-2</v>
      </c>
      <c r="AQ26" s="40">
        <f t="shared" si="15"/>
        <v>0.12607999999999997</v>
      </c>
    </row>
    <row r="27" spans="3:43" ht="18">
      <c r="C27" s="9" t="s">
        <v>82</v>
      </c>
      <c r="D27" s="40">
        <v>2</v>
      </c>
      <c r="E27" s="40">
        <v>0</v>
      </c>
      <c r="F27" s="41">
        <v>1.9229700000000001</v>
      </c>
      <c r="G27" s="43">
        <v>1.8862399999999999</v>
      </c>
      <c r="H27" s="42">
        <v>1.8815299999999999</v>
      </c>
      <c r="I27" s="104">
        <v>1.88731</v>
      </c>
      <c r="J27" s="43">
        <v>1.88042</v>
      </c>
      <c r="K27" s="42">
        <v>1.77763</v>
      </c>
      <c r="L27" s="104"/>
      <c r="M27" s="43"/>
      <c r="N27" s="42"/>
      <c r="O27" s="104"/>
      <c r="P27" s="43"/>
      <c r="Q27" s="42"/>
      <c r="R27" s="104"/>
      <c r="S27" s="43"/>
      <c r="T27" s="42"/>
      <c r="U27" s="43"/>
      <c r="V27" s="43"/>
      <c r="W27" s="44"/>
      <c r="X27" s="40"/>
      <c r="Y27" s="40">
        <f t="shared" si="8"/>
        <v>3.6730000000000151E-2</v>
      </c>
      <c r="Z27" s="40">
        <f t="shared" si="8"/>
        <v>4.1440000000000143E-2</v>
      </c>
      <c r="AA27" s="40">
        <f t="shared" si="9"/>
        <v>6.8900000000000627E-3</v>
      </c>
      <c r="AB27" s="40">
        <f t="shared" si="9"/>
        <v>0.10968</v>
      </c>
      <c r="AC27" s="40">
        <f t="shared" si="10"/>
        <v>0</v>
      </c>
      <c r="AD27" s="40">
        <f t="shared" si="10"/>
        <v>0</v>
      </c>
      <c r="AE27" s="40">
        <f t="shared" si="11"/>
        <v>0</v>
      </c>
      <c r="AF27" s="40">
        <f t="shared" si="11"/>
        <v>0</v>
      </c>
      <c r="AG27" s="40">
        <f t="shared" si="12"/>
        <v>0</v>
      </c>
      <c r="AH27" s="40">
        <f t="shared" si="12"/>
        <v>0</v>
      </c>
      <c r="AI27" s="40">
        <f t="shared" si="13"/>
        <v>0</v>
      </c>
      <c r="AJ27" s="40">
        <f t="shared" si="13"/>
        <v>0</v>
      </c>
      <c r="AK27" s="40"/>
      <c r="AL27" s="40">
        <v>84</v>
      </c>
      <c r="AM27" s="40">
        <v>59</v>
      </c>
      <c r="AN27" s="40"/>
      <c r="AO27" s="40"/>
      <c r="AP27" s="40">
        <f t="shared" si="14"/>
        <v>2.1810000000000107E-2</v>
      </c>
      <c r="AQ27" s="40">
        <f t="shared" si="15"/>
        <v>7.5560000000000072E-2</v>
      </c>
    </row>
    <row r="28" spans="3:43" ht="18">
      <c r="C28" s="9" t="s">
        <v>83</v>
      </c>
      <c r="D28" s="40">
        <v>2</v>
      </c>
      <c r="E28" s="40">
        <v>0</v>
      </c>
      <c r="F28" s="41">
        <v>1.9074199999999999</v>
      </c>
      <c r="G28" s="43">
        <v>1.89316</v>
      </c>
      <c r="H28" s="42">
        <v>1.9106399999999999</v>
      </c>
      <c r="I28" s="104">
        <v>1.9298500000000001</v>
      </c>
      <c r="J28" s="43">
        <v>1.8938299999999999</v>
      </c>
      <c r="K28" s="42">
        <v>1.90967</v>
      </c>
      <c r="L28" s="104">
        <v>1.93266</v>
      </c>
      <c r="M28" s="43">
        <v>1.88229</v>
      </c>
      <c r="N28" s="42">
        <v>1.91246</v>
      </c>
      <c r="O28" s="104"/>
      <c r="P28" s="43"/>
      <c r="Q28" s="42"/>
      <c r="R28" s="104"/>
      <c r="S28" s="43"/>
      <c r="T28" s="42"/>
      <c r="U28" s="43"/>
      <c r="V28" s="43"/>
      <c r="W28" s="44"/>
      <c r="X28" s="40"/>
      <c r="Y28" s="40">
        <f t="shared" si="8"/>
        <v>1.4259999999999939E-2</v>
      </c>
      <c r="Z28" s="40">
        <f t="shared" si="8"/>
        <v>3.2200000000000006E-3</v>
      </c>
      <c r="AA28" s="40">
        <f t="shared" si="9"/>
        <v>3.6020000000000163E-2</v>
      </c>
      <c r="AB28" s="40">
        <f t="shared" si="9"/>
        <v>2.0180000000000087E-2</v>
      </c>
      <c r="AC28" s="40">
        <f t="shared" si="10"/>
        <v>5.0370000000000026E-2</v>
      </c>
      <c r="AD28" s="40">
        <f t="shared" si="10"/>
        <v>2.0199999999999996E-2</v>
      </c>
      <c r="AE28" s="40">
        <f t="shared" si="11"/>
        <v>0</v>
      </c>
      <c r="AF28" s="40">
        <f t="shared" si="11"/>
        <v>0</v>
      </c>
      <c r="AG28" s="40">
        <f t="shared" si="12"/>
        <v>0</v>
      </c>
      <c r="AH28" s="40">
        <f t="shared" si="12"/>
        <v>0</v>
      </c>
      <c r="AI28" s="40">
        <f t="shared" si="13"/>
        <v>0</v>
      </c>
      <c r="AJ28" s="40">
        <f t="shared" si="13"/>
        <v>0</v>
      </c>
      <c r="AK28" s="40"/>
      <c r="AL28" s="40">
        <v>85</v>
      </c>
      <c r="AM28" s="40">
        <v>91</v>
      </c>
      <c r="AN28" s="40"/>
      <c r="AO28" s="40"/>
      <c r="AP28" s="40">
        <f t="shared" si="14"/>
        <v>3.3550000000000045E-2</v>
      </c>
      <c r="AQ28" s="40">
        <f t="shared" si="15"/>
        <v>1.4533333333333362E-2</v>
      </c>
    </row>
    <row r="29" spans="3:43" ht="18">
      <c r="C29" s="9" t="s">
        <v>85</v>
      </c>
      <c r="D29" s="40">
        <v>2</v>
      </c>
      <c r="E29" s="40">
        <v>0</v>
      </c>
      <c r="F29" s="41">
        <v>1.87724</v>
      </c>
      <c r="G29" s="43">
        <v>1.85639</v>
      </c>
      <c r="H29" s="42">
        <v>1.8038000000000001</v>
      </c>
      <c r="I29" s="104">
        <v>2.2327900000000001</v>
      </c>
      <c r="J29" s="43">
        <v>2.22811</v>
      </c>
      <c r="K29" s="42">
        <v>1.7266600000000001</v>
      </c>
      <c r="L29" s="104"/>
      <c r="M29" s="43"/>
      <c r="N29" s="42"/>
      <c r="O29" s="104"/>
      <c r="P29" s="43"/>
      <c r="Q29" s="42"/>
      <c r="R29" s="104"/>
      <c r="S29" s="43"/>
      <c r="T29" s="42"/>
      <c r="U29" s="43"/>
      <c r="V29" s="43"/>
      <c r="W29" s="44"/>
      <c r="X29" s="40"/>
      <c r="Y29" s="40">
        <f t="shared" si="8"/>
        <v>2.0850000000000035E-2</v>
      </c>
      <c r="Z29" s="40">
        <f t="shared" si="8"/>
        <v>7.343999999999995E-2</v>
      </c>
      <c r="AA29" s="40">
        <f t="shared" si="9"/>
        <v>4.6800000000000175E-3</v>
      </c>
      <c r="AB29" s="40">
        <f t="shared" si="9"/>
        <v>0.50612999999999997</v>
      </c>
      <c r="AC29" s="40">
        <f t="shared" si="10"/>
        <v>0</v>
      </c>
      <c r="AD29" s="40">
        <f t="shared" si="10"/>
        <v>0</v>
      </c>
      <c r="AE29" s="40">
        <f t="shared" si="11"/>
        <v>0</v>
      </c>
      <c r="AF29" s="40">
        <f t="shared" si="11"/>
        <v>0</v>
      </c>
      <c r="AG29" s="40">
        <f t="shared" si="12"/>
        <v>0</v>
      </c>
      <c r="AH29" s="40">
        <f t="shared" si="12"/>
        <v>0</v>
      </c>
      <c r="AI29" s="40">
        <f t="shared" si="13"/>
        <v>0</v>
      </c>
      <c r="AJ29" s="40">
        <f t="shared" si="13"/>
        <v>0</v>
      </c>
      <c r="AK29" s="40"/>
      <c r="AL29" s="40">
        <v>141</v>
      </c>
      <c r="AM29" s="40">
        <v>122</v>
      </c>
      <c r="AN29" s="40"/>
      <c r="AO29" s="40"/>
      <c r="AP29" s="40">
        <f t="shared" si="14"/>
        <v>1.2765000000000026E-2</v>
      </c>
      <c r="AQ29" s="40">
        <f t="shared" si="15"/>
        <v>0.28978499999999996</v>
      </c>
    </row>
    <row r="30" spans="3:43" ht="18">
      <c r="C30" s="9" t="s">
        <v>86</v>
      </c>
      <c r="D30" s="40">
        <v>2</v>
      </c>
      <c r="E30" s="40">
        <v>0</v>
      </c>
      <c r="F30" s="41">
        <v>2.21516</v>
      </c>
      <c r="G30" s="43">
        <v>2.22899</v>
      </c>
      <c r="H30" s="42">
        <v>1.6895</v>
      </c>
      <c r="I30" s="104">
        <v>2.2210200000000002</v>
      </c>
      <c r="J30" s="43">
        <v>2.2209300000000001</v>
      </c>
      <c r="K30" s="42">
        <v>2.2296</v>
      </c>
      <c r="L30" s="104">
        <v>1.90863</v>
      </c>
      <c r="M30" s="43">
        <v>1.9034599999999999</v>
      </c>
      <c r="N30" s="42">
        <v>1.9174800000000001</v>
      </c>
      <c r="O30" s="104"/>
      <c r="P30" s="43"/>
      <c r="Q30" s="42"/>
      <c r="R30" s="104"/>
      <c r="S30" s="43"/>
      <c r="T30" s="42"/>
      <c r="U30" s="43"/>
      <c r="V30" s="43"/>
      <c r="W30" s="44"/>
      <c r="X30" s="40"/>
      <c r="Y30" s="40">
        <f t="shared" si="8"/>
        <v>1.3830000000000009E-2</v>
      </c>
      <c r="Z30" s="40">
        <f t="shared" si="8"/>
        <v>0.52566000000000002</v>
      </c>
      <c r="AA30" s="40">
        <f t="shared" si="9"/>
        <v>9.0000000000145519E-5</v>
      </c>
      <c r="AB30" s="40">
        <f t="shared" si="9"/>
        <v>8.57999999999981E-3</v>
      </c>
      <c r="AC30" s="40">
        <f t="shared" si="10"/>
        <v>5.1700000000001189E-3</v>
      </c>
      <c r="AD30" s="40">
        <f t="shared" si="10"/>
        <v>8.8500000000000245E-3</v>
      </c>
      <c r="AE30" s="40">
        <f t="shared" si="11"/>
        <v>0</v>
      </c>
      <c r="AF30" s="40">
        <f t="shared" si="11"/>
        <v>0</v>
      </c>
      <c r="AG30" s="40">
        <f t="shared" si="12"/>
        <v>0</v>
      </c>
      <c r="AH30" s="40">
        <f t="shared" si="12"/>
        <v>0</v>
      </c>
      <c r="AI30" s="40">
        <f t="shared" si="13"/>
        <v>0</v>
      </c>
      <c r="AJ30" s="40">
        <f t="shared" si="13"/>
        <v>0</v>
      </c>
      <c r="AK30" s="40"/>
      <c r="AL30" s="40">
        <v>272</v>
      </c>
      <c r="AM30" s="40">
        <v>304</v>
      </c>
      <c r="AN30" s="40"/>
      <c r="AO30" s="40"/>
      <c r="AP30" s="40">
        <f t="shared" si="14"/>
        <v>6.3633333333334248E-3</v>
      </c>
      <c r="AQ30" s="40">
        <f t="shared" si="15"/>
        <v>0.18102999999999994</v>
      </c>
    </row>
    <row r="31" spans="3:43" ht="18">
      <c r="C31" s="9" t="s">
        <v>84</v>
      </c>
      <c r="D31" s="40">
        <v>2</v>
      </c>
      <c r="E31" s="40">
        <v>0</v>
      </c>
      <c r="F31" s="41">
        <v>1.8821399999999999</v>
      </c>
      <c r="G31" s="43">
        <v>1.88134</v>
      </c>
      <c r="H31" s="42">
        <v>1.8960600000000001</v>
      </c>
      <c r="I31" s="104">
        <v>1.8812899999999999</v>
      </c>
      <c r="J31" s="43">
        <v>1.88056</v>
      </c>
      <c r="K31" s="42">
        <v>1.89737</v>
      </c>
      <c r="L31" s="104">
        <v>1.91747</v>
      </c>
      <c r="M31" s="43">
        <v>1.8763700000000001</v>
      </c>
      <c r="N31" s="42">
        <v>1.9064099999999999</v>
      </c>
      <c r="O31" s="104"/>
      <c r="P31" s="43"/>
      <c r="Q31" s="42"/>
      <c r="R31" s="104"/>
      <c r="S31" s="43"/>
      <c r="T31" s="42"/>
      <c r="U31" s="43"/>
      <c r="V31" s="43"/>
      <c r="W31" s="44"/>
      <c r="X31" s="40"/>
      <c r="Y31" s="40">
        <f t="shared" si="8"/>
        <v>7.9999999999991189E-4</v>
      </c>
      <c r="Z31" s="40">
        <f t="shared" si="8"/>
        <v>1.3920000000000154E-2</v>
      </c>
      <c r="AA31" s="40">
        <f t="shared" si="9"/>
        <v>7.299999999998974E-4</v>
      </c>
      <c r="AB31" s="40">
        <f t="shared" si="9"/>
        <v>1.6080000000000094E-2</v>
      </c>
      <c r="AC31" s="40">
        <f t="shared" si="10"/>
        <v>4.1099999999999914E-2</v>
      </c>
      <c r="AD31" s="40">
        <f t="shared" si="10"/>
        <v>1.106000000000007E-2</v>
      </c>
      <c r="AE31" s="40">
        <f t="shared" si="11"/>
        <v>0</v>
      </c>
      <c r="AF31" s="40">
        <f t="shared" si="11"/>
        <v>0</v>
      </c>
      <c r="AG31" s="40">
        <f t="shared" si="12"/>
        <v>0</v>
      </c>
      <c r="AH31" s="40">
        <f t="shared" si="12"/>
        <v>0</v>
      </c>
      <c r="AI31" s="40">
        <f t="shared" si="13"/>
        <v>0</v>
      </c>
      <c r="AJ31" s="40">
        <f t="shared" si="13"/>
        <v>0</v>
      </c>
      <c r="AK31" s="40"/>
      <c r="AL31" s="40">
        <v>93</v>
      </c>
      <c r="AM31" s="40">
        <v>85</v>
      </c>
      <c r="AN31" s="40"/>
      <c r="AO31" s="40"/>
      <c r="AP31" s="40">
        <f t="shared" si="14"/>
        <v>1.4209999999999908E-2</v>
      </c>
      <c r="AQ31" s="40">
        <f t="shared" si="15"/>
        <v>1.3686666666666772E-2</v>
      </c>
    </row>
    <row r="32" spans="3:43" ht="18">
      <c r="C32" s="9" t="s">
        <v>165</v>
      </c>
      <c r="D32" s="40">
        <v>2</v>
      </c>
      <c r="E32" s="40">
        <v>0</v>
      </c>
      <c r="F32" s="41">
        <v>1.92902</v>
      </c>
      <c r="G32" s="43">
        <v>1.9039200000000001</v>
      </c>
      <c r="H32" s="42">
        <v>1.93397</v>
      </c>
      <c r="I32" s="104">
        <v>1.9512499999999999</v>
      </c>
      <c r="J32" s="43">
        <v>1.9274199999999999</v>
      </c>
      <c r="K32" s="42">
        <v>1.94194</v>
      </c>
      <c r="L32" s="104">
        <v>1.9510000000000001</v>
      </c>
      <c r="M32" s="43">
        <v>1.9274</v>
      </c>
      <c r="N32" s="42">
        <v>1.94198</v>
      </c>
      <c r="O32" s="104">
        <v>1.92896</v>
      </c>
      <c r="P32" s="43">
        <v>1.9039600000000001</v>
      </c>
      <c r="Q32" s="42">
        <v>1.9339900000000001</v>
      </c>
      <c r="R32" s="104"/>
      <c r="S32" s="43"/>
      <c r="T32" s="42"/>
      <c r="U32" s="43"/>
      <c r="V32" s="43"/>
      <c r="W32" s="44"/>
      <c r="X32" s="40"/>
      <c r="Y32" s="40">
        <f t="shared" si="8"/>
        <v>2.50999999999999E-2</v>
      </c>
      <c r="Z32" s="40">
        <f t="shared" si="8"/>
        <v>4.9500000000000099E-3</v>
      </c>
      <c r="AA32" s="40">
        <f t="shared" si="9"/>
        <v>2.3830000000000018E-2</v>
      </c>
      <c r="AB32" s="40">
        <f t="shared" si="9"/>
        <v>9.3099999999999294E-3</v>
      </c>
      <c r="AC32" s="40">
        <f t="shared" si="10"/>
        <v>2.3600000000000065E-2</v>
      </c>
      <c r="AD32" s="40">
        <f t="shared" si="10"/>
        <v>9.020000000000028E-3</v>
      </c>
      <c r="AE32" s="40">
        <f t="shared" si="11"/>
        <v>2.4999999999999911E-2</v>
      </c>
      <c r="AF32" s="40">
        <f t="shared" si="11"/>
        <v>5.03000000000009E-3</v>
      </c>
      <c r="AG32" s="40">
        <f t="shared" si="12"/>
        <v>0</v>
      </c>
      <c r="AH32" s="40">
        <f t="shared" si="12"/>
        <v>0</v>
      </c>
      <c r="AI32" s="40">
        <f t="shared" si="13"/>
        <v>0</v>
      </c>
      <c r="AJ32" s="40">
        <f t="shared" si="13"/>
        <v>0</v>
      </c>
      <c r="AK32" s="40"/>
      <c r="AL32" s="40">
        <v>195</v>
      </c>
      <c r="AM32" s="40">
        <v>59</v>
      </c>
      <c r="AN32" s="40"/>
      <c r="AO32" s="40"/>
      <c r="AP32" s="40">
        <f t="shared" si="14"/>
        <v>2.4382499999999974E-2</v>
      </c>
      <c r="AQ32" s="40">
        <f t="shared" si="15"/>
        <v>7.0775000000000143E-3</v>
      </c>
    </row>
    <row r="33" spans="3:43" ht="18">
      <c r="C33" s="9" t="s">
        <v>166</v>
      </c>
      <c r="D33" s="40">
        <v>2</v>
      </c>
      <c r="E33" s="40">
        <v>0</v>
      </c>
      <c r="F33" s="41">
        <v>1.9120299999999999</v>
      </c>
      <c r="G33" s="43">
        <v>1.9084700000000001</v>
      </c>
      <c r="H33" s="42">
        <v>1.9361699999999999</v>
      </c>
      <c r="I33" s="104">
        <v>1.91205</v>
      </c>
      <c r="J33" s="43">
        <v>1.9084700000000001</v>
      </c>
      <c r="K33" s="42">
        <v>1.9361600000000001</v>
      </c>
      <c r="L33" s="104">
        <v>1.9491799999999999</v>
      </c>
      <c r="M33" s="43">
        <v>1.92316</v>
      </c>
      <c r="N33" s="42">
        <v>1.93699</v>
      </c>
      <c r="O33" s="104">
        <v>1.9491700000000001</v>
      </c>
      <c r="P33" s="43">
        <v>1.92316</v>
      </c>
      <c r="Q33" s="42">
        <v>1.93699</v>
      </c>
      <c r="R33" s="104"/>
      <c r="S33" s="43"/>
      <c r="T33" s="42"/>
      <c r="U33" s="43"/>
      <c r="V33" s="43"/>
      <c r="W33" s="44"/>
      <c r="X33" s="40"/>
      <c r="Y33" s="40">
        <f t="shared" si="8"/>
        <v>3.5599999999997856E-3</v>
      </c>
      <c r="Z33" s="40">
        <f t="shared" si="8"/>
        <v>2.414000000000005E-2</v>
      </c>
      <c r="AA33" s="40">
        <f t="shared" si="9"/>
        <v>3.5799999999999166E-3</v>
      </c>
      <c r="AB33" s="40">
        <f t="shared" si="9"/>
        <v>2.4110000000000076E-2</v>
      </c>
      <c r="AC33" s="40">
        <f t="shared" si="10"/>
        <v>2.6019999999999932E-2</v>
      </c>
      <c r="AD33" s="40">
        <f t="shared" si="10"/>
        <v>1.2189999999999923E-2</v>
      </c>
      <c r="AE33" s="40">
        <f t="shared" si="11"/>
        <v>2.6010000000000089E-2</v>
      </c>
      <c r="AF33" s="40">
        <f t="shared" si="11"/>
        <v>1.218000000000008E-2</v>
      </c>
      <c r="AG33" s="40">
        <f t="shared" si="12"/>
        <v>0</v>
      </c>
      <c r="AH33" s="40">
        <f t="shared" si="12"/>
        <v>0</v>
      </c>
      <c r="AI33" s="40">
        <f t="shared" si="13"/>
        <v>0</v>
      </c>
      <c r="AJ33" s="40">
        <f t="shared" si="13"/>
        <v>0</v>
      </c>
      <c r="AK33" s="40"/>
      <c r="AL33" s="40">
        <v>71</v>
      </c>
      <c r="AM33" s="40">
        <v>50</v>
      </c>
      <c r="AN33" s="40"/>
      <c r="AO33" s="40"/>
      <c r="AP33" s="40">
        <f t="shared" si="14"/>
        <v>1.4792499999999931E-2</v>
      </c>
      <c r="AQ33" s="40">
        <f t="shared" si="15"/>
        <v>1.8155000000000032E-2</v>
      </c>
    </row>
    <row r="34" spans="3:43" ht="18">
      <c r="C34" s="9" t="s">
        <v>87</v>
      </c>
      <c r="D34" s="40">
        <v>2</v>
      </c>
      <c r="E34" s="40">
        <v>0</v>
      </c>
      <c r="F34" s="41">
        <v>2.2377699999999998</v>
      </c>
      <c r="G34" s="43">
        <v>2.2158199999999999</v>
      </c>
      <c r="H34" s="42">
        <v>2.1110099999999998</v>
      </c>
      <c r="I34" s="104">
        <v>1.88832</v>
      </c>
      <c r="J34" s="43">
        <v>1.87835</v>
      </c>
      <c r="K34" s="42">
        <v>1.89557</v>
      </c>
      <c r="L34" s="104">
        <v>1.8927099999999999</v>
      </c>
      <c r="M34" s="43">
        <v>1.8784799999999999</v>
      </c>
      <c r="N34" s="42">
        <v>1.8932899999999999</v>
      </c>
      <c r="O34" s="104"/>
      <c r="P34" s="43"/>
      <c r="Q34" s="42"/>
      <c r="R34" s="104"/>
      <c r="S34" s="43"/>
      <c r="T34" s="42"/>
      <c r="U34" s="43"/>
      <c r="V34" s="43"/>
      <c r="W34" s="44"/>
      <c r="X34" s="40"/>
      <c r="Y34" s="40">
        <f t="shared" si="8"/>
        <v>2.1949999999999914E-2</v>
      </c>
      <c r="Z34" s="40">
        <f t="shared" si="8"/>
        <v>0.12675999999999998</v>
      </c>
      <c r="AA34" s="40">
        <f t="shared" si="9"/>
        <v>9.9700000000000344E-3</v>
      </c>
      <c r="AB34" s="40">
        <f t="shared" si="9"/>
        <v>7.2499999999999787E-3</v>
      </c>
      <c r="AC34" s="40">
        <f t="shared" si="10"/>
        <v>1.4229999999999965E-2</v>
      </c>
      <c r="AD34" s="40">
        <f t="shared" si="10"/>
        <v>5.8000000000002494E-4</v>
      </c>
      <c r="AE34" s="40">
        <f t="shared" si="11"/>
        <v>0</v>
      </c>
      <c r="AF34" s="40">
        <f t="shared" si="11"/>
        <v>0</v>
      </c>
      <c r="AG34" s="40">
        <f t="shared" si="12"/>
        <v>0</v>
      </c>
      <c r="AH34" s="40">
        <f t="shared" si="12"/>
        <v>0</v>
      </c>
      <c r="AI34" s="40">
        <f t="shared" si="13"/>
        <v>0</v>
      </c>
      <c r="AJ34" s="40">
        <f t="shared" si="13"/>
        <v>0</v>
      </c>
      <c r="AK34" s="40"/>
      <c r="AL34" s="40">
        <v>252</v>
      </c>
      <c r="AM34" s="40">
        <v>173</v>
      </c>
      <c r="AN34" s="40"/>
      <c r="AO34" s="40"/>
      <c r="AP34" s="40">
        <f t="shared" si="14"/>
        <v>1.5383333333333304E-2</v>
      </c>
      <c r="AQ34" s="40">
        <f t="shared" si="15"/>
        <v>4.4863333333333331E-2</v>
      </c>
    </row>
    <row r="35" spans="3:43" ht="18.75">
      <c r="C35" s="9" t="s">
        <v>89</v>
      </c>
      <c r="D35" s="40">
        <v>2</v>
      </c>
      <c r="E35" s="40">
        <v>0</v>
      </c>
      <c r="F35" s="41">
        <v>1.9533799999999999</v>
      </c>
      <c r="G35" s="43">
        <v>1.8995200000000001</v>
      </c>
      <c r="H35" s="42">
        <v>1.9021699999999999</v>
      </c>
      <c r="I35" s="104">
        <v>2.2780300000000002</v>
      </c>
      <c r="J35" s="43">
        <v>2.2928299999999999</v>
      </c>
      <c r="K35" s="42">
        <v>1.6956599999999999</v>
      </c>
      <c r="L35" s="104"/>
      <c r="M35" s="43"/>
      <c r="N35" s="42"/>
      <c r="O35" s="104"/>
      <c r="P35" s="43"/>
      <c r="Q35" s="42"/>
      <c r="R35" s="104"/>
      <c r="S35" s="43"/>
      <c r="T35" s="42"/>
      <c r="U35" s="43"/>
      <c r="V35" s="43"/>
      <c r="W35" s="44"/>
      <c r="X35" s="40"/>
      <c r="Y35" s="40">
        <f t="shared" si="8"/>
        <v>5.3859999999999797E-2</v>
      </c>
      <c r="Z35" s="40">
        <f t="shared" si="8"/>
        <v>5.1209999999999978E-2</v>
      </c>
      <c r="AA35" s="40">
        <f t="shared" si="9"/>
        <v>1.4799999999999702E-2</v>
      </c>
      <c r="AB35" s="40">
        <f t="shared" si="9"/>
        <v>0.58237000000000028</v>
      </c>
      <c r="AC35" s="40">
        <f t="shared" si="10"/>
        <v>0</v>
      </c>
      <c r="AD35" s="40">
        <f t="shared" si="10"/>
        <v>0</v>
      </c>
      <c r="AE35" s="40">
        <f t="shared" si="11"/>
        <v>0</v>
      </c>
      <c r="AF35" s="40">
        <f t="shared" si="11"/>
        <v>0</v>
      </c>
      <c r="AG35" s="40">
        <f t="shared" si="12"/>
        <v>0</v>
      </c>
      <c r="AH35" s="40">
        <f t="shared" si="12"/>
        <v>0</v>
      </c>
      <c r="AI35" s="40">
        <f t="shared" si="13"/>
        <v>0</v>
      </c>
      <c r="AJ35" s="40">
        <f t="shared" si="13"/>
        <v>0</v>
      </c>
      <c r="AK35" s="40"/>
      <c r="AL35" s="40">
        <v>54</v>
      </c>
      <c r="AM35" s="40">
        <v>215</v>
      </c>
      <c r="AN35" s="40"/>
      <c r="AO35" s="40"/>
      <c r="AP35" s="40">
        <f t="shared" si="14"/>
        <v>3.432999999999975E-2</v>
      </c>
      <c r="AQ35" s="40">
        <f t="shared" si="15"/>
        <v>0.31679000000000013</v>
      </c>
    </row>
    <row r="36" spans="3:43" ht="18">
      <c r="C36" s="9" t="s">
        <v>88</v>
      </c>
      <c r="D36" s="40">
        <v>2</v>
      </c>
      <c r="E36" s="40">
        <v>0</v>
      </c>
      <c r="F36" s="41">
        <v>2.2402799999999998</v>
      </c>
      <c r="G36" s="43">
        <v>2.26546</v>
      </c>
      <c r="H36" s="42">
        <v>2.17943</v>
      </c>
      <c r="I36" s="104">
        <v>2.1938</v>
      </c>
      <c r="J36" s="43">
        <v>2.2252700000000001</v>
      </c>
      <c r="K36" s="42">
        <v>2.1829800000000001</v>
      </c>
      <c r="L36" s="104">
        <v>1.93916</v>
      </c>
      <c r="M36" s="43">
        <v>1.91035</v>
      </c>
      <c r="N36" s="42">
        <v>1.9269000000000001</v>
      </c>
      <c r="O36" s="104"/>
      <c r="P36" s="43"/>
      <c r="Q36" s="42"/>
      <c r="R36" s="104"/>
      <c r="S36" s="43"/>
      <c r="T36" s="42"/>
      <c r="U36" s="43"/>
      <c r="V36" s="43"/>
      <c r="W36" s="44"/>
      <c r="X36" s="40"/>
      <c r="Y36" s="40">
        <f t="shared" si="8"/>
        <v>2.5180000000000202E-2</v>
      </c>
      <c r="Z36" s="40">
        <f t="shared" si="8"/>
        <v>6.0849999999999849E-2</v>
      </c>
      <c r="AA36" s="40">
        <f t="shared" si="9"/>
        <v>3.1470000000000109E-2</v>
      </c>
      <c r="AB36" s="40">
        <f t="shared" si="9"/>
        <v>1.081999999999983E-2</v>
      </c>
      <c r="AC36" s="40">
        <f t="shared" si="10"/>
        <v>2.8810000000000002E-2</v>
      </c>
      <c r="AD36" s="40">
        <f t="shared" si="10"/>
        <v>1.2259999999999938E-2</v>
      </c>
      <c r="AE36" s="40">
        <f t="shared" si="11"/>
        <v>0</v>
      </c>
      <c r="AF36" s="40">
        <f t="shared" si="11"/>
        <v>0</v>
      </c>
      <c r="AG36" s="40">
        <f t="shared" si="12"/>
        <v>0</v>
      </c>
      <c r="AH36" s="40">
        <f t="shared" si="12"/>
        <v>0</v>
      </c>
      <c r="AI36" s="40">
        <f t="shared" si="13"/>
        <v>0</v>
      </c>
      <c r="AJ36" s="40">
        <f t="shared" si="13"/>
        <v>0</v>
      </c>
      <c r="AK36" s="40"/>
      <c r="AL36" s="40">
        <v>76</v>
      </c>
      <c r="AM36" s="40">
        <v>88</v>
      </c>
      <c r="AN36" s="40"/>
      <c r="AO36" s="40"/>
      <c r="AP36" s="40">
        <f t="shared" si="14"/>
        <v>2.8486666666666771E-2</v>
      </c>
      <c r="AQ36" s="40">
        <f t="shared" si="15"/>
        <v>2.7976666666666539E-2</v>
      </c>
    </row>
    <row r="37" spans="3:43" ht="18.75">
      <c r="C37" s="9" t="s">
        <v>90</v>
      </c>
      <c r="D37" s="40">
        <v>2</v>
      </c>
      <c r="E37" s="40">
        <v>0</v>
      </c>
      <c r="F37" s="41">
        <v>2.2253599999999998</v>
      </c>
      <c r="G37" s="43">
        <v>2.22668</v>
      </c>
      <c r="H37" s="42">
        <v>2.1182099999999999</v>
      </c>
      <c r="I37" s="104">
        <v>1.9405399999999999</v>
      </c>
      <c r="J37" s="43">
        <v>1.90343</v>
      </c>
      <c r="K37" s="42">
        <v>1.9223399999999999</v>
      </c>
      <c r="L37" s="104">
        <v>1.92936</v>
      </c>
      <c r="M37" s="43">
        <v>1.90256</v>
      </c>
      <c r="N37" s="42">
        <v>1.92265</v>
      </c>
      <c r="O37" s="104"/>
      <c r="P37" s="43"/>
      <c r="Q37" s="42"/>
      <c r="R37" s="104"/>
      <c r="S37" s="43"/>
      <c r="T37" s="42"/>
      <c r="U37" s="43"/>
      <c r="V37" s="43"/>
      <c r="W37" s="44"/>
      <c r="X37" s="40"/>
      <c r="Y37" s="40">
        <f t="shared" si="8"/>
        <v>1.3200000000002099E-3</v>
      </c>
      <c r="Z37" s="40">
        <f t="shared" si="8"/>
        <v>0.10714999999999986</v>
      </c>
      <c r="AA37" s="40">
        <f t="shared" si="9"/>
        <v>3.7109999999999976E-2</v>
      </c>
      <c r="AB37" s="40">
        <f t="shared" si="9"/>
        <v>1.8199999999999994E-2</v>
      </c>
      <c r="AC37" s="40">
        <f t="shared" si="10"/>
        <v>2.6799999999999935E-2</v>
      </c>
      <c r="AD37" s="40">
        <f t="shared" si="10"/>
        <v>6.7099999999999937E-3</v>
      </c>
      <c r="AE37" s="40">
        <f t="shared" si="11"/>
        <v>0</v>
      </c>
      <c r="AF37" s="40">
        <f t="shared" si="11"/>
        <v>0</v>
      </c>
      <c r="AG37" s="40">
        <f t="shared" si="12"/>
        <v>0</v>
      </c>
      <c r="AH37" s="40">
        <f t="shared" si="12"/>
        <v>0</v>
      </c>
      <c r="AI37" s="40">
        <f t="shared" si="13"/>
        <v>0</v>
      </c>
      <c r="AJ37" s="40">
        <f t="shared" si="13"/>
        <v>0</v>
      </c>
      <c r="AK37" s="40"/>
      <c r="AL37" s="40">
        <v>68</v>
      </c>
      <c r="AM37" s="40">
        <v>162</v>
      </c>
      <c r="AN37" s="40"/>
      <c r="AO37" s="40"/>
      <c r="AP37" s="40">
        <f t="shared" si="14"/>
        <v>2.1743333333333375E-2</v>
      </c>
      <c r="AQ37" s="40">
        <f t="shared" si="15"/>
        <v>4.4019999999999948E-2</v>
      </c>
    </row>
    <row r="38" spans="3:43" ht="18.75">
      <c r="C38" s="9" t="s">
        <v>91</v>
      </c>
      <c r="D38" s="40">
        <v>2</v>
      </c>
      <c r="E38" s="40">
        <v>0</v>
      </c>
      <c r="F38" s="41">
        <v>1.96231</v>
      </c>
      <c r="G38" s="43">
        <v>1.94224</v>
      </c>
      <c r="H38" s="42">
        <v>1.9563200000000001</v>
      </c>
      <c r="I38" s="104">
        <v>1.9493499999999999</v>
      </c>
      <c r="J38" s="43">
        <v>1.9328099999999999</v>
      </c>
      <c r="K38" s="42">
        <v>1.96173</v>
      </c>
      <c r="L38" s="104">
        <v>1.9541299999999999</v>
      </c>
      <c r="M38" s="43">
        <v>1.9280999999999999</v>
      </c>
      <c r="N38" s="42">
        <v>1.9574400000000001</v>
      </c>
      <c r="O38" s="104">
        <v>2.2603800000000001</v>
      </c>
      <c r="P38" s="43">
        <v>2.31088</v>
      </c>
      <c r="Q38" s="42">
        <v>2.2170700000000001</v>
      </c>
      <c r="R38" s="104"/>
      <c r="S38" s="43"/>
      <c r="T38" s="42"/>
      <c r="U38" s="43"/>
      <c r="V38" s="43"/>
      <c r="W38" s="44"/>
      <c r="X38" s="40"/>
      <c r="Y38" s="40">
        <f t="shared" si="8"/>
        <v>2.0070000000000032E-2</v>
      </c>
      <c r="Z38" s="40">
        <f t="shared" si="8"/>
        <v>5.9899999999999398E-3</v>
      </c>
      <c r="AA38" s="40">
        <f t="shared" si="9"/>
        <v>1.6539999999999999E-2</v>
      </c>
      <c r="AB38" s="40">
        <f t="shared" si="9"/>
        <v>1.2380000000000058E-2</v>
      </c>
      <c r="AC38" s="40">
        <f t="shared" si="10"/>
        <v>2.6029999999999998E-2</v>
      </c>
      <c r="AD38" s="40">
        <f t="shared" si="10"/>
        <v>3.3100000000001462E-3</v>
      </c>
      <c r="AE38" s="40">
        <f t="shared" si="11"/>
        <v>5.0499999999999989E-2</v>
      </c>
      <c r="AF38" s="40">
        <f t="shared" si="11"/>
        <v>4.330999999999996E-2</v>
      </c>
      <c r="AG38" s="40">
        <f t="shared" si="12"/>
        <v>0</v>
      </c>
      <c r="AH38" s="40">
        <f t="shared" si="12"/>
        <v>0</v>
      </c>
      <c r="AI38" s="40">
        <f t="shared" si="13"/>
        <v>0</v>
      </c>
      <c r="AJ38" s="40">
        <f t="shared" si="13"/>
        <v>0</v>
      </c>
      <c r="AK38" s="40"/>
      <c r="AL38" s="40">
        <v>63</v>
      </c>
      <c r="AM38" s="40">
        <v>50</v>
      </c>
      <c r="AN38" s="40"/>
      <c r="AO38" s="40"/>
      <c r="AP38" s="40">
        <f t="shared" si="14"/>
        <v>2.8285000000000005E-2</v>
      </c>
      <c r="AQ38" s="40">
        <f t="shared" si="15"/>
        <v>1.6247500000000026E-2</v>
      </c>
    </row>
    <row r="39" spans="3:43" ht="18.75">
      <c r="C39" s="8" t="s">
        <v>92</v>
      </c>
      <c r="D39" s="40">
        <v>2</v>
      </c>
      <c r="E39" s="40">
        <v>0</v>
      </c>
      <c r="F39" s="41">
        <v>1.88808</v>
      </c>
      <c r="G39" s="43">
        <v>1.8557699999999999</v>
      </c>
      <c r="H39" s="42">
        <v>1.8178399999999999</v>
      </c>
      <c r="I39" s="104"/>
      <c r="J39" s="43"/>
      <c r="K39" s="42"/>
      <c r="L39" s="104"/>
      <c r="M39" s="43"/>
      <c r="N39" s="42"/>
      <c r="O39" s="104"/>
      <c r="P39" s="43"/>
      <c r="Q39" s="42"/>
      <c r="R39" s="104"/>
      <c r="S39" s="43"/>
      <c r="T39" s="42"/>
      <c r="U39" s="43"/>
      <c r="V39" s="43"/>
      <c r="W39" s="44"/>
      <c r="X39" s="40"/>
      <c r="Y39" s="40">
        <f t="shared" si="8"/>
        <v>3.2310000000000061E-2</v>
      </c>
      <c r="Z39" s="40">
        <f t="shared" si="8"/>
        <v>7.024000000000008E-2</v>
      </c>
      <c r="AA39" s="40">
        <f t="shared" si="9"/>
        <v>0</v>
      </c>
      <c r="AB39" s="40">
        <f t="shared" si="9"/>
        <v>0</v>
      </c>
      <c r="AC39" s="40">
        <f t="shared" si="10"/>
        <v>0</v>
      </c>
      <c r="AD39" s="40">
        <f t="shared" si="10"/>
        <v>0</v>
      </c>
      <c r="AE39" s="40">
        <f t="shared" si="11"/>
        <v>0</v>
      </c>
      <c r="AF39" s="40">
        <f t="shared" si="11"/>
        <v>0</v>
      </c>
      <c r="AG39" s="40">
        <f t="shared" si="12"/>
        <v>0</v>
      </c>
      <c r="AH39" s="40">
        <f t="shared" si="12"/>
        <v>0</v>
      </c>
      <c r="AI39" s="40">
        <f t="shared" si="13"/>
        <v>0</v>
      </c>
      <c r="AJ39" s="40">
        <f t="shared" si="13"/>
        <v>0</v>
      </c>
      <c r="AK39" s="40"/>
      <c r="AL39" s="40">
        <v>16</v>
      </c>
      <c r="AM39" s="40">
        <v>33</v>
      </c>
      <c r="AN39" s="40"/>
      <c r="AO39" s="40"/>
      <c r="AP39" s="40">
        <f t="shared" si="14"/>
        <v>3.2310000000000061E-2</v>
      </c>
      <c r="AQ39" s="40">
        <f t="shared" si="15"/>
        <v>7.024000000000008E-2</v>
      </c>
    </row>
    <row r="40" spans="3:43" ht="18">
      <c r="C40" s="8" t="s">
        <v>93</v>
      </c>
      <c r="D40" s="40">
        <v>2</v>
      </c>
      <c r="E40" s="40">
        <v>0</v>
      </c>
      <c r="F40" s="41">
        <v>1.8413999999999999</v>
      </c>
      <c r="G40" s="43">
        <v>1.8950100000000001</v>
      </c>
      <c r="H40" s="42">
        <v>1.8726</v>
      </c>
      <c r="I40" s="104">
        <v>1.8414200000000001</v>
      </c>
      <c r="J40" s="43">
        <v>1.8950100000000001</v>
      </c>
      <c r="K40" s="42">
        <v>1.8725799999999999</v>
      </c>
      <c r="L40" s="104"/>
      <c r="M40" s="43"/>
      <c r="N40" s="42"/>
      <c r="O40" s="104"/>
      <c r="P40" s="43"/>
      <c r="Q40" s="42"/>
      <c r="R40" s="104"/>
      <c r="S40" s="43"/>
      <c r="T40" s="42"/>
      <c r="U40" s="43"/>
      <c r="V40" s="43"/>
      <c r="W40" s="44"/>
      <c r="X40" s="40"/>
      <c r="Y40" s="40">
        <f t="shared" si="8"/>
        <v>5.3610000000000158E-2</v>
      </c>
      <c r="Z40" s="40">
        <f t="shared" si="8"/>
        <v>3.1200000000000117E-2</v>
      </c>
      <c r="AA40" s="40">
        <f t="shared" si="9"/>
        <v>5.3590000000000027E-2</v>
      </c>
      <c r="AB40" s="40">
        <f t="shared" si="9"/>
        <v>3.1159999999999854E-2</v>
      </c>
      <c r="AC40" s="40">
        <f t="shared" si="10"/>
        <v>0</v>
      </c>
      <c r="AD40" s="40">
        <f t="shared" si="10"/>
        <v>0</v>
      </c>
      <c r="AE40" s="40">
        <f t="shared" si="11"/>
        <v>0</v>
      </c>
      <c r="AF40" s="40">
        <f t="shared" si="11"/>
        <v>0</v>
      </c>
      <c r="AG40" s="40">
        <f t="shared" si="12"/>
        <v>0</v>
      </c>
      <c r="AH40" s="40">
        <f t="shared" si="12"/>
        <v>0</v>
      </c>
      <c r="AI40" s="40">
        <f t="shared" si="13"/>
        <v>0</v>
      </c>
      <c r="AJ40" s="40">
        <f t="shared" si="13"/>
        <v>0</v>
      </c>
      <c r="AK40" s="40"/>
      <c r="AL40" s="40">
        <v>37</v>
      </c>
      <c r="AM40" s="40">
        <v>67</v>
      </c>
      <c r="AN40" s="40"/>
      <c r="AO40" s="40"/>
      <c r="AP40" s="40">
        <f t="shared" si="14"/>
        <v>5.3600000000000092E-2</v>
      </c>
      <c r="AQ40" s="40">
        <f t="shared" si="15"/>
        <v>3.1179999999999986E-2</v>
      </c>
    </row>
    <row r="41" spans="3:43" ht="17.25">
      <c r="C41" s="8" t="s">
        <v>23</v>
      </c>
      <c r="D41" s="40">
        <v>2</v>
      </c>
      <c r="E41" s="40">
        <v>0</v>
      </c>
      <c r="F41" s="41">
        <v>1.95245</v>
      </c>
      <c r="G41" s="43">
        <v>1.7968299999999999</v>
      </c>
      <c r="H41" s="42">
        <v>1.7490300000000001</v>
      </c>
      <c r="I41" s="104"/>
      <c r="J41" s="43"/>
      <c r="K41" s="42"/>
      <c r="L41" s="104"/>
      <c r="M41" s="43"/>
      <c r="N41" s="42"/>
      <c r="O41" s="104"/>
      <c r="P41" s="43"/>
      <c r="Q41" s="42"/>
      <c r="R41" s="104"/>
      <c r="S41" s="43"/>
      <c r="T41" s="42"/>
      <c r="U41" s="43"/>
      <c r="V41" s="43"/>
      <c r="W41" s="44"/>
      <c r="X41" s="40"/>
      <c r="Y41" s="40">
        <f t="shared" si="8"/>
        <v>0.15562000000000009</v>
      </c>
      <c r="Z41" s="40">
        <f t="shared" si="8"/>
        <v>0.20341999999999993</v>
      </c>
      <c r="AA41" s="40">
        <f t="shared" si="9"/>
        <v>0</v>
      </c>
      <c r="AB41" s="40">
        <f t="shared" si="9"/>
        <v>0</v>
      </c>
      <c r="AC41" s="40">
        <f t="shared" si="10"/>
        <v>0</v>
      </c>
      <c r="AD41" s="40">
        <f t="shared" si="10"/>
        <v>0</v>
      </c>
      <c r="AE41" s="40">
        <f t="shared" si="11"/>
        <v>0</v>
      </c>
      <c r="AF41" s="40">
        <f t="shared" si="11"/>
        <v>0</v>
      </c>
      <c r="AG41" s="40">
        <f t="shared" si="12"/>
        <v>0</v>
      </c>
      <c r="AH41" s="40">
        <f t="shared" si="12"/>
        <v>0</v>
      </c>
      <c r="AI41" s="40">
        <f t="shared" si="13"/>
        <v>0</v>
      </c>
      <c r="AJ41" s="40">
        <f t="shared" si="13"/>
        <v>0</v>
      </c>
      <c r="AK41" s="40"/>
      <c r="AL41" s="40">
        <v>15</v>
      </c>
      <c r="AM41" s="40">
        <v>15</v>
      </c>
      <c r="AN41" s="40"/>
      <c r="AO41" s="40"/>
      <c r="AP41" s="40">
        <f t="shared" si="14"/>
        <v>0.15562000000000009</v>
      </c>
      <c r="AQ41" s="40">
        <f t="shared" si="15"/>
        <v>0.20341999999999993</v>
      </c>
    </row>
    <row r="42" spans="3:43" ht="18">
      <c r="C42" s="8" t="s">
        <v>24</v>
      </c>
      <c r="D42" s="40">
        <v>2</v>
      </c>
      <c r="E42" s="40">
        <v>0</v>
      </c>
      <c r="F42" s="41">
        <v>1.9829000000000001</v>
      </c>
      <c r="G42" s="43">
        <v>1.89975</v>
      </c>
      <c r="H42" s="42">
        <v>1.8406</v>
      </c>
      <c r="I42" s="104">
        <v>1.9829000000000001</v>
      </c>
      <c r="J42" s="43">
        <v>1.89975</v>
      </c>
      <c r="K42" s="42">
        <v>1.8406</v>
      </c>
      <c r="L42" s="104"/>
      <c r="M42" s="43"/>
      <c r="N42" s="42"/>
      <c r="O42" s="104"/>
      <c r="P42" s="43"/>
      <c r="Q42" s="42"/>
      <c r="R42" s="104"/>
      <c r="S42" s="43"/>
      <c r="T42" s="42"/>
      <c r="U42" s="43"/>
      <c r="V42" s="43"/>
      <c r="W42" s="44"/>
      <c r="X42" s="40"/>
      <c r="Y42" s="40">
        <f t="shared" si="8"/>
        <v>8.3150000000000057E-2</v>
      </c>
      <c r="Z42" s="40">
        <f t="shared" si="8"/>
        <v>0.14230000000000009</v>
      </c>
      <c r="AA42" s="40">
        <f t="shared" si="9"/>
        <v>8.3150000000000057E-2</v>
      </c>
      <c r="AB42" s="40">
        <f t="shared" si="9"/>
        <v>0.14230000000000009</v>
      </c>
      <c r="AC42" s="40">
        <f t="shared" si="10"/>
        <v>0</v>
      </c>
      <c r="AD42" s="40">
        <f t="shared" si="10"/>
        <v>0</v>
      </c>
      <c r="AE42" s="40">
        <f t="shared" si="11"/>
        <v>0</v>
      </c>
      <c r="AF42" s="40">
        <f t="shared" si="11"/>
        <v>0</v>
      </c>
      <c r="AG42" s="40">
        <f t="shared" si="12"/>
        <v>0</v>
      </c>
      <c r="AH42" s="40">
        <f t="shared" si="12"/>
        <v>0</v>
      </c>
      <c r="AI42" s="40">
        <f t="shared" si="13"/>
        <v>0</v>
      </c>
      <c r="AJ42" s="40">
        <f t="shared" si="13"/>
        <v>0</v>
      </c>
      <c r="AK42" s="40"/>
      <c r="AL42" s="40">
        <v>18</v>
      </c>
      <c r="AM42" s="40">
        <v>20</v>
      </c>
      <c r="AN42" s="40"/>
      <c r="AO42" s="40"/>
      <c r="AP42" s="40">
        <f t="shared" si="14"/>
        <v>8.3150000000000057E-2</v>
      </c>
      <c r="AQ42" s="40">
        <f t="shared" si="15"/>
        <v>0.14230000000000009</v>
      </c>
    </row>
    <row r="43" spans="3:43" ht="18">
      <c r="C43" s="8" t="s">
        <v>25</v>
      </c>
      <c r="D43" s="40">
        <v>2</v>
      </c>
      <c r="E43" s="40">
        <v>0</v>
      </c>
      <c r="F43" s="41">
        <v>1.9211</v>
      </c>
      <c r="G43" s="43">
        <v>1.90622</v>
      </c>
      <c r="H43" s="42">
        <v>1.84344</v>
      </c>
      <c r="I43" s="104">
        <v>1.9211</v>
      </c>
      <c r="J43" s="43">
        <v>1.90622</v>
      </c>
      <c r="K43" s="42">
        <v>1.84344</v>
      </c>
      <c r="L43" s="104">
        <v>1.8315900000000001</v>
      </c>
      <c r="M43" s="43">
        <v>1.8354699999999999</v>
      </c>
      <c r="N43" s="42">
        <v>1.7439</v>
      </c>
      <c r="O43" s="104"/>
      <c r="P43" s="43"/>
      <c r="Q43" s="42"/>
      <c r="R43" s="104"/>
      <c r="S43" s="43"/>
      <c r="T43" s="42"/>
      <c r="U43" s="43"/>
      <c r="V43" s="43"/>
      <c r="W43" s="44"/>
      <c r="X43" s="40"/>
      <c r="Y43" s="40">
        <f t="shared" si="8"/>
        <v>1.4880000000000004E-2</v>
      </c>
      <c r="Z43" s="40">
        <f t="shared" si="8"/>
        <v>7.7660000000000062E-2</v>
      </c>
      <c r="AA43" s="40">
        <f t="shared" si="9"/>
        <v>1.4880000000000004E-2</v>
      </c>
      <c r="AB43" s="40">
        <f t="shared" si="9"/>
        <v>7.7660000000000062E-2</v>
      </c>
      <c r="AC43" s="40">
        <f t="shared" si="10"/>
        <v>3.8799999999998835E-3</v>
      </c>
      <c r="AD43" s="40">
        <f t="shared" si="10"/>
        <v>8.7690000000000046E-2</v>
      </c>
      <c r="AE43" s="40">
        <f t="shared" si="11"/>
        <v>0</v>
      </c>
      <c r="AF43" s="40">
        <f t="shared" si="11"/>
        <v>0</v>
      </c>
      <c r="AG43" s="40">
        <f t="shared" si="12"/>
        <v>0</v>
      </c>
      <c r="AH43" s="40">
        <f t="shared" si="12"/>
        <v>0</v>
      </c>
      <c r="AI43" s="40">
        <f t="shared" si="13"/>
        <v>0</v>
      </c>
      <c r="AJ43" s="40">
        <f t="shared" si="13"/>
        <v>0</v>
      </c>
      <c r="AK43" s="40"/>
      <c r="AL43" s="40">
        <v>45</v>
      </c>
      <c r="AM43" s="40">
        <v>68</v>
      </c>
      <c r="AN43" s="40"/>
      <c r="AO43" s="40"/>
      <c r="AP43" s="40">
        <f>(Y43+AA43+AC43+AE43+AG43+AI43)/(COUNTIF(Y43:AJ43,"&gt;0")/2)</f>
        <v>1.1213333333333297E-2</v>
      </c>
      <c r="AQ43" s="40">
        <f t="shared" si="15"/>
        <v>8.1003333333333385E-2</v>
      </c>
    </row>
    <row r="44" spans="3:43" ht="18">
      <c r="C44" s="8" t="s">
        <v>26</v>
      </c>
      <c r="D44" s="40">
        <v>2</v>
      </c>
      <c r="E44" s="40">
        <v>0</v>
      </c>
      <c r="F44" s="41">
        <v>1.8808</v>
      </c>
      <c r="G44" s="43">
        <v>1.9077900000000001</v>
      </c>
      <c r="H44" s="42">
        <v>1.83815</v>
      </c>
      <c r="I44" s="104">
        <v>1.8808</v>
      </c>
      <c r="J44" s="43">
        <v>1.90777</v>
      </c>
      <c r="K44" s="42">
        <v>1.83813</v>
      </c>
      <c r="L44" s="104">
        <v>1.88079</v>
      </c>
      <c r="M44" s="43">
        <v>1.9077500000000001</v>
      </c>
      <c r="N44" s="42">
        <v>1.8381099999999999</v>
      </c>
      <c r="O44" s="104">
        <v>1.8808100000000001</v>
      </c>
      <c r="P44" s="43">
        <v>1.90777</v>
      </c>
      <c r="Q44" s="42">
        <v>1.83813</v>
      </c>
      <c r="R44" s="104"/>
      <c r="S44" s="43"/>
      <c r="T44" s="42"/>
      <c r="U44" s="43"/>
      <c r="V44" s="43"/>
      <c r="W44" s="44"/>
      <c r="X44" s="40"/>
      <c r="Y44" s="40">
        <f t="shared" si="8"/>
        <v>2.6990000000000069E-2</v>
      </c>
      <c r="Z44" s="40">
        <f t="shared" si="8"/>
        <v>4.2650000000000077E-2</v>
      </c>
      <c r="AA44" s="40">
        <f t="shared" si="9"/>
        <v>2.6969999999999938E-2</v>
      </c>
      <c r="AB44" s="40">
        <f t="shared" si="9"/>
        <v>4.2669999999999986E-2</v>
      </c>
      <c r="AC44" s="40">
        <f t="shared" si="10"/>
        <v>2.6960000000000095E-2</v>
      </c>
      <c r="AD44" s="40">
        <f t="shared" si="10"/>
        <v>4.2680000000000051E-2</v>
      </c>
      <c r="AE44" s="40">
        <f t="shared" si="11"/>
        <v>2.6959999999999873E-2</v>
      </c>
      <c r="AF44" s="40">
        <f t="shared" si="11"/>
        <v>4.2680000000000051E-2</v>
      </c>
      <c r="AG44" s="40">
        <f t="shared" si="12"/>
        <v>0</v>
      </c>
      <c r="AH44" s="40">
        <f t="shared" si="12"/>
        <v>0</v>
      </c>
      <c r="AI44" s="40">
        <f t="shared" si="13"/>
        <v>0</v>
      </c>
      <c r="AJ44" s="40">
        <f t="shared" si="13"/>
        <v>0</v>
      </c>
      <c r="AK44" s="40"/>
      <c r="AL44" s="40">
        <v>9</v>
      </c>
      <c r="AM44" s="40">
        <v>14</v>
      </c>
      <c r="AN44" s="40"/>
      <c r="AO44" s="40"/>
      <c r="AP44" s="40">
        <f t="shared" si="14"/>
        <v>2.6969999999999994E-2</v>
      </c>
      <c r="AQ44" s="40">
        <f t="shared" si="15"/>
        <v>4.2670000000000041E-2</v>
      </c>
    </row>
    <row r="45" spans="3:43" ht="18">
      <c r="C45" s="8" t="s">
        <v>27</v>
      </c>
      <c r="D45" s="40">
        <v>2</v>
      </c>
      <c r="E45" s="40">
        <v>0</v>
      </c>
      <c r="F45" s="41">
        <v>1.93608</v>
      </c>
      <c r="G45" s="43">
        <v>2.04508</v>
      </c>
      <c r="H45" s="42">
        <v>1.87507</v>
      </c>
      <c r="I45" s="104">
        <v>1.8473900000000001</v>
      </c>
      <c r="J45" s="43">
        <v>1.87636</v>
      </c>
      <c r="K45" s="42">
        <v>1.8214900000000001</v>
      </c>
      <c r="L45" s="104">
        <v>1.8473900000000001</v>
      </c>
      <c r="M45" s="43">
        <v>1.87632</v>
      </c>
      <c r="N45" s="42">
        <v>1.8214699999999999</v>
      </c>
      <c r="O45" s="104">
        <v>1.93605</v>
      </c>
      <c r="P45" s="43">
        <v>2.0449099999999998</v>
      </c>
      <c r="Q45" s="42">
        <v>1.8749499999999999</v>
      </c>
      <c r="R45" s="104">
        <v>1.9360299999999999</v>
      </c>
      <c r="S45" s="43">
        <v>2.04487</v>
      </c>
      <c r="T45" s="42">
        <v>1.87493</v>
      </c>
      <c r="U45" s="43"/>
      <c r="V45" s="43"/>
      <c r="W45" s="44"/>
      <c r="X45" s="40"/>
      <c r="Y45" s="40">
        <f t="shared" si="8"/>
        <v>0.10899999999999999</v>
      </c>
      <c r="Z45" s="40">
        <f t="shared" si="8"/>
        <v>6.1010000000000009E-2</v>
      </c>
      <c r="AA45" s="40">
        <f t="shared" si="9"/>
        <v>2.896999999999994E-2</v>
      </c>
      <c r="AB45" s="40">
        <f t="shared" si="9"/>
        <v>2.5900000000000034E-2</v>
      </c>
      <c r="AC45" s="40">
        <f t="shared" si="10"/>
        <v>2.89299999999999E-2</v>
      </c>
      <c r="AD45" s="40">
        <f t="shared" si="10"/>
        <v>2.5920000000000165E-2</v>
      </c>
      <c r="AE45" s="40">
        <f t="shared" si="11"/>
        <v>0.10885999999999973</v>
      </c>
      <c r="AF45" s="40">
        <f t="shared" si="11"/>
        <v>6.1100000000000154E-2</v>
      </c>
      <c r="AG45" s="40">
        <f t="shared" si="12"/>
        <v>0.10884000000000005</v>
      </c>
      <c r="AH45" s="40">
        <f t="shared" si="12"/>
        <v>6.1099999999999932E-2</v>
      </c>
      <c r="AI45" s="40">
        <f t="shared" si="13"/>
        <v>0</v>
      </c>
      <c r="AJ45" s="40">
        <f t="shared" si="13"/>
        <v>0</v>
      </c>
      <c r="AK45" s="40"/>
      <c r="AL45" s="40">
        <v>18</v>
      </c>
      <c r="AM45" s="40">
        <v>47</v>
      </c>
      <c r="AN45" s="40"/>
      <c r="AO45" s="40"/>
      <c r="AP45" s="40">
        <f t="shared" si="14"/>
        <v>7.6919999999999919E-2</v>
      </c>
      <c r="AQ45" s="40">
        <f t="shared" si="15"/>
        <v>4.7006000000000062E-2</v>
      </c>
    </row>
    <row r="46" spans="3:43" ht="18">
      <c r="C46" s="8" t="s">
        <v>28</v>
      </c>
      <c r="D46" s="40">
        <v>2</v>
      </c>
      <c r="E46" s="40">
        <v>0</v>
      </c>
      <c r="F46" s="41"/>
      <c r="G46" s="43"/>
      <c r="H46" s="42"/>
      <c r="I46" s="104"/>
      <c r="J46" s="43"/>
      <c r="K46" s="42"/>
      <c r="L46" s="104"/>
      <c r="M46" s="43"/>
      <c r="N46" s="42"/>
      <c r="O46" s="104"/>
      <c r="P46" s="43"/>
      <c r="Q46" s="42"/>
      <c r="R46" s="104"/>
      <c r="S46" s="43"/>
      <c r="T46" s="42"/>
      <c r="U46" s="43"/>
      <c r="V46" s="43"/>
      <c r="W46" s="44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>
        <v>128</v>
      </c>
      <c r="AM46" s="40">
        <v>0</v>
      </c>
      <c r="AN46" s="40"/>
      <c r="AO46" s="40"/>
      <c r="AP46" s="40"/>
      <c r="AQ46" s="40"/>
    </row>
    <row r="47" spans="3:43" ht="18">
      <c r="C47" s="9" t="s">
        <v>13</v>
      </c>
      <c r="D47" s="40">
        <v>2</v>
      </c>
      <c r="E47" s="40">
        <v>0</v>
      </c>
      <c r="F47" s="41">
        <v>1.8658999999999999</v>
      </c>
      <c r="G47" s="43">
        <v>1.8382499999999999</v>
      </c>
      <c r="H47" s="42">
        <v>1.84981</v>
      </c>
      <c r="I47" s="104"/>
      <c r="J47" s="43"/>
      <c r="K47" s="42"/>
      <c r="L47" s="104"/>
      <c r="M47" s="43"/>
      <c r="N47" s="42"/>
      <c r="O47" s="104"/>
      <c r="P47" s="43"/>
      <c r="Q47" s="42"/>
      <c r="R47" s="104"/>
      <c r="S47" s="43"/>
      <c r="T47" s="42"/>
      <c r="U47" s="43"/>
      <c r="V47" s="43"/>
      <c r="W47" s="44"/>
      <c r="X47" s="40"/>
      <c r="Y47" s="40">
        <f t="shared" ref="Y47:Z51" si="16">ABS($F47-G47)</f>
        <v>2.7649999999999952E-2</v>
      </c>
      <c r="Z47" s="40">
        <f t="shared" si="16"/>
        <v>1.6089999999999938E-2</v>
      </c>
      <c r="AA47" s="40">
        <f t="shared" ref="AA47:AB51" si="17">ABS($I47-J47)</f>
        <v>0</v>
      </c>
      <c r="AB47" s="40">
        <f t="shared" si="17"/>
        <v>0</v>
      </c>
      <c r="AC47" s="40">
        <f t="shared" ref="AC47:AD51" si="18">ABS($L47-M47)</f>
        <v>0</v>
      </c>
      <c r="AD47" s="40">
        <f t="shared" si="18"/>
        <v>0</v>
      </c>
      <c r="AE47" s="40">
        <f t="shared" ref="AE47:AF51" si="19">ABS($O47-P47)</f>
        <v>0</v>
      </c>
      <c r="AF47" s="40">
        <f t="shared" si="19"/>
        <v>0</v>
      </c>
      <c r="AG47" s="40">
        <f t="shared" ref="AG47:AH51" si="20">ABS($R47-S47)</f>
        <v>0</v>
      </c>
      <c r="AH47" s="40">
        <f t="shared" si="20"/>
        <v>0</v>
      </c>
      <c r="AI47" s="40">
        <f t="shared" ref="AI47:AJ51" si="21">ABS($U47-V47)</f>
        <v>0</v>
      </c>
      <c r="AJ47" s="40">
        <f t="shared" si="21"/>
        <v>0</v>
      </c>
      <c r="AK47" s="40"/>
      <c r="AL47" s="40">
        <v>48</v>
      </c>
      <c r="AM47" s="40">
        <v>21</v>
      </c>
      <c r="AN47" s="40"/>
      <c r="AO47" s="40"/>
      <c r="AP47" s="40">
        <f t="shared" ref="AP47:AP51" si="22">(Y47+AA47+AC47+AE47+AG47+AI47)/(COUNTIF(Y47:AJ47,"&gt;0")/2)</f>
        <v>2.7649999999999952E-2</v>
      </c>
      <c r="AQ47" s="40">
        <f t="shared" ref="AQ47:AQ51" si="23">(Z47+AB47+AD47+AF47+AH47+AJ47)/(COUNTIF(Y47:AJ47,"&gt;0")/2)</f>
        <v>1.6089999999999938E-2</v>
      </c>
    </row>
    <row r="48" spans="3:43" ht="18.75">
      <c r="C48" s="6" t="s">
        <v>14</v>
      </c>
      <c r="D48" s="40">
        <v>2</v>
      </c>
      <c r="E48" s="40">
        <v>0</v>
      </c>
      <c r="F48" s="41">
        <v>1.8444199999999999</v>
      </c>
      <c r="G48" s="43">
        <v>1.8489599999999999</v>
      </c>
      <c r="H48" s="42">
        <v>1.7516799999999999</v>
      </c>
      <c r="I48" s="104">
        <v>1.8444199999999999</v>
      </c>
      <c r="J48" s="43">
        <v>1.8489599999999999</v>
      </c>
      <c r="K48" s="42">
        <v>1.7516799999999999</v>
      </c>
      <c r="L48" s="104"/>
      <c r="M48" s="43"/>
      <c r="N48" s="42"/>
      <c r="O48" s="104"/>
      <c r="P48" s="43"/>
      <c r="Q48" s="42"/>
      <c r="R48" s="104"/>
      <c r="S48" s="43"/>
      <c r="T48" s="42"/>
      <c r="U48" s="43"/>
      <c r="V48" s="43"/>
      <c r="W48" s="44"/>
      <c r="X48" s="40"/>
      <c r="Y48" s="40">
        <f t="shared" si="16"/>
        <v>4.5399999999999885E-3</v>
      </c>
      <c r="Z48" s="40">
        <f t="shared" si="16"/>
        <v>9.2740000000000045E-2</v>
      </c>
      <c r="AA48" s="40">
        <f t="shared" si="17"/>
        <v>4.5399999999999885E-3</v>
      </c>
      <c r="AB48" s="40">
        <f t="shared" si="17"/>
        <v>9.2740000000000045E-2</v>
      </c>
      <c r="AC48" s="40">
        <f t="shared" si="18"/>
        <v>0</v>
      </c>
      <c r="AD48" s="40">
        <f t="shared" si="18"/>
        <v>0</v>
      </c>
      <c r="AE48" s="40">
        <f t="shared" si="19"/>
        <v>0</v>
      </c>
      <c r="AF48" s="40">
        <f t="shared" si="19"/>
        <v>0</v>
      </c>
      <c r="AG48" s="40">
        <f t="shared" si="20"/>
        <v>0</v>
      </c>
      <c r="AH48" s="40">
        <f t="shared" si="20"/>
        <v>0</v>
      </c>
      <c r="AI48" s="40">
        <f t="shared" si="21"/>
        <v>0</v>
      </c>
      <c r="AJ48" s="40">
        <f t="shared" si="21"/>
        <v>0</v>
      </c>
      <c r="AK48" s="40"/>
      <c r="AL48" s="40">
        <v>15</v>
      </c>
      <c r="AM48" s="40">
        <v>21</v>
      </c>
      <c r="AN48" s="40"/>
      <c r="AO48" s="40"/>
      <c r="AP48" s="40">
        <f t="shared" si="22"/>
        <v>4.5399999999999885E-3</v>
      </c>
      <c r="AQ48" s="40">
        <f t="shared" si="23"/>
        <v>9.2740000000000045E-2</v>
      </c>
    </row>
    <row r="49" spans="3:43" ht="18.75">
      <c r="C49" s="6" t="s">
        <v>15</v>
      </c>
      <c r="D49" s="40">
        <v>2</v>
      </c>
      <c r="E49" s="40">
        <v>0</v>
      </c>
      <c r="F49" s="41">
        <v>1.9010499999999999</v>
      </c>
      <c r="G49" s="43">
        <v>1.88113</v>
      </c>
      <c r="H49" s="42">
        <v>1.89558</v>
      </c>
      <c r="I49" s="104">
        <v>1.90107</v>
      </c>
      <c r="J49" s="43">
        <v>1.8812500000000001</v>
      </c>
      <c r="K49" s="42">
        <v>1.8955900000000001</v>
      </c>
      <c r="L49" s="104">
        <v>1.90771</v>
      </c>
      <c r="M49" s="43">
        <v>1.8668199999999999</v>
      </c>
      <c r="N49" s="42">
        <v>1.88219</v>
      </c>
      <c r="O49" s="104"/>
      <c r="P49" s="43"/>
      <c r="Q49" s="42"/>
      <c r="R49" s="104"/>
      <c r="S49" s="43"/>
      <c r="T49" s="42"/>
      <c r="U49" s="43"/>
      <c r="V49" s="43"/>
      <c r="W49" s="44"/>
      <c r="X49" s="40"/>
      <c r="Y49" s="40">
        <f t="shared" si="16"/>
        <v>1.9919999999999938E-2</v>
      </c>
      <c r="Z49" s="40">
        <f t="shared" si="16"/>
        <v>5.4699999999998639E-3</v>
      </c>
      <c r="AA49" s="40">
        <f t="shared" si="17"/>
        <v>1.9819999999999949E-2</v>
      </c>
      <c r="AB49" s="40">
        <f t="shared" si="17"/>
        <v>5.4799999999999294E-3</v>
      </c>
      <c r="AC49" s="40">
        <f t="shared" si="18"/>
        <v>4.0890000000000093E-2</v>
      </c>
      <c r="AD49" s="40">
        <f t="shared" si="18"/>
        <v>2.5519999999999987E-2</v>
      </c>
      <c r="AE49" s="40">
        <f t="shared" si="19"/>
        <v>0</v>
      </c>
      <c r="AF49" s="40">
        <f t="shared" si="19"/>
        <v>0</v>
      </c>
      <c r="AG49" s="40">
        <f t="shared" si="20"/>
        <v>0</v>
      </c>
      <c r="AH49" s="40">
        <f t="shared" si="20"/>
        <v>0</v>
      </c>
      <c r="AI49" s="40">
        <f t="shared" si="21"/>
        <v>0</v>
      </c>
      <c r="AJ49" s="40">
        <f t="shared" si="21"/>
        <v>0</v>
      </c>
      <c r="AK49" s="40"/>
      <c r="AL49" s="40">
        <v>138</v>
      </c>
      <c r="AM49" s="40">
        <v>124</v>
      </c>
      <c r="AN49" s="40"/>
      <c r="AO49" s="40"/>
      <c r="AP49" s="40">
        <f t="shared" si="22"/>
        <v>2.687666666666666E-2</v>
      </c>
      <c r="AQ49" s="40">
        <f t="shared" si="23"/>
        <v>1.2156666666666593E-2</v>
      </c>
    </row>
    <row r="50" spans="3:43" ht="18.75">
      <c r="C50" s="6" t="s">
        <v>16</v>
      </c>
      <c r="D50" s="40">
        <v>2</v>
      </c>
      <c r="E50" s="40">
        <v>0</v>
      </c>
      <c r="F50" s="41">
        <v>1.92828</v>
      </c>
      <c r="G50" s="43">
        <v>1.90049</v>
      </c>
      <c r="H50" s="42">
        <v>1.91831</v>
      </c>
      <c r="I50" s="104">
        <v>1.92824</v>
      </c>
      <c r="J50" s="43">
        <v>1.9005399999999999</v>
      </c>
      <c r="K50" s="42">
        <v>1.91845</v>
      </c>
      <c r="L50" s="104">
        <v>1.92824</v>
      </c>
      <c r="M50" s="43">
        <v>1.9005700000000001</v>
      </c>
      <c r="N50" s="42">
        <v>1.91849</v>
      </c>
      <c r="O50" s="104">
        <v>1.92824</v>
      </c>
      <c r="P50" s="43">
        <v>1.90045</v>
      </c>
      <c r="Q50" s="42">
        <v>1.9182600000000001</v>
      </c>
      <c r="R50" s="104"/>
      <c r="S50" s="43"/>
      <c r="T50" s="42"/>
      <c r="U50" s="43"/>
      <c r="V50" s="43"/>
      <c r="W50" s="44"/>
      <c r="X50" s="40"/>
      <c r="Y50" s="40">
        <f t="shared" si="16"/>
        <v>2.7789999999999981E-2</v>
      </c>
      <c r="Z50" s="40">
        <f t="shared" si="16"/>
        <v>9.9700000000000344E-3</v>
      </c>
      <c r="AA50" s="40">
        <f t="shared" si="17"/>
        <v>2.7700000000000058E-2</v>
      </c>
      <c r="AB50" s="40">
        <f t="shared" si="17"/>
        <v>9.7899999999999654E-3</v>
      </c>
      <c r="AC50" s="40">
        <f t="shared" si="18"/>
        <v>2.7669999999999861E-2</v>
      </c>
      <c r="AD50" s="40">
        <f t="shared" si="18"/>
        <v>9.7499999999999254E-3</v>
      </c>
      <c r="AE50" s="40">
        <f t="shared" si="19"/>
        <v>2.7789999999999981E-2</v>
      </c>
      <c r="AF50" s="40">
        <f t="shared" si="19"/>
        <v>9.9799999999998779E-3</v>
      </c>
      <c r="AG50" s="40">
        <f t="shared" si="20"/>
        <v>0</v>
      </c>
      <c r="AH50" s="40">
        <f t="shared" si="20"/>
        <v>0</v>
      </c>
      <c r="AI50" s="40">
        <f t="shared" si="21"/>
        <v>0</v>
      </c>
      <c r="AJ50" s="40">
        <f t="shared" si="21"/>
        <v>0</v>
      </c>
      <c r="AK50" s="40"/>
      <c r="AL50" s="40">
        <v>637</v>
      </c>
      <c r="AM50" s="40">
        <v>126</v>
      </c>
      <c r="AN50" s="40"/>
      <c r="AO50" s="40"/>
      <c r="AP50" s="40">
        <f t="shared" si="22"/>
        <v>2.7737499999999971E-2</v>
      </c>
      <c r="AQ50" s="40">
        <f t="shared" si="23"/>
        <v>9.8724999999999508E-3</v>
      </c>
    </row>
    <row r="51" spans="3:43" ht="18.75">
      <c r="C51" s="6" t="s">
        <v>94</v>
      </c>
      <c r="D51" s="40">
        <v>2</v>
      </c>
      <c r="E51" s="40">
        <v>0</v>
      </c>
      <c r="F51" s="41">
        <v>1.96576</v>
      </c>
      <c r="G51" s="43">
        <v>1.9057200000000001</v>
      </c>
      <c r="H51" s="42">
        <v>1.9229700000000001</v>
      </c>
      <c r="I51" s="104">
        <v>2.1537700000000002</v>
      </c>
      <c r="J51" s="43">
        <v>2.1818499999999998</v>
      </c>
      <c r="K51" s="42">
        <v>2.28206</v>
      </c>
      <c r="L51" s="104">
        <v>1.9948399999999999</v>
      </c>
      <c r="M51" s="43">
        <v>1.9260200000000001</v>
      </c>
      <c r="N51" s="42">
        <v>1.93306</v>
      </c>
      <c r="O51" s="104">
        <v>2.00529</v>
      </c>
      <c r="P51" s="43">
        <v>1.92245</v>
      </c>
      <c r="Q51" s="42">
        <v>1.9365399999999999</v>
      </c>
      <c r="R51" s="104">
        <v>2.0064000000000002</v>
      </c>
      <c r="S51" s="43">
        <v>1.9007099999999999</v>
      </c>
      <c r="T51" s="42">
        <v>1.9194500000000001</v>
      </c>
      <c r="U51" s="43"/>
      <c r="V51" s="43"/>
      <c r="W51" s="44"/>
      <c r="X51" s="40"/>
      <c r="Y51" s="40">
        <f t="shared" si="16"/>
        <v>6.0039999999999871E-2</v>
      </c>
      <c r="Z51" s="40">
        <f t="shared" si="16"/>
        <v>4.2789999999999884E-2</v>
      </c>
      <c r="AA51" s="40">
        <f t="shared" si="17"/>
        <v>2.8079999999999661E-2</v>
      </c>
      <c r="AB51" s="40">
        <f t="shared" si="17"/>
        <v>0.12828999999999979</v>
      </c>
      <c r="AC51" s="40">
        <f t="shared" si="18"/>
        <v>6.8819999999999881E-2</v>
      </c>
      <c r="AD51" s="40">
        <f t="shared" si="18"/>
        <v>6.1779999999999946E-2</v>
      </c>
      <c r="AE51" s="40">
        <f t="shared" si="19"/>
        <v>8.2840000000000025E-2</v>
      </c>
      <c r="AF51" s="40">
        <f t="shared" si="19"/>
        <v>6.8750000000000089E-2</v>
      </c>
      <c r="AG51" s="40">
        <f t="shared" si="20"/>
        <v>0.10569000000000028</v>
      </c>
      <c r="AH51" s="40">
        <f t="shared" si="20"/>
        <v>8.6950000000000083E-2</v>
      </c>
      <c r="AI51" s="40">
        <f t="shared" si="21"/>
        <v>0</v>
      </c>
      <c r="AJ51" s="40">
        <f t="shared" si="21"/>
        <v>0</v>
      </c>
      <c r="AK51" s="40"/>
      <c r="AL51" s="40">
        <v>387</v>
      </c>
      <c r="AM51" s="40">
        <v>416</v>
      </c>
      <c r="AN51" s="40"/>
      <c r="AO51" s="40"/>
      <c r="AP51" s="40">
        <f t="shared" si="22"/>
        <v>6.9093999999999947E-2</v>
      </c>
      <c r="AQ51" s="40">
        <f t="shared" si="23"/>
        <v>7.7711999999999962E-2</v>
      </c>
    </row>
    <row r="52" spans="3:43" ht="18.75">
      <c r="C52" s="6" t="s">
        <v>95</v>
      </c>
      <c r="D52" s="40">
        <v>2</v>
      </c>
      <c r="E52" s="40">
        <v>0</v>
      </c>
      <c r="F52" s="41"/>
      <c r="G52" s="43"/>
      <c r="H52" s="42"/>
      <c r="I52" s="104"/>
      <c r="J52" s="43"/>
      <c r="K52" s="42"/>
      <c r="L52" s="104"/>
      <c r="M52" s="43"/>
      <c r="N52" s="42"/>
      <c r="O52" s="104"/>
      <c r="P52" s="43"/>
      <c r="Q52" s="42"/>
      <c r="R52" s="104"/>
      <c r="S52" s="43"/>
      <c r="T52" s="42"/>
      <c r="U52" s="43"/>
      <c r="V52" s="43"/>
      <c r="W52" s="44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>
        <v>199</v>
      </c>
      <c r="AM52" s="40">
        <v>636</v>
      </c>
      <c r="AN52" s="40"/>
      <c r="AO52" s="40"/>
      <c r="AP52" s="40"/>
      <c r="AQ52" s="40"/>
    </row>
    <row r="53" spans="3:43" ht="18.75">
      <c r="C53" s="8" t="s">
        <v>44</v>
      </c>
      <c r="D53" s="40">
        <v>2</v>
      </c>
      <c r="E53" s="40">
        <v>0</v>
      </c>
      <c r="F53" s="41">
        <v>1.7653399999999999</v>
      </c>
      <c r="G53" s="43">
        <v>1.7531000000000001</v>
      </c>
      <c r="H53" s="42">
        <v>1.5868899999999999</v>
      </c>
      <c r="I53" s="104"/>
      <c r="J53" s="43"/>
      <c r="K53" s="42"/>
      <c r="L53" s="104"/>
      <c r="M53" s="43"/>
      <c r="N53" s="42"/>
      <c r="O53" s="104"/>
      <c r="P53" s="43"/>
      <c r="Q53" s="42"/>
      <c r="R53" s="104"/>
      <c r="S53" s="43"/>
      <c r="T53" s="42"/>
      <c r="U53" s="43"/>
      <c r="V53" s="43"/>
      <c r="W53" s="44"/>
      <c r="X53" s="40"/>
      <c r="Y53" s="40">
        <f t="shared" ref="Y53:Z61" si="24">ABS($F53-G53)</f>
        <v>1.2239999999999807E-2</v>
      </c>
      <c r="Z53" s="40">
        <f t="shared" si="24"/>
        <v>0.17845</v>
      </c>
      <c r="AA53" s="40">
        <f t="shared" ref="AA53:AB61" si="25">ABS($I53-J53)</f>
        <v>0</v>
      </c>
      <c r="AB53" s="40">
        <f t="shared" si="25"/>
        <v>0</v>
      </c>
      <c r="AC53" s="40">
        <f t="shared" ref="AC53:AD61" si="26">ABS($L53-M53)</f>
        <v>0</v>
      </c>
      <c r="AD53" s="40">
        <f t="shared" si="26"/>
        <v>0</v>
      </c>
      <c r="AE53" s="40">
        <f t="shared" ref="AE53:AF61" si="27">ABS($O53-P53)</f>
        <v>0</v>
      </c>
      <c r="AF53" s="40">
        <f t="shared" si="27"/>
        <v>0</v>
      </c>
      <c r="AG53" s="40">
        <f t="shared" ref="AG53:AH61" si="28">ABS($R53-S53)</f>
        <v>0</v>
      </c>
      <c r="AH53" s="40">
        <f t="shared" si="28"/>
        <v>0</v>
      </c>
      <c r="AI53" s="40">
        <f t="shared" ref="AI53:AJ61" si="29">ABS($U53-V53)</f>
        <v>0</v>
      </c>
      <c r="AJ53" s="40">
        <f t="shared" si="29"/>
        <v>0</v>
      </c>
      <c r="AK53" s="40"/>
      <c r="AL53" s="40">
        <v>9</v>
      </c>
      <c r="AM53" s="40">
        <v>11</v>
      </c>
      <c r="AN53" s="40"/>
      <c r="AO53" s="40"/>
      <c r="AP53" s="40">
        <f t="shared" ref="AP53:AP61" si="30">(Y53+AA53+AC53+AE53+AG53+AI53)/(COUNTIF(Y53:AJ53,"&gt;0")/2)</f>
        <v>1.2239999999999807E-2</v>
      </c>
      <c r="AQ53" s="40">
        <f t="shared" ref="AQ53:AQ61" si="31">(Z53+AB53+AD53+AF53+AH53+AJ53)/(COUNTIF(Y53:AJ53,"&gt;0")/2)</f>
        <v>0.17845</v>
      </c>
    </row>
    <row r="54" spans="3:43" ht="18">
      <c r="C54" s="8" t="s">
        <v>45</v>
      </c>
      <c r="D54" s="40">
        <v>2</v>
      </c>
      <c r="E54" s="40">
        <v>0</v>
      </c>
      <c r="F54" s="41">
        <v>1.7338499999999999</v>
      </c>
      <c r="G54" s="43">
        <v>1.73146</v>
      </c>
      <c r="H54" s="42">
        <v>1.7061200000000001</v>
      </c>
      <c r="I54" s="104">
        <v>1.7338499999999999</v>
      </c>
      <c r="J54" s="43">
        <v>1.7315100000000001</v>
      </c>
      <c r="K54" s="42">
        <v>1.7061200000000001</v>
      </c>
      <c r="L54" s="104"/>
      <c r="M54" s="43"/>
      <c r="N54" s="42"/>
      <c r="O54" s="104"/>
      <c r="P54" s="43"/>
      <c r="Q54" s="42"/>
      <c r="R54" s="104"/>
      <c r="S54" s="43"/>
      <c r="T54" s="42"/>
      <c r="U54" s="43"/>
      <c r="V54" s="43"/>
      <c r="W54" s="44"/>
      <c r="X54" s="40"/>
      <c r="Y54" s="40">
        <f t="shared" si="24"/>
        <v>2.3899999999998922E-3</v>
      </c>
      <c r="Z54" s="40">
        <f t="shared" si="24"/>
        <v>2.772999999999981E-2</v>
      </c>
      <c r="AA54" s="40">
        <f t="shared" si="25"/>
        <v>2.3399999999997867E-3</v>
      </c>
      <c r="AB54" s="40">
        <f t="shared" si="25"/>
        <v>2.772999999999981E-2</v>
      </c>
      <c r="AC54" s="40">
        <f t="shared" si="26"/>
        <v>0</v>
      </c>
      <c r="AD54" s="40">
        <f t="shared" si="26"/>
        <v>0</v>
      </c>
      <c r="AE54" s="40">
        <f t="shared" si="27"/>
        <v>0</v>
      </c>
      <c r="AF54" s="40">
        <f t="shared" si="27"/>
        <v>0</v>
      </c>
      <c r="AG54" s="40">
        <f t="shared" si="28"/>
        <v>0</v>
      </c>
      <c r="AH54" s="40">
        <f t="shared" si="28"/>
        <v>0</v>
      </c>
      <c r="AI54" s="40">
        <f t="shared" si="29"/>
        <v>0</v>
      </c>
      <c r="AJ54" s="40">
        <f t="shared" si="29"/>
        <v>0</v>
      </c>
      <c r="AK54" s="40"/>
      <c r="AL54" s="40">
        <v>11</v>
      </c>
      <c r="AM54" s="40">
        <v>9</v>
      </c>
      <c r="AN54" s="40"/>
      <c r="AO54" s="40"/>
      <c r="AP54" s="40">
        <f t="shared" si="30"/>
        <v>2.3649999999998395E-3</v>
      </c>
      <c r="AQ54" s="40">
        <f t="shared" si="31"/>
        <v>2.772999999999981E-2</v>
      </c>
    </row>
    <row r="55" spans="3:43" ht="18.75">
      <c r="C55" s="8" t="s">
        <v>21</v>
      </c>
      <c r="D55" s="40">
        <v>2</v>
      </c>
      <c r="E55" s="40">
        <v>0</v>
      </c>
      <c r="F55" s="41">
        <v>1.9275899999999999</v>
      </c>
      <c r="G55" s="43">
        <v>1.85283</v>
      </c>
      <c r="H55" s="42">
        <v>1.88764</v>
      </c>
      <c r="I55" s="104"/>
      <c r="J55" s="43"/>
      <c r="K55" s="42"/>
      <c r="L55" s="104"/>
      <c r="M55" s="43"/>
      <c r="N55" s="42"/>
      <c r="O55" s="104"/>
      <c r="P55" s="43"/>
      <c r="Q55" s="42"/>
      <c r="R55" s="104"/>
      <c r="S55" s="43"/>
      <c r="T55" s="42"/>
      <c r="U55" s="43"/>
      <c r="V55" s="43"/>
      <c r="W55" s="44"/>
      <c r="X55" s="40"/>
      <c r="Y55" s="40">
        <f t="shared" si="24"/>
        <v>7.4759999999999938E-2</v>
      </c>
      <c r="Z55" s="40">
        <f t="shared" si="24"/>
        <v>3.994999999999993E-2</v>
      </c>
      <c r="AA55" s="40">
        <f t="shared" si="25"/>
        <v>0</v>
      </c>
      <c r="AB55" s="40">
        <f t="shared" si="25"/>
        <v>0</v>
      </c>
      <c r="AC55" s="40">
        <f t="shared" si="26"/>
        <v>0</v>
      </c>
      <c r="AD55" s="40">
        <f t="shared" si="26"/>
        <v>0</v>
      </c>
      <c r="AE55" s="40">
        <f t="shared" si="27"/>
        <v>0</v>
      </c>
      <c r="AF55" s="40">
        <f t="shared" si="27"/>
        <v>0</v>
      </c>
      <c r="AG55" s="40">
        <f t="shared" si="28"/>
        <v>0</v>
      </c>
      <c r="AH55" s="40">
        <f t="shared" si="28"/>
        <v>0</v>
      </c>
      <c r="AI55" s="40">
        <f t="shared" si="29"/>
        <v>0</v>
      </c>
      <c r="AJ55" s="40">
        <f t="shared" si="29"/>
        <v>0</v>
      </c>
      <c r="AK55" s="40"/>
      <c r="AL55" s="40">
        <v>14</v>
      </c>
      <c r="AM55" s="40">
        <v>9</v>
      </c>
      <c r="AN55" s="40"/>
      <c r="AO55" s="40"/>
      <c r="AP55" s="40">
        <f t="shared" si="30"/>
        <v>7.4759999999999938E-2</v>
      </c>
      <c r="AQ55" s="40">
        <f t="shared" si="31"/>
        <v>3.994999999999993E-2</v>
      </c>
    </row>
    <row r="56" spans="3:43" ht="18.75">
      <c r="C56" s="8" t="s">
        <v>157</v>
      </c>
      <c r="D56" s="40">
        <v>2</v>
      </c>
      <c r="E56" s="40">
        <v>0</v>
      </c>
      <c r="F56" s="41">
        <v>1.7585999999999999</v>
      </c>
      <c r="G56" s="43">
        <v>1.72357</v>
      </c>
      <c r="H56" s="42">
        <v>1.6200300000000001</v>
      </c>
      <c r="I56" s="104">
        <v>1.95644</v>
      </c>
      <c r="J56" s="43">
        <v>1.89225</v>
      </c>
      <c r="K56" s="42">
        <v>1.9204600000000001</v>
      </c>
      <c r="L56" s="104"/>
      <c r="M56" s="43"/>
      <c r="N56" s="42"/>
      <c r="O56" s="104"/>
      <c r="P56" s="43"/>
      <c r="Q56" s="42"/>
      <c r="R56" s="104"/>
      <c r="S56" s="43"/>
      <c r="T56" s="42"/>
      <c r="U56" s="43"/>
      <c r="V56" s="43"/>
      <c r="W56" s="44"/>
      <c r="X56" s="40"/>
      <c r="Y56" s="40">
        <f t="shared" si="24"/>
        <v>3.5029999999999895E-2</v>
      </c>
      <c r="Z56" s="40">
        <f t="shared" si="24"/>
        <v>0.13856999999999986</v>
      </c>
      <c r="AA56" s="40">
        <f t="shared" si="25"/>
        <v>6.4189999999999969E-2</v>
      </c>
      <c r="AB56" s="40">
        <f t="shared" si="25"/>
        <v>3.5979999999999901E-2</v>
      </c>
      <c r="AC56" s="40">
        <f t="shared" si="26"/>
        <v>0</v>
      </c>
      <c r="AD56" s="40">
        <f t="shared" si="26"/>
        <v>0</v>
      </c>
      <c r="AE56" s="40">
        <f t="shared" si="27"/>
        <v>0</v>
      </c>
      <c r="AF56" s="40">
        <f t="shared" si="27"/>
        <v>0</v>
      </c>
      <c r="AG56" s="40">
        <f t="shared" si="28"/>
        <v>0</v>
      </c>
      <c r="AH56" s="40">
        <f t="shared" si="28"/>
        <v>0</v>
      </c>
      <c r="AI56" s="40">
        <f t="shared" si="29"/>
        <v>0</v>
      </c>
      <c r="AJ56" s="40">
        <f t="shared" si="29"/>
        <v>0</v>
      </c>
      <c r="AK56" s="40"/>
      <c r="AL56" s="40">
        <v>84</v>
      </c>
      <c r="AM56" s="40">
        <v>46</v>
      </c>
      <c r="AN56" s="40"/>
      <c r="AO56" s="40"/>
      <c r="AP56" s="40">
        <f t="shared" si="30"/>
        <v>4.9609999999999932E-2</v>
      </c>
      <c r="AQ56" s="40">
        <f t="shared" si="31"/>
        <v>8.727499999999988E-2</v>
      </c>
    </row>
    <row r="57" spans="3:43" ht="18.75">
      <c r="C57" s="8" t="s">
        <v>22</v>
      </c>
      <c r="D57" s="40">
        <v>2</v>
      </c>
      <c r="E57" s="40">
        <v>0</v>
      </c>
      <c r="F57" s="41">
        <v>1.94516</v>
      </c>
      <c r="G57" s="43">
        <v>1.9034500000000001</v>
      </c>
      <c r="H57" s="42">
        <v>1.8991400000000001</v>
      </c>
      <c r="I57" s="104">
        <v>1.94516</v>
      </c>
      <c r="J57" s="43">
        <v>1.9034500000000001</v>
      </c>
      <c r="K57" s="42">
        <v>1.8991400000000001</v>
      </c>
      <c r="L57" s="104"/>
      <c r="M57" s="43"/>
      <c r="N57" s="42"/>
      <c r="O57" s="104"/>
      <c r="P57" s="43"/>
      <c r="Q57" s="42"/>
      <c r="R57" s="104"/>
      <c r="S57" s="43"/>
      <c r="T57" s="42"/>
      <c r="U57" s="43"/>
      <c r="V57" s="43"/>
      <c r="W57" s="44"/>
      <c r="X57" s="40"/>
      <c r="Y57" s="40">
        <f t="shared" si="24"/>
        <v>4.1709999999999914E-2</v>
      </c>
      <c r="Z57" s="40">
        <f t="shared" si="24"/>
        <v>4.601999999999995E-2</v>
      </c>
      <c r="AA57" s="40">
        <f t="shared" si="25"/>
        <v>4.1709999999999914E-2</v>
      </c>
      <c r="AB57" s="40">
        <f t="shared" si="25"/>
        <v>4.601999999999995E-2</v>
      </c>
      <c r="AC57" s="40">
        <f t="shared" si="26"/>
        <v>0</v>
      </c>
      <c r="AD57" s="40">
        <f t="shared" si="26"/>
        <v>0</v>
      </c>
      <c r="AE57" s="40">
        <f t="shared" si="27"/>
        <v>0</v>
      </c>
      <c r="AF57" s="40">
        <f t="shared" si="27"/>
        <v>0</v>
      </c>
      <c r="AG57" s="40">
        <f t="shared" si="28"/>
        <v>0</v>
      </c>
      <c r="AH57" s="40">
        <f t="shared" si="28"/>
        <v>0</v>
      </c>
      <c r="AI57" s="40">
        <f t="shared" si="29"/>
        <v>0</v>
      </c>
      <c r="AJ57" s="40">
        <f t="shared" si="29"/>
        <v>0</v>
      </c>
      <c r="AK57" s="40"/>
      <c r="AL57" s="40">
        <v>15</v>
      </c>
      <c r="AM57" s="40">
        <v>15</v>
      </c>
      <c r="AN57" s="40"/>
      <c r="AO57" s="40"/>
      <c r="AP57" s="40">
        <f t="shared" si="30"/>
        <v>4.1709999999999914E-2</v>
      </c>
      <c r="AQ57" s="40">
        <f t="shared" si="31"/>
        <v>4.601999999999995E-2</v>
      </c>
    </row>
    <row r="58" spans="3:43" ht="18.75">
      <c r="C58" s="8" t="s">
        <v>158</v>
      </c>
      <c r="D58" s="40">
        <v>2</v>
      </c>
      <c r="E58" s="40">
        <v>0</v>
      </c>
      <c r="F58" s="41">
        <v>1.90584</v>
      </c>
      <c r="G58" s="43">
        <v>1.8990400000000001</v>
      </c>
      <c r="H58" s="42">
        <v>1.9421900000000001</v>
      </c>
      <c r="I58" s="104">
        <v>1.9415199999999999</v>
      </c>
      <c r="J58" s="43">
        <v>1.90035</v>
      </c>
      <c r="K58" s="42">
        <v>1.93563</v>
      </c>
      <c r="L58" s="104">
        <v>1.8408599999999999</v>
      </c>
      <c r="M58" s="43">
        <v>1.91168</v>
      </c>
      <c r="N58" s="42">
        <v>1.8784099999999999</v>
      </c>
      <c r="O58" s="104"/>
      <c r="P58" s="43"/>
      <c r="Q58" s="42"/>
      <c r="R58" s="104"/>
      <c r="S58" s="43"/>
      <c r="T58" s="42"/>
      <c r="U58" s="43"/>
      <c r="V58" s="43"/>
      <c r="W58" s="44"/>
      <c r="X58" s="40"/>
      <c r="Y58" s="40">
        <f t="shared" si="24"/>
        <v>6.7999999999999172E-3</v>
      </c>
      <c r="Z58" s="40">
        <f t="shared" si="24"/>
        <v>3.6350000000000104E-2</v>
      </c>
      <c r="AA58" s="40">
        <f t="shared" si="25"/>
        <v>4.1169999999999929E-2</v>
      </c>
      <c r="AB58" s="40">
        <f t="shared" si="25"/>
        <v>5.8899999999999508E-3</v>
      </c>
      <c r="AC58" s="40">
        <f t="shared" si="26"/>
        <v>7.0820000000000105E-2</v>
      </c>
      <c r="AD58" s="40">
        <f t="shared" si="26"/>
        <v>3.7549999999999972E-2</v>
      </c>
      <c r="AE58" s="40">
        <f t="shared" si="27"/>
        <v>0</v>
      </c>
      <c r="AF58" s="40">
        <f t="shared" si="27"/>
        <v>0</v>
      </c>
      <c r="AG58" s="40">
        <f t="shared" si="28"/>
        <v>0</v>
      </c>
      <c r="AH58" s="40">
        <f t="shared" si="28"/>
        <v>0</v>
      </c>
      <c r="AI58" s="40">
        <f t="shared" si="29"/>
        <v>0</v>
      </c>
      <c r="AJ58" s="40">
        <f t="shared" si="29"/>
        <v>0</v>
      </c>
      <c r="AK58" s="40"/>
      <c r="AL58" s="40">
        <v>66</v>
      </c>
      <c r="AM58" s="40">
        <v>63</v>
      </c>
      <c r="AN58" s="40"/>
      <c r="AO58" s="40"/>
      <c r="AP58" s="40">
        <f t="shared" si="30"/>
        <v>3.9596666666666648E-2</v>
      </c>
      <c r="AQ58" s="40">
        <f t="shared" si="31"/>
        <v>2.6596666666666675E-2</v>
      </c>
    </row>
    <row r="59" spans="3:43" ht="18.75">
      <c r="C59" s="8" t="s">
        <v>17</v>
      </c>
      <c r="D59" s="40">
        <v>2</v>
      </c>
      <c r="E59" s="40">
        <v>0</v>
      </c>
      <c r="F59" s="41">
        <v>1.94316</v>
      </c>
      <c r="G59" s="43">
        <v>1.88608</v>
      </c>
      <c r="H59" s="42">
        <v>1.9192</v>
      </c>
      <c r="I59" s="104">
        <v>1.94974</v>
      </c>
      <c r="J59" s="43">
        <v>1.90652</v>
      </c>
      <c r="K59" s="42">
        <v>1.9222600000000001</v>
      </c>
      <c r="L59" s="104">
        <v>1.9497500000000001</v>
      </c>
      <c r="M59" s="43">
        <v>1.90649</v>
      </c>
      <c r="N59" s="42">
        <v>1.9222300000000001</v>
      </c>
      <c r="O59" s="104"/>
      <c r="P59" s="43"/>
      <c r="Q59" s="42"/>
      <c r="R59" s="104"/>
      <c r="S59" s="43"/>
      <c r="T59" s="42"/>
      <c r="U59" s="43"/>
      <c r="V59" s="43"/>
      <c r="W59" s="44"/>
      <c r="X59" s="40"/>
      <c r="Y59" s="40">
        <f t="shared" si="24"/>
        <v>5.708000000000002E-2</v>
      </c>
      <c r="Z59" s="40">
        <f t="shared" si="24"/>
        <v>2.3959999999999981E-2</v>
      </c>
      <c r="AA59" s="40">
        <f t="shared" si="25"/>
        <v>4.3220000000000036E-2</v>
      </c>
      <c r="AB59" s="40">
        <f t="shared" si="25"/>
        <v>2.7479999999999949E-2</v>
      </c>
      <c r="AC59" s="40">
        <f t="shared" si="26"/>
        <v>4.3260000000000076E-2</v>
      </c>
      <c r="AD59" s="40">
        <f t="shared" si="26"/>
        <v>2.7519999999999989E-2</v>
      </c>
      <c r="AE59" s="40">
        <f t="shared" si="27"/>
        <v>0</v>
      </c>
      <c r="AF59" s="40">
        <f t="shared" si="27"/>
        <v>0</v>
      </c>
      <c r="AG59" s="40">
        <f t="shared" si="28"/>
        <v>0</v>
      </c>
      <c r="AH59" s="40">
        <f t="shared" si="28"/>
        <v>0</v>
      </c>
      <c r="AI59" s="40">
        <f t="shared" si="29"/>
        <v>0</v>
      </c>
      <c r="AJ59" s="40">
        <f t="shared" si="29"/>
        <v>0</v>
      </c>
      <c r="AK59" s="40"/>
      <c r="AL59" s="40">
        <v>47</v>
      </c>
      <c r="AM59" s="40">
        <v>45</v>
      </c>
      <c r="AN59" s="40"/>
      <c r="AO59" s="40"/>
      <c r="AP59" s="40">
        <f t="shared" si="30"/>
        <v>4.785333333333338E-2</v>
      </c>
      <c r="AQ59" s="40">
        <f t="shared" si="31"/>
        <v>2.6319999999999972E-2</v>
      </c>
    </row>
    <row r="60" spans="3:43" ht="18.75">
      <c r="C60" s="8" t="s">
        <v>18</v>
      </c>
      <c r="D60" s="40">
        <v>2</v>
      </c>
      <c r="E60" s="40">
        <v>0</v>
      </c>
      <c r="F60" s="41">
        <v>1.9501299999999999</v>
      </c>
      <c r="G60" s="43">
        <v>1.9305699999999999</v>
      </c>
      <c r="H60" s="42">
        <v>1.95238</v>
      </c>
      <c r="I60" s="104">
        <v>1.9500900000000001</v>
      </c>
      <c r="J60" s="43">
        <v>1.9305399999999999</v>
      </c>
      <c r="K60" s="42">
        <v>1.95235</v>
      </c>
      <c r="L60" s="104">
        <v>1.9501299999999999</v>
      </c>
      <c r="M60" s="43">
        <v>1.93049</v>
      </c>
      <c r="N60" s="42">
        <v>1.9523299999999999</v>
      </c>
      <c r="O60" s="104">
        <v>1.9501599999999999</v>
      </c>
      <c r="P60" s="43">
        <v>1.9304600000000001</v>
      </c>
      <c r="Q60" s="42">
        <v>1.95231</v>
      </c>
      <c r="R60" s="104"/>
      <c r="S60" s="43"/>
      <c r="T60" s="42"/>
      <c r="U60" s="43"/>
      <c r="V60" s="43"/>
      <c r="W60" s="44"/>
      <c r="X60" s="40"/>
      <c r="Y60" s="40">
        <f t="shared" si="24"/>
        <v>1.9560000000000022E-2</v>
      </c>
      <c r="Z60" s="40">
        <f t="shared" si="24"/>
        <v>2.2500000000000853E-3</v>
      </c>
      <c r="AA60" s="40">
        <f t="shared" si="25"/>
        <v>1.9550000000000178E-2</v>
      </c>
      <c r="AB60" s="40">
        <f t="shared" si="25"/>
        <v>2.2599999999999287E-3</v>
      </c>
      <c r="AC60" s="40">
        <f t="shared" si="26"/>
        <v>1.963999999999988E-2</v>
      </c>
      <c r="AD60" s="40">
        <f t="shared" si="26"/>
        <v>2.1999999999999797E-3</v>
      </c>
      <c r="AE60" s="40">
        <f t="shared" si="27"/>
        <v>1.9699999999999829E-2</v>
      </c>
      <c r="AF60" s="40">
        <f t="shared" si="27"/>
        <v>2.1500000000000963E-3</v>
      </c>
      <c r="AG60" s="40">
        <f t="shared" si="28"/>
        <v>0</v>
      </c>
      <c r="AH60" s="40">
        <f t="shared" si="28"/>
        <v>0</v>
      </c>
      <c r="AI60" s="40">
        <f t="shared" si="29"/>
        <v>0</v>
      </c>
      <c r="AJ60" s="40">
        <f t="shared" si="29"/>
        <v>0</v>
      </c>
      <c r="AK60" s="40"/>
      <c r="AL60" s="40">
        <v>24</v>
      </c>
      <c r="AM60" s="40">
        <v>14</v>
      </c>
      <c r="AN60" s="40"/>
      <c r="AO60" s="40"/>
      <c r="AP60" s="40">
        <f t="shared" si="30"/>
        <v>1.9612499999999977E-2</v>
      </c>
      <c r="AQ60" s="40">
        <f t="shared" si="31"/>
        <v>2.2150000000000225E-3</v>
      </c>
    </row>
    <row r="61" spans="3:43" ht="18.75">
      <c r="C61" s="8" t="s">
        <v>19</v>
      </c>
      <c r="D61" s="40">
        <v>2</v>
      </c>
      <c r="E61" s="40">
        <v>0</v>
      </c>
      <c r="F61" s="41">
        <v>2.0044</v>
      </c>
      <c r="G61" s="43">
        <v>1.94746</v>
      </c>
      <c r="H61" s="42">
        <v>1.96017</v>
      </c>
      <c r="I61" s="104">
        <v>2.0047700000000002</v>
      </c>
      <c r="J61" s="43">
        <v>1.94804</v>
      </c>
      <c r="K61" s="42">
        <v>1.9603200000000001</v>
      </c>
      <c r="L61" s="104">
        <v>2.0049899999999998</v>
      </c>
      <c r="M61" s="43">
        <v>1.9476100000000001</v>
      </c>
      <c r="N61" s="42">
        <v>1.9604600000000001</v>
      </c>
      <c r="O61" s="104">
        <v>2.4371700000000001</v>
      </c>
      <c r="P61" s="43">
        <v>2.2127400000000002</v>
      </c>
      <c r="Q61" s="42">
        <v>2.4282499999999998</v>
      </c>
      <c r="R61" s="104">
        <v>2.0051999999999999</v>
      </c>
      <c r="S61" s="43">
        <v>1.9484699999999999</v>
      </c>
      <c r="T61" s="42">
        <v>1.9603299999999999</v>
      </c>
      <c r="U61" s="43"/>
      <c r="V61" s="43"/>
      <c r="W61" s="44"/>
      <c r="X61" s="40"/>
      <c r="Y61" s="40">
        <f t="shared" si="24"/>
        <v>5.6939999999999991E-2</v>
      </c>
      <c r="Z61" s="40">
        <f t="shared" si="24"/>
        <v>4.4229999999999992E-2</v>
      </c>
      <c r="AA61" s="40">
        <f t="shared" si="25"/>
        <v>5.6730000000000169E-2</v>
      </c>
      <c r="AB61" s="40">
        <f t="shared" si="25"/>
        <v>4.4450000000000101E-2</v>
      </c>
      <c r="AC61" s="40">
        <f t="shared" si="26"/>
        <v>5.7379999999999765E-2</v>
      </c>
      <c r="AD61" s="40">
        <f t="shared" si="26"/>
        <v>4.4529999999999736E-2</v>
      </c>
      <c r="AE61" s="40">
        <f t="shared" si="27"/>
        <v>0.22442999999999991</v>
      </c>
      <c r="AF61" s="40">
        <f t="shared" si="27"/>
        <v>8.9200000000002611E-3</v>
      </c>
      <c r="AG61" s="40">
        <f t="shared" si="28"/>
        <v>5.6729999999999947E-2</v>
      </c>
      <c r="AH61" s="40">
        <f t="shared" si="28"/>
        <v>4.4869999999999965E-2</v>
      </c>
      <c r="AI61" s="40">
        <f t="shared" si="29"/>
        <v>0</v>
      </c>
      <c r="AJ61" s="40">
        <f t="shared" si="29"/>
        <v>0</v>
      </c>
      <c r="AK61" s="40"/>
      <c r="AL61" s="40">
        <v>120</v>
      </c>
      <c r="AM61" s="40">
        <v>43</v>
      </c>
      <c r="AN61" s="40"/>
      <c r="AO61" s="40"/>
      <c r="AP61" s="40">
        <f t="shared" si="30"/>
        <v>9.0441999999999953E-2</v>
      </c>
      <c r="AQ61" s="40">
        <f t="shared" si="31"/>
        <v>3.740000000000001E-2</v>
      </c>
    </row>
    <row r="62" spans="3:43" ht="18.75">
      <c r="C62" s="8" t="s">
        <v>20</v>
      </c>
      <c r="D62" s="40">
        <v>2</v>
      </c>
      <c r="E62" s="40">
        <v>0</v>
      </c>
      <c r="F62" s="41"/>
      <c r="G62" s="43"/>
      <c r="H62" s="42"/>
      <c r="I62" s="104"/>
      <c r="J62" s="43"/>
      <c r="K62" s="42"/>
      <c r="L62" s="104"/>
      <c r="M62" s="43"/>
      <c r="N62" s="42"/>
      <c r="O62" s="104"/>
      <c r="P62" s="43"/>
      <c r="Q62" s="42"/>
      <c r="R62" s="104"/>
      <c r="S62" s="43"/>
      <c r="T62" s="42"/>
      <c r="U62" s="43"/>
      <c r="V62" s="43"/>
      <c r="W62" s="44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>
        <v>0</v>
      </c>
      <c r="AM62" s="40">
        <v>96</v>
      </c>
      <c r="AN62" s="40"/>
      <c r="AO62" s="40"/>
      <c r="AP62" s="40"/>
      <c r="AQ62" s="40"/>
    </row>
    <row r="63" spans="3:43" ht="17.25">
      <c r="C63" s="9" t="s">
        <v>43</v>
      </c>
      <c r="D63" s="40">
        <v>2</v>
      </c>
      <c r="E63" s="40">
        <v>0</v>
      </c>
      <c r="F63" s="41"/>
      <c r="G63" s="43"/>
      <c r="H63" s="42"/>
      <c r="I63" s="104"/>
      <c r="J63" s="43"/>
      <c r="K63" s="42"/>
      <c r="L63" s="104"/>
      <c r="M63" s="43"/>
      <c r="N63" s="42"/>
      <c r="O63" s="104"/>
      <c r="P63" s="43"/>
      <c r="Q63" s="42"/>
      <c r="R63" s="104"/>
      <c r="S63" s="43"/>
      <c r="T63" s="42"/>
      <c r="U63" s="43"/>
      <c r="V63" s="43"/>
      <c r="W63" s="44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>
        <v>16</v>
      </c>
      <c r="AM63" s="40">
        <v>126</v>
      </c>
      <c r="AN63" s="40"/>
      <c r="AO63" s="40"/>
      <c r="AP63" s="40"/>
      <c r="AQ63" s="40"/>
    </row>
    <row r="64" spans="3:43" ht="18">
      <c r="C64" s="9" t="s">
        <v>54</v>
      </c>
      <c r="D64" s="40">
        <v>2</v>
      </c>
      <c r="E64" s="40">
        <v>0</v>
      </c>
      <c r="F64" s="41"/>
      <c r="G64" s="43"/>
      <c r="H64" s="42"/>
      <c r="I64" s="104"/>
      <c r="J64" s="43"/>
      <c r="K64" s="42"/>
      <c r="L64" s="104"/>
      <c r="M64" s="43"/>
      <c r="N64" s="42"/>
      <c r="O64" s="104"/>
      <c r="P64" s="43"/>
      <c r="Q64" s="42"/>
      <c r="R64" s="104"/>
      <c r="S64" s="43"/>
      <c r="T64" s="42"/>
      <c r="U64" s="43"/>
      <c r="V64" s="43"/>
      <c r="W64" s="44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>
        <v>61</v>
      </c>
      <c r="AM64" s="40">
        <v>1000</v>
      </c>
      <c r="AN64" s="40"/>
      <c r="AO64" s="40"/>
      <c r="AP64" s="40"/>
      <c r="AQ64" s="40"/>
    </row>
    <row r="65" spans="3:43" ht="18.75">
      <c r="C65" s="9" t="s">
        <v>55</v>
      </c>
      <c r="D65" s="40">
        <v>2</v>
      </c>
      <c r="E65" s="40">
        <v>0</v>
      </c>
      <c r="F65" s="41">
        <v>1.71502</v>
      </c>
      <c r="G65" s="43">
        <v>1.69231</v>
      </c>
      <c r="H65" s="42">
        <v>1.4683900000000001</v>
      </c>
      <c r="I65" s="104">
        <v>2.0203600000000002</v>
      </c>
      <c r="J65" s="43">
        <v>1.9279599999999999</v>
      </c>
      <c r="K65" s="42">
        <v>1.9884299999999999</v>
      </c>
      <c r="L65" s="104">
        <v>1.94062</v>
      </c>
      <c r="M65" s="43">
        <v>1.93445</v>
      </c>
      <c r="N65" s="42">
        <v>1.9862500000000001</v>
      </c>
      <c r="O65" s="104"/>
      <c r="P65" s="43"/>
      <c r="Q65" s="42"/>
      <c r="R65" s="104"/>
      <c r="S65" s="43"/>
      <c r="T65" s="42"/>
      <c r="U65" s="43"/>
      <c r="V65" s="43"/>
      <c r="W65" s="44"/>
      <c r="X65" s="40"/>
      <c r="Y65" s="40">
        <f t="shared" ref="Y65:Z68" si="32">ABS($F65-G65)</f>
        <v>2.2710000000000008E-2</v>
      </c>
      <c r="Z65" s="40">
        <f t="shared" si="32"/>
        <v>0.2466299999999999</v>
      </c>
      <c r="AA65" s="40">
        <f t="shared" ref="AA65:AB68" si="33">ABS($I65-J65)</f>
        <v>9.240000000000026E-2</v>
      </c>
      <c r="AB65" s="40">
        <f t="shared" si="33"/>
        <v>3.1930000000000236E-2</v>
      </c>
      <c r="AC65" s="40">
        <f t="shared" ref="AC65:AD68" si="34">ABS($L65-M65)</f>
        <v>6.1700000000000088E-3</v>
      </c>
      <c r="AD65" s="40">
        <f t="shared" si="34"/>
        <v>4.5630000000000059E-2</v>
      </c>
      <c r="AE65" s="40">
        <f t="shared" ref="AE65:AF68" si="35">ABS($O65-P65)</f>
        <v>0</v>
      </c>
      <c r="AF65" s="40">
        <f t="shared" si="35"/>
        <v>0</v>
      </c>
      <c r="AG65" s="40">
        <f t="shared" ref="AG65:AH68" si="36">ABS($R65-S65)</f>
        <v>0</v>
      </c>
      <c r="AH65" s="40">
        <f t="shared" si="36"/>
        <v>0</v>
      </c>
      <c r="AI65" s="40">
        <f t="shared" ref="AI65:AJ68" si="37">ABS($U65-V65)</f>
        <v>0</v>
      </c>
      <c r="AJ65" s="40">
        <f t="shared" si="37"/>
        <v>0</v>
      </c>
      <c r="AK65" s="40"/>
      <c r="AL65" s="40">
        <v>258</v>
      </c>
      <c r="AM65" s="40">
        <v>239</v>
      </c>
      <c r="AN65" s="40"/>
      <c r="AO65" s="40"/>
      <c r="AP65" s="40">
        <f t="shared" ref="AP65:AP68" si="38">(Y65+AA65+AC65+AE65+AG65+AI65)/(COUNTIF(Y65:AJ65,"&gt;0")/2)</f>
        <v>4.0426666666666757E-2</v>
      </c>
      <c r="AQ65" s="40">
        <f t="shared" ref="AQ65:AQ68" si="39">(Z65+AB65+AD65+AF65+AH65+AJ65)/(COUNTIF(Y65:AJ65,"&gt;0")/2)</f>
        <v>0.1080633333333334</v>
      </c>
    </row>
    <row r="66" spans="3:43" ht="18.75">
      <c r="C66" s="9" t="s">
        <v>56</v>
      </c>
      <c r="D66" s="40">
        <v>2</v>
      </c>
      <c r="E66" s="40">
        <v>0</v>
      </c>
      <c r="F66" s="41">
        <v>1.7956099999999999</v>
      </c>
      <c r="G66" s="43">
        <v>1.88533</v>
      </c>
      <c r="H66" s="42">
        <v>1.85005</v>
      </c>
      <c r="I66" s="104">
        <v>1.9598</v>
      </c>
      <c r="J66" s="43">
        <v>1.94296</v>
      </c>
      <c r="K66" s="42">
        <v>1.94815</v>
      </c>
      <c r="L66" s="104">
        <v>1.9035899999999999</v>
      </c>
      <c r="M66" s="43">
        <v>1.9026099999999999</v>
      </c>
      <c r="N66" s="42">
        <v>1.9484999999999999</v>
      </c>
      <c r="O66" s="104">
        <v>1.8980399999999999</v>
      </c>
      <c r="P66" s="43">
        <v>1.90205</v>
      </c>
      <c r="Q66" s="42">
        <v>1.9370700000000001</v>
      </c>
      <c r="R66" s="104"/>
      <c r="S66" s="43"/>
      <c r="T66" s="42"/>
      <c r="U66" s="43"/>
      <c r="V66" s="43"/>
      <c r="W66" s="44"/>
      <c r="X66" s="40"/>
      <c r="Y66" s="40">
        <f t="shared" si="32"/>
        <v>8.9720000000000022E-2</v>
      </c>
      <c r="Z66" s="40">
        <f t="shared" si="32"/>
        <v>5.4440000000000044E-2</v>
      </c>
      <c r="AA66" s="40">
        <f t="shared" si="33"/>
        <v>1.6839999999999966E-2</v>
      </c>
      <c r="AB66" s="40">
        <f t="shared" si="33"/>
        <v>1.1649999999999938E-2</v>
      </c>
      <c r="AC66" s="40">
        <f t="shared" si="34"/>
        <v>9.7999999999998089E-4</v>
      </c>
      <c r="AD66" s="40">
        <f t="shared" si="34"/>
        <v>4.4910000000000005E-2</v>
      </c>
      <c r="AE66" s="40">
        <f t="shared" si="35"/>
        <v>4.0100000000000691E-3</v>
      </c>
      <c r="AF66" s="40">
        <f t="shared" si="35"/>
        <v>3.903000000000012E-2</v>
      </c>
      <c r="AG66" s="40">
        <f t="shared" si="36"/>
        <v>0</v>
      </c>
      <c r="AH66" s="40">
        <f t="shared" si="36"/>
        <v>0</v>
      </c>
      <c r="AI66" s="40">
        <f t="shared" si="37"/>
        <v>0</v>
      </c>
      <c r="AJ66" s="40">
        <f t="shared" si="37"/>
        <v>0</v>
      </c>
      <c r="AK66" s="40"/>
      <c r="AL66" s="40">
        <v>366</v>
      </c>
      <c r="AM66" s="40">
        <v>642</v>
      </c>
      <c r="AN66" s="40"/>
      <c r="AO66" s="40"/>
      <c r="AP66" s="40">
        <f t="shared" si="38"/>
        <v>2.788750000000001E-2</v>
      </c>
      <c r="AQ66" s="40">
        <f t="shared" si="39"/>
        <v>3.7507500000000027E-2</v>
      </c>
    </row>
    <row r="67" spans="3:43" ht="18">
      <c r="C67" s="6" t="s">
        <v>40</v>
      </c>
      <c r="D67" s="40">
        <v>2</v>
      </c>
      <c r="E67" s="40">
        <v>0</v>
      </c>
      <c r="F67" s="41">
        <v>1.7417100000000001</v>
      </c>
      <c r="G67" s="43">
        <v>1.7140899999999999</v>
      </c>
      <c r="H67" s="42">
        <v>1.6421699999999999</v>
      </c>
      <c r="I67" s="104">
        <v>1.7417100000000001</v>
      </c>
      <c r="J67" s="43">
        <v>1.7143699999999999</v>
      </c>
      <c r="K67" s="42">
        <v>1.6421699999999999</v>
      </c>
      <c r="L67" s="104"/>
      <c r="M67" s="43"/>
      <c r="N67" s="42"/>
      <c r="O67" s="104"/>
      <c r="P67" s="43"/>
      <c r="Q67" s="42"/>
      <c r="R67" s="104"/>
      <c r="S67" s="43"/>
      <c r="T67" s="42"/>
      <c r="U67" s="43"/>
      <c r="V67" s="43"/>
      <c r="W67" s="44"/>
      <c r="X67" s="40"/>
      <c r="Y67" s="40">
        <f t="shared" si="32"/>
        <v>2.76200000000002E-2</v>
      </c>
      <c r="Z67" s="40">
        <f t="shared" si="32"/>
        <v>9.9540000000000184E-2</v>
      </c>
      <c r="AA67" s="40">
        <f t="shared" si="33"/>
        <v>2.7340000000000142E-2</v>
      </c>
      <c r="AB67" s="40">
        <f t="shared" si="33"/>
        <v>9.9540000000000184E-2</v>
      </c>
      <c r="AC67" s="40">
        <f t="shared" si="34"/>
        <v>0</v>
      </c>
      <c r="AD67" s="40">
        <f t="shared" si="34"/>
        <v>0</v>
      </c>
      <c r="AE67" s="40">
        <f t="shared" si="35"/>
        <v>0</v>
      </c>
      <c r="AF67" s="40">
        <f t="shared" si="35"/>
        <v>0</v>
      </c>
      <c r="AG67" s="40">
        <f t="shared" si="36"/>
        <v>0</v>
      </c>
      <c r="AH67" s="40">
        <f t="shared" si="36"/>
        <v>0</v>
      </c>
      <c r="AI67" s="40">
        <f t="shared" si="37"/>
        <v>0</v>
      </c>
      <c r="AJ67" s="40">
        <f t="shared" si="37"/>
        <v>0</v>
      </c>
      <c r="AK67" s="40"/>
      <c r="AL67" s="40">
        <v>40</v>
      </c>
      <c r="AM67" s="40">
        <v>24</v>
      </c>
      <c r="AN67" s="40"/>
      <c r="AO67" s="40"/>
      <c r="AP67" s="40">
        <f t="shared" si="38"/>
        <v>2.7480000000000171E-2</v>
      </c>
      <c r="AQ67" s="40">
        <f t="shared" si="39"/>
        <v>9.9540000000000184E-2</v>
      </c>
    </row>
    <row r="68" spans="3:43" ht="18.75">
      <c r="C68" s="6" t="s">
        <v>41</v>
      </c>
      <c r="D68" s="40">
        <v>2</v>
      </c>
      <c r="E68" s="40">
        <v>0</v>
      </c>
      <c r="F68" s="41">
        <v>1.8459700000000001</v>
      </c>
      <c r="G68" s="43">
        <v>1.9536800000000001</v>
      </c>
      <c r="H68" s="42">
        <v>1.94916</v>
      </c>
      <c r="I68" s="104">
        <v>1.81603</v>
      </c>
      <c r="J68" s="43">
        <v>1.8671199999999999</v>
      </c>
      <c r="K68" s="42">
        <v>1.78807</v>
      </c>
      <c r="L68" s="104">
        <v>1.7980700000000001</v>
      </c>
      <c r="M68" s="43">
        <v>1.9011100000000001</v>
      </c>
      <c r="N68" s="42">
        <v>1.9575400000000001</v>
      </c>
      <c r="O68" s="104"/>
      <c r="P68" s="43"/>
      <c r="Q68" s="42"/>
      <c r="R68" s="104"/>
      <c r="S68" s="43"/>
      <c r="T68" s="42"/>
      <c r="U68" s="43"/>
      <c r="V68" s="43"/>
      <c r="W68" s="44"/>
      <c r="X68" s="40"/>
      <c r="Y68" s="40">
        <f t="shared" si="32"/>
        <v>0.10770999999999997</v>
      </c>
      <c r="Z68" s="40">
        <f t="shared" si="32"/>
        <v>0.10318999999999989</v>
      </c>
      <c r="AA68" s="40">
        <f t="shared" si="33"/>
        <v>5.1089999999999858E-2</v>
      </c>
      <c r="AB68" s="40">
        <f t="shared" si="33"/>
        <v>2.7959999999999985E-2</v>
      </c>
      <c r="AC68" s="40">
        <f t="shared" si="34"/>
        <v>0.10304000000000002</v>
      </c>
      <c r="AD68" s="40">
        <f t="shared" si="34"/>
        <v>0.15947</v>
      </c>
      <c r="AE68" s="40">
        <f t="shared" si="35"/>
        <v>0</v>
      </c>
      <c r="AF68" s="40">
        <f t="shared" si="35"/>
        <v>0</v>
      </c>
      <c r="AG68" s="40">
        <f t="shared" si="36"/>
        <v>0</v>
      </c>
      <c r="AH68" s="40">
        <f t="shared" si="36"/>
        <v>0</v>
      </c>
      <c r="AI68" s="40">
        <f t="shared" si="37"/>
        <v>0</v>
      </c>
      <c r="AJ68" s="40">
        <f t="shared" si="37"/>
        <v>0</v>
      </c>
      <c r="AK68" s="40"/>
      <c r="AL68" s="40">
        <v>85</v>
      </c>
      <c r="AM68" s="40">
        <v>126</v>
      </c>
      <c r="AN68" s="40"/>
      <c r="AO68" s="40"/>
      <c r="AP68" s="40">
        <f t="shared" si="38"/>
        <v>8.7279999999999955E-2</v>
      </c>
      <c r="AQ68" s="40">
        <f t="shared" si="39"/>
        <v>9.6873333333333297E-2</v>
      </c>
    </row>
    <row r="69" spans="3:43" ht="18.75">
      <c r="C69" s="6" t="s">
        <v>42</v>
      </c>
      <c r="D69" s="40">
        <v>2</v>
      </c>
      <c r="E69" s="40">
        <v>0</v>
      </c>
      <c r="F69" s="41"/>
      <c r="G69" s="43"/>
      <c r="H69" s="42"/>
      <c r="I69" s="104"/>
      <c r="J69" s="43"/>
      <c r="K69" s="42"/>
      <c r="L69" s="104"/>
      <c r="M69" s="43"/>
      <c r="N69" s="42"/>
      <c r="O69" s="104"/>
      <c r="P69" s="43"/>
      <c r="Q69" s="42"/>
      <c r="R69" s="104"/>
      <c r="S69" s="43"/>
      <c r="T69" s="42"/>
      <c r="U69" s="43"/>
      <c r="V69" s="43"/>
      <c r="W69" s="44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>
        <v>144</v>
      </c>
      <c r="AM69" s="40">
        <v>331</v>
      </c>
      <c r="AN69" s="40"/>
      <c r="AO69" s="40"/>
      <c r="AP69" s="40"/>
      <c r="AQ69" s="40"/>
    </row>
    <row r="70" spans="3:43" ht="18.75">
      <c r="C70" s="8" t="s">
        <v>49</v>
      </c>
      <c r="D70" s="40">
        <v>2</v>
      </c>
      <c r="E70" s="40">
        <v>0</v>
      </c>
      <c r="F70" s="41">
        <v>2.02779</v>
      </c>
      <c r="G70" s="43">
        <v>2.1452100000000001</v>
      </c>
      <c r="H70" s="42">
        <v>2.0219299999999998</v>
      </c>
      <c r="I70" s="104"/>
      <c r="J70" s="43"/>
      <c r="K70" s="42"/>
      <c r="L70" s="104"/>
      <c r="M70" s="43"/>
      <c r="N70" s="42"/>
      <c r="O70" s="104"/>
      <c r="P70" s="43"/>
      <c r="Q70" s="42"/>
      <c r="R70" s="104"/>
      <c r="S70" s="43"/>
      <c r="T70" s="42"/>
      <c r="U70" s="43"/>
      <c r="V70" s="43"/>
      <c r="W70" s="44"/>
      <c r="X70" s="40"/>
      <c r="Y70" s="40">
        <f>ABS($F70-G70)</f>
        <v>0.11742000000000008</v>
      </c>
      <c r="Z70" s="40">
        <f>ABS($F70-H70)</f>
        <v>5.8600000000001984E-3</v>
      </c>
      <c r="AA70" s="40">
        <f>ABS($I70-J70)</f>
        <v>0</v>
      </c>
      <c r="AB70" s="40">
        <f>ABS($I70-K70)</f>
        <v>0</v>
      </c>
      <c r="AC70" s="40">
        <f>ABS($L70-M70)</f>
        <v>0</v>
      </c>
      <c r="AD70" s="40">
        <f>ABS($L70-N70)</f>
        <v>0</v>
      </c>
      <c r="AE70" s="40">
        <f>ABS($O70-P70)</f>
        <v>0</v>
      </c>
      <c r="AF70" s="40">
        <f>ABS($O70-Q70)</f>
        <v>0</v>
      </c>
      <c r="AG70" s="40">
        <f>ABS($R70-S70)</f>
        <v>0</v>
      </c>
      <c r="AH70" s="40">
        <f>ABS($R70-T70)</f>
        <v>0</v>
      </c>
      <c r="AI70" s="40">
        <f>ABS($U70-V70)</f>
        <v>0</v>
      </c>
      <c r="AJ70" s="40">
        <f>ABS($U70-W70)</f>
        <v>0</v>
      </c>
      <c r="AK70" s="40"/>
      <c r="AL70" s="40">
        <v>13</v>
      </c>
      <c r="AM70" s="40">
        <v>10</v>
      </c>
      <c r="AN70" s="40"/>
      <c r="AO70" s="40"/>
      <c r="AP70" s="40">
        <f t="shared" ref="AP70:AP71" si="40">(Y70+AA70+AC70+AE70+AG70+AI70)/(COUNTIF(Y70:AJ70,"&gt;0")/2)</f>
        <v>0.11742000000000008</v>
      </c>
      <c r="AQ70" s="40">
        <f t="shared" ref="AQ70:AQ71" si="41">(Z70+AB70+AD70+AF70+AH70+AJ70)/(COUNTIF(Y70:AJ70,"&gt;0")/2)</f>
        <v>5.8600000000001984E-3</v>
      </c>
    </row>
    <row r="71" spans="3:43" ht="18">
      <c r="C71" s="8" t="s">
        <v>50</v>
      </c>
      <c r="D71" s="40">
        <v>2</v>
      </c>
      <c r="E71" s="40">
        <v>0</v>
      </c>
      <c r="F71" s="41">
        <v>2.0916199999999998</v>
      </c>
      <c r="G71" s="43">
        <v>2.2111200000000002</v>
      </c>
      <c r="H71" s="42">
        <v>2.16194</v>
      </c>
      <c r="I71" s="104">
        <v>2.09158</v>
      </c>
      <c r="J71" s="43">
        <v>2.2111399999999999</v>
      </c>
      <c r="K71" s="42">
        <v>2.1617799999999998</v>
      </c>
      <c r="L71" s="104"/>
      <c r="M71" s="43"/>
      <c r="N71" s="42"/>
      <c r="O71" s="104"/>
      <c r="P71" s="43"/>
      <c r="Q71" s="42"/>
      <c r="R71" s="104"/>
      <c r="S71" s="43"/>
      <c r="T71" s="42"/>
      <c r="U71" s="43"/>
      <c r="V71" s="43"/>
      <c r="W71" s="44"/>
      <c r="X71" s="40"/>
      <c r="Y71" s="40">
        <f>ABS($F71-G71)</f>
        <v>0.11950000000000038</v>
      </c>
      <c r="Z71" s="40">
        <f>ABS($F71-H71)</f>
        <v>7.032000000000016E-2</v>
      </c>
      <c r="AA71" s="40">
        <f>ABS($I71-J71)</f>
        <v>0.11955999999999989</v>
      </c>
      <c r="AB71" s="40">
        <f>ABS($I71-K71)</f>
        <v>7.0199999999999818E-2</v>
      </c>
      <c r="AC71" s="40">
        <f>ABS($L71-M71)</f>
        <v>0</v>
      </c>
      <c r="AD71" s="40">
        <f>ABS($L71-N71)</f>
        <v>0</v>
      </c>
      <c r="AE71" s="40">
        <f>ABS($O71-P71)</f>
        <v>0</v>
      </c>
      <c r="AF71" s="40">
        <f>ABS($O71-Q71)</f>
        <v>0</v>
      </c>
      <c r="AG71" s="40">
        <f>ABS($R71-S71)</f>
        <v>0</v>
      </c>
      <c r="AH71" s="40">
        <f>ABS($R71-T71)</f>
        <v>0</v>
      </c>
      <c r="AI71" s="40">
        <f>ABS($U71-V71)</f>
        <v>0</v>
      </c>
      <c r="AJ71" s="40">
        <f>ABS($U71-W71)</f>
        <v>0</v>
      </c>
      <c r="AK71" s="40"/>
      <c r="AL71" s="40">
        <v>53</v>
      </c>
      <c r="AM71" s="40">
        <v>44</v>
      </c>
      <c r="AN71" s="40"/>
      <c r="AO71" s="40"/>
      <c r="AP71" s="40">
        <f t="shared" si="40"/>
        <v>0.11953000000000014</v>
      </c>
      <c r="AQ71" s="40">
        <f t="shared" si="41"/>
        <v>7.0259999999999989E-2</v>
      </c>
    </row>
    <row r="72" spans="3:43" ht="18.75">
      <c r="C72" s="8" t="s">
        <v>51</v>
      </c>
      <c r="D72" s="40">
        <v>2</v>
      </c>
      <c r="E72" s="40">
        <v>0</v>
      </c>
      <c r="F72" s="41"/>
      <c r="G72" s="43"/>
      <c r="H72" s="42"/>
      <c r="I72" s="104"/>
      <c r="J72" s="43"/>
      <c r="K72" s="42"/>
      <c r="L72" s="104"/>
      <c r="M72" s="43"/>
      <c r="N72" s="42"/>
      <c r="O72" s="104"/>
      <c r="P72" s="43"/>
      <c r="Q72" s="42"/>
      <c r="R72" s="104"/>
      <c r="S72" s="43"/>
      <c r="T72" s="42"/>
      <c r="U72" s="43"/>
      <c r="V72" s="43"/>
      <c r="W72" s="44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>
        <v>190</v>
      </c>
      <c r="AM72" s="40">
        <v>75</v>
      </c>
      <c r="AN72" s="40"/>
      <c r="AO72" s="40"/>
      <c r="AP72" s="40"/>
      <c r="AQ72" s="40"/>
    </row>
    <row r="73" spans="3:43" ht="18.75">
      <c r="C73" s="8" t="s">
        <v>37</v>
      </c>
      <c r="D73" s="40">
        <v>2</v>
      </c>
      <c r="E73" s="40">
        <v>0</v>
      </c>
      <c r="F73" s="41">
        <v>2.3189500000000001</v>
      </c>
      <c r="G73" s="43">
        <v>2.2352400000000001</v>
      </c>
      <c r="H73" s="42">
        <v>2.1944599999999999</v>
      </c>
      <c r="I73" s="104"/>
      <c r="J73" s="43"/>
      <c r="K73" s="42"/>
      <c r="L73" s="104"/>
      <c r="M73" s="43"/>
      <c r="N73" s="42"/>
      <c r="O73" s="104"/>
      <c r="P73" s="43"/>
      <c r="Q73" s="42"/>
      <c r="R73" s="104"/>
      <c r="S73" s="43"/>
      <c r="T73" s="42"/>
      <c r="U73" s="43"/>
      <c r="V73" s="43"/>
      <c r="W73" s="44"/>
      <c r="X73" s="40"/>
      <c r="Y73" s="40">
        <f t="shared" ref="Y73:Z97" si="42">ABS($F73-G73)</f>
        <v>8.3709999999999951E-2</v>
      </c>
      <c r="Z73" s="40">
        <f t="shared" si="42"/>
        <v>0.12449000000000021</v>
      </c>
      <c r="AA73" s="40">
        <f t="shared" ref="AA73:AB97" si="43">ABS($I73-J73)</f>
        <v>0</v>
      </c>
      <c r="AB73" s="40">
        <f t="shared" si="43"/>
        <v>0</v>
      </c>
      <c r="AC73" s="40">
        <f t="shared" ref="AC73:AD97" si="44">ABS($L73-M73)</f>
        <v>0</v>
      </c>
      <c r="AD73" s="40">
        <f t="shared" si="44"/>
        <v>0</v>
      </c>
      <c r="AE73" s="40">
        <f t="shared" ref="AE73:AF97" si="45">ABS($O73-P73)</f>
        <v>0</v>
      </c>
      <c r="AF73" s="40">
        <f t="shared" si="45"/>
        <v>0</v>
      </c>
      <c r="AG73" s="40">
        <f t="shared" ref="AG73:AH97" si="46">ABS($R73-S73)</f>
        <v>0</v>
      </c>
      <c r="AH73" s="40">
        <f t="shared" si="46"/>
        <v>0</v>
      </c>
      <c r="AI73" s="40">
        <f t="shared" ref="AI73:AJ97" si="47">ABS($U73-V73)</f>
        <v>0</v>
      </c>
      <c r="AJ73" s="40">
        <f t="shared" si="47"/>
        <v>0</v>
      </c>
      <c r="AK73" s="40"/>
      <c r="AL73" s="40">
        <v>14</v>
      </c>
      <c r="AM73" s="40">
        <v>13</v>
      </c>
      <c r="AN73" s="40"/>
      <c r="AO73" s="40"/>
      <c r="AP73" s="40">
        <f t="shared" ref="AP73:AP97" si="48">(Y73+AA73+AC73+AE73+AG73+AI73)/(COUNTIF(Y73:AJ73,"&gt;0")/2)</f>
        <v>8.3709999999999951E-2</v>
      </c>
      <c r="AQ73" s="40">
        <f t="shared" ref="AQ73:AQ97" si="49">(Z73+AB73+AD73+AF73+AH73+AJ73)/(COUNTIF(Y73:AJ73,"&gt;0")/2)</f>
        <v>0.12449000000000021</v>
      </c>
    </row>
    <row r="74" spans="3:43" ht="18.75">
      <c r="C74" s="8" t="s">
        <v>159</v>
      </c>
      <c r="D74" s="40">
        <v>2</v>
      </c>
      <c r="E74" s="40">
        <v>0</v>
      </c>
      <c r="F74" s="41">
        <v>2.0852400000000002</v>
      </c>
      <c r="G74" s="43">
        <v>2.1675300000000002</v>
      </c>
      <c r="H74" s="42">
        <v>2.0938500000000002</v>
      </c>
      <c r="I74" s="104">
        <v>2.1169099999999998</v>
      </c>
      <c r="J74" s="43">
        <v>2.1987800000000002</v>
      </c>
      <c r="K74" s="42">
        <v>2.1868699999999999</v>
      </c>
      <c r="L74" s="104"/>
      <c r="M74" s="43"/>
      <c r="N74" s="42"/>
      <c r="O74" s="104"/>
      <c r="P74" s="43"/>
      <c r="Q74" s="42"/>
      <c r="R74" s="104"/>
      <c r="S74" s="43"/>
      <c r="T74" s="42"/>
      <c r="U74" s="43"/>
      <c r="V74" s="43"/>
      <c r="W74" s="44"/>
      <c r="X74" s="40"/>
      <c r="Y74" s="40">
        <f t="shared" si="42"/>
        <v>8.2289999999999974E-2</v>
      </c>
      <c r="Z74" s="40">
        <f t="shared" si="42"/>
        <v>8.6100000000000065E-3</v>
      </c>
      <c r="AA74" s="40">
        <f t="shared" si="43"/>
        <v>8.1870000000000331E-2</v>
      </c>
      <c r="AB74" s="40">
        <f t="shared" si="43"/>
        <v>6.9960000000000022E-2</v>
      </c>
      <c r="AC74" s="40">
        <f t="shared" si="44"/>
        <v>0</v>
      </c>
      <c r="AD74" s="40">
        <f t="shared" si="44"/>
        <v>0</v>
      </c>
      <c r="AE74" s="40">
        <f t="shared" si="45"/>
        <v>0</v>
      </c>
      <c r="AF74" s="40">
        <f t="shared" si="45"/>
        <v>0</v>
      </c>
      <c r="AG74" s="40">
        <f t="shared" si="46"/>
        <v>0</v>
      </c>
      <c r="AH74" s="40">
        <f t="shared" si="46"/>
        <v>0</v>
      </c>
      <c r="AI74" s="40">
        <f t="shared" si="47"/>
        <v>0</v>
      </c>
      <c r="AJ74" s="40">
        <f t="shared" si="47"/>
        <v>0</v>
      </c>
      <c r="AK74" s="40"/>
      <c r="AL74" s="40">
        <v>108</v>
      </c>
      <c r="AM74" s="40">
        <v>99</v>
      </c>
      <c r="AN74" s="40"/>
      <c r="AO74" s="40"/>
      <c r="AP74" s="40">
        <f t="shared" si="48"/>
        <v>8.2080000000000153E-2</v>
      </c>
      <c r="AQ74" s="40">
        <f t="shared" si="49"/>
        <v>3.9285000000000014E-2</v>
      </c>
    </row>
    <row r="75" spans="3:43" ht="18.75">
      <c r="C75" s="8" t="s">
        <v>38</v>
      </c>
      <c r="D75" s="40">
        <v>2</v>
      </c>
      <c r="E75" s="40">
        <v>0</v>
      </c>
      <c r="F75" s="41">
        <v>2.3517999999999999</v>
      </c>
      <c r="G75" s="43">
        <v>2.2786300000000002</v>
      </c>
      <c r="H75" s="42">
        <v>2.22838</v>
      </c>
      <c r="I75" s="104">
        <v>2.3517999999999999</v>
      </c>
      <c r="J75" s="43">
        <v>2.2786300000000002</v>
      </c>
      <c r="K75" s="42">
        <v>2.22838</v>
      </c>
      <c r="L75" s="104"/>
      <c r="M75" s="43"/>
      <c r="N75" s="42"/>
      <c r="O75" s="104"/>
      <c r="P75" s="43"/>
      <c r="Q75" s="42"/>
      <c r="R75" s="104"/>
      <c r="S75" s="43"/>
      <c r="T75" s="42"/>
      <c r="U75" s="43"/>
      <c r="V75" s="43"/>
      <c r="W75" s="44"/>
      <c r="X75" s="40"/>
      <c r="Y75" s="40">
        <f t="shared" si="42"/>
        <v>7.3169999999999735E-2</v>
      </c>
      <c r="Z75" s="40">
        <f t="shared" si="42"/>
        <v>0.12341999999999986</v>
      </c>
      <c r="AA75" s="40">
        <f t="shared" si="43"/>
        <v>7.3169999999999735E-2</v>
      </c>
      <c r="AB75" s="40">
        <f t="shared" si="43"/>
        <v>0.12341999999999986</v>
      </c>
      <c r="AC75" s="40">
        <f t="shared" si="44"/>
        <v>0</v>
      </c>
      <c r="AD75" s="40">
        <f t="shared" si="44"/>
        <v>0</v>
      </c>
      <c r="AE75" s="40">
        <f t="shared" si="45"/>
        <v>0</v>
      </c>
      <c r="AF75" s="40">
        <f t="shared" si="45"/>
        <v>0</v>
      </c>
      <c r="AG75" s="40">
        <f t="shared" si="46"/>
        <v>0</v>
      </c>
      <c r="AH75" s="40">
        <f t="shared" si="46"/>
        <v>0</v>
      </c>
      <c r="AI75" s="40">
        <f t="shared" si="47"/>
        <v>0</v>
      </c>
      <c r="AJ75" s="40">
        <f t="shared" si="47"/>
        <v>0</v>
      </c>
      <c r="AK75" s="40"/>
      <c r="AL75" s="40">
        <v>19</v>
      </c>
      <c r="AM75" s="40">
        <v>13</v>
      </c>
      <c r="AN75" s="40"/>
      <c r="AO75" s="40"/>
      <c r="AP75" s="40">
        <f t="shared" si="48"/>
        <v>7.3169999999999735E-2</v>
      </c>
      <c r="AQ75" s="40">
        <f t="shared" si="49"/>
        <v>0.12341999999999986</v>
      </c>
    </row>
    <row r="76" spans="3:43" ht="18.75">
      <c r="C76" s="8" t="s">
        <v>160</v>
      </c>
      <c r="D76" s="40">
        <v>2</v>
      </c>
      <c r="E76" s="40">
        <v>0</v>
      </c>
      <c r="F76" s="41">
        <v>2.1571799999999999</v>
      </c>
      <c r="G76" s="43">
        <v>2.2317900000000002</v>
      </c>
      <c r="H76" s="42">
        <v>2.18716</v>
      </c>
      <c r="I76" s="104">
        <v>2.2407499999999998</v>
      </c>
      <c r="J76" s="43">
        <v>2.2433299999999998</v>
      </c>
      <c r="K76" s="42">
        <v>2.1871200000000002</v>
      </c>
      <c r="L76" s="104">
        <v>2.1865600000000001</v>
      </c>
      <c r="M76" s="43">
        <v>2.2669000000000001</v>
      </c>
      <c r="N76" s="42">
        <v>2.19896</v>
      </c>
      <c r="O76" s="104"/>
      <c r="P76" s="43"/>
      <c r="Q76" s="42"/>
      <c r="R76" s="104"/>
      <c r="S76" s="43"/>
      <c r="T76" s="42"/>
      <c r="U76" s="43"/>
      <c r="V76" s="43"/>
      <c r="W76" s="44"/>
      <c r="X76" s="40"/>
      <c r="Y76" s="40">
        <f t="shared" si="42"/>
        <v>7.4610000000000287E-2</v>
      </c>
      <c r="Z76" s="40">
        <f t="shared" si="42"/>
        <v>2.9980000000000118E-2</v>
      </c>
      <c r="AA76" s="40">
        <f t="shared" si="43"/>
        <v>2.5800000000000267E-3</v>
      </c>
      <c r="AB76" s="40">
        <f t="shared" si="43"/>
        <v>5.3629999999999622E-2</v>
      </c>
      <c r="AC76" s="40">
        <f t="shared" si="44"/>
        <v>8.0340000000000078E-2</v>
      </c>
      <c r="AD76" s="40">
        <f t="shared" si="44"/>
        <v>1.2399999999999967E-2</v>
      </c>
      <c r="AE76" s="40">
        <f t="shared" si="45"/>
        <v>0</v>
      </c>
      <c r="AF76" s="40">
        <f t="shared" si="45"/>
        <v>0</v>
      </c>
      <c r="AG76" s="40">
        <f t="shared" si="46"/>
        <v>0</v>
      </c>
      <c r="AH76" s="40">
        <f t="shared" si="46"/>
        <v>0</v>
      </c>
      <c r="AI76" s="40">
        <f t="shared" si="47"/>
        <v>0</v>
      </c>
      <c r="AJ76" s="40">
        <f t="shared" si="47"/>
        <v>0</v>
      </c>
      <c r="AK76" s="40"/>
      <c r="AL76" s="40">
        <v>89</v>
      </c>
      <c r="AM76" s="40">
        <v>183</v>
      </c>
      <c r="AN76" s="40"/>
      <c r="AO76" s="40"/>
      <c r="AP76" s="40">
        <f t="shared" si="48"/>
        <v>5.2510000000000133E-2</v>
      </c>
      <c r="AQ76" s="40">
        <f t="shared" si="49"/>
        <v>3.2003333333333238E-2</v>
      </c>
    </row>
    <row r="77" spans="3:43" ht="18.75">
      <c r="C77" s="8" t="s">
        <v>34</v>
      </c>
      <c r="D77" s="40">
        <v>2</v>
      </c>
      <c r="E77" s="40">
        <v>0</v>
      </c>
      <c r="F77" s="41">
        <v>2.1492100000000001</v>
      </c>
      <c r="G77" s="43">
        <v>2.20417</v>
      </c>
      <c r="H77" s="42">
        <v>2.1920000000000002</v>
      </c>
      <c r="I77" s="104">
        <v>2.2511999999999999</v>
      </c>
      <c r="J77" s="43">
        <v>2.2605300000000002</v>
      </c>
      <c r="K77" s="42">
        <v>2.2193100000000001</v>
      </c>
      <c r="L77" s="104">
        <v>2.2622800000000001</v>
      </c>
      <c r="M77" s="43">
        <v>2.2634400000000001</v>
      </c>
      <c r="N77" s="42">
        <v>2.2200799999999998</v>
      </c>
      <c r="O77" s="104"/>
      <c r="P77" s="43"/>
      <c r="Q77" s="42"/>
      <c r="R77" s="104"/>
      <c r="S77" s="43"/>
      <c r="T77" s="42"/>
      <c r="U77" s="43"/>
      <c r="V77" s="43"/>
      <c r="W77" s="44"/>
      <c r="X77" s="40"/>
      <c r="Y77" s="40">
        <f t="shared" si="42"/>
        <v>5.4959999999999898E-2</v>
      </c>
      <c r="Z77" s="40">
        <f t="shared" si="42"/>
        <v>4.2790000000000106E-2</v>
      </c>
      <c r="AA77" s="40">
        <f t="shared" si="43"/>
        <v>9.3300000000002825E-3</v>
      </c>
      <c r="AB77" s="40">
        <f t="shared" si="43"/>
        <v>3.1889999999999752E-2</v>
      </c>
      <c r="AC77" s="40">
        <f t="shared" si="44"/>
        <v>1.1600000000000499E-3</v>
      </c>
      <c r="AD77" s="40">
        <f t="shared" si="44"/>
        <v>4.2200000000000237E-2</v>
      </c>
      <c r="AE77" s="40">
        <f t="shared" si="45"/>
        <v>0</v>
      </c>
      <c r="AF77" s="40">
        <f t="shared" si="45"/>
        <v>0</v>
      </c>
      <c r="AG77" s="40">
        <f t="shared" si="46"/>
        <v>0</v>
      </c>
      <c r="AH77" s="40">
        <f t="shared" si="46"/>
        <v>0</v>
      </c>
      <c r="AI77" s="40">
        <f t="shared" si="47"/>
        <v>0</v>
      </c>
      <c r="AJ77" s="40">
        <f t="shared" si="47"/>
        <v>0</v>
      </c>
      <c r="AK77" s="40"/>
      <c r="AL77" s="40">
        <v>76</v>
      </c>
      <c r="AM77" s="40">
        <v>77</v>
      </c>
      <c r="AN77" s="40"/>
      <c r="AO77" s="40"/>
      <c r="AP77" s="40">
        <f t="shared" si="48"/>
        <v>2.1816666666666745E-2</v>
      </c>
      <c r="AQ77" s="40">
        <f t="shared" si="49"/>
        <v>3.8960000000000029E-2</v>
      </c>
    </row>
    <row r="78" spans="3:43" ht="18.75">
      <c r="C78" s="8" t="s">
        <v>35</v>
      </c>
      <c r="D78" s="40">
        <v>2</v>
      </c>
      <c r="E78" s="40">
        <v>0</v>
      </c>
      <c r="F78" s="41">
        <v>2.2341099999999998</v>
      </c>
      <c r="G78" s="43">
        <v>2.2838400000000001</v>
      </c>
      <c r="H78" s="42">
        <v>2.2420800000000001</v>
      </c>
      <c r="I78" s="104">
        <v>2.2341099999999998</v>
      </c>
      <c r="J78" s="43">
        <v>2.2838400000000001</v>
      </c>
      <c r="K78" s="42">
        <v>2.24207</v>
      </c>
      <c r="L78" s="104">
        <v>2.2340900000000001</v>
      </c>
      <c r="M78" s="43">
        <v>2.2838400000000001</v>
      </c>
      <c r="N78" s="42">
        <v>2.24207</v>
      </c>
      <c r="O78" s="104">
        <v>2.2340900000000001</v>
      </c>
      <c r="P78" s="43">
        <v>2.2838400000000001</v>
      </c>
      <c r="Q78" s="42">
        <v>2.24207</v>
      </c>
      <c r="R78" s="104"/>
      <c r="S78" s="43"/>
      <c r="T78" s="42"/>
      <c r="U78" s="43"/>
      <c r="V78" s="43"/>
      <c r="W78" s="44"/>
      <c r="X78" s="40"/>
      <c r="Y78" s="40">
        <f t="shared" si="42"/>
        <v>4.9730000000000274E-2</v>
      </c>
      <c r="Z78" s="40">
        <f t="shared" si="42"/>
        <v>7.9700000000002547E-3</v>
      </c>
      <c r="AA78" s="40">
        <f t="shared" si="43"/>
        <v>4.9730000000000274E-2</v>
      </c>
      <c r="AB78" s="40">
        <f t="shared" si="43"/>
        <v>7.9600000000001891E-3</v>
      </c>
      <c r="AC78" s="40">
        <f t="shared" si="44"/>
        <v>4.9749999999999961E-2</v>
      </c>
      <c r="AD78" s="40">
        <f t="shared" si="44"/>
        <v>7.9799999999998761E-3</v>
      </c>
      <c r="AE78" s="40">
        <f t="shared" si="45"/>
        <v>4.9749999999999961E-2</v>
      </c>
      <c r="AF78" s="40">
        <f t="shared" si="45"/>
        <v>7.9799999999998761E-3</v>
      </c>
      <c r="AG78" s="40">
        <f t="shared" si="46"/>
        <v>0</v>
      </c>
      <c r="AH78" s="40">
        <f t="shared" si="46"/>
        <v>0</v>
      </c>
      <c r="AI78" s="40">
        <f t="shared" si="47"/>
        <v>0</v>
      </c>
      <c r="AJ78" s="40">
        <f t="shared" si="47"/>
        <v>0</v>
      </c>
      <c r="AK78" s="40"/>
      <c r="AL78" s="40">
        <v>21</v>
      </c>
      <c r="AM78" s="40">
        <v>16</v>
      </c>
      <c r="AN78" s="40"/>
      <c r="AO78" s="40"/>
      <c r="AP78" s="40">
        <f t="shared" si="48"/>
        <v>4.9740000000000117E-2</v>
      </c>
      <c r="AQ78" s="40">
        <f t="shared" si="49"/>
        <v>7.972500000000049E-3</v>
      </c>
    </row>
    <row r="79" spans="3:43" ht="18.75">
      <c r="C79" s="8" t="s">
        <v>36</v>
      </c>
      <c r="D79" s="40">
        <v>2</v>
      </c>
      <c r="E79" s="40">
        <v>0</v>
      </c>
      <c r="F79" s="41">
        <v>2.28261</v>
      </c>
      <c r="G79" s="43">
        <v>2.3605399999999999</v>
      </c>
      <c r="H79" s="42">
        <v>2.3216399999999999</v>
      </c>
      <c r="I79" s="104">
        <v>2.2012100000000001</v>
      </c>
      <c r="J79" s="43">
        <v>2.2907700000000002</v>
      </c>
      <c r="K79" s="42">
        <v>2.3045200000000001</v>
      </c>
      <c r="L79" s="104">
        <v>2.2827500000000001</v>
      </c>
      <c r="M79" s="43">
        <v>2.3605800000000001</v>
      </c>
      <c r="N79" s="42">
        <v>2.32165</v>
      </c>
      <c r="O79" s="104">
        <v>2.2825799999999998</v>
      </c>
      <c r="P79" s="43">
        <v>2.3605900000000002</v>
      </c>
      <c r="Q79" s="42">
        <v>2.32165</v>
      </c>
      <c r="R79" s="104">
        <v>2.2102400000000002</v>
      </c>
      <c r="S79" s="43">
        <v>2.2959900000000002</v>
      </c>
      <c r="T79" s="42">
        <v>2.3065899999999999</v>
      </c>
      <c r="U79" s="43"/>
      <c r="V79" s="43"/>
      <c r="W79" s="44"/>
      <c r="X79" s="40"/>
      <c r="Y79" s="40">
        <f t="shared" si="42"/>
        <v>7.7929999999999833E-2</v>
      </c>
      <c r="Z79" s="40">
        <f t="shared" si="42"/>
        <v>3.9029999999999898E-2</v>
      </c>
      <c r="AA79" s="40">
        <f t="shared" si="43"/>
        <v>8.9560000000000084E-2</v>
      </c>
      <c r="AB79" s="40">
        <f t="shared" si="43"/>
        <v>0.10331000000000001</v>
      </c>
      <c r="AC79" s="40">
        <f t="shared" si="44"/>
        <v>7.7830000000000066E-2</v>
      </c>
      <c r="AD79" s="40">
        <f t="shared" si="44"/>
        <v>3.8899999999999935E-2</v>
      </c>
      <c r="AE79" s="40">
        <f t="shared" si="45"/>
        <v>7.8010000000000357E-2</v>
      </c>
      <c r="AF79" s="40">
        <f t="shared" si="45"/>
        <v>3.907000000000016E-2</v>
      </c>
      <c r="AG79" s="40">
        <f t="shared" si="46"/>
        <v>8.5749999999999993E-2</v>
      </c>
      <c r="AH79" s="40">
        <f t="shared" si="46"/>
        <v>9.6349999999999714E-2</v>
      </c>
      <c r="AI79" s="40">
        <f t="shared" si="47"/>
        <v>0</v>
      </c>
      <c r="AJ79" s="40">
        <f t="shared" si="47"/>
        <v>0</v>
      </c>
      <c r="AK79" s="40"/>
      <c r="AL79" s="40">
        <v>32</v>
      </c>
      <c r="AM79" s="40">
        <v>30</v>
      </c>
      <c r="AN79" s="40"/>
      <c r="AO79" s="40"/>
      <c r="AP79" s="40">
        <f t="shared" si="48"/>
        <v>8.1816000000000069E-2</v>
      </c>
      <c r="AQ79" s="40">
        <f t="shared" si="49"/>
        <v>6.3331999999999944E-2</v>
      </c>
    </row>
    <row r="80" spans="3:43" ht="17.25">
      <c r="C80" s="8" t="s">
        <v>48</v>
      </c>
      <c r="D80" s="40">
        <v>2</v>
      </c>
      <c r="E80" s="40">
        <v>0</v>
      </c>
      <c r="F80" s="41">
        <v>2.0916899999999998</v>
      </c>
      <c r="G80" s="43">
        <v>2.1080800000000002</v>
      </c>
      <c r="H80" s="42">
        <v>1.62053</v>
      </c>
      <c r="I80" s="104"/>
      <c r="J80" s="43"/>
      <c r="K80" s="42"/>
      <c r="L80" s="104"/>
      <c r="M80" s="43"/>
      <c r="N80" s="42"/>
      <c r="O80" s="104"/>
      <c r="P80" s="43"/>
      <c r="Q80" s="42"/>
      <c r="R80" s="104"/>
      <c r="S80" s="43"/>
      <c r="T80" s="42"/>
      <c r="U80" s="43"/>
      <c r="V80" s="43"/>
      <c r="W80" s="44"/>
      <c r="X80" s="40"/>
      <c r="Y80" s="40">
        <f t="shared" si="42"/>
        <v>1.6390000000000349E-2</v>
      </c>
      <c r="Z80" s="40">
        <f t="shared" si="42"/>
        <v>0.4711599999999998</v>
      </c>
      <c r="AA80" s="40">
        <f t="shared" si="43"/>
        <v>0</v>
      </c>
      <c r="AB80" s="40">
        <f t="shared" si="43"/>
        <v>0</v>
      </c>
      <c r="AC80" s="40">
        <f t="shared" si="44"/>
        <v>0</v>
      </c>
      <c r="AD80" s="40">
        <f t="shared" si="44"/>
        <v>0</v>
      </c>
      <c r="AE80" s="40">
        <f t="shared" si="45"/>
        <v>0</v>
      </c>
      <c r="AF80" s="40">
        <f t="shared" si="45"/>
        <v>0</v>
      </c>
      <c r="AG80" s="40">
        <f t="shared" si="46"/>
        <v>0</v>
      </c>
      <c r="AH80" s="40">
        <f t="shared" si="46"/>
        <v>0</v>
      </c>
      <c r="AI80" s="40">
        <f t="shared" si="47"/>
        <v>0</v>
      </c>
      <c r="AJ80" s="40">
        <f t="shared" si="47"/>
        <v>0</v>
      </c>
      <c r="AK80" s="40"/>
      <c r="AL80" s="40">
        <v>13</v>
      </c>
      <c r="AM80" s="40">
        <v>18</v>
      </c>
      <c r="AN80" s="40"/>
      <c r="AO80" s="40"/>
      <c r="AP80" s="40">
        <f t="shared" si="48"/>
        <v>1.6390000000000349E-2</v>
      </c>
      <c r="AQ80" s="40">
        <f t="shared" si="49"/>
        <v>0.4711599999999998</v>
      </c>
    </row>
    <row r="81" spans="3:43" ht="16.5">
      <c r="C81" s="8" t="s">
        <v>46</v>
      </c>
      <c r="D81" s="40">
        <v>2</v>
      </c>
      <c r="E81" s="40">
        <v>0</v>
      </c>
      <c r="F81" s="41">
        <v>2.0952899999999999</v>
      </c>
      <c r="G81" s="43">
        <v>2.12561</v>
      </c>
      <c r="H81" s="42">
        <v>1.94896</v>
      </c>
      <c r="I81" s="104">
        <v>2.0952899999999999</v>
      </c>
      <c r="J81" s="43">
        <v>2.12554</v>
      </c>
      <c r="K81" s="42">
        <v>1.94896</v>
      </c>
      <c r="L81" s="104"/>
      <c r="M81" s="43"/>
      <c r="N81" s="42"/>
      <c r="O81" s="104"/>
      <c r="P81" s="43"/>
      <c r="Q81" s="42"/>
      <c r="R81" s="104"/>
      <c r="S81" s="43"/>
      <c r="T81" s="42"/>
      <c r="U81" s="43"/>
      <c r="V81" s="43"/>
      <c r="W81" s="44"/>
      <c r="X81" s="40"/>
      <c r="Y81" s="40">
        <f t="shared" si="42"/>
        <v>3.0320000000000125E-2</v>
      </c>
      <c r="Z81" s="40">
        <f t="shared" si="42"/>
        <v>0.14632999999999985</v>
      </c>
      <c r="AA81" s="40">
        <f t="shared" si="43"/>
        <v>3.025000000000011E-2</v>
      </c>
      <c r="AB81" s="40">
        <f t="shared" si="43"/>
        <v>0.14632999999999985</v>
      </c>
      <c r="AC81" s="40">
        <f t="shared" si="44"/>
        <v>0</v>
      </c>
      <c r="AD81" s="40">
        <f t="shared" si="44"/>
        <v>0</v>
      </c>
      <c r="AE81" s="40">
        <f t="shared" si="45"/>
        <v>0</v>
      </c>
      <c r="AF81" s="40">
        <f t="shared" si="45"/>
        <v>0</v>
      </c>
      <c r="AG81" s="40">
        <f t="shared" si="46"/>
        <v>0</v>
      </c>
      <c r="AH81" s="40">
        <f t="shared" si="46"/>
        <v>0</v>
      </c>
      <c r="AI81" s="40">
        <f t="shared" si="47"/>
        <v>0</v>
      </c>
      <c r="AJ81" s="40">
        <f t="shared" si="47"/>
        <v>0</v>
      </c>
      <c r="AK81" s="40"/>
      <c r="AL81" s="40">
        <v>24</v>
      </c>
      <c r="AM81" s="40">
        <v>24</v>
      </c>
      <c r="AN81" s="40"/>
      <c r="AO81" s="40"/>
      <c r="AP81" s="40">
        <f t="shared" si="48"/>
        <v>3.0285000000000117E-2</v>
      </c>
      <c r="AQ81" s="40">
        <f t="shared" si="49"/>
        <v>0.14632999999999985</v>
      </c>
    </row>
    <row r="82" spans="3:43" ht="18.75">
      <c r="C82" s="8" t="s">
        <v>39</v>
      </c>
      <c r="D82" s="40">
        <v>2</v>
      </c>
      <c r="E82" s="40">
        <v>0</v>
      </c>
      <c r="F82" s="41">
        <v>2.28322</v>
      </c>
      <c r="G82" s="43">
        <v>2.26268</v>
      </c>
      <c r="H82" s="42">
        <v>2.1276199999999998</v>
      </c>
      <c r="I82" s="104"/>
      <c r="J82" s="43"/>
      <c r="K82" s="42"/>
      <c r="L82" s="104"/>
      <c r="M82" s="43"/>
      <c r="N82" s="42"/>
      <c r="O82" s="104"/>
      <c r="P82" s="43"/>
      <c r="Q82" s="42"/>
      <c r="R82" s="104"/>
      <c r="S82" s="43"/>
      <c r="T82" s="42"/>
      <c r="U82" s="43"/>
      <c r="V82" s="43"/>
      <c r="W82" s="44"/>
      <c r="X82" s="40"/>
      <c r="Y82" s="40">
        <f t="shared" si="42"/>
        <v>2.0540000000000003E-2</v>
      </c>
      <c r="Z82" s="40">
        <f t="shared" si="42"/>
        <v>0.15560000000000018</v>
      </c>
      <c r="AA82" s="40">
        <f t="shared" si="43"/>
        <v>0</v>
      </c>
      <c r="AB82" s="40">
        <f t="shared" si="43"/>
        <v>0</v>
      </c>
      <c r="AC82" s="40">
        <f t="shared" si="44"/>
        <v>0</v>
      </c>
      <c r="AD82" s="40">
        <f t="shared" si="44"/>
        <v>0</v>
      </c>
      <c r="AE82" s="40">
        <f t="shared" si="45"/>
        <v>0</v>
      </c>
      <c r="AF82" s="40">
        <f t="shared" si="45"/>
        <v>0</v>
      </c>
      <c r="AG82" s="40">
        <f t="shared" si="46"/>
        <v>0</v>
      </c>
      <c r="AH82" s="40">
        <f t="shared" si="46"/>
        <v>0</v>
      </c>
      <c r="AI82" s="40">
        <f t="shared" si="47"/>
        <v>0</v>
      </c>
      <c r="AJ82" s="40">
        <f t="shared" si="47"/>
        <v>0</v>
      </c>
      <c r="AK82" s="40"/>
      <c r="AL82" s="40">
        <v>20</v>
      </c>
      <c r="AM82" s="40">
        <v>16</v>
      </c>
      <c r="AN82" s="40"/>
      <c r="AO82" s="40"/>
      <c r="AP82" s="40">
        <f t="shared" si="48"/>
        <v>2.0540000000000003E-2</v>
      </c>
      <c r="AQ82" s="40">
        <f t="shared" si="49"/>
        <v>0.15560000000000018</v>
      </c>
    </row>
    <row r="83" spans="3:43" ht="18.75">
      <c r="C83" s="8" t="s">
        <v>161</v>
      </c>
      <c r="D83" s="40">
        <v>2</v>
      </c>
      <c r="E83" s="40">
        <v>0</v>
      </c>
      <c r="F83" s="41">
        <v>2.04772</v>
      </c>
      <c r="G83" s="43">
        <v>2.08799</v>
      </c>
      <c r="H83" s="42">
        <v>1.7662899999999999</v>
      </c>
      <c r="I83" s="104">
        <v>2.11693</v>
      </c>
      <c r="J83" s="43">
        <v>2.2415500000000002</v>
      </c>
      <c r="K83" s="42">
        <v>2.1587499999999999</v>
      </c>
      <c r="L83" s="104"/>
      <c r="M83" s="43"/>
      <c r="N83" s="42"/>
      <c r="O83" s="104"/>
      <c r="P83" s="43"/>
      <c r="Q83" s="42"/>
      <c r="R83" s="104"/>
      <c r="S83" s="43"/>
      <c r="T83" s="42"/>
      <c r="U83" s="43"/>
      <c r="V83" s="43"/>
      <c r="W83" s="44"/>
      <c r="X83" s="40"/>
      <c r="Y83" s="40">
        <f t="shared" si="42"/>
        <v>4.0270000000000028E-2</v>
      </c>
      <c r="Z83" s="40">
        <f t="shared" si="42"/>
        <v>0.28143000000000007</v>
      </c>
      <c r="AA83" s="40">
        <f t="shared" si="43"/>
        <v>0.12462000000000018</v>
      </c>
      <c r="AB83" s="40">
        <f t="shared" si="43"/>
        <v>4.1819999999999968E-2</v>
      </c>
      <c r="AC83" s="40">
        <f t="shared" si="44"/>
        <v>0</v>
      </c>
      <c r="AD83" s="40">
        <f t="shared" si="44"/>
        <v>0</v>
      </c>
      <c r="AE83" s="40">
        <f t="shared" si="45"/>
        <v>0</v>
      </c>
      <c r="AF83" s="40">
        <f t="shared" si="45"/>
        <v>0</v>
      </c>
      <c r="AG83" s="40">
        <f t="shared" si="46"/>
        <v>0</v>
      </c>
      <c r="AH83" s="40">
        <f t="shared" si="46"/>
        <v>0</v>
      </c>
      <c r="AI83" s="40">
        <f t="shared" si="47"/>
        <v>0</v>
      </c>
      <c r="AJ83" s="40">
        <f t="shared" si="47"/>
        <v>0</v>
      </c>
      <c r="AK83" s="40"/>
      <c r="AL83" s="40">
        <v>104</v>
      </c>
      <c r="AM83" s="40">
        <v>84</v>
      </c>
      <c r="AN83" s="40"/>
      <c r="AO83" s="40"/>
      <c r="AP83" s="40">
        <f t="shared" si="48"/>
        <v>8.2445000000000102E-2</v>
      </c>
      <c r="AQ83" s="40">
        <f t="shared" si="49"/>
        <v>0.16162500000000002</v>
      </c>
    </row>
    <row r="84" spans="3:43" ht="18.75">
      <c r="C84" s="8" t="s">
        <v>33</v>
      </c>
      <c r="D84" s="40">
        <v>2</v>
      </c>
      <c r="E84" s="40">
        <v>0</v>
      </c>
      <c r="F84" s="41">
        <v>2.2972600000000001</v>
      </c>
      <c r="G84" s="43">
        <v>2.2733400000000001</v>
      </c>
      <c r="H84" s="42">
        <v>1.9188700000000001</v>
      </c>
      <c r="I84" s="104">
        <v>2.2972600000000001</v>
      </c>
      <c r="J84" s="43">
        <v>2.2737799999999999</v>
      </c>
      <c r="K84" s="42">
        <v>1.9188799999999999</v>
      </c>
      <c r="L84" s="104"/>
      <c r="M84" s="43"/>
      <c r="N84" s="42"/>
      <c r="O84" s="104"/>
      <c r="P84" s="43"/>
      <c r="Q84" s="42"/>
      <c r="R84" s="104"/>
      <c r="S84" s="43"/>
      <c r="T84" s="42"/>
      <c r="U84" s="43"/>
      <c r="V84" s="43"/>
      <c r="W84" s="44"/>
      <c r="X84" s="40"/>
      <c r="Y84" s="40">
        <f t="shared" si="42"/>
        <v>2.3919999999999941E-2</v>
      </c>
      <c r="Z84" s="40">
        <f t="shared" si="42"/>
        <v>0.37839</v>
      </c>
      <c r="AA84" s="40">
        <f t="shared" si="43"/>
        <v>2.3480000000000167E-2</v>
      </c>
      <c r="AB84" s="40">
        <f t="shared" si="43"/>
        <v>0.37838000000000016</v>
      </c>
      <c r="AC84" s="40">
        <f t="shared" si="44"/>
        <v>0</v>
      </c>
      <c r="AD84" s="40">
        <f t="shared" si="44"/>
        <v>0</v>
      </c>
      <c r="AE84" s="40">
        <f t="shared" si="45"/>
        <v>0</v>
      </c>
      <c r="AF84" s="40">
        <f t="shared" si="45"/>
        <v>0</v>
      </c>
      <c r="AG84" s="40">
        <f t="shared" si="46"/>
        <v>0</v>
      </c>
      <c r="AH84" s="40">
        <f t="shared" si="46"/>
        <v>0</v>
      </c>
      <c r="AI84" s="40">
        <f t="shared" si="47"/>
        <v>0</v>
      </c>
      <c r="AJ84" s="40">
        <f t="shared" si="47"/>
        <v>0</v>
      </c>
      <c r="AK84" s="40"/>
      <c r="AL84" s="40">
        <v>58</v>
      </c>
      <c r="AM84" s="40">
        <v>53</v>
      </c>
      <c r="AN84" s="40"/>
      <c r="AO84" s="40"/>
      <c r="AP84" s="40">
        <f t="shared" si="48"/>
        <v>2.3700000000000054E-2</v>
      </c>
      <c r="AQ84" s="40">
        <f t="shared" si="49"/>
        <v>0.37838500000000008</v>
      </c>
    </row>
    <row r="85" spans="3:43" ht="18.75">
      <c r="C85" s="8" t="s">
        <v>162</v>
      </c>
      <c r="D85" s="40">
        <v>2</v>
      </c>
      <c r="E85" s="40">
        <v>0</v>
      </c>
      <c r="F85" s="41">
        <v>2.08087</v>
      </c>
      <c r="G85" s="43">
        <v>2.09511</v>
      </c>
      <c r="H85" s="42">
        <v>1.8215300000000001</v>
      </c>
      <c r="I85" s="104">
        <v>2.1711299999999998</v>
      </c>
      <c r="J85" s="43">
        <v>2.3037700000000001</v>
      </c>
      <c r="K85" s="42">
        <v>2.2099899999999999</v>
      </c>
      <c r="L85" s="104">
        <v>2.2688899999999999</v>
      </c>
      <c r="M85" s="43">
        <v>2.30464</v>
      </c>
      <c r="N85" s="42">
        <v>2.2090900000000002</v>
      </c>
      <c r="O85" s="104"/>
      <c r="P85" s="43"/>
      <c r="Q85" s="42"/>
      <c r="R85" s="104"/>
      <c r="S85" s="43"/>
      <c r="T85" s="42"/>
      <c r="U85" s="43"/>
      <c r="V85" s="43"/>
      <c r="W85" s="44"/>
      <c r="X85" s="40"/>
      <c r="Y85" s="40">
        <f t="shared" si="42"/>
        <v>1.424000000000003E-2</v>
      </c>
      <c r="Z85" s="40">
        <f t="shared" si="42"/>
        <v>0.2593399999999999</v>
      </c>
      <c r="AA85" s="40">
        <f t="shared" si="43"/>
        <v>0.13264000000000031</v>
      </c>
      <c r="AB85" s="40">
        <f t="shared" si="43"/>
        <v>3.8860000000000117E-2</v>
      </c>
      <c r="AC85" s="40">
        <f t="shared" si="44"/>
        <v>3.5750000000000171E-2</v>
      </c>
      <c r="AD85" s="40">
        <f t="shared" si="44"/>
        <v>5.9799999999999631E-2</v>
      </c>
      <c r="AE85" s="40">
        <f t="shared" si="45"/>
        <v>0</v>
      </c>
      <c r="AF85" s="40">
        <f t="shared" si="45"/>
        <v>0</v>
      </c>
      <c r="AG85" s="40">
        <f t="shared" si="46"/>
        <v>0</v>
      </c>
      <c r="AH85" s="40">
        <f t="shared" si="46"/>
        <v>0</v>
      </c>
      <c r="AI85" s="40">
        <f t="shared" si="47"/>
        <v>0</v>
      </c>
      <c r="AJ85" s="40">
        <f t="shared" si="47"/>
        <v>0</v>
      </c>
      <c r="AK85" s="40"/>
      <c r="AL85" s="40">
        <v>273</v>
      </c>
      <c r="AM85" s="40">
        <v>159</v>
      </c>
      <c r="AN85" s="40"/>
      <c r="AO85" s="40"/>
      <c r="AP85" s="40">
        <f t="shared" si="48"/>
        <v>6.0876666666666836E-2</v>
      </c>
      <c r="AQ85" s="40">
        <f t="shared" si="49"/>
        <v>0.11933333333333322</v>
      </c>
    </row>
    <row r="86" spans="3:43" ht="18.75">
      <c r="C86" s="8" t="s">
        <v>29</v>
      </c>
      <c r="D86" s="40">
        <v>2</v>
      </c>
      <c r="E86" s="40">
        <v>0</v>
      </c>
      <c r="F86" s="41">
        <v>2.1936</v>
      </c>
      <c r="G86" s="43">
        <v>2.2570100000000002</v>
      </c>
      <c r="H86" s="42">
        <v>2.1522999999999999</v>
      </c>
      <c r="I86" s="104">
        <v>2.1621299999999999</v>
      </c>
      <c r="J86" s="43">
        <v>2.2185899999999998</v>
      </c>
      <c r="K86" s="42">
        <v>2.1319400000000002</v>
      </c>
      <c r="L86" s="104">
        <v>2.2096300000000002</v>
      </c>
      <c r="M86" s="43">
        <v>2.2707600000000001</v>
      </c>
      <c r="N86" s="42">
        <v>2.1360700000000001</v>
      </c>
      <c r="O86" s="104"/>
      <c r="P86" s="43"/>
      <c r="Q86" s="42"/>
      <c r="R86" s="104"/>
      <c r="S86" s="43"/>
      <c r="T86" s="42"/>
      <c r="U86" s="43"/>
      <c r="V86" s="43"/>
      <c r="W86" s="44"/>
      <c r="X86" s="40"/>
      <c r="Y86" s="40">
        <f t="shared" si="42"/>
        <v>6.3410000000000188E-2</v>
      </c>
      <c r="Z86" s="40">
        <f t="shared" si="42"/>
        <v>4.1300000000000114E-2</v>
      </c>
      <c r="AA86" s="40">
        <f t="shared" si="43"/>
        <v>5.6459999999999955E-2</v>
      </c>
      <c r="AB86" s="40">
        <f t="shared" si="43"/>
        <v>3.0189999999999717E-2</v>
      </c>
      <c r="AC86" s="40">
        <f t="shared" si="44"/>
        <v>6.1129999999999907E-2</v>
      </c>
      <c r="AD86" s="40">
        <f t="shared" si="44"/>
        <v>7.356000000000007E-2</v>
      </c>
      <c r="AE86" s="40">
        <f t="shared" si="45"/>
        <v>0</v>
      </c>
      <c r="AF86" s="40">
        <f t="shared" si="45"/>
        <v>0</v>
      </c>
      <c r="AG86" s="40">
        <f t="shared" si="46"/>
        <v>0</v>
      </c>
      <c r="AH86" s="40">
        <f t="shared" si="46"/>
        <v>0</v>
      </c>
      <c r="AI86" s="40">
        <f t="shared" si="47"/>
        <v>0</v>
      </c>
      <c r="AJ86" s="40">
        <f t="shared" si="47"/>
        <v>0</v>
      </c>
      <c r="AK86" s="40"/>
      <c r="AL86" s="40">
        <v>924</v>
      </c>
      <c r="AM86" s="40">
        <v>122</v>
      </c>
      <c r="AN86" s="40"/>
      <c r="AO86" s="40"/>
      <c r="AP86" s="40">
        <f t="shared" si="48"/>
        <v>6.033333333333335E-2</v>
      </c>
      <c r="AQ86" s="40">
        <f t="shared" si="49"/>
        <v>4.8349999999999969E-2</v>
      </c>
    </row>
    <row r="87" spans="3:43" ht="18.75">
      <c r="C87" s="8" t="s">
        <v>30</v>
      </c>
      <c r="D87" s="40">
        <v>2</v>
      </c>
      <c r="E87" s="40">
        <v>0</v>
      </c>
      <c r="F87" s="41">
        <v>2.2737400000000001</v>
      </c>
      <c r="G87" s="43">
        <v>2.3119299999999998</v>
      </c>
      <c r="H87" s="42">
        <v>2.2441900000000001</v>
      </c>
      <c r="I87" s="104">
        <v>2.27826</v>
      </c>
      <c r="J87" s="43">
        <v>2.31196</v>
      </c>
      <c r="K87" s="42">
        <v>2.2444000000000002</v>
      </c>
      <c r="L87" s="104">
        <v>2.2686700000000002</v>
      </c>
      <c r="M87" s="43">
        <v>2.3118699999999999</v>
      </c>
      <c r="N87" s="42">
        <v>2.24472</v>
      </c>
      <c r="O87" s="104">
        <v>2.2700100000000001</v>
      </c>
      <c r="P87" s="43">
        <v>2.3119700000000001</v>
      </c>
      <c r="Q87" s="42">
        <v>2.24403</v>
      </c>
      <c r="R87" s="104"/>
      <c r="S87" s="43"/>
      <c r="T87" s="42"/>
      <c r="U87" s="43"/>
      <c r="V87" s="43"/>
      <c r="W87" s="44"/>
      <c r="X87" s="40"/>
      <c r="Y87" s="40">
        <f t="shared" si="42"/>
        <v>3.8189999999999724E-2</v>
      </c>
      <c r="Z87" s="40">
        <f t="shared" si="42"/>
        <v>2.9549999999999965E-2</v>
      </c>
      <c r="AA87" s="40">
        <f t="shared" si="43"/>
        <v>3.3700000000000063E-2</v>
      </c>
      <c r="AB87" s="40">
        <f t="shared" si="43"/>
        <v>3.3859999999999779E-2</v>
      </c>
      <c r="AC87" s="40">
        <f t="shared" si="44"/>
        <v>4.3199999999999683E-2</v>
      </c>
      <c r="AD87" s="40">
        <f t="shared" si="44"/>
        <v>2.3950000000000138E-2</v>
      </c>
      <c r="AE87" s="40">
        <f t="shared" si="45"/>
        <v>4.1959999999999997E-2</v>
      </c>
      <c r="AF87" s="40">
        <f t="shared" si="45"/>
        <v>2.5980000000000114E-2</v>
      </c>
      <c r="AG87" s="40">
        <f t="shared" si="46"/>
        <v>0</v>
      </c>
      <c r="AH87" s="40">
        <f t="shared" si="46"/>
        <v>0</v>
      </c>
      <c r="AI87" s="40">
        <f t="shared" si="47"/>
        <v>0</v>
      </c>
      <c r="AJ87" s="40">
        <f t="shared" si="47"/>
        <v>0</v>
      </c>
      <c r="AK87" s="40"/>
      <c r="AL87" s="40">
        <v>166</v>
      </c>
      <c r="AM87" s="40">
        <v>364</v>
      </c>
      <c r="AN87" s="40"/>
      <c r="AO87" s="40"/>
      <c r="AP87" s="40">
        <f t="shared" si="48"/>
        <v>3.9262499999999867E-2</v>
      </c>
      <c r="AQ87" s="40">
        <f t="shared" si="49"/>
        <v>2.8334999999999999E-2</v>
      </c>
    </row>
    <row r="88" spans="3:43" ht="18.75">
      <c r="C88" s="8" t="s">
        <v>31</v>
      </c>
      <c r="D88" s="40">
        <v>2</v>
      </c>
      <c r="E88" s="40">
        <v>0</v>
      </c>
      <c r="F88" s="41">
        <v>2.27536</v>
      </c>
      <c r="G88" s="43">
        <v>2.3052999999999999</v>
      </c>
      <c r="H88" s="42">
        <v>2.28661</v>
      </c>
      <c r="I88" s="104">
        <v>2.4732599999999998</v>
      </c>
      <c r="J88" s="43">
        <v>2.4275199999999999</v>
      </c>
      <c r="K88" s="42">
        <v>2.5300400000000001</v>
      </c>
      <c r="L88" s="104">
        <v>2.2457500000000001</v>
      </c>
      <c r="M88" s="43">
        <v>2.3010299999999999</v>
      </c>
      <c r="N88" s="42">
        <v>2.2787799999999998</v>
      </c>
      <c r="O88" s="104">
        <v>2.3306100000000001</v>
      </c>
      <c r="P88" s="43">
        <v>2.4276900000000001</v>
      </c>
      <c r="Q88" s="42">
        <v>2.2696900000000002</v>
      </c>
      <c r="R88" s="104">
        <v>2.3435000000000001</v>
      </c>
      <c r="S88" s="43">
        <v>2.4219300000000001</v>
      </c>
      <c r="T88" s="42">
        <v>2.2791600000000001</v>
      </c>
      <c r="U88" s="43"/>
      <c r="V88" s="43"/>
      <c r="W88" s="44"/>
      <c r="X88" s="40"/>
      <c r="Y88" s="40">
        <f t="shared" si="42"/>
        <v>2.9939999999999856E-2</v>
      </c>
      <c r="Z88" s="40">
        <f t="shared" si="42"/>
        <v>1.1249999999999982E-2</v>
      </c>
      <c r="AA88" s="40">
        <f t="shared" si="43"/>
        <v>4.5739999999999892E-2</v>
      </c>
      <c r="AB88" s="40">
        <f t="shared" si="43"/>
        <v>5.6780000000000275E-2</v>
      </c>
      <c r="AC88" s="40">
        <f t="shared" si="44"/>
        <v>5.5279999999999774E-2</v>
      </c>
      <c r="AD88" s="40">
        <f t="shared" si="44"/>
        <v>3.3029999999999671E-2</v>
      </c>
      <c r="AE88" s="40">
        <f t="shared" si="45"/>
        <v>9.7080000000000055E-2</v>
      </c>
      <c r="AF88" s="40">
        <f t="shared" si="45"/>
        <v>6.0919999999999863E-2</v>
      </c>
      <c r="AG88" s="40">
        <f t="shared" si="46"/>
        <v>7.843E-2</v>
      </c>
      <c r="AH88" s="40">
        <f t="shared" si="46"/>
        <v>6.4340000000000064E-2</v>
      </c>
      <c r="AI88" s="40">
        <f t="shared" si="47"/>
        <v>0</v>
      </c>
      <c r="AJ88" s="40">
        <f t="shared" si="47"/>
        <v>0</v>
      </c>
      <c r="AK88" s="40"/>
      <c r="AL88" s="40">
        <v>111</v>
      </c>
      <c r="AM88" s="40">
        <v>244</v>
      </c>
      <c r="AN88" s="40"/>
      <c r="AO88" s="40"/>
      <c r="AP88" s="40">
        <f t="shared" si="48"/>
        <v>6.1293999999999918E-2</v>
      </c>
      <c r="AQ88" s="40">
        <f t="shared" si="49"/>
        <v>4.5263999999999971E-2</v>
      </c>
    </row>
    <row r="89" spans="3:43" ht="18.75">
      <c r="C89" s="8" t="s">
        <v>32</v>
      </c>
      <c r="D89" s="40">
        <v>2</v>
      </c>
      <c r="E89" s="40">
        <v>0</v>
      </c>
      <c r="F89" s="41">
        <v>2.53931</v>
      </c>
      <c r="G89" s="43">
        <v>2.4903499999999998</v>
      </c>
      <c r="H89" s="42">
        <v>2.6034899999999999</v>
      </c>
      <c r="I89" s="104">
        <v>2.4901800000000001</v>
      </c>
      <c r="J89" s="43">
        <v>2.4618199999999999</v>
      </c>
      <c r="K89" s="42">
        <v>2.26797</v>
      </c>
      <c r="L89" s="104">
        <v>2.46401</v>
      </c>
      <c r="M89" s="43">
        <v>2.4701599999999999</v>
      </c>
      <c r="N89" s="42">
        <v>2.2797999999999998</v>
      </c>
      <c r="O89" s="104">
        <v>2.4925299999999999</v>
      </c>
      <c r="P89" s="43">
        <v>2.4617399999999998</v>
      </c>
      <c r="Q89" s="42">
        <v>2.2762500000000001</v>
      </c>
      <c r="R89" s="104">
        <v>2.4765899999999998</v>
      </c>
      <c r="S89" s="43">
        <v>2.4908100000000002</v>
      </c>
      <c r="T89" s="42">
        <v>2.27197</v>
      </c>
      <c r="U89" s="43">
        <v>2.4625900000000001</v>
      </c>
      <c r="V89" s="43">
        <v>2.4697800000000001</v>
      </c>
      <c r="W89" s="44">
        <v>2.6034899999999999</v>
      </c>
      <c r="X89" s="40"/>
      <c r="Y89" s="40">
        <f t="shared" si="42"/>
        <v>4.8960000000000115E-2</v>
      </c>
      <c r="Z89" s="40">
        <f t="shared" si="42"/>
        <v>6.4179999999999904E-2</v>
      </c>
      <c r="AA89" s="40">
        <f t="shared" si="43"/>
        <v>2.8360000000000163E-2</v>
      </c>
      <c r="AB89" s="40">
        <f t="shared" si="43"/>
        <v>0.22221000000000002</v>
      </c>
      <c r="AC89" s="40">
        <f t="shared" si="44"/>
        <v>6.1499999999998778E-3</v>
      </c>
      <c r="AD89" s="40">
        <f t="shared" si="44"/>
        <v>0.18421000000000021</v>
      </c>
      <c r="AE89" s="40">
        <f t="shared" si="45"/>
        <v>3.0790000000000095E-2</v>
      </c>
      <c r="AF89" s="40">
        <f t="shared" si="45"/>
        <v>0.21627999999999981</v>
      </c>
      <c r="AG89" s="40">
        <f t="shared" si="46"/>
        <v>1.4220000000000343E-2</v>
      </c>
      <c r="AH89" s="40">
        <f t="shared" si="46"/>
        <v>0.2046199999999998</v>
      </c>
      <c r="AI89" s="40">
        <f t="shared" si="47"/>
        <v>7.1900000000000297E-3</v>
      </c>
      <c r="AJ89" s="40">
        <f t="shared" si="47"/>
        <v>0.1408999999999998</v>
      </c>
      <c r="AK89" s="40"/>
      <c r="AL89" s="40">
        <v>458</v>
      </c>
      <c r="AM89" s="40">
        <v>565</v>
      </c>
      <c r="AN89" s="40"/>
      <c r="AO89" s="40"/>
      <c r="AP89" s="40">
        <f t="shared" si="48"/>
        <v>2.2611666666666769E-2</v>
      </c>
      <c r="AQ89" s="40">
        <f t="shared" si="49"/>
        <v>0.17206666666666659</v>
      </c>
    </row>
    <row r="90" spans="3:43" ht="18">
      <c r="C90" s="8" t="s">
        <v>47</v>
      </c>
      <c r="D90" s="40">
        <v>2</v>
      </c>
      <c r="E90" s="40">
        <v>0</v>
      </c>
      <c r="F90" s="41">
        <v>2.1269499999999999</v>
      </c>
      <c r="G90" s="43">
        <v>2.2814299999999998</v>
      </c>
      <c r="H90" s="42">
        <v>2.2545700000000002</v>
      </c>
      <c r="I90" s="104">
        <v>2.1687699999999999</v>
      </c>
      <c r="J90" s="43">
        <v>2.3177699999999999</v>
      </c>
      <c r="K90" s="42">
        <v>1.9592799999999999</v>
      </c>
      <c r="L90" s="104">
        <v>2.1651099999999999</v>
      </c>
      <c r="M90" s="43">
        <v>2.3279700000000001</v>
      </c>
      <c r="N90" s="42">
        <v>2.2550400000000002</v>
      </c>
      <c r="O90" s="104"/>
      <c r="P90" s="43"/>
      <c r="Q90" s="42"/>
      <c r="R90" s="104"/>
      <c r="S90" s="43"/>
      <c r="T90" s="42"/>
      <c r="U90" s="43"/>
      <c r="V90" s="43"/>
      <c r="W90" s="44"/>
      <c r="X90" s="40"/>
      <c r="Y90" s="40">
        <f t="shared" si="42"/>
        <v>0.15447999999999995</v>
      </c>
      <c r="Z90" s="40">
        <f t="shared" si="42"/>
        <v>0.12762000000000029</v>
      </c>
      <c r="AA90" s="40">
        <f t="shared" si="43"/>
        <v>0.14900000000000002</v>
      </c>
      <c r="AB90" s="40">
        <f t="shared" si="43"/>
        <v>0.20948999999999995</v>
      </c>
      <c r="AC90" s="40">
        <f t="shared" si="44"/>
        <v>0.16286000000000023</v>
      </c>
      <c r="AD90" s="40">
        <f t="shared" si="44"/>
        <v>8.9930000000000287E-2</v>
      </c>
      <c r="AE90" s="40">
        <f t="shared" si="45"/>
        <v>0</v>
      </c>
      <c r="AF90" s="40">
        <f t="shared" si="45"/>
        <v>0</v>
      </c>
      <c r="AG90" s="40">
        <f t="shared" si="46"/>
        <v>0</v>
      </c>
      <c r="AH90" s="40">
        <f t="shared" si="46"/>
        <v>0</v>
      </c>
      <c r="AI90" s="40">
        <f t="shared" si="47"/>
        <v>0</v>
      </c>
      <c r="AJ90" s="40">
        <f t="shared" si="47"/>
        <v>0</v>
      </c>
      <c r="AK90" s="40"/>
      <c r="AL90" s="40">
        <v>74</v>
      </c>
      <c r="AM90" s="40">
        <v>112</v>
      </c>
      <c r="AN90" s="40"/>
      <c r="AO90" s="40"/>
      <c r="AP90" s="40">
        <f t="shared" si="48"/>
        <v>0.15544666666666673</v>
      </c>
      <c r="AQ90" s="40">
        <f t="shared" si="49"/>
        <v>0.14234666666666684</v>
      </c>
    </row>
    <row r="91" spans="3:43" ht="17.25">
      <c r="C91" s="6" t="s">
        <v>62</v>
      </c>
      <c r="D91" s="40">
        <v>2</v>
      </c>
      <c r="E91" s="40">
        <v>2</v>
      </c>
      <c r="F91" s="104">
        <v>1.9149499999999999</v>
      </c>
      <c r="G91" s="43">
        <v>1.9537800000000001</v>
      </c>
      <c r="H91" s="42">
        <v>1.9140200000000001</v>
      </c>
      <c r="I91" s="104">
        <v>1.9044300000000001</v>
      </c>
      <c r="J91" s="43">
        <v>1.9527699999999999</v>
      </c>
      <c r="K91" s="42">
        <v>1.9134</v>
      </c>
      <c r="L91" s="104"/>
      <c r="M91" s="43"/>
      <c r="N91" s="42"/>
      <c r="O91" s="104"/>
      <c r="P91" s="43"/>
      <c r="Q91" s="42"/>
      <c r="R91" s="104"/>
      <c r="S91" s="43"/>
      <c r="T91" s="42"/>
      <c r="U91" s="43"/>
      <c r="V91" s="43"/>
      <c r="W91" s="44"/>
      <c r="X91" s="40"/>
      <c r="Y91" s="40">
        <f t="shared" si="42"/>
        <v>3.8830000000000142E-2</v>
      </c>
      <c r="Z91" s="40">
        <f t="shared" si="42"/>
        <v>9.2999999999987537E-4</v>
      </c>
      <c r="AA91" s="40">
        <f t="shared" si="43"/>
        <v>4.8339999999999828E-2</v>
      </c>
      <c r="AB91" s="40">
        <f t="shared" si="43"/>
        <v>8.9699999999999225E-3</v>
      </c>
      <c r="AC91" s="40">
        <f t="shared" si="44"/>
        <v>0</v>
      </c>
      <c r="AD91" s="40">
        <f t="shared" si="44"/>
        <v>0</v>
      </c>
      <c r="AE91" s="40">
        <f t="shared" si="45"/>
        <v>0</v>
      </c>
      <c r="AF91" s="40">
        <f t="shared" si="45"/>
        <v>0</v>
      </c>
      <c r="AG91" s="40">
        <f t="shared" si="46"/>
        <v>0</v>
      </c>
      <c r="AH91" s="40">
        <f t="shared" si="46"/>
        <v>0</v>
      </c>
      <c r="AI91" s="40">
        <f t="shared" si="47"/>
        <v>0</v>
      </c>
      <c r="AJ91" s="40">
        <f t="shared" si="47"/>
        <v>0</v>
      </c>
      <c r="AK91" s="40"/>
      <c r="AL91" s="40">
        <v>34</v>
      </c>
      <c r="AM91" s="40">
        <v>27</v>
      </c>
      <c r="AN91" s="40"/>
      <c r="AO91" s="40"/>
      <c r="AP91" s="40">
        <f t="shared" si="48"/>
        <v>4.3584999999999985E-2</v>
      </c>
      <c r="AQ91" s="40">
        <f t="shared" si="49"/>
        <v>4.9499999999998989E-3</v>
      </c>
    </row>
    <row r="92" spans="3:43" ht="17.25">
      <c r="C92" s="8" t="s">
        <v>78</v>
      </c>
      <c r="D92" s="40">
        <v>2</v>
      </c>
      <c r="E92" s="40">
        <v>2</v>
      </c>
      <c r="F92" s="41">
        <v>1.8200400000000001</v>
      </c>
      <c r="G92" s="43">
        <v>1.84093</v>
      </c>
      <c r="H92" s="42">
        <v>1.75475</v>
      </c>
      <c r="I92" s="104"/>
      <c r="J92" s="43"/>
      <c r="K92" s="42"/>
      <c r="L92" s="104"/>
      <c r="M92" s="43"/>
      <c r="N92" s="42"/>
      <c r="O92" s="104"/>
      <c r="P92" s="43"/>
      <c r="Q92" s="42"/>
      <c r="R92" s="104"/>
      <c r="S92" s="43"/>
      <c r="T92" s="42"/>
      <c r="U92" s="43"/>
      <c r="V92" s="43"/>
      <c r="W92" s="44"/>
      <c r="X92" s="40"/>
      <c r="Y92" s="40">
        <f t="shared" si="42"/>
        <v>2.0889999999999853E-2</v>
      </c>
      <c r="Z92" s="40">
        <f t="shared" si="42"/>
        <v>6.529000000000007E-2</v>
      </c>
      <c r="AA92" s="40">
        <f t="shared" si="43"/>
        <v>0</v>
      </c>
      <c r="AB92" s="40">
        <f t="shared" si="43"/>
        <v>0</v>
      </c>
      <c r="AC92" s="40">
        <f t="shared" si="44"/>
        <v>0</v>
      </c>
      <c r="AD92" s="40">
        <f t="shared" si="44"/>
        <v>0</v>
      </c>
      <c r="AE92" s="40">
        <f t="shared" si="45"/>
        <v>0</v>
      </c>
      <c r="AF92" s="40">
        <f t="shared" si="45"/>
        <v>0</v>
      </c>
      <c r="AG92" s="40">
        <f t="shared" si="46"/>
        <v>0</v>
      </c>
      <c r="AH92" s="40">
        <f t="shared" si="46"/>
        <v>0</v>
      </c>
      <c r="AI92" s="40">
        <f t="shared" si="47"/>
        <v>0</v>
      </c>
      <c r="AJ92" s="40">
        <f t="shared" si="47"/>
        <v>0</v>
      </c>
      <c r="AK92" s="40"/>
      <c r="AL92" s="40">
        <v>24</v>
      </c>
      <c r="AM92" s="40">
        <v>31</v>
      </c>
      <c r="AN92" s="40"/>
      <c r="AO92" s="40"/>
      <c r="AP92" s="40">
        <f t="shared" si="48"/>
        <v>2.0889999999999853E-2</v>
      </c>
      <c r="AQ92" s="40">
        <f t="shared" si="49"/>
        <v>6.529000000000007E-2</v>
      </c>
    </row>
    <row r="93" spans="3:43" ht="16.5">
      <c r="C93" s="8" t="s">
        <v>79</v>
      </c>
      <c r="D93" s="40">
        <v>2</v>
      </c>
      <c r="E93" s="40">
        <v>2</v>
      </c>
      <c r="F93" s="41">
        <v>1.8651800000000001</v>
      </c>
      <c r="G93" s="43">
        <v>1.8935500000000001</v>
      </c>
      <c r="H93" s="42">
        <v>1.8280799999999999</v>
      </c>
      <c r="I93" s="104">
        <v>1.86521</v>
      </c>
      <c r="J93" s="43">
        <v>1.89358</v>
      </c>
      <c r="K93" s="42">
        <v>1.8283</v>
      </c>
      <c r="L93" s="104"/>
      <c r="M93" s="43"/>
      <c r="N93" s="42"/>
      <c r="O93" s="104"/>
      <c r="P93" s="43"/>
      <c r="Q93" s="42"/>
      <c r="R93" s="104"/>
      <c r="S93" s="43"/>
      <c r="T93" s="42"/>
      <c r="U93" s="43"/>
      <c r="V93" s="43"/>
      <c r="W93" s="44"/>
      <c r="X93" s="40"/>
      <c r="Y93" s="40">
        <f t="shared" si="42"/>
        <v>2.8370000000000006E-2</v>
      </c>
      <c r="Z93" s="40">
        <f t="shared" si="42"/>
        <v>3.7100000000000133E-2</v>
      </c>
      <c r="AA93" s="40">
        <f t="shared" si="43"/>
        <v>2.8370000000000006E-2</v>
      </c>
      <c r="AB93" s="40">
        <f t="shared" si="43"/>
        <v>3.6909999999999998E-2</v>
      </c>
      <c r="AC93" s="40">
        <f t="shared" si="44"/>
        <v>0</v>
      </c>
      <c r="AD93" s="40">
        <f t="shared" si="44"/>
        <v>0</v>
      </c>
      <c r="AE93" s="40">
        <f t="shared" si="45"/>
        <v>0</v>
      </c>
      <c r="AF93" s="40">
        <f t="shared" si="45"/>
        <v>0</v>
      </c>
      <c r="AG93" s="40">
        <f t="shared" si="46"/>
        <v>0</v>
      </c>
      <c r="AH93" s="40">
        <f t="shared" si="46"/>
        <v>0</v>
      </c>
      <c r="AI93" s="40">
        <f t="shared" si="47"/>
        <v>0</v>
      </c>
      <c r="AJ93" s="40">
        <f t="shared" si="47"/>
        <v>0</v>
      </c>
      <c r="AK93" s="40"/>
      <c r="AL93" s="40">
        <v>47</v>
      </c>
      <c r="AM93" s="40">
        <v>84</v>
      </c>
      <c r="AN93" s="40"/>
      <c r="AO93" s="40"/>
      <c r="AP93" s="40">
        <f t="shared" si="48"/>
        <v>2.8370000000000006E-2</v>
      </c>
      <c r="AQ93" s="40">
        <f t="shared" si="49"/>
        <v>3.7005000000000066E-2</v>
      </c>
    </row>
    <row r="94" spans="3:43" ht="18">
      <c r="C94" s="8" t="s">
        <v>80</v>
      </c>
      <c r="D94" s="40">
        <v>2</v>
      </c>
      <c r="E94" s="40">
        <v>2</v>
      </c>
      <c r="F94" s="41">
        <v>1.88375</v>
      </c>
      <c r="G94" s="43">
        <v>1.9360999999999999</v>
      </c>
      <c r="H94" s="42">
        <v>1.8161</v>
      </c>
      <c r="I94" s="104">
        <v>1.88375</v>
      </c>
      <c r="J94" s="43">
        <v>1.9360999999999999</v>
      </c>
      <c r="K94" s="42">
        <v>1.81609</v>
      </c>
      <c r="L94" s="104">
        <v>1.8837299999999999</v>
      </c>
      <c r="M94" s="43">
        <v>1.9360999999999999</v>
      </c>
      <c r="N94" s="42">
        <v>1.8160700000000001</v>
      </c>
      <c r="O94" s="104"/>
      <c r="P94" s="43"/>
      <c r="Q94" s="42"/>
      <c r="R94" s="104"/>
      <c r="S94" s="43"/>
      <c r="T94" s="42"/>
      <c r="U94" s="43"/>
      <c r="V94" s="43"/>
      <c r="W94" s="44"/>
      <c r="X94" s="40"/>
      <c r="Y94" s="40">
        <f t="shared" si="42"/>
        <v>5.2349999999999897E-2</v>
      </c>
      <c r="Z94" s="40">
        <f t="shared" si="42"/>
        <v>6.7649999999999988E-2</v>
      </c>
      <c r="AA94" s="40">
        <f t="shared" si="43"/>
        <v>5.2349999999999897E-2</v>
      </c>
      <c r="AB94" s="40">
        <f t="shared" si="43"/>
        <v>6.7660000000000053E-2</v>
      </c>
      <c r="AC94" s="40">
        <f t="shared" si="44"/>
        <v>5.2370000000000028E-2</v>
      </c>
      <c r="AD94" s="40">
        <f t="shared" si="44"/>
        <v>6.7659999999999831E-2</v>
      </c>
      <c r="AE94" s="40">
        <f t="shared" si="45"/>
        <v>0</v>
      </c>
      <c r="AF94" s="40">
        <f t="shared" si="45"/>
        <v>0</v>
      </c>
      <c r="AG94" s="40">
        <f t="shared" si="46"/>
        <v>0</v>
      </c>
      <c r="AH94" s="40">
        <f t="shared" si="46"/>
        <v>0</v>
      </c>
      <c r="AI94" s="40">
        <f t="shared" si="47"/>
        <v>0</v>
      </c>
      <c r="AJ94" s="40">
        <f t="shared" si="47"/>
        <v>0</v>
      </c>
      <c r="AK94" s="40"/>
      <c r="AL94" s="40">
        <v>13</v>
      </c>
      <c r="AM94" s="40">
        <v>18</v>
      </c>
      <c r="AN94" s="40"/>
      <c r="AO94" s="40"/>
      <c r="AP94" s="40">
        <f t="shared" si="48"/>
        <v>5.2356666666666607E-2</v>
      </c>
      <c r="AQ94" s="40">
        <f t="shared" si="49"/>
        <v>6.7656666666666629E-2</v>
      </c>
    </row>
    <row r="95" spans="3:43" ht="18">
      <c r="C95" s="8" t="s">
        <v>81</v>
      </c>
      <c r="D95" s="40">
        <v>2</v>
      </c>
      <c r="E95" s="40">
        <v>2</v>
      </c>
      <c r="F95" s="41">
        <v>1.96315</v>
      </c>
      <c r="G95" s="43">
        <v>2.0370699999999999</v>
      </c>
      <c r="H95" s="42">
        <v>1.8428599999999999</v>
      </c>
      <c r="I95" s="104">
        <v>1.94007</v>
      </c>
      <c r="J95" s="43">
        <v>2.0262099999999998</v>
      </c>
      <c r="K95" s="42">
        <v>1.8430200000000001</v>
      </c>
      <c r="L95" s="104">
        <v>1.96315</v>
      </c>
      <c r="M95" s="43">
        <v>2.0370699999999999</v>
      </c>
      <c r="N95" s="42">
        <v>1.8428599999999999</v>
      </c>
      <c r="O95" s="104">
        <v>1.94007</v>
      </c>
      <c r="P95" s="43">
        <v>2.0262199999999999</v>
      </c>
      <c r="Q95" s="42">
        <v>1.8430200000000001</v>
      </c>
      <c r="R95" s="104"/>
      <c r="S95" s="43"/>
      <c r="T95" s="42"/>
      <c r="U95" s="43"/>
      <c r="V95" s="43"/>
      <c r="W95" s="44"/>
      <c r="X95" s="40"/>
      <c r="Y95" s="40">
        <f t="shared" si="42"/>
        <v>7.3919999999999986E-2</v>
      </c>
      <c r="Z95" s="40">
        <f t="shared" si="42"/>
        <v>0.12029000000000001</v>
      </c>
      <c r="AA95" s="40">
        <f t="shared" si="43"/>
        <v>8.6139999999999883E-2</v>
      </c>
      <c r="AB95" s="40">
        <f t="shared" si="43"/>
        <v>9.7049999999999859E-2</v>
      </c>
      <c r="AC95" s="40">
        <f t="shared" si="44"/>
        <v>7.3919999999999986E-2</v>
      </c>
      <c r="AD95" s="40">
        <f t="shared" si="44"/>
        <v>0.12029000000000001</v>
      </c>
      <c r="AE95" s="40">
        <f t="shared" si="45"/>
        <v>8.6149999999999949E-2</v>
      </c>
      <c r="AF95" s="40">
        <f t="shared" si="45"/>
        <v>9.7049999999999859E-2</v>
      </c>
      <c r="AG95" s="40">
        <f t="shared" si="46"/>
        <v>0</v>
      </c>
      <c r="AH95" s="40">
        <f t="shared" si="46"/>
        <v>0</v>
      </c>
      <c r="AI95" s="40">
        <f t="shared" si="47"/>
        <v>0</v>
      </c>
      <c r="AJ95" s="40">
        <f t="shared" si="47"/>
        <v>0</v>
      </c>
      <c r="AK95" s="40"/>
      <c r="AL95" s="40">
        <v>97</v>
      </c>
      <c r="AM95" s="40">
        <v>163</v>
      </c>
      <c r="AN95" s="40"/>
      <c r="AO95" s="40"/>
      <c r="AP95" s="40">
        <f t="shared" si="48"/>
        <v>8.0032499999999951E-2</v>
      </c>
      <c r="AQ95" s="40">
        <f t="shared" si="49"/>
        <v>0.10866999999999993</v>
      </c>
    </row>
    <row r="96" spans="3:43" ht="18">
      <c r="C96" s="6" t="s">
        <v>61</v>
      </c>
      <c r="D96" s="40">
        <v>2</v>
      </c>
      <c r="E96" s="40">
        <v>2</v>
      </c>
      <c r="F96" s="41">
        <v>2.2992499999999998</v>
      </c>
      <c r="G96" s="43">
        <v>2.3164799999999999</v>
      </c>
      <c r="H96" s="42">
        <v>2.3224100000000001</v>
      </c>
      <c r="I96" s="104">
        <v>1.8875</v>
      </c>
      <c r="J96" s="43">
        <v>1.93007</v>
      </c>
      <c r="K96" s="42">
        <v>1.8665799999999999</v>
      </c>
      <c r="L96" s="104">
        <v>1.81368</v>
      </c>
      <c r="M96" s="43">
        <v>1.9302699999999999</v>
      </c>
      <c r="N96" s="42">
        <v>1.8661399999999999</v>
      </c>
      <c r="O96" s="104"/>
      <c r="P96" s="43"/>
      <c r="Q96" s="42"/>
      <c r="R96" s="104"/>
      <c r="S96" s="43"/>
      <c r="T96" s="42"/>
      <c r="U96" s="43"/>
      <c r="V96" s="43"/>
      <c r="W96" s="44"/>
      <c r="X96" s="40"/>
      <c r="Y96" s="40">
        <f t="shared" si="42"/>
        <v>1.7230000000000079E-2</v>
      </c>
      <c r="Z96" s="40">
        <f t="shared" si="42"/>
        <v>2.3160000000000291E-2</v>
      </c>
      <c r="AA96" s="40">
        <f t="shared" si="43"/>
        <v>4.2569999999999997E-2</v>
      </c>
      <c r="AB96" s="40">
        <f t="shared" si="43"/>
        <v>2.092000000000005E-2</v>
      </c>
      <c r="AC96" s="40">
        <f t="shared" si="44"/>
        <v>0.11658999999999997</v>
      </c>
      <c r="AD96" s="40">
        <f t="shared" si="44"/>
        <v>5.2459999999999951E-2</v>
      </c>
      <c r="AE96" s="40">
        <f t="shared" si="45"/>
        <v>0</v>
      </c>
      <c r="AF96" s="40">
        <f t="shared" si="45"/>
        <v>0</v>
      </c>
      <c r="AG96" s="40">
        <f t="shared" si="46"/>
        <v>0</v>
      </c>
      <c r="AH96" s="40">
        <f t="shared" si="46"/>
        <v>0</v>
      </c>
      <c r="AI96" s="40">
        <f t="shared" si="47"/>
        <v>0</v>
      </c>
      <c r="AJ96" s="40">
        <f t="shared" si="47"/>
        <v>0</v>
      </c>
      <c r="AK96" s="40"/>
      <c r="AL96" s="40">
        <v>18</v>
      </c>
      <c r="AM96" s="40">
        <v>25</v>
      </c>
      <c r="AN96" s="40"/>
      <c r="AO96" s="40"/>
      <c r="AP96" s="40">
        <f t="shared" si="48"/>
        <v>5.8796666666666685E-2</v>
      </c>
      <c r="AQ96" s="40">
        <f t="shared" si="49"/>
        <v>3.2180000000000097E-2</v>
      </c>
    </row>
    <row r="97" spans="3:43" ht="17.25">
      <c r="C97" s="8" t="s">
        <v>75</v>
      </c>
      <c r="D97" s="40">
        <v>2</v>
      </c>
      <c r="E97" s="40">
        <v>2</v>
      </c>
      <c r="F97" s="41">
        <v>1.90341</v>
      </c>
      <c r="G97" s="43">
        <v>1.9086099999999999</v>
      </c>
      <c r="H97" s="42">
        <v>1.73556</v>
      </c>
      <c r="I97" s="104"/>
      <c r="J97" s="43"/>
      <c r="K97" s="42"/>
      <c r="L97" s="104"/>
      <c r="M97" s="43"/>
      <c r="N97" s="42"/>
      <c r="O97" s="104"/>
      <c r="P97" s="43"/>
      <c r="Q97" s="42"/>
      <c r="R97" s="104"/>
      <c r="S97" s="43"/>
      <c r="T97" s="42"/>
      <c r="U97" s="43"/>
      <c r="V97" s="43"/>
      <c r="W97" s="44"/>
      <c r="X97" s="40"/>
      <c r="Y97" s="40">
        <f t="shared" si="42"/>
        <v>5.1999999999998714E-3</v>
      </c>
      <c r="Z97" s="40">
        <f t="shared" si="42"/>
        <v>0.16785000000000005</v>
      </c>
      <c r="AA97" s="40">
        <f t="shared" si="43"/>
        <v>0</v>
      </c>
      <c r="AB97" s="40">
        <f t="shared" si="43"/>
        <v>0</v>
      </c>
      <c r="AC97" s="40">
        <f t="shared" si="44"/>
        <v>0</v>
      </c>
      <c r="AD97" s="40">
        <f t="shared" si="44"/>
        <v>0</v>
      </c>
      <c r="AE97" s="40">
        <f t="shared" si="45"/>
        <v>0</v>
      </c>
      <c r="AF97" s="40">
        <f t="shared" si="45"/>
        <v>0</v>
      </c>
      <c r="AG97" s="40">
        <f t="shared" si="46"/>
        <v>0</v>
      </c>
      <c r="AH97" s="40">
        <f t="shared" si="46"/>
        <v>0</v>
      </c>
      <c r="AI97" s="40">
        <f t="shared" si="47"/>
        <v>0</v>
      </c>
      <c r="AJ97" s="40">
        <f t="shared" si="47"/>
        <v>0</v>
      </c>
      <c r="AK97" s="40"/>
      <c r="AL97" s="40">
        <v>15</v>
      </c>
      <c r="AM97" s="40">
        <v>1</v>
      </c>
      <c r="AN97" s="40"/>
      <c r="AO97" s="40"/>
      <c r="AP97" s="40">
        <f t="shared" si="48"/>
        <v>5.1999999999998714E-3</v>
      </c>
      <c r="AQ97" s="40">
        <f t="shared" si="49"/>
        <v>0.16785000000000005</v>
      </c>
    </row>
    <row r="98" spans="3:43" ht="18">
      <c r="C98" s="8" t="s">
        <v>76</v>
      </c>
      <c r="D98" s="40">
        <v>2</v>
      </c>
      <c r="E98" s="40">
        <v>2</v>
      </c>
      <c r="F98" s="41">
        <v>1.93625</v>
      </c>
      <c r="G98" s="43">
        <v>1.9238500000000001</v>
      </c>
      <c r="H98" s="42">
        <v>1.93625</v>
      </c>
      <c r="I98" s="104">
        <v>1.93625</v>
      </c>
      <c r="J98" s="43">
        <v>1.9238599999999999</v>
      </c>
      <c r="K98" s="42">
        <v>1.93625</v>
      </c>
      <c r="L98" s="104"/>
      <c r="M98" s="43"/>
      <c r="N98" s="42"/>
      <c r="O98" s="104"/>
      <c r="P98" s="43"/>
      <c r="Q98" s="42"/>
      <c r="R98" s="104"/>
      <c r="S98" s="43"/>
      <c r="T98" s="42"/>
      <c r="U98" s="43"/>
      <c r="V98" s="43"/>
      <c r="W98" s="44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>
        <v>17</v>
      </c>
      <c r="AM98" s="40">
        <v>0</v>
      </c>
      <c r="AN98" s="40"/>
      <c r="AO98" s="40"/>
      <c r="AP98" s="40"/>
      <c r="AQ98" s="40"/>
    </row>
    <row r="99" spans="3:43" ht="18">
      <c r="C99" s="8" t="s">
        <v>77</v>
      </c>
      <c r="D99" s="40">
        <v>2</v>
      </c>
      <c r="E99" s="40">
        <v>2</v>
      </c>
      <c r="F99" s="41">
        <v>1.9350799999999999</v>
      </c>
      <c r="G99" s="43">
        <v>1.91194</v>
      </c>
      <c r="H99" s="42">
        <v>1.71576</v>
      </c>
      <c r="I99" s="104">
        <v>1.9316599999999999</v>
      </c>
      <c r="J99" s="43">
        <v>1.91174</v>
      </c>
      <c r="K99" s="42">
        <v>1.71529</v>
      </c>
      <c r="L99" s="104">
        <v>1.9350799999999999</v>
      </c>
      <c r="M99" s="43">
        <v>1.9119299999999999</v>
      </c>
      <c r="N99" s="42">
        <v>1.7157800000000001</v>
      </c>
      <c r="O99" s="104"/>
      <c r="P99" s="43"/>
      <c r="Q99" s="42"/>
      <c r="R99" s="104"/>
      <c r="S99" s="43"/>
      <c r="T99" s="42"/>
      <c r="U99" s="43"/>
      <c r="V99" s="43"/>
      <c r="W99" s="44"/>
      <c r="X99" s="40"/>
      <c r="Y99" s="40">
        <f>ABS($F99-G99)</f>
        <v>2.3139999999999938E-2</v>
      </c>
      <c r="Z99" s="40">
        <f>ABS($F99-H99)</f>
        <v>0.21931999999999996</v>
      </c>
      <c r="AA99" s="40">
        <f>ABS($I99-J99)</f>
        <v>1.9919999999999938E-2</v>
      </c>
      <c r="AB99" s="40">
        <f>ABS($I99-K99)</f>
        <v>0.21636999999999995</v>
      </c>
      <c r="AC99" s="40">
        <f>ABS($L99-M99)</f>
        <v>2.3150000000000004E-2</v>
      </c>
      <c r="AD99" s="40">
        <f>ABS($L99-N99)</f>
        <v>0.21929999999999983</v>
      </c>
      <c r="AE99" s="40">
        <f>ABS($O99-P99)</f>
        <v>0</v>
      </c>
      <c r="AF99" s="40">
        <f>ABS($O99-Q99)</f>
        <v>0</v>
      </c>
      <c r="AG99" s="40">
        <f>ABS($R99-S99)</f>
        <v>0</v>
      </c>
      <c r="AH99" s="40">
        <f>ABS($R99-T99)</f>
        <v>0</v>
      </c>
      <c r="AI99" s="40">
        <f>ABS($U99-V99)</f>
        <v>0</v>
      </c>
      <c r="AJ99" s="40">
        <f>ABS($U99-W99)</f>
        <v>0</v>
      </c>
      <c r="AK99" s="40"/>
      <c r="AL99" s="40">
        <v>72</v>
      </c>
      <c r="AM99" s="40">
        <v>90</v>
      </c>
      <c r="AN99" s="40"/>
      <c r="AO99" s="40"/>
      <c r="AP99" s="40">
        <f t="shared" ref="AP99" si="50">(Y99+AA99+AC99+AE99+AG99+AI99)/(COUNTIF(Y99:AJ99,"&gt;0")/2)</f>
        <v>2.2069999999999961E-2</v>
      </c>
      <c r="AQ99" s="40">
        <f t="shared" ref="AQ99" si="51">(Z99+AB99+AD99+AF99+AH99+AJ99)/(COUNTIF(Y99:AJ99,"&gt;0")/2)</f>
        <v>0.21832999999999991</v>
      </c>
    </row>
    <row r="100" spans="3:43" ht="18">
      <c r="C100" s="8" t="s">
        <v>174</v>
      </c>
      <c r="D100" s="40">
        <v>2</v>
      </c>
      <c r="E100" s="40">
        <v>2</v>
      </c>
      <c r="F100" s="41">
        <v>1.9114</v>
      </c>
      <c r="G100" s="43">
        <v>1.95472</v>
      </c>
      <c r="H100" s="42">
        <v>1.9114</v>
      </c>
      <c r="I100" s="104">
        <v>1.9126000000000001</v>
      </c>
      <c r="J100" s="43">
        <v>1.95495</v>
      </c>
      <c r="K100" s="42">
        <v>1.9126000000000001</v>
      </c>
      <c r="L100" s="104">
        <v>1.9417500000000001</v>
      </c>
      <c r="M100" s="43">
        <v>1.9552</v>
      </c>
      <c r="N100" s="42">
        <v>1.9417500000000001</v>
      </c>
      <c r="O100" s="104">
        <v>1.9439500000000001</v>
      </c>
      <c r="P100" s="43">
        <v>1.95499</v>
      </c>
      <c r="Q100" s="42">
        <v>1.9439500000000001</v>
      </c>
      <c r="R100" s="104"/>
      <c r="S100" s="43"/>
      <c r="T100" s="42"/>
      <c r="U100" s="43"/>
      <c r="V100" s="43"/>
      <c r="W100" s="44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>
        <v>177</v>
      </c>
      <c r="AM100" s="40">
        <v>0</v>
      </c>
      <c r="AN100" s="40"/>
      <c r="AO100" s="40"/>
      <c r="AP100" s="40"/>
      <c r="AQ100" s="40"/>
    </row>
    <row r="101" spans="3:43" ht="17.25">
      <c r="C101" s="8" t="s">
        <v>73</v>
      </c>
      <c r="D101" s="40">
        <v>2</v>
      </c>
      <c r="E101" s="40">
        <v>2</v>
      </c>
      <c r="F101" s="41">
        <v>1.97916</v>
      </c>
      <c r="G101" s="43">
        <v>1.9853499999999999</v>
      </c>
      <c r="H101" s="42">
        <v>1.9349099999999999</v>
      </c>
      <c r="I101" s="104">
        <v>1.9791300000000001</v>
      </c>
      <c r="J101" s="43">
        <v>1.9853499999999999</v>
      </c>
      <c r="K101" s="42">
        <v>1.9348799999999999</v>
      </c>
      <c r="L101" s="104"/>
      <c r="M101" s="43"/>
      <c r="N101" s="42"/>
      <c r="O101" s="104"/>
      <c r="P101" s="43"/>
      <c r="Q101" s="42"/>
      <c r="R101" s="104"/>
      <c r="S101" s="43"/>
      <c r="T101" s="42"/>
      <c r="U101" s="43"/>
      <c r="V101" s="43"/>
      <c r="W101" s="44"/>
      <c r="X101" s="40"/>
      <c r="Y101" s="40">
        <f t="shared" ref="Y101:Z103" si="52">ABS($F101-G101)</f>
        <v>6.1899999999999178E-3</v>
      </c>
      <c r="Z101" s="40">
        <f t="shared" si="52"/>
        <v>4.4250000000000123E-2</v>
      </c>
      <c r="AA101" s="40">
        <f t="shared" ref="AA101:AB103" si="53">ABS($I101-J101)</f>
        <v>6.2199999999998923E-3</v>
      </c>
      <c r="AB101" s="40">
        <f t="shared" si="53"/>
        <v>4.4250000000000123E-2</v>
      </c>
      <c r="AC101" s="40">
        <f t="shared" ref="AC101:AD103" si="54">ABS($L101-M101)</f>
        <v>0</v>
      </c>
      <c r="AD101" s="40">
        <f t="shared" si="54"/>
        <v>0</v>
      </c>
      <c r="AE101" s="40">
        <f t="shared" ref="AE101:AF103" si="55">ABS($O101-P101)</f>
        <v>0</v>
      </c>
      <c r="AF101" s="40">
        <f t="shared" si="55"/>
        <v>0</v>
      </c>
      <c r="AG101" s="40">
        <f t="shared" ref="AG101:AH103" si="56">ABS($R101-S101)</f>
        <v>0</v>
      </c>
      <c r="AH101" s="40">
        <f t="shared" si="56"/>
        <v>0</v>
      </c>
      <c r="AI101" s="40">
        <f t="shared" ref="AI101:AJ103" si="57">ABS($U101-V101)</f>
        <v>0</v>
      </c>
      <c r="AJ101" s="40">
        <f t="shared" si="57"/>
        <v>0</v>
      </c>
      <c r="AK101" s="40"/>
      <c r="AL101" s="40">
        <v>70</v>
      </c>
      <c r="AM101" s="40">
        <v>52</v>
      </c>
      <c r="AN101" s="40"/>
      <c r="AO101" s="40"/>
      <c r="AP101" s="40">
        <f t="shared" ref="AP101:AP103" si="58">(Y101+AA101+AC101+AE101+AG101+AI101)/(COUNTIF(Y101:AJ101,"&gt;0")/2)</f>
        <v>6.204999999999905E-3</v>
      </c>
      <c r="AQ101" s="40">
        <f t="shared" ref="AQ101:AQ103" si="59">(Z101+AB101+AD101+AF101+AH101+AJ101)/(COUNTIF(Y101:AJ101,"&gt;0")/2)</f>
        <v>4.4250000000000123E-2</v>
      </c>
    </row>
    <row r="102" spans="3:43" ht="18">
      <c r="C102" s="8" t="s">
        <v>74</v>
      </c>
      <c r="D102" s="40">
        <v>2</v>
      </c>
      <c r="E102" s="40">
        <v>2</v>
      </c>
      <c r="F102" s="41">
        <v>2.0383</v>
      </c>
      <c r="G102" s="43">
        <v>2.0263300000000002</v>
      </c>
      <c r="H102" s="42">
        <v>1.9638</v>
      </c>
      <c r="I102" s="104">
        <v>2.0558999999999998</v>
      </c>
      <c r="J102" s="43">
        <v>2.02711</v>
      </c>
      <c r="K102" s="42">
        <v>2.08249</v>
      </c>
      <c r="L102" s="104">
        <v>2.0560999999999998</v>
      </c>
      <c r="M102" s="43">
        <v>2.0267900000000001</v>
      </c>
      <c r="N102" s="42">
        <v>2.0824799999999999</v>
      </c>
      <c r="O102" s="104">
        <v>2.0381800000000001</v>
      </c>
      <c r="P102" s="43">
        <v>2.0266099999999998</v>
      </c>
      <c r="Q102" s="42">
        <v>1.9638100000000001</v>
      </c>
      <c r="R102" s="104"/>
      <c r="S102" s="43"/>
      <c r="T102" s="42"/>
      <c r="U102" s="43"/>
      <c r="V102" s="43"/>
      <c r="W102" s="44"/>
      <c r="X102" s="40"/>
      <c r="Y102" s="40">
        <f t="shared" si="52"/>
        <v>1.1969999999999814E-2</v>
      </c>
      <c r="Z102" s="40">
        <f t="shared" si="52"/>
        <v>7.4500000000000011E-2</v>
      </c>
      <c r="AA102" s="40">
        <f t="shared" si="53"/>
        <v>2.8789999999999871E-2</v>
      </c>
      <c r="AB102" s="40">
        <f t="shared" si="53"/>
        <v>2.6590000000000114E-2</v>
      </c>
      <c r="AC102" s="40">
        <f t="shared" si="54"/>
        <v>2.9309999999999725E-2</v>
      </c>
      <c r="AD102" s="40">
        <f t="shared" si="54"/>
        <v>2.638000000000007E-2</v>
      </c>
      <c r="AE102" s="40">
        <f t="shared" si="55"/>
        <v>1.1570000000000302E-2</v>
      </c>
      <c r="AF102" s="40">
        <f t="shared" si="55"/>
        <v>7.4370000000000047E-2</v>
      </c>
      <c r="AG102" s="40">
        <f t="shared" si="56"/>
        <v>0</v>
      </c>
      <c r="AH102" s="40">
        <f t="shared" si="56"/>
        <v>0</v>
      </c>
      <c r="AI102" s="40">
        <f t="shared" si="57"/>
        <v>0</v>
      </c>
      <c r="AJ102" s="40">
        <f t="shared" si="57"/>
        <v>0</v>
      </c>
      <c r="AK102" s="40"/>
      <c r="AL102" s="40">
        <v>149</v>
      </c>
      <c r="AM102" s="40">
        <v>142</v>
      </c>
      <c r="AN102" s="40"/>
      <c r="AO102" s="40"/>
      <c r="AP102" s="40">
        <f t="shared" si="58"/>
        <v>2.0409999999999928E-2</v>
      </c>
      <c r="AQ102" s="40">
        <f t="shared" si="59"/>
        <v>5.046000000000006E-2</v>
      </c>
    </row>
    <row r="103" spans="3:43" ht="17.25">
      <c r="C103" s="6" t="s">
        <v>63</v>
      </c>
      <c r="D103" s="40">
        <v>2</v>
      </c>
      <c r="E103" s="40">
        <v>2</v>
      </c>
      <c r="F103" s="41">
        <v>1.84745</v>
      </c>
      <c r="G103" s="43">
        <v>1.9608000000000001</v>
      </c>
      <c r="H103" s="42">
        <v>1.5241899999999999</v>
      </c>
      <c r="I103" s="104"/>
      <c r="J103" s="43"/>
      <c r="K103" s="42"/>
      <c r="L103" s="104"/>
      <c r="M103" s="43"/>
      <c r="N103" s="42"/>
      <c r="O103" s="104"/>
      <c r="P103" s="43"/>
      <c r="Q103" s="42"/>
      <c r="R103" s="104"/>
      <c r="S103" s="43"/>
      <c r="T103" s="42"/>
      <c r="U103" s="43"/>
      <c r="V103" s="43"/>
      <c r="W103" s="44"/>
      <c r="X103" s="40"/>
      <c r="Y103" s="40">
        <f t="shared" si="52"/>
        <v>0.11335000000000006</v>
      </c>
      <c r="Z103" s="40">
        <f t="shared" si="52"/>
        <v>0.3232600000000001</v>
      </c>
      <c r="AA103" s="40">
        <f t="shared" si="53"/>
        <v>0</v>
      </c>
      <c r="AB103" s="40">
        <f t="shared" si="53"/>
        <v>0</v>
      </c>
      <c r="AC103" s="40">
        <f t="shared" si="54"/>
        <v>0</v>
      </c>
      <c r="AD103" s="40">
        <f t="shared" si="54"/>
        <v>0</v>
      </c>
      <c r="AE103" s="40">
        <f t="shared" si="55"/>
        <v>0</v>
      </c>
      <c r="AF103" s="40">
        <f t="shared" si="55"/>
        <v>0</v>
      </c>
      <c r="AG103" s="40">
        <f t="shared" si="56"/>
        <v>0</v>
      </c>
      <c r="AH103" s="40">
        <f t="shared" si="56"/>
        <v>0</v>
      </c>
      <c r="AI103" s="40">
        <f t="shared" si="57"/>
        <v>0</v>
      </c>
      <c r="AJ103" s="40">
        <f t="shared" si="57"/>
        <v>0</v>
      </c>
      <c r="AK103" s="40"/>
      <c r="AL103" s="40">
        <v>125</v>
      </c>
      <c r="AM103" s="40">
        <v>37</v>
      </c>
      <c r="AN103" s="40"/>
      <c r="AO103" s="40"/>
      <c r="AP103" s="40">
        <f t="shared" si="58"/>
        <v>0.11335000000000006</v>
      </c>
      <c r="AQ103" s="40">
        <f t="shared" si="59"/>
        <v>0.3232600000000001</v>
      </c>
    </row>
    <row r="104" spans="3:43" ht="18.75">
      <c r="C104" s="6" t="s">
        <v>64</v>
      </c>
      <c r="D104" s="40">
        <v>2</v>
      </c>
      <c r="E104" s="40">
        <v>2</v>
      </c>
      <c r="F104" s="41"/>
      <c r="G104" s="43"/>
      <c r="H104" s="42"/>
      <c r="I104" s="104"/>
      <c r="J104" s="43"/>
      <c r="K104" s="42"/>
      <c r="L104" s="104"/>
      <c r="M104" s="43"/>
      <c r="N104" s="42"/>
      <c r="O104" s="104"/>
      <c r="P104" s="43"/>
      <c r="Q104" s="42"/>
      <c r="R104" s="104"/>
      <c r="S104" s="43"/>
      <c r="T104" s="42"/>
      <c r="U104" s="43"/>
      <c r="V104" s="43"/>
      <c r="W104" s="44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>
        <v>147</v>
      </c>
      <c r="AM104" s="40">
        <v>1000</v>
      </c>
      <c r="AN104" s="40"/>
      <c r="AO104" s="40"/>
      <c r="AP104" s="40"/>
      <c r="AQ104" s="40"/>
    </row>
    <row r="105" spans="3:43" ht="18.75">
      <c r="C105" s="6" t="s">
        <v>65</v>
      </c>
      <c r="D105" s="40">
        <v>2</v>
      </c>
      <c r="E105" s="40">
        <v>2</v>
      </c>
      <c r="F105" s="41">
        <v>1.87798</v>
      </c>
      <c r="G105" s="43">
        <v>1.9329400000000001</v>
      </c>
      <c r="H105" s="42">
        <v>1.87798</v>
      </c>
      <c r="I105" s="104">
        <v>1.8778699999999999</v>
      </c>
      <c r="J105" s="43">
        <v>1.93333</v>
      </c>
      <c r="K105" s="42">
        <v>1.8778699999999999</v>
      </c>
      <c r="L105" s="104">
        <v>1.87785</v>
      </c>
      <c r="M105" s="43">
        <v>1.9332100000000001</v>
      </c>
      <c r="N105" s="42">
        <v>1.87785</v>
      </c>
      <c r="O105" s="104"/>
      <c r="P105" s="43"/>
      <c r="Q105" s="42"/>
      <c r="R105" s="104"/>
      <c r="S105" s="43"/>
      <c r="T105" s="42"/>
      <c r="U105" s="43"/>
      <c r="V105" s="43"/>
      <c r="W105" s="44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>
        <v>243</v>
      </c>
      <c r="AM105" s="40">
        <v>0</v>
      </c>
      <c r="AN105" s="40"/>
      <c r="AO105" s="40"/>
      <c r="AP105" s="40"/>
      <c r="AQ105" s="40"/>
    </row>
    <row r="106" spans="3:43" ht="18.75">
      <c r="C106" s="6" t="s">
        <v>66</v>
      </c>
      <c r="D106" s="40">
        <v>2</v>
      </c>
      <c r="E106" s="40">
        <v>2</v>
      </c>
      <c r="F106" s="41">
        <v>1.98082</v>
      </c>
      <c r="G106" s="43">
        <v>1.9912700000000001</v>
      </c>
      <c r="H106" s="42">
        <v>1.98082</v>
      </c>
      <c r="I106" s="104">
        <v>1.9445300000000001</v>
      </c>
      <c r="J106" s="43">
        <v>1.96373</v>
      </c>
      <c r="K106" s="42">
        <v>1.9445300000000001</v>
      </c>
      <c r="L106" s="104">
        <v>1.9278900000000001</v>
      </c>
      <c r="M106" s="43">
        <v>1.96713</v>
      </c>
      <c r="N106" s="42">
        <v>1.9278900000000001</v>
      </c>
      <c r="O106" s="104">
        <v>1.9535499999999999</v>
      </c>
      <c r="P106" s="43">
        <v>1.9981800000000001</v>
      </c>
      <c r="Q106" s="42">
        <v>1.9535499999999999</v>
      </c>
      <c r="R106" s="104"/>
      <c r="S106" s="43"/>
      <c r="T106" s="42"/>
      <c r="U106" s="43"/>
      <c r="V106" s="43"/>
      <c r="W106" s="44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>
        <v>535</v>
      </c>
      <c r="AM106" s="40">
        <v>0</v>
      </c>
      <c r="AN106" s="40"/>
      <c r="AO106" s="40"/>
      <c r="AP106" s="40"/>
      <c r="AQ106" s="40"/>
    </row>
    <row r="107" spans="3:43" ht="17.25">
      <c r="C107" s="8" t="s">
        <v>67</v>
      </c>
      <c r="D107" s="40">
        <v>2</v>
      </c>
      <c r="E107" s="40">
        <v>2</v>
      </c>
      <c r="F107" s="41">
        <v>1.78657</v>
      </c>
      <c r="G107" s="43">
        <v>1.80169</v>
      </c>
      <c r="H107" s="42">
        <v>1.66635</v>
      </c>
      <c r="I107" s="104"/>
      <c r="J107" s="43"/>
      <c r="K107" s="42"/>
      <c r="L107" s="104"/>
      <c r="M107" s="43"/>
      <c r="N107" s="42"/>
      <c r="O107" s="104"/>
      <c r="P107" s="43"/>
      <c r="Q107" s="42"/>
      <c r="R107" s="104"/>
      <c r="S107" s="43"/>
      <c r="T107" s="42"/>
      <c r="U107" s="43"/>
      <c r="V107" s="43"/>
      <c r="W107" s="44"/>
      <c r="X107" s="40"/>
      <c r="Y107" s="40">
        <f t="shared" ref="Y107:Z147" si="60">ABS($F107-G107)</f>
        <v>1.5120000000000022E-2</v>
      </c>
      <c r="Z107" s="40">
        <f t="shared" si="60"/>
        <v>0.12021999999999999</v>
      </c>
      <c r="AA107" s="40">
        <f t="shared" ref="AA107:AB147" si="61">ABS($I107-J107)</f>
        <v>0</v>
      </c>
      <c r="AB107" s="40">
        <f t="shared" si="61"/>
        <v>0</v>
      </c>
      <c r="AC107" s="40">
        <f t="shared" ref="AC107:AD147" si="62">ABS($L107-M107)</f>
        <v>0</v>
      </c>
      <c r="AD107" s="40">
        <f t="shared" si="62"/>
        <v>0</v>
      </c>
      <c r="AE107" s="40">
        <f t="shared" ref="AE107:AF147" si="63">ABS($O107-P107)</f>
        <v>0</v>
      </c>
      <c r="AF107" s="40">
        <f t="shared" si="63"/>
        <v>0</v>
      </c>
      <c r="AG107" s="40">
        <f t="shared" ref="AG107:AH147" si="64">ABS($R107-S107)</f>
        <v>0</v>
      </c>
      <c r="AH107" s="40">
        <f t="shared" si="64"/>
        <v>0</v>
      </c>
      <c r="AI107" s="40">
        <f t="shared" ref="AI107:AJ147" si="65">ABS($U107-V107)</f>
        <v>0</v>
      </c>
      <c r="AJ107" s="40">
        <f t="shared" si="65"/>
        <v>0</v>
      </c>
      <c r="AK107" s="40"/>
      <c r="AL107" s="40">
        <v>16</v>
      </c>
      <c r="AM107" s="40">
        <v>16</v>
      </c>
      <c r="AN107" s="40"/>
      <c r="AO107" s="40"/>
      <c r="AP107" s="40">
        <f t="shared" ref="AP107:AP147" si="66">(Y107+AA107+AC107+AE107+AG107+AI107)/(COUNTIF(Y107:AJ107,"&gt;0")/2)</f>
        <v>1.5120000000000022E-2</v>
      </c>
      <c r="AQ107" s="40">
        <f t="shared" ref="AQ107:AQ147" si="67">(Z107+AB107+AD107+AF107+AH107+AJ107)/(COUNTIF(Y107:AJ107,"&gt;0")/2)</f>
        <v>0.12021999999999999</v>
      </c>
    </row>
    <row r="108" spans="3:43" ht="16.5">
      <c r="C108" s="8" t="s">
        <v>68</v>
      </c>
      <c r="D108" s="40">
        <v>2</v>
      </c>
      <c r="E108" s="40">
        <v>2</v>
      </c>
      <c r="F108" s="41">
        <v>1.8001799999999999</v>
      </c>
      <c r="G108" s="43">
        <v>1.82392</v>
      </c>
      <c r="H108" s="42">
        <v>1.7282999999999999</v>
      </c>
      <c r="I108" s="104">
        <v>1.80017</v>
      </c>
      <c r="J108" s="43">
        <v>1.82375</v>
      </c>
      <c r="K108" s="42">
        <v>1.7281899999999999</v>
      </c>
      <c r="L108" s="104"/>
      <c r="M108" s="43"/>
      <c r="N108" s="42"/>
      <c r="O108" s="104"/>
      <c r="P108" s="43"/>
      <c r="Q108" s="42"/>
      <c r="R108" s="104"/>
      <c r="S108" s="43"/>
      <c r="T108" s="42"/>
      <c r="U108" s="43"/>
      <c r="V108" s="43"/>
      <c r="W108" s="44"/>
      <c r="X108" s="40"/>
      <c r="Y108" s="40">
        <f t="shared" si="60"/>
        <v>2.3740000000000094E-2</v>
      </c>
      <c r="Z108" s="40">
        <f t="shared" si="60"/>
        <v>7.1879999999999944E-2</v>
      </c>
      <c r="AA108" s="40">
        <f t="shared" si="61"/>
        <v>2.3579999999999934E-2</v>
      </c>
      <c r="AB108" s="40">
        <f t="shared" si="61"/>
        <v>7.1980000000000155E-2</v>
      </c>
      <c r="AC108" s="40">
        <f t="shared" si="62"/>
        <v>0</v>
      </c>
      <c r="AD108" s="40">
        <f t="shared" si="62"/>
        <v>0</v>
      </c>
      <c r="AE108" s="40">
        <f t="shared" si="63"/>
        <v>0</v>
      </c>
      <c r="AF108" s="40">
        <f t="shared" si="63"/>
        <v>0</v>
      </c>
      <c r="AG108" s="40">
        <f t="shared" si="64"/>
        <v>0</v>
      </c>
      <c r="AH108" s="40">
        <f t="shared" si="64"/>
        <v>0</v>
      </c>
      <c r="AI108" s="40">
        <f t="shared" si="65"/>
        <v>0</v>
      </c>
      <c r="AJ108" s="40">
        <f t="shared" si="65"/>
        <v>0</v>
      </c>
      <c r="AK108" s="40"/>
      <c r="AL108" s="40">
        <v>75</v>
      </c>
      <c r="AM108" s="40">
        <v>59</v>
      </c>
      <c r="AN108" s="40"/>
      <c r="AO108" s="40"/>
      <c r="AP108" s="40">
        <f t="shared" si="66"/>
        <v>2.3660000000000014E-2</v>
      </c>
      <c r="AQ108" s="40">
        <f t="shared" si="67"/>
        <v>7.1930000000000049E-2</v>
      </c>
    </row>
    <row r="109" spans="3:43" ht="18">
      <c r="C109" s="8" t="s">
        <v>69</v>
      </c>
      <c r="D109" s="40">
        <v>2</v>
      </c>
      <c r="E109" s="40">
        <v>2</v>
      </c>
      <c r="F109" s="41">
        <v>1.8584099999999999</v>
      </c>
      <c r="G109" s="43">
        <v>1.88239</v>
      </c>
      <c r="H109" s="42">
        <v>1.75621</v>
      </c>
      <c r="I109" s="104">
        <v>1.8584099999999999</v>
      </c>
      <c r="J109" s="43">
        <v>1.88245</v>
      </c>
      <c r="K109" s="42">
        <v>1.75657</v>
      </c>
      <c r="L109" s="104">
        <v>1.85842</v>
      </c>
      <c r="M109" s="43">
        <v>1.8824000000000001</v>
      </c>
      <c r="N109" s="42">
        <v>1.7562</v>
      </c>
      <c r="O109" s="104"/>
      <c r="P109" s="43"/>
      <c r="Q109" s="42"/>
      <c r="R109" s="104"/>
      <c r="S109" s="43"/>
      <c r="T109" s="42"/>
      <c r="U109" s="43"/>
      <c r="V109" s="43"/>
      <c r="W109" s="44"/>
      <c r="X109" s="40"/>
      <c r="Y109" s="40">
        <f t="shared" si="60"/>
        <v>2.3980000000000112E-2</v>
      </c>
      <c r="Z109" s="40">
        <f t="shared" si="60"/>
        <v>0.10219999999999985</v>
      </c>
      <c r="AA109" s="40">
        <f t="shared" si="61"/>
        <v>2.4040000000000061E-2</v>
      </c>
      <c r="AB109" s="40">
        <f t="shared" si="61"/>
        <v>0.10183999999999993</v>
      </c>
      <c r="AC109" s="40">
        <f t="shared" si="62"/>
        <v>2.3980000000000112E-2</v>
      </c>
      <c r="AD109" s="40">
        <f t="shared" si="62"/>
        <v>0.10221999999999998</v>
      </c>
      <c r="AE109" s="40">
        <f t="shared" si="63"/>
        <v>0</v>
      </c>
      <c r="AF109" s="40">
        <f t="shared" si="63"/>
        <v>0</v>
      </c>
      <c r="AG109" s="40">
        <f t="shared" si="64"/>
        <v>0</v>
      </c>
      <c r="AH109" s="40">
        <f t="shared" si="64"/>
        <v>0</v>
      </c>
      <c r="AI109" s="40">
        <f t="shared" si="65"/>
        <v>0</v>
      </c>
      <c r="AJ109" s="40">
        <f t="shared" si="65"/>
        <v>0</v>
      </c>
      <c r="AK109" s="40"/>
      <c r="AL109" s="40">
        <v>57</v>
      </c>
      <c r="AM109" s="40">
        <v>63</v>
      </c>
      <c r="AN109" s="40"/>
      <c r="AO109" s="40"/>
      <c r="AP109" s="40">
        <f t="shared" si="66"/>
        <v>2.4000000000000094E-2</v>
      </c>
      <c r="AQ109" s="40">
        <f t="shared" si="67"/>
        <v>0.10208666666666659</v>
      </c>
    </row>
    <row r="110" spans="3:43" ht="18">
      <c r="C110" s="8" t="s">
        <v>70</v>
      </c>
      <c r="D110" s="40">
        <v>2</v>
      </c>
      <c r="E110" s="40">
        <v>2</v>
      </c>
      <c r="F110" s="41">
        <v>1.93869</v>
      </c>
      <c r="G110" s="43">
        <v>1.9818800000000001</v>
      </c>
      <c r="H110" s="42">
        <v>1.8227899999999999</v>
      </c>
      <c r="I110" s="104">
        <v>1.93872</v>
      </c>
      <c r="J110" s="43">
        <v>1.9818499999999999</v>
      </c>
      <c r="K110" s="42">
        <v>1.8227800000000001</v>
      </c>
      <c r="L110" s="104">
        <v>1.95665</v>
      </c>
      <c r="M110" s="43">
        <v>1.97072</v>
      </c>
      <c r="N110" s="42">
        <v>1.82263</v>
      </c>
      <c r="O110" s="104">
        <v>1.95665</v>
      </c>
      <c r="P110" s="43">
        <v>1.97058</v>
      </c>
      <c r="Q110" s="42">
        <v>1.8226199999999999</v>
      </c>
      <c r="R110" s="104"/>
      <c r="S110" s="43"/>
      <c r="T110" s="42"/>
      <c r="U110" s="43"/>
      <c r="V110" s="43"/>
      <c r="W110" s="44"/>
      <c r="X110" s="40"/>
      <c r="Y110" s="40">
        <f t="shared" si="60"/>
        <v>4.3190000000000062E-2</v>
      </c>
      <c r="Z110" s="40">
        <f t="shared" si="60"/>
        <v>0.11590000000000011</v>
      </c>
      <c r="AA110" s="40">
        <f t="shared" si="61"/>
        <v>4.3129999999999891E-2</v>
      </c>
      <c r="AB110" s="40">
        <f t="shared" si="61"/>
        <v>0.11593999999999993</v>
      </c>
      <c r="AC110" s="40">
        <f t="shared" si="62"/>
        <v>1.4070000000000027E-2</v>
      </c>
      <c r="AD110" s="40">
        <f t="shared" si="62"/>
        <v>0.13402000000000003</v>
      </c>
      <c r="AE110" s="40">
        <f t="shared" si="63"/>
        <v>1.3929999999999998E-2</v>
      </c>
      <c r="AF110" s="40">
        <f t="shared" si="63"/>
        <v>0.13403000000000009</v>
      </c>
      <c r="AG110" s="40">
        <f t="shared" si="64"/>
        <v>0</v>
      </c>
      <c r="AH110" s="40">
        <f t="shared" si="64"/>
        <v>0</v>
      </c>
      <c r="AI110" s="40">
        <f t="shared" si="65"/>
        <v>0</v>
      </c>
      <c r="AJ110" s="40">
        <f t="shared" si="65"/>
        <v>0</v>
      </c>
      <c r="AK110" s="40"/>
      <c r="AL110" s="40">
        <v>59</v>
      </c>
      <c r="AM110" s="40">
        <v>105</v>
      </c>
      <c r="AN110" s="40"/>
      <c r="AO110" s="40"/>
      <c r="AP110" s="40">
        <f t="shared" si="66"/>
        <v>2.8579999999999994E-2</v>
      </c>
      <c r="AQ110" s="40">
        <f t="shared" si="67"/>
        <v>0.12497250000000004</v>
      </c>
    </row>
    <row r="111" spans="3:43" ht="17.25">
      <c r="C111" s="8" t="s">
        <v>71</v>
      </c>
      <c r="D111" s="40">
        <v>2</v>
      </c>
      <c r="E111" s="40">
        <v>2</v>
      </c>
      <c r="F111" s="41">
        <v>1.73617</v>
      </c>
      <c r="G111" s="43">
        <v>1.8242400000000001</v>
      </c>
      <c r="H111" s="42">
        <v>1.5818099999999999</v>
      </c>
      <c r="I111" s="104"/>
      <c r="J111" s="43"/>
      <c r="K111" s="42"/>
      <c r="L111" s="104"/>
      <c r="M111" s="43"/>
      <c r="N111" s="42"/>
      <c r="O111" s="104"/>
      <c r="P111" s="43"/>
      <c r="Q111" s="42"/>
      <c r="R111" s="104"/>
      <c r="S111" s="43"/>
      <c r="T111" s="42"/>
      <c r="U111" s="43"/>
      <c r="V111" s="43"/>
      <c r="W111" s="44"/>
      <c r="X111" s="40"/>
      <c r="Y111" s="40">
        <f t="shared" si="60"/>
        <v>8.8070000000000093E-2</v>
      </c>
      <c r="Z111" s="40">
        <f t="shared" si="60"/>
        <v>0.15436000000000005</v>
      </c>
      <c r="AA111" s="40">
        <f t="shared" si="61"/>
        <v>0</v>
      </c>
      <c r="AB111" s="40">
        <f t="shared" si="61"/>
        <v>0</v>
      </c>
      <c r="AC111" s="40">
        <f t="shared" si="62"/>
        <v>0</v>
      </c>
      <c r="AD111" s="40">
        <f t="shared" si="62"/>
        <v>0</v>
      </c>
      <c r="AE111" s="40">
        <f t="shared" si="63"/>
        <v>0</v>
      </c>
      <c r="AF111" s="40">
        <f t="shared" si="63"/>
        <v>0</v>
      </c>
      <c r="AG111" s="40">
        <f t="shared" si="64"/>
        <v>0</v>
      </c>
      <c r="AH111" s="40">
        <f t="shared" si="64"/>
        <v>0</v>
      </c>
      <c r="AI111" s="40">
        <f t="shared" si="65"/>
        <v>0</v>
      </c>
      <c r="AJ111" s="40">
        <f t="shared" si="65"/>
        <v>0</v>
      </c>
      <c r="AK111" s="40"/>
      <c r="AL111" s="40">
        <v>15</v>
      </c>
      <c r="AM111" s="40">
        <v>16</v>
      </c>
      <c r="AN111" s="40"/>
      <c r="AO111" s="40"/>
      <c r="AP111" s="40">
        <f t="shared" si="66"/>
        <v>8.8070000000000093E-2</v>
      </c>
      <c r="AQ111" s="40">
        <f t="shared" si="67"/>
        <v>0.15436000000000005</v>
      </c>
    </row>
    <row r="112" spans="3:43" ht="16.5">
      <c r="C112" s="8" t="s">
        <v>72</v>
      </c>
      <c r="D112" s="40">
        <v>2</v>
      </c>
      <c r="E112" s="40">
        <v>2</v>
      </c>
      <c r="F112" s="41">
        <v>1.7630300000000001</v>
      </c>
      <c r="G112" s="43">
        <v>1.8023499999999999</v>
      </c>
      <c r="H112" s="42">
        <v>1.6668099999999999</v>
      </c>
      <c r="I112" s="104">
        <v>1.7630300000000001</v>
      </c>
      <c r="J112" s="43">
        <v>1.8023499999999999</v>
      </c>
      <c r="K112" s="42">
        <v>1.6668099999999999</v>
      </c>
      <c r="L112" s="104"/>
      <c r="M112" s="43"/>
      <c r="N112" s="42"/>
      <c r="O112" s="104"/>
      <c r="P112" s="43"/>
      <c r="Q112" s="42"/>
      <c r="R112" s="104"/>
      <c r="S112" s="43"/>
      <c r="T112" s="42"/>
      <c r="U112" s="43"/>
      <c r="V112" s="43"/>
      <c r="W112" s="44"/>
      <c r="X112" s="40"/>
      <c r="Y112" s="40">
        <f t="shared" si="60"/>
        <v>3.93199999999998E-2</v>
      </c>
      <c r="Z112" s="40">
        <f t="shared" si="60"/>
        <v>9.6220000000000194E-2</v>
      </c>
      <c r="AA112" s="40">
        <f t="shared" si="61"/>
        <v>3.93199999999998E-2</v>
      </c>
      <c r="AB112" s="40">
        <f t="shared" si="61"/>
        <v>9.6220000000000194E-2</v>
      </c>
      <c r="AC112" s="40">
        <f t="shared" si="62"/>
        <v>0</v>
      </c>
      <c r="AD112" s="40">
        <f t="shared" si="62"/>
        <v>0</v>
      </c>
      <c r="AE112" s="40">
        <f t="shared" si="63"/>
        <v>0</v>
      </c>
      <c r="AF112" s="40">
        <f t="shared" si="63"/>
        <v>0</v>
      </c>
      <c r="AG112" s="40">
        <f t="shared" si="64"/>
        <v>0</v>
      </c>
      <c r="AH112" s="40">
        <f t="shared" si="64"/>
        <v>0</v>
      </c>
      <c r="AI112" s="40">
        <f t="shared" si="65"/>
        <v>0</v>
      </c>
      <c r="AJ112" s="40">
        <f t="shared" si="65"/>
        <v>0</v>
      </c>
      <c r="AK112" s="40"/>
      <c r="AL112" s="40">
        <v>13</v>
      </c>
      <c r="AM112" s="40">
        <v>20</v>
      </c>
      <c r="AN112" s="40"/>
      <c r="AO112" s="40"/>
      <c r="AP112" s="40">
        <f t="shared" si="66"/>
        <v>3.93199999999998E-2</v>
      </c>
      <c r="AQ112" s="40">
        <f t="shared" si="67"/>
        <v>9.6220000000000194E-2</v>
      </c>
    </row>
    <row r="113" spans="3:43" ht="18">
      <c r="C113" s="9" t="s">
        <v>82</v>
      </c>
      <c r="D113" s="40">
        <v>2</v>
      </c>
      <c r="E113" s="40">
        <v>2</v>
      </c>
      <c r="F113" s="41">
        <v>1.93913</v>
      </c>
      <c r="G113" s="43">
        <v>1.9186099999999999</v>
      </c>
      <c r="H113" s="42">
        <v>1.8985399999999999</v>
      </c>
      <c r="I113" s="104">
        <v>1.87863</v>
      </c>
      <c r="J113" s="43">
        <v>1.88385</v>
      </c>
      <c r="K113" s="42">
        <v>1.8460399999999999</v>
      </c>
      <c r="L113" s="104"/>
      <c r="M113" s="43"/>
      <c r="N113" s="42"/>
      <c r="O113" s="104"/>
      <c r="P113" s="43"/>
      <c r="Q113" s="42"/>
      <c r="R113" s="104"/>
      <c r="S113" s="43"/>
      <c r="T113" s="42"/>
      <c r="U113" s="43"/>
      <c r="V113" s="43"/>
      <c r="W113" s="44"/>
      <c r="X113" s="40"/>
      <c r="Y113" s="40">
        <f t="shared" si="60"/>
        <v>2.0520000000000094E-2</v>
      </c>
      <c r="Z113" s="40">
        <f t="shared" si="60"/>
        <v>4.0590000000000126E-2</v>
      </c>
      <c r="AA113" s="40">
        <f t="shared" si="61"/>
        <v>5.2200000000000024E-3</v>
      </c>
      <c r="AB113" s="40">
        <f t="shared" si="61"/>
        <v>3.2590000000000119E-2</v>
      </c>
      <c r="AC113" s="40">
        <f t="shared" si="62"/>
        <v>0</v>
      </c>
      <c r="AD113" s="40">
        <f t="shared" si="62"/>
        <v>0</v>
      </c>
      <c r="AE113" s="40">
        <f t="shared" si="63"/>
        <v>0</v>
      </c>
      <c r="AF113" s="40">
        <f t="shared" si="63"/>
        <v>0</v>
      </c>
      <c r="AG113" s="40">
        <f t="shared" si="64"/>
        <v>0</v>
      </c>
      <c r="AH113" s="40">
        <f t="shared" si="64"/>
        <v>0</v>
      </c>
      <c r="AI113" s="40">
        <f t="shared" si="65"/>
        <v>0</v>
      </c>
      <c r="AJ113" s="40">
        <f t="shared" si="65"/>
        <v>0</v>
      </c>
      <c r="AK113" s="40"/>
      <c r="AL113" s="40">
        <v>111</v>
      </c>
      <c r="AM113" s="40">
        <v>57</v>
      </c>
      <c r="AN113" s="40"/>
      <c r="AO113" s="40"/>
      <c r="AP113" s="40">
        <f t="shared" si="66"/>
        <v>1.2870000000000048E-2</v>
      </c>
      <c r="AQ113" s="40">
        <f t="shared" si="67"/>
        <v>3.6590000000000122E-2</v>
      </c>
    </row>
    <row r="114" spans="3:43" ht="18">
      <c r="C114" s="9" t="s">
        <v>83</v>
      </c>
      <c r="D114" s="40">
        <v>2</v>
      </c>
      <c r="E114" s="40">
        <v>2</v>
      </c>
      <c r="F114" s="41">
        <v>1.95058</v>
      </c>
      <c r="G114" s="43">
        <v>1.91825</v>
      </c>
      <c r="H114" s="42">
        <v>1.99637</v>
      </c>
      <c r="I114" s="104">
        <v>1.98149</v>
      </c>
      <c r="J114" s="43">
        <v>1.9405699999999999</v>
      </c>
      <c r="K114" s="42">
        <v>1.9247700000000001</v>
      </c>
      <c r="L114" s="104">
        <v>1.99169</v>
      </c>
      <c r="M114" s="43">
        <v>1.9531400000000001</v>
      </c>
      <c r="N114" s="42">
        <v>1.9247300000000001</v>
      </c>
      <c r="O114" s="104"/>
      <c r="P114" s="43"/>
      <c r="Q114" s="42"/>
      <c r="R114" s="104"/>
      <c r="S114" s="43"/>
      <c r="T114" s="42"/>
      <c r="U114" s="43"/>
      <c r="V114" s="43"/>
      <c r="W114" s="44"/>
      <c r="X114" s="40"/>
      <c r="Y114" s="40">
        <f t="shared" si="60"/>
        <v>3.232999999999997E-2</v>
      </c>
      <c r="Z114" s="40">
        <f t="shared" si="60"/>
        <v>4.5789999999999997E-2</v>
      </c>
      <c r="AA114" s="40">
        <f t="shared" si="61"/>
        <v>4.0920000000000067E-2</v>
      </c>
      <c r="AB114" s="40">
        <f t="shared" si="61"/>
        <v>5.6719999999999882E-2</v>
      </c>
      <c r="AC114" s="40">
        <f t="shared" si="62"/>
        <v>3.8549999999999862E-2</v>
      </c>
      <c r="AD114" s="40">
        <f t="shared" si="62"/>
        <v>6.6959999999999908E-2</v>
      </c>
      <c r="AE114" s="40">
        <f t="shared" si="63"/>
        <v>0</v>
      </c>
      <c r="AF114" s="40">
        <f t="shared" si="63"/>
        <v>0</v>
      </c>
      <c r="AG114" s="40">
        <f t="shared" si="64"/>
        <v>0</v>
      </c>
      <c r="AH114" s="40">
        <f t="shared" si="64"/>
        <v>0</v>
      </c>
      <c r="AI114" s="40">
        <f t="shared" si="65"/>
        <v>0</v>
      </c>
      <c r="AJ114" s="40">
        <f t="shared" si="65"/>
        <v>0</v>
      </c>
      <c r="AK114" s="40"/>
      <c r="AL114" s="40">
        <v>136</v>
      </c>
      <c r="AM114" s="40">
        <v>188</v>
      </c>
      <c r="AN114" s="40"/>
      <c r="AO114" s="40"/>
      <c r="AP114" s="40">
        <f t="shared" si="66"/>
        <v>3.7266666666666635E-2</v>
      </c>
      <c r="AQ114" s="40">
        <f t="shared" si="67"/>
        <v>5.6489999999999929E-2</v>
      </c>
    </row>
    <row r="115" spans="3:43" ht="18">
      <c r="C115" s="9" t="s">
        <v>85</v>
      </c>
      <c r="D115" s="40">
        <v>2</v>
      </c>
      <c r="E115" s="40">
        <v>2</v>
      </c>
      <c r="F115" s="41">
        <v>1.88287</v>
      </c>
      <c r="G115" s="43">
        <v>1.88212</v>
      </c>
      <c r="H115" s="42">
        <v>1.8544799999999999</v>
      </c>
      <c r="I115" s="104">
        <v>2.2596699999999998</v>
      </c>
      <c r="J115" s="43">
        <v>2.2730700000000001</v>
      </c>
      <c r="K115" s="42">
        <v>2.1400700000000001</v>
      </c>
      <c r="L115" s="104"/>
      <c r="M115" s="43"/>
      <c r="N115" s="42"/>
      <c r="O115" s="104"/>
      <c r="P115" s="43"/>
      <c r="Q115" s="42"/>
      <c r="R115" s="104"/>
      <c r="S115" s="43"/>
      <c r="T115" s="42"/>
      <c r="U115" s="43"/>
      <c r="V115" s="43"/>
      <c r="W115" s="44"/>
      <c r="X115" s="40"/>
      <c r="Y115" s="40">
        <f t="shared" si="60"/>
        <v>7.5000000000002842E-4</v>
      </c>
      <c r="Z115" s="40">
        <f t="shared" si="60"/>
        <v>2.8390000000000137E-2</v>
      </c>
      <c r="AA115" s="40">
        <f t="shared" si="61"/>
        <v>1.3400000000000301E-2</v>
      </c>
      <c r="AB115" s="40">
        <f t="shared" si="61"/>
        <v>0.11959999999999971</v>
      </c>
      <c r="AC115" s="40">
        <f t="shared" si="62"/>
        <v>0</v>
      </c>
      <c r="AD115" s="40">
        <f t="shared" si="62"/>
        <v>0</v>
      </c>
      <c r="AE115" s="40">
        <f t="shared" si="63"/>
        <v>0</v>
      </c>
      <c r="AF115" s="40">
        <f t="shared" si="63"/>
        <v>0</v>
      </c>
      <c r="AG115" s="40">
        <f t="shared" si="64"/>
        <v>0</v>
      </c>
      <c r="AH115" s="40">
        <f t="shared" si="64"/>
        <v>0</v>
      </c>
      <c r="AI115" s="40">
        <f t="shared" si="65"/>
        <v>0</v>
      </c>
      <c r="AJ115" s="40">
        <f t="shared" si="65"/>
        <v>0</v>
      </c>
      <c r="AK115" s="40"/>
      <c r="AL115" s="40">
        <v>72</v>
      </c>
      <c r="AM115" s="40">
        <v>65</v>
      </c>
      <c r="AN115" s="40"/>
      <c r="AO115" s="40"/>
      <c r="AP115" s="40">
        <f t="shared" si="66"/>
        <v>7.0750000000001645E-3</v>
      </c>
      <c r="AQ115" s="40">
        <f t="shared" si="67"/>
        <v>7.3994999999999922E-2</v>
      </c>
    </row>
    <row r="116" spans="3:43" ht="18">
      <c r="C116" s="9" t="s">
        <v>86</v>
      </c>
      <c r="D116" s="40">
        <v>2</v>
      </c>
      <c r="E116" s="40">
        <v>2</v>
      </c>
      <c r="F116" s="41">
        <v>2.3007399999999998</v>
      </c>
      <c r="G116" s="43">
        <v>2.2945500000000001</v>
      </c>
      <c r="H116" s="42">
        <v>2.1913299999999998</v>
      </c>
      <c r="I116" s="104">
        <v>2.29942</v>
      </c>
      <c r="J116" s="43">
        <v>2.28938</v>
      </c>
      <c r="K116" s="42">
        <v>2.1852100000000001</v>
      </c>
      <c r="L116" s="104">
        <v>1.9364600000000001</v>
      </c>
      <c r="M116" s="43">
        <v>1.90581</v>
      </c>
      <c r="N116" s="42">
        <v>1.92093</v>
      </c>
      <c r="O116" s="104"/>
      <c r="P116" s="43"/>
      <c r="Q116" s="42"/>
      <c r="R116" s="104"/>
      <c r="S116" s="43"/>
      <c r="T116" s="42"/>
      <c r="U116" s="43"/>
      <c r="V116" s="43"/>
      <c r="W116" s="44"/>
      <c r="X116" s="40"/>
      <c r="Y116" s="40">
        <f t="shared" si="60"/>
        <v>6.1899999999996957E-3</v>
      </c>
      <c r="Z116" s="40">
        <f t="shared" si="60"/>
        <v>0.10941000000000001</v>
      </c>
      <c r="AA116" s="40">
        <f t="shared" si="61"/>
        <v>1.0040000000000049E-2</v>
      </c>
      <c r="AB116" s="40">
        <f t="shared" si="61"/>
        <v>0.11420999999999992</v>
      </c>
      <c r="AC116" s="40">
        <f t="shared" si="62"/>
        <v>3.0650000000000066E-2</v>
      </c>
      <c r="AD116" s="40">
        <f t="shared" si="62"/>
        <v>1.5530000000000044E-2</v>
      </c>
      <c r="AE116" s="40">
        <f t="shared" si="63"/>
        <v>0</v>
      </c>
      <c r="AF116" s="40">
        <f t="shared" si="63"/>
        <v>0</v>
      </c>
      <c r="AG116" s="40">
        <f t="shared" si="64"/>
        <v>0</v>
      </c>
      <c r="AH116" s="40">
        <f t="shared" si="64"/>
        <v>0</v>
      </c>
      <c r="AI116" s="40">
        <f t="shared" si="65"/>
        <v>0</v>
      </c>
      <c r="AJ116" s="40">
        <f t="shared" si="65"/>
        <v>0</v>
      </c>
      <c r="AK116" s="40"/>
      <c r="AL116" s="40">
        <v>288</v>
      </c>
      <c r="AM116" s="40">
        <v>303</v>
      </c>
      <c r="AN116" s="40"/>
      <c r="AO116" s="40"/>
      <c r="AP116" s="40">
        <f t="shared" si="66"/>
        <v>1.5626666666666605E-2</v>
      </c>
      <c r="AQ116" s="40">
        <f t="shared" si="67"/>
        <v>7.9716666666666658E-2</v>
      </c>
    </row>
    <row r="117" spans="3:43" ht="18">
      <c r="C117" s="9" t="s">
        <v>84</v>
      </c>
      <c r="D117" s="40">
        <v>2</v>
      </c>
      <c r="E117" s="40">
        <v>2</v>
      </c>
      <c r="F117" s="41">
        <v>1.9237200000000001</v>
      </c>
      <c r="G117" s="43">
        <v>1.9079900000000001</v>
      </c>
      <c r="H117" s="42">
        <v>1.8927099999999999</v>
      </c>
      <c r="I117" s="104">
        <v>1.9438200000000001</v>
      </c>
      <c r="J117" s="43">
        <v>1.9179900000000001</v>
      </c>
      <c r="K117" s="42">
        <v>1.9897100000000001</v>
      </c>
      <c r="L117" s="104">
        <v>1.97766</v>
      </c>
      <c r="M117" s="43">
        <v>1.9441299999999999</v>
      </c>
      <c r="N117" s="42">
        <v>1.9163600000000001</v>
      </c>
      <c r="O117" s="104"/>
      <c r="P117" s="43"/>
      <c r="Q117" s="42"/>
      <c r="R117" s="104"/>
      <c r="S117" s="43"/>
      <c r="T117" s="42"/>
      <c r="U117" s="43"/>
      <c r="V117" s="43"/>
      <c r="W117" s="44"/>
      <c r="X117" s="40"/>
      <c r="Y117" s="40">
        <f t="shared" si="60"/>
        <v>1.5730000000000022E-2</v>
      </c>
      <c r="Z117" s="40">
        <f t="shared" si="60"/>
        <v>3.1010000000000204E-2</v>
      </c>
      <c r="AA117" s="40">
        <f t="shared" si="61"/>
        <v>2.583000000000002E-2</v>
      </c>
      <c r="AB117" s="40">
        <f t="shared" si="61"/>
        <v>4.5889999999999986E-2</v>
      </c>
      <c r="AC117" s="40">
        <f t="shared" si="62"/>
        <v>3.353000000000006E-2</v>
      </c>
      <c r="AD117" s="40">
        <f t="shared" si="62"/>
        <v>6.129999999999991E-2</v>
      </c>
      <c r="AE117" s="40">
        <f t="shared" si="63"/>
        <v>0</v>
      </c>
      <c r="AF117" s="40">
        <f t="shared" si="63"/>
        <v>0</v>
      </c>
      <c r="AG117" s="40">
        <f t="shared" si="64"/>
        <v>0</v>
      </c>
      <c r="AH117" s="40">
        <f t="shared" si="64"/>
        <v>0</v>
      </c>
      <c r="AI117" s="40">
        <f t="shared" si="65"/>
        <v>0</v>
      </c>
      <c r="AJ117" s="40">
        <f t="shared" si="65"/>
        <v>0</v>
      </c>
      <c r="AK117" s="40"/>
      <c r="AL117" s="40">
        <v>140</v>
      </c>
      <c r="AM117" s="40">
        <v>233</v>
      </c>
      <c r="AN117" s="40"/>
      <c r="AO117" s="40"/>
      <c r="AP117" s="40">
        <f t="shared" si="66"/>
        <v>2.5030000000000035E-2</v>
      </c>
      <c r="AQ117" s="40">
        <f t="shared" si="67"/>
        <v>4.60666666666667E-2</v>
      </c>
    </row>
    <row r="118" spans="3:43" ht="18">
      <c r="C118" s="9" t="s">
        <v>165</v>
      </c>
      <c r="D118" s="40">
        <v>2</v>
      </c>
      <c r="E118" s="40">
        <v>2</v>
      </c>
      <c r="F118" s="41">
        <v>2.0180199999999999</v>
      </c>
      <c r="G118" s="43">
        <v>1.98844</v>
      </c>
      <c r="H118" s="42">
        <v>2.05911</v>
      </c>
      <c r="I118" s="104">
        <v>2.0208200000000001</v>
      </c>
      <c r="J118" s="43">
        <v>1.9833099999999999</v>
      </c>
      <c r="K118" s="42">
        <v>1.9420200000000001</v>
      </c>
      <c r="L118" s="104">
        <v>2.0209100000000002</v>
      </c>
      <c r="M118" s="43">
        <v>1.98322</v>
      </c>
      <c r="N118" s="42">
        <v>1.9422600000000001</v>
      </c>
      <c r="O118" s="104">
        <v>2.0180600000000002</v>
      </c>
      <c r="P118" s="43">
        <v>1.9884299999999999</v>
      </c>
      <c r="Q118" s="42">
        <v>2.0592100000000002</v>
      </c>
      <c r="R118" s="104"/>
      <c r="S118" s="43"/>
      <c r="T118" s="42"/>
      <c r="U118" s="43"/>
      <c r="V118" s="43"/>
      <c r="W118" s="44"/>
      <c r="X118" s="40"/>
      <c r="Y118" s="40">
        <f t="shared" si="60"/>
        <v>2.957999999999994E-2</v>
      </c>
      <c r="Z118" s="40">
        <f t="shared" si="60"/>
        <v>4.1090000000000071E-2</v>
      </c>
      <c r="AA118" s="40">
        <f t="shared" si="61"/>
        <v>3.7510000000000154E-2</v>
      </c>
      <c r="AB118" s="40">
        <f t="shared" si="61"/>
        <v>7.8799999999999981E-2</v>
      </c>
      <c r="AC118" s="40">
        <f t="shared" si="62"/>
        <v>3.7690000000000223E-2</v>
      </c>
      <c r="AD118" s="40">
        <f t="shared" si="62"/>
        <v>7.8650000000000109E-2</v>
      </c>
      <c r="AE118" s="40">
        <f t="shared" si="63"/>
        <v>2.9630000000000267E-2</v>
      </c>
      <c r="AF118" s="40">
        <f t="shared" si="63"/>
        <v>4.115000000000002E-2</v>
      </c>
      <c r="AG118" s="40">
        <f t="shared" si="64"/>
        <v>0</v>
      </c>
      <c r="AH118" s="40">
        <f t="shared" si="64"/>
        <v>0</v>
      </c>
      <c r="AI118" s="40">
        <f t="shared" si="65"/>
        <v>0</v>
      </c>
      <c r="AJ118" s="40">
        <f t="shared" si="65"/>
        <v>0</v>
      </c>
      <c r="AK118" s="40"/>
      <c r="AL118" s="40">
        <v>221</v>
      </c>
      <c r="AM118" s="40">
        <v>326</v>
      </c>
      <c r="AN118" s="40"/>
      <c r="AO118" s="40"/>
      <c r="AP118" s="40">
        <f t="shared" si="66"/>
        <v>3.3602500000000146E-2</v>
      </c>
      <c r="AQ118" s="40">
        <f t="shared" si="67"/>
        <v>5.9922500000000045E-2</v>
      </c>
    </row>
    <row r="119" spans="3:43" ht="18">
      <c r="C119" s="9" t="s">
        <v>166</v>
      </c>
      <c r="D119" s="40">
        <v>2</v>
      </c>
      <c r="E119" s="40">
        <v>2</v>
      </c>
      <c r="F119" s="41">
        <v>2.02094</v>
      </c>
      <c r="G119" s="43">
        <v>1.98288</v>
      </c>
      <c r="H119" s="42">
        <v>1.9418800000000001</v>
      </c>
      <c r="I119" s="104">
        <v>2.02094</v>
      </c>
      <c r="J119" s="43">
        <v>1.9830000000000001</v>
      </c>
      <c r="K119" s="42">
        <v>1.94181</v>
      </c>
      <c r="L119" s="104">
        <v>2.0178600000000002</v>
      </c>
      <c r="M119" s="43">
        <v>1.9883999999999999</v>
      </c>
      <c r="N119" s="42">
        <v>2.0593300000000001</v>
      </c>
      <c r="O119" s="104">
        <v>2.0178600000000002</v>
      </c>
      <c r="P119" s="43">
        <v>1.98838</v>
      </c>
      <c r="Q119" s="42">
        <v>2.05952</v>
      </c>
      <c r="R119" s="104"/>
      <c r="S119" s="43"/>
      <c r="T119" s="42"/>
      <c r="U119" s="43"/>
      <c r="V119" s="43"/>
      <c r="W119" s="44"/>
      <c r="X119" s="40"/>
      <c r="Y119" s="40">
        <f t="shared" si="60"/>
        <v>3.8059999999999983E-2</v>
      </c>
      <c r="Z119" s="40">
        <f t="shared" si="60"/>
        <v>7.9059999999999908E-2</v>
      </c>
      <c r="AA119" s="40">
        <f t="shared" si="61"/>
        <v>3.7939999999999863E-2</v>
      </c>
      <c r="AB119" s="40">
        <f t="shared" si="61"/>
        <v>7.9129999999999923E-2</v>
      </c>
      <c r="AC119" s="40">
        <f t="shared" si="62"/>
        <v>2.9460000000000264E-2</v>
      </c>
      <c r="AD119" s="40">
        <f t="shared" si="62"/>
        <v>4.1469999999999896E-2</v>
      </c>
      <c r="AE119" s="40">
        <f t="shared" si="63"/>
        <v>2.9480000000000173E-2</v>
      </c>
      <c r="AF119" s="40">
        <f t="shared" si="63"/>
        <v>4.1659999999999808E-2</v>
      </c>
      <c r="AG119" s="40">
        <f t="shared" si="64"/>
        <v>0</v>
      </c>
      <c r="AH119" s="40">
        <f t="shared" si="64"/>
        <v>0</v>
      </c>
      <c r="AI119" s="40">
        <f t="shared" si="65"/>
        <v>0</v>
      </c>
      <c r="AJ119" s="40">
        <f t="shared" si="65"/>
        <v>0</v>
      </c>
      <c r="AK119" s="40"/>
      <c r="AL119" s="40">
        <v>317</v>
      </c>
      <c r="AM119" s="40">
        <v>346</v>
      </c>
      <c r="AN119" s="40"/>
      <c r="AO119" s="40"/>
      <c r="AP119" s="40">
        <f t="shared" si="66"/>
        <v>3.373500000000007E-2</v>
      </c>
      <c r="AQ119" s="40">
        <f t="shared" si="67"/>
        <v>6.0329999999999884E-2</v>
      </c>
    </row>
    <row r="120" spans="3:43" ht="18">
      <c r="C120" s="9" t="s">
        <v>87</v>
      </c>
      <c r="D120" s="40">
        <v>2</v>
      </c>
      <c r="E120" s="40">
        <v>2</v>
      </c>
      <c r="F120" s="41">
        <v>2.2974399999999999</v>
      </c>
      <c r="G120" s="43">
        <v>2.3046500000000001</v>
      </c>
      <c r="H120" s="42">
        <v>2.13422</v>
      </c>
      <c r="I120" s="104">
        <v>1.9275800000000001</v>
      </c>
      <c r="J120" s="43">
        <v>1.9056299999999999</v>
      </c>
      <c r="K120" s="42">
        <v>1.9187799999999999</v>
      </c>
      <c r="L120" s="104">
        <v>1.92896</v>
      </c>
      <c r="M120" s="43">
        <v>1.90547</v>
      </c>
      <c r="N120" s="42">
        <v>1.9458200000000001</v>
      </c>
      <c r="O120" s="104"/>
      <c r="P120" s="43"/>
      <c r="Q120" s="42"/>
      <c r="R120" s="104"/>
      <c r="S120" s="43"/>
      <c r="T120" s="42"/>
      <c r="U120" s="43"/>
      <c r="V120" s="43"/>
      <c r="W120" s="44"/>
      <c r="X120" s="40"/>
      <c r="Y120" s="40">
        <f t="shared" si="60"/>
        <v>7.2100000000001607E-3</v>
      </c>
      <c r="Z120" s="40">
        <f t="shared" si="60"/>
        <v>0.16321999999999992</v>
      </c>
      <c r="AA120" s="40">
        <f t="shared" si="61"/>
        <v>2.1950000000000136E-2</v>
      </c>
      <c r="AB120" s="40">
        <f t="shared" si="61"/>
        <v>8.800000000000141E-3</v>
      </c>
      <c r="AC120" s="40">
        <f t="shared" si="62"/>
        <v>2.3490000000000011E-2</v>
      </c>
      <c r="AD120" s="40">
        <f t="shared" si="62"/>
        <v>1.6860000000000097E-2</v>
      </c>
      <c r="AE120" s="40">
        <f t="shared" si="63"/>
        <v>0</v>
      </c>
      <c r="AF120" s="40">
        <f t="shared" si="63"/>
        <v>0</v>
      </c>
      <c r="AG120" s="40">
        <f t="shared" si="64"/>
        <v>0</v>
      </c>
      <c r="AH120" s="40">
        <f t="shared" si="64"/>
        <v>0</v>
      </c>
      <c r="AI120" s="40">
        <f t="shared" si="65"/>
        <v>0</v>
      </c>
      <c r="AJ120" s="40">
        <f t="shared" si="65"/>
        <v>0</v>
      </c>
      <c r="AK120" s="40"/>
      <c r="AL120" s="40">
        <v>228</v>
      </c>
      <c r="AM120" s="40">
        <v>294</v>
      </c>
      <c r="AN120" s="40"/>
      <c r="AO120" s="40"/>
      <c r="AP120" s="40">
        <f t="shared" si="66"/>
        <v>1.7550000000000104E-2</v>
      </c>
      <c r="AQ120" s="40">
        <f t="shared" si="67"/>
        <v>6.2960000000000058E-2</v>
      </c>
    </row>
    <row r="121" spans="3:43" ht="18.75">
      <c r="C121" s="9" t="s">
        <v>89</v>
      </c>
      <c r="D121" s="40">
        <v>2</v>
      </c>
      <c r="E121" s="40">
        <v>2</v>
      </c>
      <c r="F121" s="41">
        <v>1.9537800000000001</v>
      </c>
      <c r="G121" s="43">
        <v>1.9177900000000001</v>
      </c>
      <c r="H121" s="42">
        <v>1.91316</v>
      </c>
      <c r="I121" s="104">
        <v>2.2887200000000001</v>
      </c>
      <c r="J121" s="43">
        <v>2.2902399999999998</v>
      </c>
      <c r="K121" s="42">
        <v>2.15734</v>
      </c>
      <c r="L121" s="104"/>
      <c r="M121" s="43"/>
      <c r="N121" s="42"/>
      <c r="O121" s="104"/>
      <c r="P121" s="43"/>
      <c r="Q121" s="42"/>
      <c r="R121" s="104"/>
      <c r="S121" s="43"/>
      <c r="T121" s="42"/>
      <c r="U121" s="43"/>
      <c r="V121" s="43"/>
      <c r="W121" s="44"/>
      <c r="X121" s="40"/>
      <c r="Y121" s="40">
        <f t="shared" si="60"/>
        <v>3.5989999999999966E-2</v>
      </c>
      <c r="Z121" s="40">
        <f t="shared" si="60"/>
        <v>4.06200000000001E-2</v>
      </c>
      <c r="AA121" s="40">
        <f t="shared" si="61"/>
        <v>1.5199999999997438E-3</v>
      </c>
      <c r="AB121" s="40">
        <f t="shared" si="61"/>
        <v>0.13138000000000005</v>
      </c>
      <c r="AC121" s="40">
        <f t="shared" si="62"/>
        <v>0</v>
      </c>
      <c r="AD121" s="40">
        <f t="shared" si="62"/>
        <v>0</v>
      </c>
      <c r="AE121" s="40">
        <f t="shared" si="63"/>
        <v>0</v>
      </c>
      <c r="AF121" s="40">
        <f t="shared" si="63"/>
        <v>0</v>
      </c>
      <c r="AG121" s="40">
        <f t="shared" si="64"/>
        <v>0</v>
      </c>
      <c r="AH121" s="40">
        <f t="shared" si="64"/>
        <v>0</v>
      </c>
      <c r="AI121" s="40">
        <f t="shared" si="65"/>
        <v>0</v>
      </c>
      <c r="AJ121" s="40">
        <f t="shared" si="65"/>
        <v>0</v>
      </c>
      <c r="AK121" s="40"/>
      <c r="AL121" s="40">
        <v>73</v>
      </c>
      <c r="AM121" s="40">
        <v>74</v>
      </c>
      <c r="AN121" s="40"/>
      <c r="AO121" s="40"/>
      <c r="AP121" s="40">
        <f t="shared" si="66"/>
        <v>1.8754999999999855E-2</v>
      </c>
      <c r="AQ121" s="40">
        <f t="shared" si="67"/>
        <v>8.6000000000000076E-2</v>
      </c>
    </row>
    <row r="122" spans="3:43" ht="18">
      <c r="C122" s="9" t="s">
        <v>88</v>
      </c>
      <c r="D122" s="40">
        <v>2</v>
      </c>
      <c r="E122" s="40">
        <v>2</v>
      </c>
      <c r="F122" s="41">
        <v>2.3166199999999999</v>
      </c>
      <c r="G122" s="43">
        <v>2.30166</v>
      </c>
      <c r="H122" s="42">
        <v>2.1830699999999998</v>
      </c>
      <c r="I122" s="104">
        <v>2.3324400000000001</v>
      </c>
      <c r="J122" s="43">
        <v>2.3013499999999998</v>
      </c>
      <c r="K122" s="42">
        <v>2.23305</v>
      </c>
      <c r="L122" s="104">
        <v>1.98186</v>
      </c>
      <c r="M122" s="43">
        <v>1.92476</v>
      </c>
      <c r="N122" s="42">
        <v>1.9452400000000001</v>
      </c>
      <c r="O122" s="104"/>
      <c r="P122" s="43"/>
      <c r="Q122" s="42"/>
      <c r="R122" s="104"/>
      <c r="S122" s="43"/>
      <c r="T122" s="42"/>
      <c r="U122" s="43"/>
      <c r="V122" s="43"/>
      <c r="W122" s="44"/>
      <c r="X122" s="40"/>
      <c r="Y122" s="40">
        <f t="shared" si="60"/>
        <v>1.4959999999999862E-2</v>
      </c>
      <c r="Z122" s="40">
        <f t="shared" si="60"/>
        <v>0.13355000000000006</v>
      </c>
      <c r="AA122" s="40">
        <f t="shared" si="61"/>
        <v>3.1090000000000284E-2</v>
      </c>
      <c r="AB122" s="40">
        <f t="shared" si="61"/>
        <v>9.9390000000000089E-2</v>
      </c>
      <c r="AC122" s="40">
        <f t="shared" si="62"/>
        <v>5.7099999999999929E-2</v>
      </c>
      <c r="AD122" s="40">
        <f t="shared" si="62"/>
        <v>3.6619999999999875E-2</v>
      </c>
      <c r="AE122" s="40">
        <f t="shared" si="63"/>
        <v>0</v>
      </c>
      <c r="AF122" s="40">
        <f t="shared" si="63"/>
        <v>0</v>
      </c>
      <c r="AG122" s="40">
        <f t="shared" si="64"/>
        <v>0</v>
      </c>
      <c r="AH122" s="40">
        <f t="shared" si="64"/>
        <v>0</v>
      </c>
      <c r="AI122" s="40">
        <f t="shared" si="65"/>
        <v>0</v>
      </c>
      <c r="AJ122" s="40">
        <f t="shared" si="65"/>
        <v>0</v>
      </c>
      <c r="AK122" s="40"/>
      <c r="AL122" s="40">
        <v>362</v>
      </c>
      <c r="AM122" s="40">
        <v>477</v>
      </c>
      <c r="AN122" s="40"/>
      <c r="AO122" s="40"/>
      <c r="AP122" s="40">
        <f t="shared" si="66"/>
        <v>3.4383333333333356E-2</v>
      </c>
      <c r="AQ122" s="40">
        <f t="shared" si="67"/>
        <v>8.9853333333333341E-2</v>
      </c>
    </row>
    <row r="123" spans="3:43" ht="18.75">
      <c r="C123" s="9" t="s">
        <v>90</v>
      </c>
      <c r="D123" s="40">
        <v>2</v>
      </c>
      <c r="E123" s="40">
        <v>2</v>
      </c>
      <c r="F123" s="41">
        <v>2.1977600000000002</v>
      </c>
      <c r="G123" s="43">
        <v>2.30992</v>
      </c>
      <c r="H123" s="42">
        <v>2.2883800000000001</v>
      </c>
      <c r="I123" s="104">
        <v>1.9385699999999999</v>
      </c>
      <c r="J123" s="43">
        <v>1.9445600000000001</v>
      </c>
      <c r="K123" s="42">
        <v>1.93512</v>
      </c>
      <c r="L123" s="104">
        <v>1.9266700000000001</v>
      </c>
      <c r="M123" s="43">
        <v>1.93645</v>
      </c>
      <c r="N123" s="42">
        <v>1.93458</v>
      </c>
      <c r="O123" s="104"/>
      <c r="P123" s="43"/>
      <c r="Q123" s="42"/>
      <c r="R123" s="104"/>
      <c r="S123" s="43"/>
      <c r="T123" s="42"/>
      <c r="U123" s="43"/>
      <c r="V123" s="43"/>
      <c r="W123" s="44"/>
      <c r="X123" s="40"/>
      <c r="Y123" s="40">
        <f t="shared" si="60"/>
        <v>0.11215999999999982</v>
      </c>
      <c r="Z123" s="40">
        <f t="shared" si="60"/>
        <v>9.0619999999999923E-2</v>
      </c>
      <c r="AA123" s="40">
        <f t="shared" si="61"/>
        <v>5.9900000000001619E-3</v>
      </c>
      <c r="AB123" s="40">
        <f t="shared" si="61"/>
        <v>3.4499999999999531E-3</v>
      </c>
      <c r="AC123" s="40">
        <f t="shared" si="62"/>
        <v>9.7799999999998999E-3</v>
      </c>
      <c r="AD123" s="40">
        <f t="shared" si="62"/>
        <v>7.9099999999998616E-3</v>
      </c>
      <c r="AE123" s="40">
        <f t="shared" si="63"/>
        <v>0</v>
      </c>
      <c r="AF123" s="40">
        <f t="shared" si="63"/>
        <v>0</v>
      </c>
      <c r="AG123" s="40">
        <f t="shared" si="64"/>
        <v>0</v>
      </c>
      <c r="AH123" s="40">
        <f t="shared" si="64"/>
        <v>0</v>
      </c>
      <c r="AI123" s="40">
        <f t="shared" si="65"/>
        <v>0</v>
      </c>
      <c r="AJ123" s="40">
        <f t="shared" si="65"/>
        <v>0</v>
      </c>
      <c r="AK123" s="40"/>
      <c r="AL123" s="40">
        <v>167</v>
      </c>
      <c r="AM123" s="40">
        <v>105</v>
      </c>
      <c r="AN123" s="40"/>
      <c r="AO123" s="40"/>
      <c r="AP123" s="40">
        <f t="shared" si="66"/>
        <v>4.264333333333329E-2</v>
      </c>
      <c r="AQ123" s="40">
        <f t="shared" si="67"/>
        <v>3.3993333333333244E-2</v>
      </c>
    </row>
    <row r="124" spans="3:43" ht="18.75">
      <c r="C124" s="9" t="s">
        <v>91</v>
      </c>
      <c r="D124" s="40">
        <v>2</v>
      </c>
      <c r="E124" s="40">
        <v>2</v>
      </c>
      <c r="F124" s="41">
        <v>2.0352000000000001</v>
      </c>
      <c r="G124" s="43">
        <v>1.9813099999999999</v>
      </c>
      <c r="H124" s="42">
        <v>1.97235</v>
      </c>
      <c r="I124" s="104">
        <v>2.04209</v>
      </c>
      <c r="J124" s="43">
        <v>1.98258</v>
      </c>
      <c r="K124" s="42">
        <v>1.97228</v>
      </c>
      <c r="L124" s="104">
        <v>2.0504600000000002</v>
      </c>
      <c r="M124" s="43">
        <v>1.9958</v>
      </c>
      <c r="N124" s="42">
        <v>2.0543100000000001</v>
      </c>
      <c r="O124" s="104">
        <v>2.3862100000000002</v>
      </c>
      <c r="P124" s="43">
        <v>2.4151699999999998</v>
      </c>
      <c r="Q124" s="42">
        <v>2.3225699999999998</v>
      </c>
      <c r="R124" s="104"/>
      <c r="S124" s="43"/>
      <c r="T124" s="42"/>
      <c r="U124" s="43"/>
      <c r="V124" s="43"/>
      <c r="W124" s="44"/>
      <c r="X124" s="40"/>
      <c r="Y124" s="40">
        <f t="shared" si="60"/>
        <v>5.3890000000000216E-2</v>
      </c>
      <c r="Z124" s="40">
        <f t="shared" si="60"/>
        <v>6.2850000000000072E-2</v>
      </c>
      <c r="AA124" s="40">
        <f t="shared" si="61"/>
        <v>5.9509999999999952E-2</v>
      </c>
      <c r="AB124" s="40">
        <f t="shared" si="61"/>
        <v>6.9809999999999928E-2</v>
      </c>
      <c r="AC124" s="40">
        <f t="shared" si="62"/>
        <v>5.4660000000000153E-2</v>
      </c>
      <c r="AD124" s="40">
        <f t="shared" si="62"/>
        <v>3.8499999999999091E-3</v>
      </c>
      <c r="AE124" s="40">
        <f t="shared" si="63"/>
        <v>2.8959999999999653E-2</v>
      </c>
      <c r="AF124" s="40">
        <f t="shared" si="63"/>
        <v>6.3640000000000363E-2</v>
      </c>
      <c r="AG124" s="40">
        <f t="shared" si="64"/>
        <v>0</v>
      </c>
      <c r="AH124" s="40">
        <f t="shared" si="64"/>
        <v>0</v>
      </c>
      <c r="AI124" s="40">
        <f t="shared" si="65"/>
        <v>0</v>
      </c>
      <c r="AJ124" s="40">
        <f t="shared" si="65"/>
        <v>0</v>
      </c>
      <c r="AK124" s="40"/>
      <c r="AL124" s="40">
        <v>231</v>
      </c>
      <c r="AM124" s="40">
        <v>220</v>
      </c>
      <c r="AN124" s="40"/>
      <c r="AO124" s="40"/>
      <c r="AP124" s="40">
        <f t="shared" si="66"/>
        <v>4.9254999999999993E-2</v>
      </c>
      <c r="AQ124" s="40">
        <f t="shared" si="67"/>
        <v>5.0037500000000068E-2</v>
      </c>
    </row>
    <row r="125" spans="3:43" ht="18.75">
      <c r="C125" s="8" t="s">
        <v>92</v>
      </c>
      <c r="D125" s="40">
        <v>2</v>
      </c>
      <c r="E125" s="40">
        <v>2</v>
      </c>
      <c r="F125" s="41">
        <v>1.9242900000000001</v>
      </c>
      <c r="G125" s="43">
        <v>1.9177599999999999</v>
      </c>
      <c r="H125" s="42">
        <v>1.84337</v>
      </c>
      <c r="I125" s="104"/>
      <c r="J125" s="43"/>
      <c r="K125" s="42"/>
      <c r="L125" s="104"/>
      <c r="M125" s="43"/>
      <c r="N125" s="42"/>
      <c r="O125" s="104"/>
      <c r="P125" s="43"/>
      <c r="Q125" s="42"/>
      <c r="R125" s="104"/>
      <c r="S125" s="43"/>
      <c r="T125" s="42"/>
      <c r="U125" s="43"/>
      <c r="V125" s="43"/>
      <c r="W125" s="44"/>
      <c r="X125" s="40"/>
      <c r="Y125" s="40">
        <f t="shared" si="60"/>
        <v>6.5300000000001468E-3</v>
      </c>
      <c r="Z125" s="40">
        <f t="shared" si="60"/>
        <v>8.0920000000000103E-2</v>
      </c>
      <c r="AA125" s="40">
        <f t="shared" si="61"/>
        <v>0</v>
      </c>
      <c r="AB125" s="40">
        <f t="shared" si="61"/>
        <v>0</v>
      </c>
      <c r="AC125" s="40">
        <f t="shared" si="62"/>
        <v>0</v>
      </c>
      <c r="AD125" s="40">
        <f t="shared" si="62"/>
        <v>0</v>
      </c>
      <c r="AE125" s="40">
        <f t="shared" si="63"/>
        <v>0</v>
      </c>
      <c r="AF125" s="40">
        <f t="shared" si="63"/>
        <v>0</v>
      </c>
      <c r="AG125" s="40">
        <f t="shared" si="64"/>
        <v>0</v>
      </c>
      <c r="AH125" s="40">
        <f t="shared" si="64"/>
        <v>0</v>
      </c>
      <c r="AI125" s="40">
        <f t="shared" si="65"/>
        <v>0</v>
      </c>
      <c r="AJ125" s="40">
        <f t="shared" si="65"/>
        <v>0</v>
      </c>
      <c r="AK125" s="40"/>
      <c r="AL125" s="40">
        <v>20</v>
      </c>
      <c r="AM125" s="40">
        <v>17</v>
      </c>
      <c r="AN125" s="40"/>
      <c r="AO125" s="40"/>
      <c r="AP125" s="40">
        <f t="shared" si="66"/>
        <v>6.5300000000001468E-3</v>
      </c>
      <c r="AQ125" s="40">
        <f t="shared" si="67"/>
        <v>8.0920000000000103E-2</v>
      </c>
    </row>
    <row r="126" spans="3:43" ht="18">
      <c r="C126" s="8" t="s">
        <v>93</v>
      </c>
      <c r="D126" s="40">
        <v>2</v>
      </c>
      <c r="E126" s="40">
        <v>2</v>
      </c>
      <c r="F126" s="41">
        <v>1.9384699999999999</v>
      </c>
      <c r="G126" s="43">
        <v>1.9680299999999999</v>
      </c>
      <c r="H126" s="42">
        <v>1.9154199999999999</v>
      </c>
      <c r="I126" s="104">
        <v>1.9384699999999999</v>
      </c>
      <c r="J126" s="43">
        <v>1.9680299999999999</v>
      </c>
      <c r="K126" s="42">
        <v>1.91537</v>
      </c>
      <c r="L126" s="104"/>
      <c r="M126" s="43"/>
      <c r="N126" s="42"/>
      <c r="O126" s="104"/>
      <c r="P126" s="43"/>
      <c r="Q126" s="42"/>
      <c r="R126" s="104"/>
      <c r="S126" s="43"/>
      <c r="T126" s="42"/>
      <c r="U126" s="43"/>
      <c r="V126" s="43"/>
      <c r="W126" s="44"/>
      <c r="X126" s="40"/>
      <c r="Y126" s="40">
        <f t="shared" si="60"/>
        <v>2.9560000000000031E-2</v>
      </c>
      <c r="Z126" s="40">
        <f t="shared" si="60"/>
        <v>2.3050000000000015E-2</v>
      </c>
      <c r="AA126" s="40">
        <f t="shared" si="61"/>
        <v>2.9560000000000031E-2</v>
      </c>
      <c r="AB126" s="40">
        <f t="shared" si="61"/>
        <v>2.3099999999999898E-2</v>
      </c>
      <c r="AC126" s="40">
        <f t="shared" si="62"/>
        <v>0</v>
      </c>
      <c r="AD126" s="40">
        <f t="shared" si="62"/>
        <v>0</v>
      </c>
      <c r="AE126" s="40">
        <f t="shared" si="63"/>
        <v>0</v>
      </c>
      <c r="AF126" s="40">
        <f t="shared" si="63"/>
        <v>0</v>
      </c>
      <c r="AG126" s="40">
        <f t="shared" si="64"/>
        <v>0</v>
      </c>
      <c r="AH126" s="40">
        <f t="shared" si="64"/>
        <v>0</v>
      </c>
      <c r="AI126" s="40">
        <f t="shared" si="65"/>
        <v>0</v>
      </c>
      <c r="AJ126" s="40">
        <f t="shared" si="65"/>
        <v>0</v>
      </c>
      <c r="AK126" s="40"/>
      <c r="AL126" s="40">
        <v>38</v>
      </c>
      <c r="AM126" s="40">
        <v>61</v>
      </c>
      <c r="AN126" s="40"/>
      <c r="AO126" s="40"/>
      <c r="AP126" s="40">
        <f t="shared" si="66"/>
        <v>2.9560000000000031E-2</v>
      </c>
      <c r="AQ126" s="40">
        <f t="shared" si="67"/>
        <v>2.3074999999999957E-2</v>
      </c>
    </row>
    <row r="127" spans="3:43" ht="17.25">
      <c r="C127" s="8" t="s">
        <v>23</v>
      </c>
      <c r="D127" s="40">
        <v>2</v>
      </c>
      <c r="E127" s="40">
        <v>2</v>
      </c>
      <c r="F127" s="41">
        <v>1.98834</v>
      </c>
      <c r="G127" s="43">
        <v>1.9744200000000001</v>
      </c>
      <c r="H127" s="42">
        <v>1.8360399999999999</v>
      </c>
      <c r="I127" s="104"/>
      <c r="J127" s="43"/>
      <c r="K127" s="42"/>
      <c r="L127" s="104"/>
      <c r="M127" s="43"/>
      <c r="N127" s="42"/>
      <c r="O127" s="104"/>
      <c r="P127" s="43"/>
      <c r="Q127" s="42"/>
      <c r="R127" s="104"/>
      <c r="S127" s="43"/>
      <c r="T127" s="42"/>
      <c r="U127" s="43"/>
      <c r="V127" s="43"/>
      <c r="W127" s="44"/>
      <c r="X127" s="40"/>
      <c r="Y127" s="40">
        <f t="shared" si="60"/>
        <v>1.3919999999999932E-2</v>
      </c>
      <c r="Z127" s="40">
        <f t="shared" si="60"/>
        <v>0.1523000000000001</v>
      </c>
      <c r="AA127" s="40">
        <f t="shared" si="61"/>
        <v>0</v>
      </c>
      <c r="AB127" s="40">
        <f t="shared" si="61"/>
        <v>0</v>
      </c>
      <c r="AC127" s="40">
        <f t="shared" si="62"/>
        <v>0</v>
      </c>
      <c r="AD127" s="40">
        <f t="shared" si="62"/>
        <v>0</v>
      </c>
      <c r="AE127" s="40">
        <f t="shared" si="63"/>
        <v>0</v>
      </c>
      <c r="AF127" s="40">
        <f t="shared" si="63"/>
        <v>0</v>
      </c>
      <c r="AG127" s="40">
        <f t="shared" si="64"/>
        <v>0</v>
      </c>
      <c r="AH127" s="40">
        <f t="shared" si="64"/>
        <v>0</v>
      </c>
      <c r="AI127" s="40">
        <f t="shared" si="65"/>
        <v>0</v>
      </c>
      <c r="AJ127" s="40">
        <f t="shared" si="65"/>
        <v>0</v>
      </c>
      <c r="AK127" s="40"/>
      <c r="AL127" s="40">
        <v>14</v>
      </c>
      <c r="AM127" s="40">
        <v>16</v>
      </c>
      <c r="AN127" s="40"/>
      <c r="AO127" s="40"/>
      <c r="AP127" s="40">
        <f t="shared" si="66"/>
        <v>1.3919999999999932E-2</v>
      </c>
      <c r="AQ127" s="40">
        <f t="shared" si="67"/>
        <v>0.1523000000000001</v>
      </c>
    </row>
    <row r="128" spans="3:43" ht="18">
      <c r="C128" s="8" t="s">
        <v>24</v>
      </c>
      <c r="D128" s="40">
        <v>2</v>
      </c>
      <c r="E128" s="40">
        <v>2</v>
      </c>
      <c r="F128" s="41">
        <v>2.00867</v>
      </c>
      <c r="G128" s="43">
        <v>1.98325</v>
      </c>
      <c r="H128" s="42">
        <v>1.8775500000000001</v>
      </c>
      <c r="I128" s="104">
        <v>2.00867</v>
      </c>
      <c r="J128" s="43">
        <v>1.98325</v>
      </c>
      <c r="K128" s="42">
        <v>1.8775500000000001</v>
      </c>
      <c r="L128" s="104"/>
      <c r="M128" s="43"/>
      <c r="N128" s="42"/>
      <c r="O128" s="104"/>
      <c r="P128" s="43"/>
      <c r="Q128" s="42"/>
      <c r="R128" s="104"/>
      <c r="S128" s="43"/>
      <c r="T128" s="42"/>
      <c r="U128" s="43"/>
      <c r="V128" s="43"/>
      <c r="W128" s="44"/>
      <c r="X128" s="40"/>
      <c r="Y128" s="40">
        <f t="shared" si="60"/>
        <v>2.5419999999999998E-2</v>
      </c>
      <c r="Z128" s="40">
        <f t="shared" si="60"/>
        <v>0.1311199999999999</v>
      </c>
      <c r="AA128" s="40">
        <f t="shared" si="61"/>
        <v>2.5419999999999998E-2</v>
      </c>
      <c r="AB128" s="40">
        <f t="shared" si="61"/>
        <v>0.1311199999999999</v>
      </c>
      <c r="AC128" s="40">
        <f t="shared" si="62"/>
        <v>0</v>
      </c>
      <c r="AD128" s="40">
        <f t="shared" si="62"/>
        <v>0</v>
      </c>
      <c r="AE128" s="40">
        <f t="shared" si="63"/>
        <v>0</v>
      </c>
      <c r="AF128" s="40">
        <f t="shared" si="63"/>
        <v>0</v>
      </c>
      <c r="AG128" s="40">
        <f t="shared" si="64"/>
        <v>0</v>
      </c>
      <c r="AH128" s="40">
        <f t="shared" si="64"/>
        <v>0</v>
      </c>
      <c r="AI128" s="40">
        <f t="shared" si="65"/>
        <v>0</v>
      </c>
      <c r="AJ128" s="40">
        <f t="shared" si="65"/>
        <v>0</v>
      </c>
      <c r="AK128" s="40"/>
      <c r="AL128" s="40">
        <v>14</v>
      </c>
      <c r="AM128" s="40">
        <v>18</v>
      </c>
      <c r="AN128" s="40"/>
      <c r="AO128" s="40"/>
      <c r="AP128" s="40">
        <f t="shared" si="66"/>
        <v>2.5419999999999998E-2</v>
      </c>
      <c r="AQ128" s="40">
        <f t="shared" si="67"/>
        <v>0.1311199999999999</v>
      </c>
    </row>
    <row r="129" spans="3:43" ht="18">
      <c r="C129" s="8" t="s">
        <v>25</v>
      </c>
      <c r="D129" s="40">
        <v>2</v>
      </c>
      <c r="E129" s="40">
        <v>2</v>
      </c>
      <c r="F129" s="41">
        <v>2.01627</v>
      </c>
      <c r="G129" s="43">
        <v>1.9689700000000001</v>
      </c>
      <c r="H129" s="42">
        <v>1.86467</v>
      </c>
      <c r="I129" s="104">
        <v>2.01627</v>
      </c>
      <c r="J129" s="43">
        <v>1.9689700000000001</v>
      </c>
      <c r="K129" s="42">
        <v>1.8646799999999999</v>
      </c>
      <c r="L129" s="104">
        <v>2.0214300000000001</v>
      </c>
      <c r="M129" s="43">
        <v>1.9689000000000001</v>
      </c>
      <c r="N129" s="42">
        <v>1.8627499999999999</v>
      </c>
      <c r="O129" s="104"/>
      <c r="P129" s="43"/>
      <c r="Q129" s="42"/>
      <c r="R129" s="104"/>
      <c r="S129" s="43"/>
      <c r="T129" s="42"/>
      <c r="U129" s="43"/>
      <c r="V129" s="43"/>
      <c r="W129" s="44"/>
      <c r="X129" s="40"/>
      <c r="Y129" s="40">
        <f t="shared" si="60"/>
        <v>4.7299999999999898E-2</v>
      </c>
      <c r="Z129" s="40">
        <f t="shared" si="60"/>
        <v>0.15159999999999996</v>
      </c>
      <c r="AA129" s="40">
        <f t="shared" si="61"/>
        <v>4.7299999999999898E-2</v>
      </c>
      <c r="AB129" s="40">
        <f t="shared" si="61"/>
        <v>0.15159000000000011</v>
      </c>
      <c r="AC129" s="40">
        <f t="shared" si="62"/>
        <v>5.2529999999999966E-2</v>
      </c>
      <c r="AD129" s="40">
        <f t="shared" si="62"/>
        <v>0.15868000000000015</v>
      </c>
      <c r="AE129" s="40">
        <f t="shared" si="63"/>
        <v>0</v>
      </c>
      <c r="AF129" s="40">
        <f t="shared" si="63"/>
        <v>0</v>
      </c>
      <c r="AG129" s="40">
        <f t="shared" si="64"/>
        <v>0</v>
      </c>
      <c r="AH129" s="40">
        <f t="shared" si="64"/>
        <v>0</v>
      </c>
      <c r="AI129" s="40">
        <f t="shared" si="65"/>
        <v>0</v>
      </c>
      <c r="AJ129" s="40">
        <f t="shared" si="65"/>
        <v>0</v>
      </c>
      <c r="AK129" s="40"/>
      <c r="AL129" s="40">
        <v>161</v>
      </c>
      <c r="AM129" s="40">
        <v>116</v>
      </c>
      <c r="AN129" s="40"/>
      <c r="AO129" s="40"/>
      <c r="AP129" s="40">
        <f t="shared" si="66"/>
        <v>4.9043333333333251E-2</v>
      </c>
      <c r="AQ129" s="40">
        <f t="shared" si="67"/>
        <v>0.15395666666666674</v>
      </c>
    </row>
    <row r="130" spans="3:43" ht="18">
      <c r="C130" s="8" t="s">
        <v>26</v>
      </c>
      <c r="D130" s="40">
        <v>2</v>
      </c>
      <c r="E130" s="40">
        <v>2</v>
      </c>
      <c r="F130" s="41">
        <v>1.98831</v>
      </c>
      <c r="G130" s="43">
        <v>2.0031599999999998</v>
      </c>
      <c r="H130" s="42">
        <v>1.8471900000000001</v>
      </c>
      <c r="I130" s="104">
        <v>2.0138199999999999</v>
      </c>
      <c r="J130" s="43">
        <v>2.02379</v>
      </c>
      <c r="K130" s="42">
        <v>1.86317</v>
      </c>
      <c r="L130" s="104">
        <v>1.98831</v>
      </c>
      <c r="M130" s="43">
        <v>2.0031599999999998</v>
      </c>
      <c r="N130" s="42">
        <v>1.84718</v>
      </c>
      <c r="O130" s="104">
        <v>2.0138199999999999</v>
      </c>
      <c r="P130" s="43">
        <v>2.0233300000000001</v>
      </c>
      <c r="Q130" s="42">
        <v>1.86317</v>
      </c>
      <c r="R130" s="104"/>
      <c r="S130" s="43"/>
      <c r="T130" s="42"/>
      <c r="U130" s="43"/>
      <c r="V130" s="43"/>
      <c r="W130" s="44"/>
      <c r="X130" s="40"/>
      <c r="Y130" s="40">
        <f t="shared" si="60"/>
        <v>1.4849999999999808E-2</v>
      </c>
      <c r="Z130" s="40">
        <f t="shared" si="60"/>
        <v>0.14111999999999991</v>
      </c>
      <c r="AA130" s="40">
        <f t="shared" si="61"/>
        <v>9.9700000000000344E-3</v>
      </c>
      <c r="AB130" s="40">
        <f t="shared" si="61"/>
        <v>0.15064999999999995</v>
      </c>
      <c r="AC130" s="40">
        <f t="shared" si="62"/>
        <v>1.4849999999999808E-2</v>
      </c>
      <c r="AD130" s="40">
        <f t="shared" si="62"/>
        <v>0.14112999999999998</v>
      </c>
      <c r="AE130" s="40">
        <f t="shared" si="63"/>
        <v>9.5100000000001295E-3</v>
      </c>
      <c r="AF130" s="40">
        <f t="shared" si="63"/>
        <v>0.15064999999999995</v>
      </c>
      <c r="AG130" s="40">
        <f t="shared" si="64"/>
        <v>0</v>
      </c>
      <c r="AH130" s="40">
        <f t="shared" si="64"/>
        <v>0</v>
      </c>
      <c r="AI130" s="40">
        <f t="shared" si="65"/>
        <v>0</v>
      </c>
      <c r="AJ130" s="40">
        <f t="shared" si="65"/>
        <v>0</v>
      </c>
      <c r="AK130" s="40"/>
      <c r="AL130" s="40">
        <v>87</v>
      </c>
      <c r="AM130" s="40">
        <v>145</v>
      </c>
      <c r="AN130" s="40"/>
      <c r="AO130" s="40"/>
      <c r="AP130" s="40">
        <f t="shared" si="66"/>
        <v>1.2294999999999945E-2</v>
      </c>
      <c r="AQ130" s="40">
        <f t="shared" si="67"/>
        <v>0.14588749999999995</v>
      </c>
    </row>
    <row r="131" spans="3:43" ht="18">
      <c r="C131" s="8" t="s">
        <v>27</v>
      </c>
      <c r="D131" s="40">
        <v>2</v>
      </c>
      <c r="E131" s="40">
        <v>2</v>
      </c>
      <c r="F131" s="41">
        <v>1.9742200000000001</v>
      </c>
      <c r="G131" s="43">
        <v>1.9982800000000001</v>
      </c>
      <c r="H131" s="42">
        <v>1.83649</v>
      </c>
      <c r="I131" s="104">
        <v>2.0796600000000001</v>
      </c>
      <c r="J131" s="43">
        <v>2.1042200000000002</v>
      </c>
      <c r="K131" s="42">
        <v>1.8784000000000001</v>
      </c>
      <c r="L131" s="104">
        <v>2.0796399999999999</v>
      </c>
      <c r="M131" s="43">
        <v>2.1041300000000001</v>
      </c>
      <c r="N131" s="42">
        <v>2.51389</v>
      </c>
      <c r="O131" s="104">
        <v>2.0796700000000001</v>
      </c>
      <c r="P131" s="43">
        <v>2.1046200000000002</v>
      </c>
      <c r="Q131" s="42">
        <v>1.8628199999999999</v>
      </c>
      <c r="R131" s="104">
        <v>2.0797099999999999</v>
      </c>
      <c r="S131" s="43">
        <v>2.10473</v>
      </c>
      <c r="T131" s="42">
        <v>1.8630199999999999</v>
      </c>
      <c r="U131" s="43"/>
      <c r="V131" s="43"/>
      <c r="W131" s="44"/>
      <c r="X131" s="40"/>
      <c r="Y131" s="40">
        <f t="shared" si="60"/>
        <v>2.405999999999997E-2</v>
      </c>
      <c r="Z131" s="40">
        <f t="shared" si="60"/>
        <v>0.13773000000000013</v>
      </c>
      <c r="AA131" s="40">
        <f t="shared" si="61"/>
        <v>2.4560000000000137E-2</v>
      </c>
      <c r="AB131" s="40">
        <f t="shared" si="61"/>
        <v>0.20125999999999999</v>
      </c>
      <c r="AC131" s="40">
        <f t="shared" si="62"/>
        <v>2.4490000000000123E-2</v>
      </c>
      <c r="AD131" s="40">
        <f t="shared" si="62"/>
        <v>0.43425000000000002</v>
      </c>
      <c r="AE131" s="40">
        <f t="shared" si="63"/>
        <v>2.4950000000000028E-2</v>
      </c>
      <c r="AF131" s="40">
        <f t="shared" si="63"/>
        <v>0.21685000000000021</v>
      </c>
      <c r="AG131" s="40">
        <f t="shared" si="64"/>
        <v>2.5020000000000042E-2</v>
      </c>
      <c r="AH131" s="40">
        <f t="shared" si="64"/>
        <v>0.21669000000000005</v>
      </c>
      <c r="AI131" s="40">
        <f t="shared" si="65"/>
        <v>0</v>
      </c>
      <c r="AJ131" s="40">
        <f t="shared" si="65"/>
        <v>0</v>
      </c>
      <c r="AK131" s="40"/>
      <c r="AL131" s="40">
        <v>55</v>
      </c>
      <c r="AM131" s="40">
        <v>348</v>
      </c>
      <c r="AN131" s="40"/>
      <c r="AO131" s="40"/>
      <c r="AP131" s="40">
        <f t="shared" si="66"/>
        <v>2.4616000000000061E-2</v>
      </c>
      <c r="AQ131" s="40">
        <f t="shared" si="67"/>
        <v>0.24135600000000007</v>
      </c>
    </row>
    <row r="132" spans="3:43" ht="18">
      <c r="C132" s="8" t="s">
        <v>28</v>
      </c>
      <c r="D132" s="40">
        <v>2</v>
      </c>
      <c r="E132" s="40">
        <v>2</v>
      </c>
      <c r="F132" s="41">
        <v>2.0954100000000002</v>
      </c>
      <c r="G132" s="43">
        <v>2.1284900000000002</v>
      </c>
      <c r="H132" s="42">
        <v>2.1200800000000002</v>
      </c>
      <c r="I132" s="104">
        <v>2.0954299999999999</v>
      </c>
      <c r="J132" s="43">
        <v>2.1284800000000001</v>
      </c>
      <c r="K132" s="42">
        <v>2.1201699999999999</v>
      </c>
      <c r="L132" s="104">
        <v>2.09545</v>
      </c>
      <c r="M132" s="43">
        <v>2.1284700000000001</v>
      </c>
      <c r="N132" s="42">
        <v>2.1202299999999998</v>
      </c>
      <c r="O132" s="104">
        <v>2.0954299999999999</v>
      </c>
      <c r="P132" s="43">
        <v>2.1284800000000001</v>
      </c>
      <c r="Q132" s="42">
        <v>2.1201500000000002</v>
      </c>
      <c r="R132" s="104">
        <v>2.09545</v>
      </c>
      <c r="S132" s="43">
        <v>2.1284700000000001</v>
      </c>
      <c r="T132" s="42">
        <v>2.1202700000000001</v>
      </c>
      <c r="U132" s="43">
        <v>2.0954100000000002</v>
      </c>
      <c r="V132" s="43">
        <v>2.1284999999999998</v>
      </c>
      <c r="W132" s="44">
        <v>2.1200399999999999</v>
      </c>
      <c r="X132" s="40"/>
      <c r="Y132" s="40">
        <f t="shared" si="60"/>
        <v>3.3079999999999998E-2</v>
      </c>
      <c r="Z132" s="40">
        <f t="shared" si="60"/>
        <v>2.466999999999997E-2</v>
      </c>
      <c r="AA132" s="40">
        <f t="shared" si="61"/>
        <v>3.3050000000000246E-2</v>
      </c>
      <c r="AB132" s="40">
        <f t="shared" si="61"/>
        <v>2.4739999999999984E-2</v>
      </c>
      <c r="AC132" s="40">
        <f t="shared" si="62"/>
        <v>3.3020000000000049E-2</v>
      </c>
      <c r="AD132" s="40">
        <f t="shared" si="62"/>
        <v>2.4779999999999802E-2</v>
      </c>
      <c r="AE132" s="40">
        <f t="shared" si="63"/>
        <v>3.3050000000000246E-2</v>
      </c>
      <c r="AF132" s="40">
        <f t="shared" si="63"/>
        <v>2.4720000000000297E-2</v>
      </c>
      <c r="AG132" s="40">
        <f t="shared" si="64"/>
        <v>3.3020000000000049E-2</v>
      </c>
      <c r="AH132" s="40">
        <f t="shared" si="64"/>
        <v>2.4820000000000064E-2</v>
      </c>
      <c r="AI132" s="40">
        <f t="shared" si="65"/>
        <v>3.308999999999962E-2</v>
      </c>
      <c r="AJ132" s="40">
        <f t="shared" si="65"/>
        <v>2.4629999999999708E-2</v>
      </c>
      <c r="AK132" s="40"/>
      <c r="AL132" s="40">
        <v>11</v>
      </c>
      <c r="AM132" s="40">
        <v>11</v>
      </c>
      <c r="AN132" s="40"/>
      <c r="AO132" s="40"/>
      <c r="AP132" s="40">
        <f t="shared" si="66"/>
        <v>3.3051666666666701E-2</v>
      </c>
      <c r="AQ132" s="40">
        <f t="shared" si="67"/>
        <v>2.4726666666666636E-2</v>
      </c>
    </row>
    <row r="133" spans="3:43" ht="18">
      <c r="C133" s="9" t="s">
        <v>13</v>
      </c>
      <c r="D133" s="40">
        <v>2</v>
      </c>
      <c r="E133" s="40">
        <v>2</v>
      </c>
      <c r="F133" s="41">
        <v>1.8676200000000001</v>
      </c>
      <c r="G133" s="43">
        <v>1.8976599999999999</v>
      </c>
      <c r="H133" s="42">
        <v>1.86124</v>
      </c>
      <c r="I133" s="104"/>
      <c r="J133" s="43"/>
      <c r="K133" s="42"/>
      <c r="L133" s="104"/>
      <c r="M133" s="43"/>
      <c r="N133" s="42"/>
      <c r="O133" s="104"/>
      <c r="P133" s="43"/>
      <c r="Q133" s="42"/>
      <c r="R133" s="104"/>
      <c r="S133" s="43"/>
      <c r="T133" s="42"/>
      <c r="U133" s="43"/>
      <c r="V133" s="43"/>
      <c r="W133" s="44"/>
      <c r="X133" s="40"/>
      <c r="Y133" s="40">
        <f t="shared" si="60"/>
        <v>3.0039999999999845E-2</v>
      </c>
      <c r="Z133" s="40">
        <f t="shared" si="60"/>
        <v>6.3800000000000523E-3</v>
      </c>
      <c r="AA133" s="40">
        <f t="shared" si="61"/>
        <v>0</v>
      </c>
      <c r="AB133" s="40">
        <f t="shared" si="61"/>
        <v>0</v>
      </c>
      <c r="AC133" s="40">
        <f t="shared" si="62"/>
        <v>0</v>
      </c>
      <c r="AD133" s="40">
        <f t="shared" si="62"/>
        <v>0</v>
      </c>
      <c r="AE133" s="40">
        <f t="shared" si="63"/>
        <v>0</v>
      </c>
      <c r="AF133" s="40">
        <f t="shared" si="63"/>
        <v>0</v>
      </c>
      <c r="AG133" s="40">
        <f t="shared" si="64"/>
        <v>0</v>
      </c>
      <c r="AH133" s="40">
        <f t="shared" si="64"/>
        <v>0</v>
      </c>
      <c r="AI133" s="40">
        <f t="shared" si="65"/>
        <v>0</v>
      </c>
      <c r="AJ133" s="40">
        <f t="shared" si="65"/>
        <v>0</v>
      </c>
      <c r="AK133" s="40"/>
      <c r="AL133" s="40">
        <v>13</v>
      </c>
      <c r="AM133" s="40">
        <v>11</v>
      </c>
      <c r="AN133" s="40"/>
      <c r="AO133" s="40"/>
      <c r="AP133" s="40">
        <f t="shared" si="66"/>
        <v>3.0039999999999845E-2</v>
      </c>
      <c r="AQ133" s="40">
        <f t="shared" si="67"/>
        <v>6.3800000000000523E-3</v>
      </c>
    </row>
    <row r="134" spans="3:43" ht="18.75">
      <c r="C134" s="6" t="s">
        <v>14</v>
      </c>
      <c r="D134" s="40">
        <v>2</v>
      </c>
      <c r="E134" s="40">
        <v>2</v>
      </c>
      <c r="F134" s="41">
        <v>1.85032</v>
      </c>
      <c r="G134" s="43">
        <v>1.8598300000000001</v>
      </c>
      <c r="H134" s="42">
        <v>1.83721</v>
      </c>
      <c r="I134" s="104">
        <v>1.85032</v>
      </c>
      <c r="J134" s="43">
        <v>1.8598300000000001</v>
      </c>
      <c r="K134" s="42">
        <v>1.83721</v>
      </c>
      <c r="L134" s="104"/>
      <c r="M134" s="43"/>
      <c r="N134" s="42"/>
      <c r="O134" s="104"/>
      <c r="P134" s="43"/>
      <c r="Q134" s="42"/>
      <c r="R134" s="104"/>
      <c r="S134" s="43"/>
      <c r="T134" s="42"/>
      <c r="U134" s="43"/>
      <c r="V134" s="43"/>
      <c r="W134" s="44"/>
      <c r="X134" s="40"/>
      <c r="Y134" s="40">
        <f t="shared" si="60"/>
        <v>9.5100000000001295E-3</v>
      </c>
      <c r="Z134" s="40">
        <f t="shared" si="60"/>
        <v>1.3109999999999955E-2</v>
      </c>
      <c r="AA134" s="40">
        <f t="shared" si="61"/>
        <v>9.5100000000001295E-3</v>
      </c>
      <c r="AB134" s="40">
        <f t="shared" si="61"/>
        <v>1.3109999999999955E-2</v>
      </c>
      <c r="AC134" s="40">
        <f t="shared" si="62"/>
        <v>0</v>
      </c>
      <c r="AD134" s="40">
        <f t="shared" si="62"/>
        <v>0</v>
      </c>
      <c r="AE134" s="40">
        <f t="shared" si="63"/>
        <v>0</v>
      </c>
      <c r="AF134" s="40">
        <f t="shared" si="63"/>
        <v>0</v>
      </c>
      <c r="AG134" s="40">
        <f t="shared" si="64"/>
        <v>0</v>
      </c>
      <c r="AH134" s="40">
        <f t="shared" si="64"/>
        <v>0</v>
      </c>
      <c r="AI134" s="40">
        <f t="shared" si="65"/>
        <v>0</v>
      </c>
      <c r="AJ134" s="40">
        <f t="shared" si="65"/>
        <v>0</v>
      </c>
      <c r="AK134" s="40"/>
      <c r="AL134" s="40">
        <v>15</v>
      </c>
      <c r="AM134" s="40">
        <v>13</v>
      </c>
      <c r="AN134" s="40"/>
      <c r="AO134" s="40"/>
      <c r="AP134" s="40">
        <f t="shared" si="66"/>
        <v>9.5100000000001295E-3</v>
      </c>
      <c r="AQ134" s="40">
        <f t="shared" si="67"/>
        <v>1.3109999999999955E-2</v>
      </c>
    </row>
    <row r="135" spans="3:43" ht="18.75">
      <c r="C135" s="6" t="s">
        <v>15</v>
      </c>
      <c r="D135" s="40">
        <v>2</v>
      </c>
      <c r="E135" s="40">
        <v>2</v>
      </c>
      <c r="F135" s="41">
        <v>1.91351</v>
      </c>
      <c r="G135" s="43">
        <v>1.9067499999999999</v>
      </c>
      <c r="H135" s="42">
        <v>1.8836599999999999</v>
      </c>
      <c r="I135" s="104">
        <v>1.9134800000000001</v>
      </c>
      <c r="J135" s="43">
        <v>1.90689</v>
      </c>
      <c r="K135" s="42">
        <v>1.8850100000000001</v>
      </c>
      <c r="L135" s="104">
        <v>1.9135200000000001</v>
      </c>
      <c r="M135" s="43">
        <v>1.90693</v>
      </c>
      <c r="N135" s="42">
        <v>1.98461</v>
      </c>
      <c r="O135" s="104"/>
      <c r="P135" s="43"/>
      <c r="Q135" s="42"/>
      <c r="R135" s="104"/>
      <c r="S135" s="43"/>
      <c r="T135" s="42"/>
      <c r="U135" s="43"/>
      <c r="V135" s="43"/>
      <c r="W135" s="44"/>
      <c r="X135" s="40"/>
      <c r="Y135" s="40">
        <f t="shared" si="60"/>
        <v>6.7600000000000993E-3</v>
      </c>
      <c r="Z135" s="40">
        <f t="shared" si="60"/>
        <v>2.9850000000000154E-2</v>
      </c>
      <c r="AA135" s="40">
        <f t="shared" si="61"/>
        <v>6.5900000000000958E-3</v>
      </c>
      <c r="AB135" s="40">
        <f t="shared" si="61"/>
        <v>2.8469999999999995E-2</v>
      </c>
      <c r="AC135" s="40">
        <f t="shared" si="62"/>
        <v>6.5900000000000958E-3</v>
      </c>
      <c r="AD135" s="40">
        <f t="shared" si="62"/>
        <v>7.1089999999999876E-2</v>
      </c>
      <c r="AE135" s="40">
        <f t="shared" si="63"/>
        <v>0</v>
      </c>
      <c r="AF135" s="40">
        <f t="shared" si="63"/>
        <v>0</v>
      </c>
      <c r="AG135" s="40">
        <f t="shared" si="64"/>
        <v>0</v>
      </c>
      <c r="AH135" s="40">
        <f t="shared" si="64"/>
        <v>0</v>
      </c>
      <c r="AI135" s="40">
        <f t="shared" si="65"/>
        <v>0</v>
      </c>
      <c r="AJ135" s="40">
        <f t="shared" si="65"/>
        <v>0</v>
      </c>
      <c r="AK135" s="40"/>
      <c r="AL135" s="40">
        <v>136</v>
      </c>
      <c r="AM135" s="40">
        <v>468</v>
      </c>
      <c r="AN135" s="40"/>
      <c r="AO135" s="40"/>
      <c r="AP135" s="40">
        <f t="shared" si="66"/>
        <v>6.6466666666667633E-3</v>
      </c>
      <c r="AQ135" s="40">
        <f t="shared" si="67"/>
        <v>4.3136666666666677E-2</v>
      </c>
    </row>
    <row r="136" spans="3:43" ht="18.75">
      <c r="C136" s="6" t="s">
        <v>16</v>
      </c>
      <c r="D136" s="40">
        <v>2</v>
      </c>
      <c r="E136" s="40">
        <v>2</v>
      </c>
      <c r="F136" s="41">
        <v>1.9889399999999999</v>
      </c>
      <c r="G136" s="43">
        <v>1.97014</v>
      </c>
      <c r="H136" s="42">
        <v>1.91743</v>
      </c>
      <c r="I136" s="104">
        <v>1.9643900000000001</v>
      </c>
      <c r="J136" s="43">
        <v>1.9701200000000001</v>
      </c>
      <c r="K136" s="42">
        <v>1.91696</v>
      </c>
      <c r="L136" s="104">
        <v>2.0095900000000002</v>
      </c>
      <c r="M136" s="43">
        <v>1.97001</v>
      </c>
      <c r="N136" s="42">
        <v>2.0525500000000001</v>
      </c>
      <c r="O136" s="104">
        <v>1.98448</v>
      </c>
      <c r="P136" s="43">
        <v>1.9700800000000001</v>
      </c>
      <c r="Q136" s="42">
        <v>2.05253</v>
      </c>
      <c r="R136" s="104"/>
      <c r="S136" s="43"/>
      <c r="T136" s="42"/>
      <c r="U136" s="43"/>
      <c r="V136" s="43"/>
      <c r="W136" s="44"/>
      <c r="X136" s="40"/>
      <c r="Y136" s="40">
        <f t="shared" si="60"/>
        <v>1.8799999999999928E-2</v>
      </c>
      <c r="Z136" s="40">
        <f t="shared" si="60"/>
        <v>7.1509999999999962E-2</v>
      </c>
      <c r="AA136" s="40">
        <f t="shared" si="61"/>
        <v>5.7300000000000129E-3</v>
      </c>
      <c r="AB136" s="40">
        <f t="shared" si="61"/>
        <v>4.7430000000000083E-2</v>
      </c>
      <c r="AC136" s="40">
        <f t="shared" si="62"/>
        <v>3.9580000000000171E-2</v>
      </c>
      <c r="AD136" s="40">
        <f t="shared" si="62"/>
        <v>4.2959999999999887E-2</v>
      </c>
      <c r="AE136" s="40">
        <f t="shared" si="63"/>
        <v>1.4399999999999968E-2</v>
      </c>
      <c r="AF136" s="40">
        <f t="shared" si="63"/>
        <v>6.8049999999999944E-2</v>
      </c>
      <c r="AG136" s="40">
        <f t="shared" si="64"/>
        <v>0</v>
      </c>
      <c r="AH136" s="40">
        <f t="shared" si="64"/>
        <v>0</v>
      </c>
      <c r="AI136" s="40">
        <f t="shared" si="65"/>
        <v>0</v>
      </c>
      <c r="AJ136" s="40">
        <f t="shared" si="65"/>
        <v>0</v>
      </c>
      <c r="AK136" s="40"/>
      <c r="AL136" s="40">
        <v>333</v>
      </c>
      <c r="AM136" s="40">
        <v>606</v>
      </c>
      <c r="AN136" s="40"/>
      <c r="AO136" s="40"/>
      <c r="AP136" s="40">
        <f t="shared" si="66"/>
        <v>1.962750000000002E-2</v>
      </c>
      <c r="AQ136" s="40">
        <f t="shared" si="67"/>
        <v>5.7487499999999969E-2</v>
      </c>
    </row>
    <row r="137" spans="3:43" ht="18.75">
      <c r="C137" s="6" t="s">
        <v>94</v>
      </c>
      <c r="D137" s="40">
        <v>2</v>
      </c>
      <c r="E137" s="40">
        <v>2</v>
      </c>
      <c r="F137" s="41">
        <v>2.06738</v>
      </c>
      <c r="G137" s="43">
        <v>2.0127199999999998</v>
      </c>
      <c r="H137" s="42">
        <v>2.15035</v>
      </c>
      <c r="I137" s="104">
        <v>2.0261999999999998</v>
      </c>
      <c r="J137" s="43">
        <v>1.9983900000000001</v>
      </c>
      <c r="K137" s="42">
        <v>2.0977100000000002</v>
      </c>
      <c r="L137" s="104">
        <v>2.0634800000000002</v>
      </c>
      <c r="M137" s="43">
        <v>2.0115699999999999</v>
      </c>
      <c r="N137" s="42">
        <v>2.1345299999999998</v>
      </c>
      <c r="O137" s="104">
        <v>2.02826</v>
      </c>
      <c r="P137" s="43">
        <v>2.01342</v>
      </c>
      <c r="Q137" s="42">
        <v>1.9305300000000001</v>
      </c>
      <c r="R137" s="104">
        <v>2.0009899999999998</v>
      </c>
      <c r="S137" s="43">
        <v>2.0119099999999999</v>
      </c>
      <c r="T137" s="42">
        <v>1.9310400000000001</v>
      </c>
      <c r="U137" s="43"/>
      <c r="V137" s="43"/>
      <c r="W137" s="44"/>
      <c r="X137" s="40"/>
      <c r="Y137" s="40">
        <f t="shared" si="60"/>
        <v>5.4660000000000153E-2</v>
      </c>
      <c r="Z137" s="40">
        <f t="shared" si="60"/>
        <v>8.2969999999999988E-2</v>
      </c>
      <c r="AA137" s="40">
        <f t="shared" si="61"/>
        <v>2.7809999999999668E-2</v>
      </c>
      <c r="AB137" s="40">
        <f t="shared" si="61"/>
        <v>7.1510000000000407E-2</v>
      </c>
      <c r="AC137" s="40">
        <f t="shared" si="62"/>
        <v>5.1910000000000345E-2</v>
      </c>
      <c r="AD137" s="40">
        <f t="shared" si="62"/>
        <v>7.1049999999999613E-2</v>
      </c>
      <c r="AE137" s="40">
        <f t="shared" si="63"/>
        <v>1.4839999999999964E-2</v>
      </c>
      <c r="AF137" s="40">
        <f t="shared" si="63"/>
        <v>9.7729999999999873E-2</v>
      </c>
      <c r="AG137" s="40">
        <f t="shared" si="64"/>
        <v>1.0920000000000041E-2</v>
      </c>
      <c r="AH137" s="40">
        <f t="shared" si="64"/>
        <v>6.9949999999999735E-2</v>
      </c>
      <c r="AI137" s="40">
        <f t="shared" si="65"/>
        <v>0</v>
      </c>
      <c r="AJ137" s="40">
        <f t="shared" si="65"/>
        <v>0</v>
      </c>
      <c r="AK137" s="40"/>
      <c r="AL137" s="40">
        <v>255</v>
      </c>
      <c r="AM137" s="40">
        <v>648</v>
      </c>
      <c r="AN137" s="40"/>
      <c r="AO137" s="40"/>
      <c r="AP137" s="40">
        <f t="shared" si="66"/>
        <v>3.2028000000000036E-2</v>
      </c>
      <c r="AQ137" s="40">
        <f t="shared" si="67"/>
        <v>7.864199999999992E-2</v>
      </c>
    </row>
    <row r="138" spans="3:43" ht="18.75">
      <c r="C138" s="6" t="s">
        <v>95</v>
      </c>
      <c r="D138" s="40">
        <v>2</v>
      </c>
      <c r="E138" s="40">
        <v>2</v>
      </c>
      <c r="F138" s="41">
        <v>2.0812300000000001</v>
      </c>
      <c r="G138" s="43">
        <v>2.0336500000000002</v>
      </c>
      <c r="H138" s="42">
        <v>2.18249</v>
      </c>
      <c r="I138" s="104">
        <v>2.08107</v>
      </c>
      <c r="J138" s="43">
        <v>2.03356</v>
      </c>
      <c r="K138" s="42">
        <v>1.93865</v>
      </c>
      <c r="L138" s="104">
        <v>2.0812300000000001</v>
      </c>
      <c r="M138" s="43">
        <v>2.0335200000000002</v>
      </c>
      <c r="N138" s="42">
        <v>2.1821600000000001</v>
      </c>
      <c r="O138" s="104">
        <v>2.08107</v>
      </c>
      <c r="P138" s="43">
        <v>2.03362</v>
      </c>
      <c r="Q138" s="42">
        <v>1.9388300000000001</v>
      </c>
      <c r="R138" s="104">
        <v>2.0810200000000001</v>
      </c>
      <c r="S138" s="43">
        <v>2.03363</v>
      </c>
      <c r="T138" s="42">
        <v>2.1806700000000001</v>
      </c>
      <c r="U138" s="43">
        <v>2.0810200000000001</v>
      </c>
      <c r="V138" s="43">
        <v>2.0335999999999999</v>
      </c>
      <c r="W138" s="44">
        <v>2.1811099999999999</v>
      </c>
      <c r="X138" s="40"/>
      <c r="Y138" s="40">
        <f t="shared" si="60"/>
        <v>4.7579999999999956E-2</v>
      </c>
      <c r="Z138" s="40">
        <f t="shared" si="60"/>
        <v>0.10125999999999991</v>
      </c>
      <c r="AA138" s="40">
        <f t="shared" si="61"/>
        <v>4.7509999999999941E-2</v>
      </c>
      <c r="AB138" s="40">
        <f t="shared" si="61"/>
        <v>0.14241999999999999</v>
      </c>
      <c r="AC138" s="40">
        <f t="shared" si="62"/>
        <v>4.7709999999999919E-2</v>
      </c>
      <c r="AD138" s="40">
        <f t="shared" si="62"/>
        <v>0.10092999999999996</v>
      </c>
      <c r="AE138" s="40">
        <f t="shared" si="63"/>
        <v>4.7449999999999992E-2</v>
      </c>
      <c r="AF138" s="40">
        <f t="shared" si="63"/>
        <v>0.14223999999999992</v>
      </c>
      <c r="AG138" s="40">
        <f t="shared" si="64"/>
        <v>4.7390000000000043E-2</v>
      </c>
      <c r="AH138" s="40">
        <f t="shared" si="64"/>
        <v>9.9650000000000016E-2</v>
      </c>
      <c r="AI138" s="40">
        <f t="shared" si="65"/>
        <v>4.742000000000024E-2</v>
      </c>
      <c r="AJ138" s="40">
        <f t="shared" si="65"/>
        <v>0.10008999999999979</v>
      </c>
      <c r="AK138" s="40"/>
      <c r="AL138" s="40">
        <v>105</v>
      </c>
      <c r="AM138" s="40">
        <v>254</v>
      </c>
      <c r="AN138" s="40"/>
      <c r="AO138" s="40"/>
      <c r="AP138" s="40">
        <f t="shared" si="66"/>
        <v>4.7510000000000017E-2</v>
      </c>
      <c r="AQ138" s="40">
        <f t="shared" si="67"/>
        <v>0.1144316666666666</v>
      </c>
    </row>
    <row r="139" spans="3:43" ht="18.75">
      <c r="C139" s="8" t="s">
        <v>44</v>
      </c>
      <c r="D139" s="40">
        <v>2</v>
      </c>
      <c r="E139" s="40">
        <v>2</v>
      </c>
      <c r="F139" s="41">
        <v>1.758</v>
      </c>
      <c r="G139" s="43">
        <v>1.7903899999999999</v>
      </c>
      <c r="H139" s="42">
        <v>1.69421</v>
      </c>
      <c r="I139" s="104"/>
      <c r="J139" s="43"/>
      <c r="K139" s="42"/>
      <c r="L139" s="104"/>
      <c r="M139" s="43"/>
      <c r="N139" s="42"/>
      <c r="O139" s="104"/>
      <c r="P139" s="43"/>
      <c r="Q139" s="42"/>
      <c r="R139" s="104"/>
      <c r="S139" s="43"/>
      <c r="T139" s="42"/>
      <c r="U139" s="43"/>
      <c r="V139" s="43"/>
      <c r="W139" s="44"/>
      <c r="X139" s="40"/>
      <c r="Y139" s="40">
        <f t="shared" si="60"/>
        <v>3.2389999999999919E-2</v>
      </c>
      <c r="Z139" s="40">
        <f t="shared" si="60"/>
        <v>6.3790000000000013E-2</v>
      </c>
      <c r="AA139" s="40">
        <f t="shared" si="61"/>
        <v>0</v>
      </c>
      <c r="AB139" s="40">
        <f t="shared" si="61"/>
        <v>0</v>
      </c>
      <c r="AC139" s="40">
        <f t="shared" si="62"/>
        <v>0</v>
      </c>
      <c r="AD139" s="40">
        <f t="shared" si="62"/>
        <v>0</v>
      </c>
      <c r="AE139" s="40">
        <f t="shared" si="63"/>
        <v>0</v>
      </c>
      <c r="AF139" s="40">
        <f t="shared" si="63"/>
        <v>0</v>
      </c>
      <c r="AG139" s="40">
        <f t="shared" si="64"/>
        <v>0</v>
      </c>
      <c r="AH139" s="40">
        <f t="shared" si="64"/>
        <v>0</v>
      </c>
      <c r="AI139" s="40">
        <f t="shared" si="65"/>
        <v>0</v>
      </c>
      <c r="AJ139" s="40">
        <f t="shared" si="65"/>
        <v>0</v>
      </c>
      <c r="AK139" s="40"/>
      <c r="AL139" s="40">
        <v>12</v>
      </c>
      <c r="AM139" s="40">
        <v>12</v>
      </c>
      <c r="AN139" s="40"/>
      <c r="AO139" s="40"/>
      <c r="AP139" s="40">
        <f t="shared" si="66"/>
        <v>3.2389999999999919E-2</v>
      </c>
      <c r="AQ139" s="40">
        <f t="shared" si="67"/>
        <v>6.3790000000000013E-2</v>
      </c>
    </row>
    <row r="140" spans="3:43" ht="18">
      <c r="C140" s="8" t="s">
        <v>45</v>
      </c>
      <c r="D140" s="40">
        <v>2</v>
      </c>
      <c r="E140" s="40">
        <v>2</v>
      </c>
      <c r="F140" s="41">
        <v>1.7868900000000001</v>
      </c>
      <c r="G140" s="43">
        <v>1.80514</v>
      </c>
      <c r="H140" s="42">
        <v>1.7966200000000001</v>
      </c>
      <c r="I140" s="104">
        <v>1.78688</v>
      </c>
      <c r="J140" s="43">
        <v>1.80504</v>
      </c>
      <c r="K140" s="42">
        <v>1.7965</v>
      </c>
      <c r="L140" s="104"/>
      <c r="M140" s="43"/>
      <c r="N140" s="42"/>
      <c r="O140" s="104"/>
      <c r="P140" s="43"/>
      <c r="Q140" s="42"/>
      <c r="R140" s="104"/>
      <c r="S140" s="43"/>
      <c r="T140" s="42"/>
      <c r="U140" s="43"/>
      <c r="V140" s="43"/>
      <c r="W140" s="44"/>
      <c r="X140" s="40"/>
      <c r="Y140" s="40">
        <f t="shared" si="60"/>
        <v>1.8249999999999877E-2</v>
      </c>
      <c r="Z140" s="40">
        <f t="shared" si="60"/>
        <v>9.7300000000000164E-3</v>
      </c>
      <c r="AA140" s="40">
        <f t="shared" si="61"/>
        <v>1.8159999999999954E-2</v>
      </c>
      <c r="AB140" s="40">
        <f t="shared" si="61"/>
        <v>9.6199999999999619E-3</v>
      </c>
      <c r="AC140" s="40">
        <f t="shared" si="62"/>
        <v>0</v>
      </c>
      <c r="AD140" s="40">
        <f t="shared" si="62"/>
        <v>0</v>
      </c>
      <c r="AE140" s="40">
        <f t="shared" si="63"/>
        <v>0</v>
      </c>
      <c r="AF140" s="40">
        <f t="shared" si="63"/>
        <v>0</v>
      </c>
      <c r="AG140" s="40">
        <f t="shared" si="64"/>
        <v>0</v>
      </c>
      <c r="AH140" s="40">
        <f t="shared" si="64"/>
        <v>0</v>
      </c>
      <c r="AI140" s="40">
        <f t="shared" si="65"/>
        <v>0</v>
      </c>
      <c r="AJ140" s="40">
        <f t="shared" si="65"/>
        <v>0</v>
      </c>
      <c r="AK140" s="40"/>
      <c r="AL140" s="40">
        <v>68</v>
      </c>
      <c r="AM140" s="40">
        <v>47</v>
      </c>
      <c r="AN140" s="40"/>
      <c r="AO140" s="40"/>
      <c r="AP140" s="40">
        <f t="shared" si="66"/>
        <v>1.8204999999999916E-2</v>
      </c>
      <c r="AQ140" s="40">
        <f t="shared" si="67"/>
        <v>9.6749999999999892E-3</v>
      </c>
    </row>
    <row r="141" spans="3:43" ht="18.75">
      <c r="C141" s="8" t="s">
        <v>21</v>
      </c>
      <c r="D141" s="40">
        <v>2</v>
      </c>
      <c r="E141" s="40">
        <v>2</v>
      </c>
      <c r="F141" s="41">
        <v>1.95611</v>
      </c>
      <c r="G141" s="43">
        <v>1.9649799999999999</v>
      </c>
      <c r="H141" s="42">
        <v>1.90432</v>
      </c>
      <c r="I141" s="104"/>
      <c r="J141" s="43"/>
      <c r="K141" s="42"/>
      <c r="L141" s="104"/>
      <c r="M141" s="43"/>
      <c r="N141" s="42"/>
      <c r="O141" s="104"/>
      <c r="P141" s="43"/>
      <c r="Q141" s="42"/>
      <c r="R141" s="104"/>
      <c r="S141" s="43"/>
      <c r="T141" s="42"/>
      <c r="U141" s="43"/>
      <c r="V141" s="43"/>
      <c r="W141" s="44"/>
      <c r="X141" s="40"/>
      <c r="Y141" s="40">
        <f t="shared" si="60"/>
        <v>8.8699999999999335E-3</v>
      </c>
      <c r="Z141" s="40">
        <f t="shared" si="60"/>
        <v>5.1790000000000003E-2</v>
      </c>
      <c r="AA141" s="40">
        <f t="shared" si="61"/>
        <v>0</v>
      </c>
      <c r="AB141" s="40">
        <f t="shared" si="61"/>
        <v>0</v>
      </c>
      <c r="AC141" s="40">
        <f t="shared" si="62"/>
        <v>0</v>
      </c>
      <c r="AD141" s="40">
        <f t="shared" si="62"/>
        <v>0</v>
      </c>
      <c r="AE141" s="40">
        <f t="shared" si="63"/>
        <v>0</v>
      </c>
      <c r="AF141" s="40">
        <f t="shared" si="63"/>
        <v>0</v>
      </c>
      <c r="AG141" s="40">
        <f t="shared" si="64"/>
        <v>0</v>
      </c>
      <c r="AH141" s="40">
        <f t="shared" si="64"/>
        <v>0</v>
      </c>
      <c r="AI141" s="40">
        <f t="shared" si="65"/>
        <v>0</v>
      </c>
      <c r="AJ141" s="40">
        <f t="shared" si="65"/>
        <v>0</v>
      </c>
      <c r="AK141" s="40"/>
      <c r="AL141" s="40">
        <v>13</v>
      </c>
      <c r="AM141" s="40">
        <v>8</v>
      </c>
      <c r="AN141" s="40"/>
      <c r="AO141" s="40"/>
      <c r="AP141" s="40">
        <f t="shared" si="66"/>
        <v>8.8699999999999335E-3</v>
      </c>
      <c r="AQ141" s="40">
        <f t="shared" si="67"/>
        <v>5.1790000000000003E-2</v>
      </c>
    </row>
    <row r="142" spans="3:43" ht="18.75">
      <c r="C142" s="8" t="s">
        <v>157</v>
      </c>
      <c r="D142" s="40">
        <v>2</v>
      </c>
      <c r="E142" s="40">
        <v>2</v>
      </c>
      <c r="F142" s="41">
        <v>1.76736</v>
      </c>
      <c r="G142" s="43">
        <v>1.8049500000000001</v>
      </c>
      <c r="H142" s="42">
        <v>1.71472</v>
      </c>
      <c r="I142" s="104">
        <v>1.9656800000000001</v>
      </c>
      <c r="J142" s="43">
        <v>1.9258500000000001</v>
      </c>
      <c r="K142" s="42">
        <v>1.93143</v>
      </c>
      <c r="L142" s="104"/>
      <c r="M142" s="43"/>
      <c r="N142" s="42"/>
      <c r="O142" s="104"/>
      <c r="P142" s="43"/>
      <c r="Q142" s="42"/>
      <c r="R142" s="104"/>
      <c r="S142" s="43"/>
      <c r="T142" s="42"/>
      <c r="U142" s="43"/>
      <c r="V142" s="43"/>
      <c r="W142" s="44"/>
      <c r="X142" s="40"/>
      <c r="Y142" s="40">
        <f t="shared" si="60"/>
        <v>3.7590000000000012E-2</v>
      </c>
      <c r="Z142" s="40">
        <f t="shared" si="60"/>
        <v>5.264000000000002E-2</v>
      </c>
      <c r="AA142" s="40">
        <f t="shared" si="61"/>
        <v>3.9830000000000032E-2</v>
      </c>
      <c r="AB142" s="40">
        <f t="shared" si="61"/>
        <v>3.4250000000000114E-2</v>
      </c>
      <c r="AC142" s="40">
        <f t="shared" si="62"/>
        <v>0</v>
      </c>
      <c r="AD142" s="40">
        <f t="shared" si="62"/>
        <v>0</v>
      </c>
      <c r="AE142" s="40">
        <f t="shared" si="63"/>
        <v>0</v>
      </c>
      <c r="AF142" s="40">
        <f t="shared" si="63"/>
        <v>0</v>
      </c>
      <c r="AG142" s="40">
        <f t="shared" si="64"/>
        <v>0</v>
      </c>
      <c r="AH142" s="40">
        <f t="shared" si="64"/>
        <v>0</v>
      </c>
      <c r="AI142" s="40">
        <f t="shared" si="65"/>
        <v>0</v>
      </c>
      <c r="AJ142" s="40">
        <f t="shared" si="65"/>
        <v>0</v>
      </c>
      <c r="AK142" s="40"/>
      <c r="AL142" s="40">
        <v>31</v>
      </c>
      <c r="AM142" s="40">
        <v>20</v>
      </c>
      <c r="AN142" s="40"/>
      <c r="AO142" s="40"/>
      <c r="AP142" s="40">
        <f t="shared" si="66"/>
        <v>3.8710000000000022E-2</v>
      </c>
      <c r="AQ142" s="40">
        <f t="shared" si="67"/>
        <v>4.3445000000000067E-2</v>
      </c>
    </row>
    <row r="143" spans="3:43" ht="18.75">
      <c r="C143" s="8" t="s">
        <v>22</v>
      </c>
      <c r="D143" s="40">
        <v>2</v>
      </c>
      <c r="E143" s="40">
        <v>2</v>
      </c>
      <c r="F143" s="41">
        <v>1.96177</v>
      </c>
      <c r="G143" s="43">
        <v>1.93015</v>
      </c>
      <c r="H143" s="42">
        <v>1.9053199999999999</v>
      </c>
      <c r="I143" s="104">
        <v>1.96177</v>
      </c>
      <c r="J143" s="43">
        <v>1.93014</v>
      </c>
      <c r="K143" s="42">
        <v>1.9052800000000001</v>
      </c>
      <c r="L143" s="104"/>
      <c r="M143" s="43"/>
      <c r="N143" s="42"/>
      <c r="O143" s="104"/>
      <c r="P143" s="43"/>
      <c r="Q143" s="42"/>
      <c r="R143" s="104"/>
      <c r="S143" s="43"/>
      <c r="T143" s="42"/>
      <c r="U143" s="43"/>
      <c r="V143" s="43"/>
      <c r="W143" s="44"/>
      <c r="X143" s="40"/>
      <c r="Y143" s="40">
        <f t="shared" si="60"/>
        <v>3.1619999999999981E-2</v>
      </c>
      <c r="Z143" s="40">
        <f t="shared" si="60"/>
        <v>5.6450000000000111E-2</v>
      </c>
      <c r="AA143" s="40">
        <f t="shared" si="61"/>
        <v>3.1630000000000047E-2</v>
      </c>
      <c r="AB143" s="40">
        <f t="shared" si="61"/>
        <v>5.6489999999999929E-2</v>
      </c>
      <c r="AC143" s="40">
        <f t="shared" si="62"/>
        <v>0</v>
      </c>
      <c r="AD143" s="40">
        <f t="shared" si="62"/>
        <v>0</v>
      </c>
      <c r="AE143" s="40">
        <f t="shared" si="63"/>
        <v>0</v>
      </c>
      <c r="AF143" s="40">
        <f t="shared" si="63"/>
        <v>0</v>
      </c>
      <c r="AG143" s="40">
        <f t="shared" si="64"/>
        <v>0</v>
      </c>
      <c r="AH143" s="40">
        <f t="shared" si="64"/>
        <v>0</v>
      </c>
      <c r="AI143" s="40">
        <f t="shared" si="65"/>
        <v>0</v>
      </c>
      <c r="AJ143" s="40">
        <f t="shared" si="65"/>
        <v>0</v>
      </c>
      <c r="AK143" s="40"/>
      <c r="AL143" s="40">
        <v>59</v>
      </c>
      <c r="AM143" s="40">
        <v>75</v>
      </c>
      <c r="AN143" s="40"/>
      <c r="AO143" s="40"/>
      <c r="AP143" s="40">
        <f t="shared" si="66"/>
        <v>3.1625000000000014E-2</v>
      </c>
      <c r="AQ143" s="40">
        <f t="shared" si="67"/>
        <v>5.647000000000002E-2</v>
      </c>
    </row>
    <row r="144" spans="3:43" ht="18.75">
      <c r="C144" s="8" t="s">
        <v>158</v>
      </c>
      <c r="D144" s="40">
        <v>2</v>
      </c>
      <c r="E144" s="40">
        <v>2</v>
      </c>
      <c r="F144" s="41">
        <v>2.0017299999999998</v>
      </c>
      <c r="G144" s="43">
        <v>1.9387700000000001</v>
      </c>
      <c r="H144" s="42">
        <v>1.94299</v>
      </c>
      <c r="I144" s="104">
        <v>2.0017800000000001</v>
      </c>
      <c r="J144" s="43">
        <v>1.93876</v>
      </c>
      <c r="K144" s="42">
        <v>1.94303</v>
      </c>
      <c r="L144" s="104">
        <v>1.8211999999999999</v>
      </c>
      <c r="M144" s="43">
        <v>1.9148000000000001</v>
      </c>
      <c r="N144" s="42">
        <v>1.86032</v>
      </c>
      <c r="O144" s="104"/>
      <c r="P144" s="43"/>
      <c r="Q144" s="42"/>
      <c r="R144" s="104"/>
      <c r="S144" s="43"/>
      <c r="T144" s="42"/>
      <c r="U144" s="43"/>
      <c r="V144" s="43"/>
      <c r="W144" s="44"/>
      <c r="X144" s="40"/>
      <c r="Y144" s="40">
        <f t="shared" si="60"/>
        <v>6.2959999999999683E-2</v>
      </c>
      <c r="Z144" s="40">
        <f t="shared" si="60"/>
        <v>5.8739999999999792E-2</v>
      </c>
      <c r="AA144" s="40">
        <f t="shared" si="61"/>
        <v>6.3020000000000076E-2</v>
      </c>
      <c r="AB144" s="40">
        <f t="shared" si="61"/>
        <v>5.875000000000008E-2</v>
      </c>
      <c r="AC144" s="40">
        <f t="shared" si="62"/>
        <v>9.3600000000000128E-2</v>
      </c>
      <c r="AD144" s="40">
        <f t="shared" si="62"/>
        <v>3.9120000000000044E-2</v>
      </c>
      <c r="AE144" s="40">
        <f t="shared" si="63"/>
        <v>0</v>
      </c>
      <c r="AF144" s="40">
        <f t="shared" si="63"/>
        <v>0</v>
      </c>
      <c r="AG144" s="40">
        <f t="shared" si="64"/>
        <v>0</v>
      </c>
      <c r="AH144" s="40">
        <f t="shared" si="64"/>
        <v>0</v>
      </c>
      <c r="AI144" s="40">
        <f t="shared" si="65"/>
        <v>0</v>
      </c>
      <c r="AJ144" s="40">
        <f t="shared" si="65"/>
        <v>0</v>
      </c>
      <c r="AK144" s="40"/>
      <c r="AL144" s="40">
        <v>55</v>
      </c>
      <c r="AM144" s="40">
        <v>50</v>
      </c>
      <c r="AN144" s="40"/>
      <c r="AO144" s="40"/>
      <c r="AP144" s="40">
        <f t="shared" si="66"/>
        <v>7.3193333333333291E-2</v>
      </c>
      <c r="AQ144" s="40">
        <f t="shared" si="67"/>
        <v>5.2203333333333303E-2</v>
      </c>
    </row>
    <row r="145" spans="3:43" ht="18.75">
      <c r="C145" s="8" t="s">
        <v>17</v>
      </c>
      <c r="D145" s="40">
        <v>2</v>
      </c>
      <c r="E145" s="40">
        <v>2</v>
      </c>
      <c r="F145" s="41">
        <v>1.99648</v>
      </c>
      <c r="G145" s="43">
        <v>1.9498500000000001</v>
      </c>
      <c r="H145" s="42">
        <v>1.9537899999999999</v>
      </c>
      <c r="I145" s="104">
        <v>1.99648</v>
      </c>
      <c r="J145" s="43">
        <v>1.94983</v>
      </c>
      <c r="K145" s="42">
        <v>1.9537899999999999</v>
      </c>
      <c r="L145" s="104">
        <v>1.99648</v>
      </c>
      <c r="M145" s="43">
        <v>1.9498200000000001</v>
      </c>
      <c r="N145" s="42">
        <v>1.95381</v>
      </c>
      <c r="O145" s="104"/>
      <c r="P145" s="43"/>
      <c r="Q145" s="42"/>
      <c r="R145" s="104"/>
      <c r="S145" s="43"/>
      <c r="T145" s="42"/>
      <c r="U145" s="43"/>
      <c r="V145" s="43"/>
      <c r="W145" s="44"/>
      <c r="X145" s="40"/>
      <c r="Y145" s="40">
        <f t="shared" si="60"/>
        <v>4.6629999999999949E-2</v>
      </c>
      <c r="Z145" s="40">
        <f t="shared" si="60"/>
        <v>4.2690000000000117E-2</v>
      </c>
      <c r="AA145" s="40">
        <f t="shared" si="61"/>
        <v>4.665000000000008E-2</v>
      </c>
      <c r="AB145" s="40">
        <f t="shared" si="61"/>
        <v>4.2690000000000117E-2</v>
      </c>
      <c r="AC145" s="40">
        <f t="shared" si="62"/>
        <v>4.6659999999999924E-2</v>
      </c>
      <c r="AD145" s="40">
        <f t="shared" si="62"/>
        <v>4.2669999999999986E-2</v>
      </c>
      <c r="AE145" s="40">
        <f t="shared" si="63"/>
        <v>0</v>
      </c>
      <c r="AF145" s="40">
        <f t="shared" si="63"/>
        <v>0</v>
      </c>
      <c r="AG145" s="40">
        <f t="shared" si="64"/>
        <v>0</v>
      </c>
      <c r="AH145" s="40">
        <f t="shared" si="64"/>
        <v>0</v>
      </c>
      <c r="AI145" s="40">
        <f t="shared" si="65"/>
        <v>0</v>
      </c>
      <c r="AJ145" s="40">
        <f t="shared" si="65"/>
        <v>0</v>
      </c>
      <c r="AK145" s="40"/>
      <c r="AL145" s="40">
        <v>72</v>
      </c>
      <c r="AM145" s="40">
        <v>55</v>
      </c>
      <c r="AN145" s="40"/>
      <c r="AO145" s="40"/>
      <c r="AP145" s="40">
        <f t="shared" si="66"/>
        <v>4.6646666666666649E-2</v>
      </c>
      <c r="AQ145" s="40">
        <f t="shared" si="67"/>
        <v>4.2683333333333406E-2</v>
      </c>
    </row>
    <row r="146" spans="3:43" ht="18.75">
      <c r="C146" s="8" t="s">
        <v>18</v>
      </c>
      <c r="D146" s="40">
        <v>2</v>
      </c>
      <c r="E146" s="40">
        <v>2</v>
      </c>
      <c r="F146" s="41">
        <v>2.0505499999999999</v>
      </c>
      <c r="G146" s="43">
        <v>1.99987</v>
      </c>
      <c r="H146" s="42">
        <v>1.9656899999999999</v>
      </c>
      <c r="I146" s="104">
        <v>2.0520900000000002</v>
      </c>
      <c r="J146" s="43">
        <v>2.00732</v>
      </c>
      <c r="K146" s="42">
        <v>2.0720700000000001</v>
      </c>
      <c r="L146" s="104">
        <v>2.052</v>
      </c>
      <c r="M146" s="43">
        <v>2.0072899999999998</v>
      </c>
      <c r="N146" s="42">
        <v>2.0720499999999999</v>
      </c>
      <c r="O146" s="104">
        <v>2.0505800000000001</v>
      </c>
      <c r="P146" s="43">
        <v>1.9999400000000001</v>
      </c>
      <c r="Q146" s="42">
        <v>1.9656400000000001</v>
      </c>
      <c r="R146" s="104"/>
      <c r="S146" s="43"/>
      <c r="T146" s="42"/>
      <c r="U146" s="43"/>
      <c r="V146" s="43"/>
      <c r="W146" s="44"/>
      <c r="X146" s="40"/>
      <c r="Y146" s="40">
        <f t="shared" si="60"/>
        <v>5.0679999999999836E-2</v>
      </c>
      <c r="Z146" s="40">
        <f t="shared" si="60"/>
        <v>8.4859999999999935E-2</v>
      </c>
      <c r="AA146" s="40">
        <f t="shared" si="61"/>
        <v>4.4770000000000199E-2</v>
      </c>
      <c r="AB146" s="40">
        <f t="shared" si="61"/>
        <v>1.9979999999999887E-2</v>
      </c>
      <c r="AC146" s="40">
        <f t="shared" si="62"/>
        <v>4.471000000000025E-2</v>
      </c>
      <c r="AD146" s="40">
        <f t="shared" si="62"/>
        <v>2.0049999999999901E-2</v>
      </c>
      <c r="AE146" s="40">
        <f t="shared" si="63"/>
        <v>5.0640000000000018E-2</v>
      </c>
      <c r="AF146" s="40">
        <f t="shared" si="63"/>
        <v>8.4940000000000015E-2</v>
      </c>
      <c r="AG146" s="40">
        <f t="shared" si="64"/>
        <v>0</v>
      </c>
      <c r="AH146" s="40">
        <f t="shared" si="64"/>
        <v>0</v>
      </c>
      <c r="AI146" s="40">
        <f t="shared" si="65"/>
        <v>0</v>
      </c>
      <c r="AJ146" s="40">
        <f t="shared" si="65"/>
        <v>0</v>
      </c>
      <c r="AK146" s="40"/>
      <c r="AL146" s="40">
        <v>99</v>
      </c>
      <c r="AM146" s="40">
        <v>86</v>
      </c>
      <c r="AN146" s="40"/>
      <c r="AO146" s="40"/>
      <c r="AP146" s="40">
        <f t="shared" si="66"/>
        <v>4.7700000000000076E-2</v>
      </c>
      <c r="AQ146" s="40">
        <f t="shared" si="67"/>
        <v>5.2457499999999935E-2</v>
      </c>
    </row>
    <row r="147" spans="3:43" ht="18.75">
      <c r="C147" s="8" t="s">
        <v>19</v>
      </c>
      <c r="D147" s="40">
        <v>2</v>
      </c>
      <c r="E147" s="40">
        <v>2</v>
      </c>
      <c r="F147" s="41">
        <v>2.1309</v>
      </c>
      <c r="G147" s="43">
        <v>2.0695000000000001</v>
      </c>
      <c r="H147" s="42">
        <v>2.2777400000000001</v>
      </c>
      <c r="I147" s="104">
        <v>2.1324200000000002</v>
      </c>
      <c r="J147" s="43">
        <v>2.06942</v>
      </c>
      <c r="K147" s="42">
        <v>1.9639200000000001</v>
      </c>
      <c r="L147" s="104">
        <v>2.13531</v>
      </c>
      <c r="M147" s="43">
        <v>2.0698500000000002</v>
      </c>
      <c r="N147" s="42">
        <v>2.2893500000000002</v>
      </c>
      <c r="O147" s="104">
        <v>2.07403</v>
      </c>
      <c r="P147" s="43">
        <v>2.0156999999999998</v>
      </c>
      <c r="Q147" s="42">
        <v>2.1325599999999998</v>
      </c>
      <c r="R147" s="104">
        <v>2.1337299999999999</v>
      </c>
      <c r="S147" s="43">
        <v>2.0697100000000002</v>
      </c>
      <c r="T147" s="42">
        <v>1.9638599999999999</v>
      </c>
      <c r="U147" s="43"/>
      <c r="V147" s="43"/>
      <c r="W147" s="44"/>
      <c r="X147" s="40"/>
      <c r="Y147" s="40">
        <f t="shared" si="60"/>
        <v>6.1399999999999899E-2</v>
      </c>
      <c r="Z147" s="40">
        <f t="shared" si="60"/>
        <v>0.14684000000000008</v>
      </c>
      <c r="AA147" s="40">
        <f t="shared" si="61"/>
        <v>6.3000000000000167E-2</v>
      </c>
      <c r="AB147" s="40">
        <f t="shared" si="61"/>
        <v>0.16850000000000009</v>
      </c>
      <c r="AC147" s="40">
        <f t="shared" si="62"/>
        <v>6.5459999999999852E-2</v>
      </c>
      <c r="AD147" s="40">
        <f t="shared" si="62"/>
        <v>0.15404000000000018</v>
      </c>
      <c r="AE147" s="40">
        <f t="shared" si="63"/>
        <v>5.8330000000000215E-2</v>
      </c>
      <c r="AF147" s="40">
        <f t="shared" si="63"/>
        <v>5.8529999999999749E-2</v>
      </c>
      <c r="AG147" s="40">
        <f t="shared" si="64"/>
        <v>6.4019999999999744E-2</v>
      </c>
      <c r="AH147" s="40">
        <f t="shared" si="64"/>
        <v>0.16986999999999997</v>
      </c>
      <c r="AI147" s="40">
        <f t="shared" si="65"/>
        <v>0</v>
      </c>
      <c r="AJ147" s="40">
        <f t="shared" si="65"/>
        <v>0</v>
      </c>
      <c r="AK147" s="40"/>
      <c r="AL147" s="40">
        <v>91</v>
      </c>
      <c r="AM147" s="40">
        <v>154</v>
      </c>
      <c r="AN147" s="40"/>
      <c r="AO147" s="40"/>
      <c r="AP147" s="40">
        <f t="shared" si="66"/>
        <v>6.2441999999999977E-2</v>
      </c>
      <c r="AQ147" s="40">
        <f t="shared" si="67"/>
        <v>0.13955600000000001</v>
      </c>
    </row>
    <row r="148" spans="3:43" ht="18.75">
      <c r="C148" s="8" t="s">
        <v>20</v>
      </c>
      <c r="D148" s="40">
        <v>2</v>
      </c>
      <c r="E148" s="40">
        <v>2</v>
      </c>
      <c r="F148" s="41">
        <v>2.17761</v>
      </c>
      <c r="G148" s="43">
        <v>2.17761</v>
      </c>
      <c r="H148" s="42">
        <v>2.34063</v>
      </c>
      <c r="I148" s="104">
        <v>2.1775799999999998</v>
      </c>
      <c r="J148" s="43">
        <v>2.1775799999999998</v>
      </c>
      <c r="K148" s="42">
        <v>1.9624999999999999</v>
      </c>
      <c r="L148" s="104">
        <v>2.17781</v>
      </c>
      <c r="M148" s="43">
        <v>2.17781</v>
      </c>
      <c r="N148" s="42">
        <v>2.3130000000000002</v>
      </c>
      <c r="O148" s="104">
        <v>2.1776200000000001</v>
      </c>
      <c r="P148" s="43">
        <v>2.1776200000000001</v>
      </c>
      <c r="Q148" s="42">
        <v>1.96255</v>
      </c>
      <c r="R148" s="104">
        <v>2.17781</v>
      </c>
      <c r="S148" s="43">
        <v>2.17781</v>
      </c>
      <c r="T148" s="42">
        <v>2.3414899999999998</v>
      </c>
      <c r="U148" s="43">
        <v>2.1775799999999998</v>
      </c>
      <c r="V148" s="43">
        <v>2.1775799999999998</v>
      </c>
      <c r="W148" s="44">
        <v>2.3146900000000001</v>
      </c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>
        <v>0</v>
      </c>
      <c r="AM148" s="40">
        <v>210</v>
      </c>
      <c r="AN148" s="40"/>
      <c r="AO148" s="40"/>
      <c r="AP148" s="40"/>
      <c r="AQ148" s="40"/>
    </row>
    <row r="149" spans="3:43" ht="17.25">
      <c r="C149" s="9" t="s">
        <v>43</v>
      </c>
      <c r="D149" s="40">
        <v>2</v>
      </c>
      <c r="E149" s="40">
        <v>2</v>
      </c>
      <c r="F149" s="41"/>
      <c r="G149" s="43"/>
      <c r="H149" s="42"/>
      <c r="I149" s="104"/>
      <c r="J149" s="43"/>
      <c r="K149" s="42"/>
      <c r="L149" s="104"/>
      <c r="M149" s="43"/>
      <c r="N149" s="42"/>
      <c r="O149" s="104"/>
      <c r="P149" s="43"/>
      <c r="Q149" s="42"/>
      <c r="R149" s="104"/>
      <c r="S149" s="43"/>
      <c r="T149" s="42"/>
      <c r="U149" s="43"/>
      <c r="V149" s="43"/>
      <c r="W149" s="44"/>
      <c r="X149" s="40"/>
      <c r="Y149" s="40">
        <f t="shared" ref="Y149:Z154" si="68">ABS($F149-G149)</f>
        <v>0</v>
      </c>
      <c r="Z149" s="40">
        <f t="shared" si="68"/>
        <v>0</v>
      </c>
      <c r="AA149" s="40">
        <f t="shared" ref="AA149:AB154" si="69">ABS($I149-J149)</f>
        <v>0</v>
      </c>
      <c r="AB149" s="40">
        <f t="shared" si="69"/>
        <v>0</v>
      </c>
      <c r="AC149" s="40">
        <f t="shared" ref="AC149:AD154" si="70">ABS($L149-M149)</f>
        <v>0</v>
      </c>
      <c r="AD149" s="40">
        <f t="shared" si="70"/>
        <v>0</v>
      </c>
      <c r="AE149" s="40">
        <f t="shared" ref="AE149:AF154" si="71">ABS($O149-P149)</f>
        <v>0</v>
      </c>
      <c r="AF149" s="40">
        <f t="shared" si="71"/>
        <v>0</v>
      </c>
      <c r="AG149" s="40">
        <f t="shared" ref="AG149:AH154" si="72">ABS($R149-S149)</f>
        <v>0</v>
      </c>
      <c r="AH149" s="40">
        <f t="shared" si="72"/>
        <v>0</v>
      </c>
      <c r="AI149" s="40">
        <f t="shared" ref="AI149:AJ154" si="73">ABS($U149-V149)</f>
        <v>0</v>
      </c>
      <c r="AJ149" s="40">
        <f t="shared" si="73"/>
        <v>0</v>
      </c>
      <c r="AK149" s="40"/>
      <c r="AL149" s="40">
        <v>18</v>
      </c>
      <c r="AM149" s="40">
        <v>104</v>
      </c>
      <c r="AN149" s="40"/>
      <c r="AO149" s="40"/>
      <c r="AP149" s="40"/>
      <c r="AQ149" s="40"/>
    </row>
    <row r="150" spans="3:43" ht="18">
      <c r="C150" s="9" t="s">
        <v>54</v>
      </c>
      <c r="D150" s="40">
        <v>2</v>
      </c>
      <c r="E150" s="40">
        <v>2</v>
      </c>
      <c r="F150" s="41">
        <v>1.6943699999999999</v>
      </c>
      <c r="G150" s="43">
        <v>1.7295199999999999</v>
      </c>
      <c r="H150" s="42">
        <v>1.4438</v>
      </c>
      <c r="I150" s="104">
        <v>1.89876</v>
      </c>
      <c r="J150" s="43">
        <v>1.91578</v>
      </c>
      <c r="K150" s="42">
        <v>1.8960900000000001</v>
      </c>
      <c r="L150" s="104"/>
      <c r="M150" s="43"/>
      <c r="N150" s="42"/>
      <c r="O150" s="104"/>
      <c r="P150" s="43"/>
      <c r="Q150" s="42"/>
      <c r="R150" s="104"/>
      <c r="S150" s="43"/>
      <c r="T150" s="42"/>
      <c r="U150" s="43"/>
      <c r="V150" s="43"/>
      <c r="W150" s="44"/>
      <c r="X150" s="40"/>
      <c r="Y150" s="40">
        <f t="shared" si="68"/>
        <v>3.5150000000000015E-2</v>
      </c>
      <c r="Z150" s="40">
        <f t="shared" si="68"/>
        <v>0.25056999999999996</v>
      </c>
      <c r="AA150" s="40">
        <f t="shared" si="69"/>
        <v>1.7020000000000035E-2</v>
      </c>
      <c r="AB150" s="40">
        <f t="shared" si="69"/>
        <v>2.6699999999999502E-3</v>
      </c>
      <c r="AC150" s="40">
        <f t="shared" si="70"/>
        <v>0</v>
      </c>
      <c r="AD150" s="40">
        <f t="shared" si="70"/>
        <v>0</v>
      </c>
      <c r="AE150" s="40">
        <f t="shared" si="71"/>
        <v>0</v>
      </c>
      <c r="AF150" s="40">
        <f t="shared" si="71"/>
        <v>0</v>
      </c>
      <c r="AG150" s="40">
        <f t="shared" si="72"/>
        <v>0</v>
      </c>
      <c r="AH150" s="40">
        <f t="shared" si="72"/>
        <v>0</v>
      </c>
      <c r="AI150" s="40">
        <f t="shared" si="73"/>
        <v>0</v>
      </c>
      <c r="AJ150" s="40">
        <f t="shared" si="73"/>
        <v>0</v>
      </c>
      <c r="AK150" s="40"/>
      <c r="AL150" s="40">
        <v>177</v>
      </c>
      <c r="AM150" s="40">
        <v>56</v>
      </c>
      <c r="AN150" s="40"/>
      <c r="AO150" s="40"/>
      <c r="AP150" s="40">
        <f t="shared" ref="AP150:AP154" si="74">(Y150+AA150+AC150+AE150+AG150+AI150)/(COUNTIF(Y150:AJ150,"&gt;0")/2)</f>
        <v>2.6085000000000025E-2</v>
      </c>
      <c r="AQ150" s="40">
        <f t="shared" ref="AQ150:AQ154" si="75">(Z150+AB150+AD150+AF150+AH150+AJ150)/(COUNTIF(Y150:AJ150,"&gt;0")/2)</f>
        <v>0.12661999999999995</v>
      </c>
    </row>
    <row r="151" spans="3:43" ht="18.75">
      <c r="C151" s="9" t="s">
        <v>55</v>
      </c>
      <c r="D151" s="40">
        <v>2</v>
      </c>
      <c r="E151" s="40">
        <v>2</v>
      </c>
      <c r="F151" s="41">
        <v>1.72085</v>
      </c>
      <c r="G151" s="43">
        <v>1.83257</v>
      </c>
      <c r="H151" s="42">
        <v>1.59979</v>
      </c>
      <c r="I151" s="104">
        <v>1.93607</v>
      </c>
      <c r="J151" s="43">
        <v>1.9438</v>
      </c>
      <c r="K151" s="42">
        <v>1.9219900000000001</v>
      </c>
      <c r="L151" s="104">
        <v>2.0773700000000002</v>
      </c>
      <c r="M151" s="43">
        <v>1.9352100000000001</v>
      </c>
      <c r="N151" s="42">
        <v>2.1680700000000002</v>
      </c>
      <c r="O151" s="104"/>
      <c r="P151" s="43"/>
      <c r="Q151" s="42"/>
      <c r="R151" s="104"/>
      <c r="S151" s="43"/>
      <c r="T151" s="42"/>
      <c r="U151" s="43"/>
      <c r="V151" s="43"/>
      <c r="W151" s="44"/>
      <c r="X151" s="40"/>
      <c r="Y151" s="40">
        <f t="shared" si="68"/>
        <v>0.11172000000000004</v>
      </c>
      <c r="Z151" s="40">
        <f t="shared" si="68"/>
        <v>0.12105999999999995</v>
      </c>
      <c r="AA151" s="40">
        <f t="shared" si="69"/>
        <v>7.7300000000000146E-3</v>
      </c>
      <c r="AB151" s="40">
        <f t="shared" si="69"/>
        <v>1.407999999999987E-2</v>
      </c>
      <c r="AC151" s="40">
        <f t="shared" si="70"/>
        <v>0.14216000000000006</v>
      </c>
      <c r="AD151" s="40">
        <f t="shared" si="70"/>
        <v>9.0700000000000003E-2</v>
      </c>
      <c r="AE151" s="40">
        <f t="shared" si="71"/>
        <v>0</v>
      </c>
      <c r="AF151" s="40">
        <f t="shared" si="71"/>
        <v>0</v>
      </c>
      <c r="AG151" s="40">
        <f t="shared" si="72"/>
        <v>0</v>
      </c>
      <c r="AH151" s="40">
        <f t="shared" si="72"/>
        <v>0</v>
      </c>
      <c r="AI151" s="40">
        <f t="shared" si="73"/>
        <v>0</v>
      </c>
      <c r="AJ151" s="40">
        <f t="shared" si="73"/>
        <v>0</v>
      </c>
      <c r="AK151" s="40"/>
      <c r="AL151" s="40">
        <v>397</v>
      </c>
      <c r="AM151" s="40">
        <v>91</v>
      </c>
      <c r="AN151" s="40"/>
      <c r="AO151" s="40"/>
      <c r="AP151" s="40">
        <f t="shared" si="74"/>
        <v>8.7203333333333369E-2</v>
      </c>
      <c r="AQ151" s="40">
        <f t="shared" si="75"/>
        <v>7.5279999999999944E-2</v>
      </c>
    </row>
    <row r="152" spans="3:43" ht="18.75">
      <c r="C152" s="9" t="s">
        <v>56</v>
      </c>
      <c r="D152" s="40">
        <v>2</v>
      </c>
      <c r="E152" s="40">
        <v>2</v>
      </c>
      <c r="F152" s="41">
        <v>1.78054</v>
      </c>
      <c r="G152" s="43">
        <v>1.8899699999999999</v>
      </c>
      <c r="H152" s="42">
        <v>1.7706900000000001</v>
      </c>
      <c r="I152" s="104">
        <v>1.97705</v>
      </c>
      <c r="J152" s="43">
        <v>2.0044499999999998</v>
      </c>
      <c r="K152" s="42">
        <v>1.9272800000000001</v>
      </c>
      <c r="L152" s="104">
        <v>2.10222</v>
      </c>
      <c r="M152" s="43">
        <v>2.0028800000000002</v>
      </c>
      <c r="N152" s="42">
        <v>2.1412</v>
      </c>
      <c r="O152" s="104">
        <v>2.11755</v>
      </c>
      <c r="P152" s="43">
        <v>2.02962</v>
      </c>
      <c r="Q152" s="42">
        <v>2.1803499999999998</v>
      </c>
      <c r="R152" s="104"/>
      <c r="S152" s="43"/>
      <c r="T152" s="42"/>
      <c r="U152" s="43"/>
      <c r="V152" s="43"/>
      <c r="W152" s="44"/>
      <c r="X152" s="40"/>
      <c r="Y152" s="40">
        <f t="shared" si="68"/>
        <v>0.10942999999999992</v>
      </c>
      <c r="Z152" s="40">
        <f t="shared" si="68"/>
        <v>9.8499999999999144E-3</v>
      </c>
      <c r="AA152" s="40">
        <f t="shared" si="69"/>
        <v>2.7399999999999869E-2</v>
      </c>
      <c r="AB152" s="40">
        <f t="shared" si="69"/>
        <v>4.976999999999987E-2</v>
      </c>
      <c r="AC152" s="40">
        <f t="shared" si="70"/>
        <v>9.9339999999999762E-2</v>
      </c>
      <c r="AD152" s="40">
        <f t="shared" si="70"/>
        <v>3.8980000000000015E-2</v>
      </c>
      <c r="AE152" s="40">
        <f t="shared" si="71"/>
        <v>8.7930000000000064E-2</v>
      </c>
      <c r="AF152" s="40">
        <f t="shared" si="71"/>
        <v>6.2799999999999745E-2</v>
      </c>
      <c r="AG152" s="40">
        <f t="shared" si="72"/>
        <v>0</v>
      </c>
      <c r="AH152" s="40">
        <f t="shared" si="72"/>
        <v>0</v>
      </c>
      <c r="AI152" s="40">
        <f t="shared" si="73"/>
        <v>0</v>
      </c>
      <c r="AJ152" s="40">
        <f t="shared" si="73"/>
        <v>0</v>
      </c>
      <c r="AK152" s="40"/>
      <c r="AL152" s="40">
        <v>525</v>
      </c>
      <c r="AM152" s="40">
        <v>345</v>
      </c>
      <c r="AN152" s="40"/>
      <c r="AO152" s="40"/>
      <c r="AP152" s="40">
        <f t="shared" si="74"/>
        <v>8.1024999999999903E-2</v>
      </c>
      <c r="AQ152" s="40">
        <f t="shared" si="75"/>
        <v>4.0349999999999886E-2</v>
      </c>
    </row>
    <row r="153" spans="3:43" ht="18">
      <c r="C153" s="6" t="s">
        <v>40</v>
      </c>
      <c r="D153" s="40">
        <v>2</v>
      </c>
      <c r="E153" s="40">
        <v>2</v>
      </c>
      <c r="F153" s="41">
        <v>1.7245900000000001</v>
      </c>
      <c r="G153" s="43">
        <v>1.80785</v>
      </c>
      <c r="H153" s="42">
        <v>1.71421</v>
      </c>
      <c r="I153" s="104">
        <v>1.7245900000000001</v>
      </c>
      <c r="J153" s="43">
        <v>1.80783</v>
      </c>
      <c r="K153" s="42">
        <v>1.71421</v>
      </c>
      <c r="L153" s="104"/>
      <c r="M153" s="43"/>
      <c r="N153" s="42"/>
      <c r="O153" s="104"/>
      <c r="P153" s="43"/>
      <c r="Q153" s="42"/>
      <c r="R153" s="104"/>
      <c r="S153" s="43"/>
      <c r="T153" s="42"/>
      <c r="U153" s="43"/>
      <c r="V153" s="43"/>
      <c r="W153" s="44"/>
      <c r="X153" s="40"/>
      <c r="Y153" s="40">
        <f t="shared" si="68"/>
        <v>8.325999999999989E-2</v>
      </c>
      <c r="Z153" s="40">
        <f t="shared" si="68"/>
        <v>1.0380000000000056E-2</v>
      </c>
      <c r="AA153" s="40">
        <f t="shared" si="69"/>
        <v>8.3239999999999981E-2</v>
      </c>
      <c r="AB153" s="40">
        <f t="shared" si="69"/>
        <v>1.0380000000000056E-2</v>
      </c>
      <c r="AC153" s="40">
        <f t="shared" si="70"/>
        <v>0</v>
      </c>
      <c r="AD153" s="40">
        <f t="shared" si="70"/>
        <v>0</v>
      </c>
      <c r="AE153" s="40">
        <f t="shared" si="71"/>
        <v>0</v>
      </c>
      <c r="AF153" s="40">
        <f t="shared" si="71"/>
        <v>0</v>
      </c>
      <c r="AG153" s="40">
        <f t="shared" si="72"/>
        <v>0</v>
      </c>
      <c r="AH153" s="40">
        <f t="shared" si="72"/>
        <v>0</v>
      </c>
      <c r="AI153" s="40">
        <f t="shared" si="73"/>
        <v>0</v>
      </c>
      <c r="AJ153" s="40">
        <f t="shared" si="73"/>
        <v>0</v>
      </c>
      <c r="AK153" s="40"/>
      <c r="AL153" s="40">
        <v>31</v>
      </c>
      <c r="AM153" s="40">
        <v>16</v>
      </c>
      <c r="AN153" s="40"/>
      <c r="AO153" s="40"/>
      <c r="AP153" s="40">
        <f t="shared" si="74"/>
        <v>8.3249999999999935E-2</v>
      </c>
      <c r="AQ153" s="40">
        <f t="shared" si="75"/>
        <v>1.0380000000000056E-2</v>
      </c>
    </row>
    <row r="154" spans="3:43" ht="18.75">
      <c r="C154" s="6" t="s">
        <v>41</v>
      </c>
      <c r="D154" s="40">
        <v>2</v>
      </c>
      <c r="E154" s="40">
        <v>2</v>
      </c>
      <c r="F154" s="41">
        <v>1.85043</v>
      </c>
      <c r="G154" s="43">
        <v>1.9252</v>
      </c>
      <c r="H154" s="42">
        <v>1.85836</v>
      </c>
      <c r="I154" s="104">
        <v>1.8464</v>
      </c>
      <c r="J154" s="43">
        <v>1.92449</v>
      </c>
      <c r="K154" s="42">
        <v>1.84937</v>
      </c>
      <c r="L154" s="104">
        <v>1.8551299999999999</v>
      </c>
      <c r="M154" s="43">
        <v>1.93963</v>
      </c>
      <c r="N154" s="42">
        <v>2.0750700000000002</v>
      </c>
      <c r="O154" s="104"/>
      <c r="P154" s="43"/>
      <c r="Q154" s="42"/>
      <c r="R154" s="104"/>
      <c r="S154" s="43"/>
      <c r="T154" s="42"/>
      <c r="U154" s="43"/>
      <c r="V154" s="43"/>
      <c r="W154" s="44"/>
      <c r="X154" s="40"/>
      <c r="Y154" s="40">
        <f t="shared" si="68"/>
        <v>7.4770000000000003E-2</v>
      </c>
      <c r="Z154" s="40">
        <f t="shared" si="68"/>
        <v>7.9299999999999926E-3</v>
      </c>
      <c r="AA154" s="40">
        <f t="shared" si="69"/>
        <v>7.8089999999999993E-2</v>
      </c>
      <c r="AB154" s="40">
        <f t="shared" si="69"/>
        <v>2.9699999999999172E-3</v>
      </c>
      <c r="AC154" s="40">
        <f t="shared" si="70"/>
        <v>8.450000000000002E-2</v>
      </c>
      <c r="AD154" s="40">
        <f t="shared" si="70"/>
        <v>0.21994000000000025</v>
      </c>
      <c r="AE154" s="40">
        <f t="shared" si="71"/>
        <v>0</v>
      </c>
      <c r="AF154" s="40">
        <f t="shared" si="71"/>
        <v>0</v>
      </c>
      <c r="AG154" s="40">
        <f t="shared" si="72"/>
        <v>0</v>
      </c>
      <c r="AH154" s="40">
        <f t="shared" si="72"/>
        <v>0</v>
      </c>
      <c r="AI154" s="40">
        <f t="shared" si="73"/>
        <v>0</v>
      </c>
      <c r="AJ154" s="40">
        <f t="shared" si="73"/>
        <v>0</v>
      </c>
      <c r="AK154" s="40"/>
      <c r="AL154" s="40">
        <v>125</v>
      </c>
      <c r="AM154" s="40">
        <v>259</v>
      </c>
      <c r="AN154" s="40"/>
      <c r="AO154" s="40"/>
      <c r="AP154" s="40">
        <f t="shared" si="74"/>
        <v>7.912000000000001E-2</v>
      </c>
      <c r="AQ154" s="40">
        <f t="shared" si="75"/>
        <v>7.6946666666666719E-2</v>
      </c>
    </row>
    <row r="155" spans="3:43" ht="18.75">
      <c r="C155" s="6" t="s">
        <v>42</v>
      </c>
      <c r="D155" s="40">
        <v>2</v>
      </c>
      <c r="E155" s="40">
        <v>2</v>
      </c>
      <c r="F155" s="41"/>
      <c r="G155" s="43"/>
      <c r="H155" s="42"/>
      <c r="I155" s="104"/>
      <c r="J155" s="43"/>
      <c r="K155" s="42"/>
      <c r="L155" s="104"/>
      <c r="M155" s="43"/>
      <c r="N155" s="42"/>
      <c r="O155" s="104"/>
      <c r="P155" s="43"/>
      <c r="Q155" s="42"/>
      <c r="R155" s="104"/>
      <c r="S155" s="43"/>
      <c r="T155" s="42"/>
      <c r="U155" s="43"/>
      <c r="V155" s="43"/>
      <c r="W155" s="44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>
        <v>1</v>
      </c>
      <c r="AM155" s="40">
        <v>577</v>
      </c>
      <c r="AN155" s="40"/>
      <c r="AO155" s="40"/>
      <c r="AP155" s="40"/>
      <c r="AQ155" s="40"/>
    </row>
    <row r="156" spans="3:43" ht="18.75">
      <c r="C156" s="8" t="s">
        <v>49</v>
      </c>
      <c r="D156" s="40">
        <v>2</v>
      </c>
      <c r="E156" s="40">
        <v>2</v>
      </c>
      <c r="F156" s="41">
        <v>2.14011</v>
      </c>
      <c r="G156" s="43">
        <v>2.2117499999999999</v>
      </c>
      <c r="H156" s="42">
        <v>2.1513200000000001</v>
      </c>
      <c r="I156" s="104"/>
      <c r="J156" s="43"/>
      <c r="K156" s="42"/>
      <c r="L156" s="104"/>
      <c r="M156" s="43"/>
      <c r="N156" s="42"/>
      <c r="O156" s="104"/>
      <c r="P156" s="43"/>
      <c r="Q156" s="42"/>
      <c r="R156" s="104"/>
      <c r="S156" s="43"/>
      <c r="T156" s="42"/>
      <c r="U156" s="43"/>
      <c r="V156" s="43"/>
      <c r="W156" s="44"/>
      <c r="X156" s="40"/>
      <c r="Y156" s="40">
        <f t="shared" ref="Y156:Z177" si="76">ABS($F156-G156)</f>
        <v>7.1639999999999926E-2</v>
      </c>
      <c r="Z156" s="40">
        <f t="shared" si="76"/>
        <v>1.1210000000000164E-2</v>
      </c>
      <c r="AA156" s="40">
        <f t="shared" ref="AA156:AB177" si="77">ABS($I156-J156)</f>
        <v>0</v>
      </c>
      <c r="AB156" s="40">
        <f t="shared" si="77"/>
        <v>0</v>
      </c>
      <c r="AC156" s="40">
        <f t="shared" ref="AC156:AD177" si="78">ABS($L156-M156)</f>
        <v>0</v>
      </c>
      <c r="AD156" s="40">
        <f t="shared" si="78"/>
        <v>0</v>
      </c>
      <c r="AE156" s="40">
        <f t="shared" ref="AE156:AF177" si="79">ABS($O156-P156)</f>
        <v>0</v>
      </c>
      <c r="AF156" s="40">
        <f t="shared" si="79"/>
        <v>0</v>
      </c>
      <c r="AG156" s="40">
        <f t="shared" ref="AG156:AH177" si="80">ABS($R156-S156)</f>
        <v>0</v>
      </c>
      <c r="AH156" s="40">
        <f t="shared" si="80"/>
        <v>0</v>
      </c>
      <c r="AI156" s="40">
        <f t="shared" ref="AI156:AJ177" si="81">ABS($U156-V156)</f>
        <v>0</v>
      </c>
      <c r="AJ156" s="40">
        <f t="shared" si="81"/>
        <v>0</v>
      </c>
      <c r="AK156" s="40"/>
      <c r="AL156" s="40">
        <v>14</v>
      </c>
      <c r="AM156" s="40">
        <v>20</v>
      </c>
      <c r="AN156" s="40"/>
      <c r="AO156" s="40"/>
      <c r="AP156" s="40">
        <f t="shared" ref="AP156:AP164" si="82">(Y156+AA156+AC156+AE156+AG156+AI156)/(COUNTIF(Y156:AJ156,"&gt;0")/2)</f>
        <v>7.1639999999999926E-2</v>
      </c>
      <c r="AQ156" s="40">
        <f t="shared" ref="AQ156:AQ164" si="83">(Z156+AB156+AD156+AF156+AH156+AJ156)/(COUNTIF(Y156:AJ156,"&gt;0")/2)</f>
        <v>1.1210000000000164E-2</v>
      </c>
    </row>
    <row r="157" spans="3:43" ht="18">
      <c r="C157" s="8" t="s">
        <v>50</v>
      </c>
      <c r="D157" s="40">
        <v>2</v>
      </c>
      <c r="E157" s="40">
        <v>2</v>
      </c>
      <c r="F157" s="41">
        <v>2.16533</v>
      </c>
      <c r="G157" s="43">
        <v>2.2015099999999999</v>
      </c>
      <c r="H157" s="42">
        <v>2.2130200000000002</v>
      </c>
      <c r="I157" s="104">
        <v>2.16492</v>
      </c>
      <c r="J157" s="43">
        <v>2.2012999999999998</v>
      </c>
      <c r="K157" s="42">
        <v>2.21312</v>
      </c>
      <c r="L157" s="104"/>
      <c r="M157" s="43"/>
      <c r="N157" s="42"/>
      <c r="O157" s="104"/>
      <c r="P157" s="43"/>
      <c r="Q157" s="42"/>
      <c r="R157" s="104"/>
      <c r="S157" s="43"/>
      <c r="T157" s="42"/>
      <c r="U157" s="43"/>
      <c r="V157" s="43"/>
      <c r="W157" s="44"/>
      <c r="X157" s="40"/>
      <c r="Y157" s="40">
        <f t="shared" si="76"/>
        <v>3.6179999999999879E-2</v>
      </c>
      <c r="Z157" s="40">
        <f t="shared" si="76"/>
        <v>4.7690000000000232E-2</v>
      </c>
      <c r="AA157" s="40">
        <f t="shared" si="77"/>
        <v>3.6379999999999857E-2</v>
      </c>
      <c r="AB157" s="40">
        <f t="shared" si="77"/>
        <v>4.8200000000000021E-2</v>
      </c>
      <c r="AC157" s="40">
        <f t="shared" si="78"/>
        <v>0</v>
      </c>
      <c r="AD157" s="40">
        <f t="shared" si="78"/>
        <v>0</v>
      </c>
      <c r="AE157" s="40">
        <f t="shared" si="79"/>
        <v>0</v>
      </c>
      <c r="AF157" s="40">
        <f t="shared" si="79"/>
        <v>0</v>
      </c>
      <c r="AG157" s="40">
        <f t="shared" si="80"/>
        <v>0</v>
      </c>
      <c r="AH157" s="40">
        <f t="shared" si="80"/>
        <v>0</v>
      </c>
      <c r="AI157" s="40">
        <f t="shared" si="81"/>
        <v>0</v>
      </c>
      <c r="AJ157" s="40">
        <f t="shared" si="81"/>
        <v>0</v>
      </c>
      <c r="AK157" s="40"/>
      <c r="AL157" s="40">
        <v>251</v>
      </c>
      <c r="AM157" s="40">
        <v>50</v>
      </c>
      <c r="AN157" s="40"/>
      <c r="AO157" s="40"/>
      <c r="AP157" s="40">
        <f t="shared" si="82"/>
        <v>3.6279999999999868E-2</v>
      </c>
      <c r="AQ157" s="40">
        <f t="shared" si="83"/>
        <v>4.7945000000000126E-2</v>
      </c>
    </row>
    <row r="158" spans="3:43" ht="18.75">
      <c r="C158" s="8" t="s">
        <v>51</v>
      </c>
      <c r="D158" s="40">
        <v>2</v>
      </c>
      <c r="E158" s="40">
        <v>2</v>
      </c>
      <c r="F158" s="41">
        <v>2.2387899999999998</v>
      </c>
      <c r="G158" s="43">
        <v>2.32016</v>
      </c>
      <c r="H158" s="42">
        <v>2.2584900000000001</v>
      </c>
      <c r="I158" s="104">
        <v>2.23875</v>
      </c>
      <c r="J158" s="43">
        <v>2.3201900000000002</v>
      </c>
      <c r="K158" s="42">
        <v>2.2584900000000001</v>
      </c>
      <c r="L158" s="104">
        <v>2.2386699999999999</v>
      </c>
      <c r="M158" s="43">
        <v>2.3199000000000001</v>
      </c>
      <c r="N158" s="42">
        <v>2.2584300000000002</v>
      </c>
      <c r="O158" s="104"/>
      <c r="P158" s="43"/>
      <c r="Q158" s="42"/>
      <c r="R158" s="104"/>
      <c r="S158" s="43"/>
      <c r="T158" s="42"/>
      <c r="U158" s="43"/>
      <c r="V158" s="43"/>
      <c r="W158" s="44"/>
      <c r="X158" s="40"/>
      <c r="Y158" s="40">
        <f t="shared" si="76"/>
        <v>8.1370000000000164E-2</v>
      </c>
      <c r="Z158" s="40">
        <f t="shared" si="76"/>
        <v>1.9700000000000273E-2</v>
      </c>
      <c r="AA158" s="40">
        <f t="shared" si="77"/>
        <v>8.1440000000000179E-2</v>
      </c>
      <c r="AB158" s="40">
        <f t="shared" si="77"/>
        <v>1.9740000000000091E-2</v>
      </c>
      <c r="AC158" s="40">
        <f t="shared" si="78"/>
        <v>8.1230000000000135E-2</v>
      </c>
      <c r="AD158" s="40">
        <f t="shared" si="78"/>
        <v>1.9760000000000222E-2</v>
      </c>
      <c r="AE158" s="40">
        <f t="shared" si="79"/>
        <v>0</v>
      </c>
      <c r="AF158" s="40">
        <f t="shared" si="79"/>
        <v>0</v>
      </c>
      <c r="AG158" s="40">
        <f t="shared" si="80"/>
        <v>0</v>
      </c>
      <c r="AH158" s="40">
        <f t="shared" si="80"/>
        <v>0</v>
      </c>
      <c r="AI158" s="40">
        <f t="shared" si="81"/>
        <v>0</v>
      </c>
      <c r="AJ158" s="40">
        <f t="shared" si="81"/>
        <v>0</v>
      </c>
      <c r="AK158" s="40"/>
      <c r="AL158" s="40">
        <v>138</v>
      </c>
      <c r="AM158" s="40">
        <v>149</v>
      </c>
      <c r="AN158" s="40"/>
      <c r="AO158" s="40"/>
      <c r="AP158" s="40">
        <f t="shared" si="82"/>
        <v>8.1346666666666831E-2</v>
      </c>
      <c r="AQ158" s="40">
        <f t="shared" si="83"/>
        <v>1.973333333333353E-2</v>
      </c>
    </row>
    <row r="159" spans="3:43" ht="18.75">
      <c r="C159" s="8" t="s">
        <v>37</v>
      </c>
      <c r="D159" s="40">
        <v>2</v>
      </c>
      <c r="E159" s="40">
        <v>2</v>
      </c>
      <c r="F159" s="41">
        <v>2.3500700000000001</v>
      </c>
      <c r="G159" s="43">
        <v>2.3234400000000002</v>
      </c>
      <c r="H159" s="42">
        <v>2.2124100000000002</v>
      </c>
      <c r="I159" s="104"/>
      <c r="J159" s="43"/>
      <c r="K159" s="42"/>
      <c r="L159" s="104"/>
      <c r="M159" s="43"/>
      <c r="N159" s="42"/>
      <c r="O159" s="104"/>
      <c r="P159" s="43"/>
      <c r="Q159" s="42"/>
      <c r="R159" s="104"/>
      <c r="S159" s="43"/>
      <c r="T159" s="42"/>
      <c r="U159" s="43"/>
      <c r="V159" s="43"/>
      <c r="W159" s="44"/>
      <c r="X159" s="40"/>
      <c r="Y159" s="40">
        <f t="shared" si="76"/>
        <v>2.6629999999999932E-2</v>
      </c>
      <c r="Z159" s="40">
        <f t="shared" si="76"/>
        <v>0.13765999999999989</v>
      </c>
      <c r="AA159" s="40">
        <f t="shared" si="77"/>
        <v>0</v>
      </c>
      <c r="AB159" s="40">
        <f t="shared" si="77"/>
        <v>0</v>
      </c>
      <c r="AC159" s="40">
        <f t="shared" si="78"/>
        <v>0</v>
      </c>
      <c r="AD159" s="40">
        <f t="shared" si="78"/>
        <v>0</v>
      </c>
      <c r="AE159" s="40">
        <f t="shared" si="79"/>
        <v>0</v>
      </c>
      <c r="AF159" s="40">
        <f t="shared" si="79"/>
        <v>0</v>
      </c>
      <c r="AG159" s="40">
        <f t="shared" si="80"/>
        <v>0</v>
      </c>
      <c r="AH159" s="40">
        <f t="shared" si="80"/>
        <v>0</v>
      </c>
      <c r="AI159" s="40">
        <f t="shared" si="81"/>
        <v>0</v>
      </c>
      <c r="AJ159" s="40">
        <f t="shared" si="81"/>
        <v>0</v>
      </c>
      <c r="AK159" s="40"/>
      <c r="AL159" s="40">
        <v>10</v>
      </c>
      <c r="AM159" s="40">
        <v>11</v>
      </c>
      <c r="AN159" s="40"/>
      <c r="AO159" s="40"/>
      <c r="AP159" s="40">
        <f t="shared" si="82"/>
        <v>2.6629999999999932E-2</v>
      </c>
      <c r="AQ159" s="40">
        <f t="shared" si="83"/>
        <v>0.13765999999999989</v>
      </c>
    </row>
    <row r="160" spans="3:43" ht="18.75">
      <c r="C160" s="8" t="s">
        <v>159</v>
      </c>
      <c r="D160" s="40">
        <v>2</v>
      </c>
      <c r="E160" s="40">
        <v>2</v>
      </c>
      <c r="F160" s="41">
        <v>2.1758999999999999</v>
      </c>
      <c r="G160" s="43">
        <v>2.2441</v>
      </c>
      <c r="H160" s="42">
        <v>2.1673900000000001</v>
      </c>
      <c r="I160" s="104">
        <v>2.2686899999999999</v>
      </c>
      <c r="J160" s="43">
        <v>2.2570100000000002</v>
      </c>
      <c r="K160" s="42">
        <v>2.2318600000000002</v>
      </c>
      <c r="L160" s="104"/>
      <c r="M160" s="43"/>
      <c r="N160" s="42"/>
      <c r="O160" s="104"/>
      <c r="P160" s="43"/>
      <c r="Q160" s="42"/>
      <c r="R160" s="104"/>
      <c r="S160" s="43"/>
      <c r="T160" s="42"/>
      <c r="U160" s="43"/>
      <c r="V160" s="43"/>
      <c r="W160" s="44"/>
      <c r="X160" s="40"/>
      <c r="Y160" s="40">
        <f t="shared" si="76"/>
        <v>6.8200000000000038E-2</v>
      </c>
      <c r="Z160" s="40">
        <f t="shared" si="76"/>
        <v>8.5099999999997955E-3</v>
      </c>
      <c r="AA160" s="40">
        <f t="shared" si="77"/>
        <v>1.1679999999999691E-2</v>
      </c>
      <c r="AB160" s="40">
        <f t="shared" si="77"/>
        <v>3.6829999999999696E-2</v>
      </c>
      <c r="AC160" s="40">
        <f t="shared" si="78"/>
        <v>0</v>
      </c>
      <c r="AD160" s="40">
        <f t="shared" si="78"/>
        <v>0</v>
      </c>
      <c r="AE160" s="40">
        <f t="shared" si="79"/>
        <v>0</v>
      </c>
      <c r="AF160" s="40">
        <f t="shared" si="79"/>
        <v>0</v>
      </c>
      <c r="AG160" s="40">
        <f t="shared" si="80"/>
        <v>0</v>
      </c>
      <c r="AH160" s="40">
        <f t="shared" si="80"/>
        <v>0</v>
      </c>
      <c r="AI160" s="40">
        <f t="shared" si="81"/>
        <v>0</v>
      </c>
      <c r="AJ160" s="40">
        <f t="shared" si="81"/>
        <v>0</v>
      </c>
      <c r="AK160" s="40"/>
      <c r="AL160" s="40">
        <v>60</v>
      </c>
      <c r="AM160" s="40">
        <v>72</v>
      </c>
      <c r="AN160" s="40"/>
      <c r="AO160" s="40"/>
      <c r="AP160" s="40">
        <f t="shared" si="82"/>
        <v>3.9939999999999864E-2</v>
      </c>
      <c r="AQ160" s="40">
        <f t="shared" si="83"/>
        <v>2.2669999999999746E-2</v>
      </c>
    </row>
    <row r="161" spans="3:43" ht="18.75">
      <c r="C161" s="8" t="s">
        <v>38</v>
      </c>
      <c r="D161" s="40">
        <v>2</v>
      </c>
      <c r="E161" s="40">
        <v>2</v>
      </c>
      <c r="F161" s="41">
        <v>2.3334299999999999</v>
      </c>
      <c r="G161" s="43">
        <v>2.2776900000000002</v>
      </c>
      <c r="H161" s="42">
        <v>2.2352599999999998</v>
      </c>
      <c r="I161" s="104">
        <v>2.3334299999999999</v>
      </c>
      <c r="J161" s="43">
        <v>2.27772</v>
      </c>
      <c r="K161" s="42">
        <v>2.2349299999999999</v>
      </c>
      <c r="L161" s="104"/>
      <c r="M161" s="43"/>
      <c r="N161" s="42"/>
      <c r="O161" s="104"/>
      <c r="P161" s="43"/>
      <c r="Q161" s="42"/>
      <c r="R161" s="104"/>
      <c r="S161" s="43"/>
      <c r="T161" s="42"/>
      <c r="U161" s="43"/>
      <c r="V161" s="43"/>
      <c r="W161" s="44"/>
      <c r="X161" s="40"/>
      <c r="Y161" s="40">
        <f t="shared" si="76"/>
        <v>5.5739999999999679E-2</v>
      </c>
      <c r="Z161" s="40">
        <f t="shared" si="76"/>
        <v>9.8170000000000091E-2</v>
      </c>
      <c r="AA161" s="40">
        <f t="shared" si="77"/>
        <v>5.5709999999999926E-2</v>
      </c>
      <c r="AB161" s="40">
        <f t="shared" si="77"/>
        <v>9.8500000000000032E-2</v>
      </c>
      <c r="AC161" s="40">
        <f t="shared" si="78"/>
        <v>0</v>
      </c>
      <c r="AD161" s="40">
        <f t="shared" si="78"/>
        <v>0</v>
      </c>
      <c r="AE161" s="40">
        <f t="shared" si="79"/>
        <v>0</v>
      </c>
      <c r="AF161" s="40">
        <f t="shared" si="79"/>
        <v>0</v>
      </c>
      <c r="AG161" s="40">
        <f t="shared" si="80"/>
        <v>0</v>
      </c>
      <c r="AH161" s="40">
        <f t="shared" si="80"/>
        <v>0</v>
      </c>
      <c r="AI161" s="40">
        <f t="shared" si="81"/>
        <v>0</v>
      </c>
      <c r="AJ161" s="40">
        <f t="shared" si="81"/>
        <v>0</v>
      </c>
      <c r="AK161" s="40"/>
      <c r="AL161" s="40">
        <v>82</v>
      </c>
      <c r="AM161" s="40">
        <v>72</v>
      </c>
      <c r="AN161" s="40"/>
      <c r="AO161" s="40"/>
      <c r="AP161" s="40">
        <f t="shared" si="82"/>
        <v>5.5724999999999802E-2</v>
      </c>
      <c r="AQ161" s="40">
        <f t="shared" si="83"/>
        <v>9.8335000000000061E-2</v>
      </c>
    </row>
    <row r="162" spans="3:43" ht="18.75">
      <c r="C162" s="8" t="s">
        <v>160</v>
      </c>
      <c r="D162" s="40">
        <v>2</v>
      </c>
      <c r="E162" s="40">
        <v>2</v>
      </c>
      <c r="F162" s="41">
        <v>2.2671100000000002</v>
      </c>
      <c r="G162" s="43">
        <v>2.2514799999999999</v>
      </c>
      <c r="H162" s="42">
        <v>2.2115200000000002</v>
      </c>
      <c r="I162" s="104">
        <v>2.24207</v>
      </c>
      <c r="J162" s="43">
        <v>2.2643499999999999</v>
      </c>
      <c r="K162" s="42">
        <v>2.22275</v>
      </c>
      <c r="L162" s="104">
        <v>2.16987</v>
      </c>
      <c r="M162" s="43">
        <v>2.2628900000000001</v>
      </c>
      <c r="N162" s="42">
        <v>2.1904599999999999</v>
      </c>
      <c r="O162" s="104"/>
      <c r="P162" s="43"/>
      <c r="Q162" s="42"/>
      <c r="R162" s="104"/>
      <c r="S162" s="43"/>
      <c r="T162" s="42"/>
      <c r="U162" s="43"/>
      <c r="V162" s="43"/>
      <c r="W162" s="44"/>
      <c r="X162" s="40"/>
      <c r="Y162" s="40">
        <f t="shared" si="76"/>
        <v>1.5630000000000255E-2</v>
      </c>
      <c r="Z162" s="40">
        <f t="shared" si="76"/>
        <v>5.5590000000000028E-2</v>
      </c>
      <c r="AA162" s="40">
        <f t="shared" si="77"/>
        <v>2.2279999999999855E-2</v>
      </c>
      <c r="AB162" s="40">
        <f t="shared" si="77"/>
        <v>1.9320000000000004E-2</v>
      </c>
      <c r="AC162" s="40">
        <f t="shared" si="78"/>
        <v>9.3020000000000103E-2</v>
      </c>
      <c r="AD162" s="40">
        <f t="shared" si="78"/>
        <v>2.0589999999999886E-2</v>
      </c>
      <c r="AE162" s="40">
        <f t="shared" si="79"/>
        <v>0</v>
      </c>
      <c r="AF162" s="40">
        <f t="shared" si="79"/>
        <v>0</v>
      </c>
      <c r="AG162" s="40">
        <f t="shared" si="80"/>
        <v>0</v>
      </c>
      <c r="AH162" s="40">
        <f t="shared" si="80"/>
        <v>0</v>
      </c>
      <c r="AI162" s="40">
        <f t="shared" si="81"/>
        <v>0</v>
      </c>
      <c r="AJ162" s="40">
        <f t="shared" si="81"/>
        <v>0</v>
      </c>
      <c r="AK162" s="40"/>
      <c r="AL162" s="40">
        <v>193</v>
      </c>
      <c r="AM162" s="40">
        <v>244</v>
      </c>
      <c r="AN162" s="40"/>
      <c r="AO162" s="40"/>
      <c r="AP162" s="40">
        <f t="shared" si="82"/>
        <v>4.3643333333333402E-2</v>
      </c>
      <c r="AQ162" s="40">
        <f t="shared" si="83"/>
        <v>3.1833333333333304E-2</v>
      </c>
    </row>
    <row r="163" spans="3:43" ht="18.75">
      <c r="C163" s="8" t="s">
        <v>34</v>
      </c>
      <c r="D163" s="40">
        <v>2</v>
      </c>
      <c r="E163" s="40">
        <v>2</v>
      </c>
      <c r="F163" s="41">
        <v>2.3175400000000002</v>
      </c>
      <c r="G163" s="43">
        <v>2.27142</v>
      </c>
      <c r="H163" s="42">
        <v>2.2360199999999999</v>
      </c>
      <c r="I163" s="104">
        <v>2.3175400000000002</v>
      </c>
      <c r="J163" s="43">
        <v>2.2713199999999998</v>
      </c>
      <c r="K163" s="42">
        <v>2.2359200000000001</v>
      </c>
      <c r="L163" s="104">
        <v>2.3175500000000002</v>
      </c>
      <c r="M163" s="43">
        <v>2.27142</v>
      </c>
      <c r="N163" s="42">
        <v>2.2357499999999999</v>
      </c>
      <c r="O163" s="104"/>
      <c r="P163" s="43"/>
      <c r="Q163" s="42"/>
      <c r="R163" s="104"/>
      <c r="S163" s="43"/>
      <c r="T163" s="42"/>
      <c r="U163" s="43"/>
      <c r="V163" s="43"/>
      <c r="W163" s="44"/>
      <c r="X163" s="40"/>
      <c r="Y163" s="40">
        <f t="shared" si="76"/>
        <v>4.6120000000000161E-2</v>
      </c>
      <c r="Z163" s="40">
        <f t="shared" si="76"/>
        <v>8.1520000000000259E-2</v>
      </c>
      <c r="AA163" s="40">
        <f t="shared" si="77"/>
        <v>4.6220000000000372E-2</v>
      </c>
      <c r="AB163" s="40">
        <f t="shared" si="77"/>
        <v>8.1620000000000026E-2</v>
      </c>
      <c r="AC163" s="40">
        <f t="shared" si="78"/>
        <v>4.6130000000000226E-2</v>
      </c>
      <c r="AD163" s="40">
        <f t="shared" si="78"/>
        <v>8.1800000000000317E-2</v>
      </c>
      <c r="AE163" s="40">
        <f t="shared" si="79"/>
        <v>0</v>
      </c>
      <c r="AF163" s="40">
        <f t="shared" si="79"/>
        <v>0</v>
      </c>
      <c r="AG163" s="40">
        <f t="shared" si="80"/>
        <v>0</v>
      </c>
      <c r="AH163" s="40">
        <f t="shared" si="80"/>
        <v>0</v>
      </c>
      <c r="AI163" s="40">
        <f t="shared" si="81"/>
        <v>0</v>
      </c>
      <c r="AJ163" s="40">
        <f t="shared" si="81"/>
        <v>0</v>
      </c>
      <c r="AK163" s="40"/>
      <c r="AL163" s="40">
        <v>66</v>
      </c>
      <c r="AM163" s="40">
        <v>62</v>
      </c>
      <c r="AN163" s="40"/>
      <c r="AO163" s="40"/>
      <c r="AP163" s="40">
        <f t="shared" si="82"/>
        <v>4.6156666666666922E-2</v>
      </c>
      <c r="AQ163" s="40">
        <f t="shared" si="83"/>
        <v>8.1646666666666867E-2</v>
      </c>
    </row>
    <row r="164" spans="3:43" ht="18.75">
      <c r="C164" s="8" t="s">
        <v>35</v>
      </c>
      <c r="D164" s="40">
        <v>2</v>
      </c>
      <c r="E164" s="40">
        <v>2</v>
      </c>
      <c r="F164" s="41">
        <v>2.3374199999999998</v>
      </c>
      <c r="G164" s="43">
        <v>2.3178200000000002</v>
      </c>
      <c r="H164" s="42">
        <v>2.25284</v>
      </c>
      <c r="I164" s="104">
        <v>2.3146</v>
      </c>
      <c r="J164" s="43">
        <v>2.3183600000000002</v>
      </c>
      <c r="K164" s="42">
        <v>2.25265</v>
      </c>
      <c r="L164" s="104">
        <v>2.31447</v>
      </c>
      <c r="M164" s="43">
        <v>2.3178000000000001</v>
      </c>
      <c r="N164" s="42">
        <v>2.2530800000000002</v>
      </c>
      <c r="O164" s="104">
        <v>2.3374600000000001</v>
      </c>
      <c r="P164" s="43">
        <v>2.31793</v>
      </c>
      <c r="Q164" s="42">
        <v>2.2526799999999998</v>
      </c>
      <c r="R164" s="104"/>
      <c r="S164" s="43"/>
      <c r="T164" s="42"/>
      <c r="U164" s="43"/>
      <c r="V164" s="43"/>
      <c r="W164" s="44"/>
      <c r="X164" s="40"/>
      <c r="Y164" s="40">
        <f t="shared" si="76"/>
        <v>1.9599999999999618E-2</v>
      </c>
      <c r="Z164" s="40">
        <f t="shared" si="76"/>
        <v>8.4579999999999878E-2</v>
      </c>
      <c r="AA164" s="40">
        <f t="shared" si="77"/>
        <v>3.7600000000002076E-3</v>
      </c>
      <c r="AB164" s="40">
        <f t="shared" si="77"/>
        <v>6.194999999999995E-2</v>
      </c>
      <c r="AC164" s="40">
        <f t="shared" si="78"/>
        <v>3.3300000000000551E-3</v>
      </c>
      <c r="AD164" s="40">
        <f t="shared" si="78"/>
        <v>6.1389999999999834E-2</v>
      </c>
      <c r="AE164" s="40">
        <f t="shared" si="79"/>
        <v>1.9530000000000047E-2</v>
      </c>
      <c r="AF164" s="40">
        <f t="shared" si="79"/>
        <v>8.47800000000003E-2</v>
      </c>
      <c r="AG164" s="40">
        <f t="shared" si="80"/>
        <v>0</v>
      </c>
      <c r="AH164" s="40">
        <f t="shared" si="80"/>
        <v>0</v>
      </c>
      <c r="AI164" s="40">
        <f t="shared" si="81"/>
        <v>0</v>
      </c>
      <c r="AJ164" s="40">
        <f t="shared" si="81"/>
        <v>0</v>
      </c>
      <c r="AK164" s="40"/>
      <c r="AL164" s="40">
        <v>199</v>
      </c>
      <c r="AM164" s="40">
        <v>111</v>
      </c>
      <c r="AN164" s="40"/>
      <c r="AO164" s="40"/>
      <c r="AP164" s="40">
        <f t="shared" si="82"/>
        <v>1.1554999999999982E-2</v>
      </c>
      <c r="AQ164" s="40">
        <f t="shared" si="83"/>
        <v>7.317499999999999E-2</v>
      </c>
    </row>
    <row r="165" spans="3:43" ht="18.75">
      <c r="C165" s="8" t="s">
        <v>36</v>
      </c>
      <c r="D165" s="40">
        <v>2</v>
      </c>
      <c r="E165" s="40">
        <v>2</v>
      </c>
      <c r="F165" s="41"/>
      <c r="G165" s="43"/>
      <c r="H165" s="42"/>
      <c r="I165" s="104"/>
      <c r="J165" s="43"/>
      <c r="K165" s="42"/>
      <c r="L165" s="104"/>
      <c r="M165" s="43"/>
      <c r="N165" s="42"/>
      <c r="O165" s="104"/>
      <c r="P165" s="43"/>
      <c r="Q165" s="42"/>
      <c r="R165" s="104"/>
      <c r="S165" s="43"/>
      <c r="T165" s="42"/>
      <c r="U165" s="43"/>
      <c r="V165" s="43"/>
      <c r="W165" s="44"/>
      <c r="X165" s="40"/>
      <c r="Y165" s="40">
        <f t="shared" si="76"/>
        <v>0</v>
      </c>
      <c r="Z165" s="40">
        <f t="shared" si="76"/>
        <v>0</v>
      </c>
      <c r="AA165" s="40">
        <f t="shared" si="77"/>
        <v>0</v>
      </c>
      <c r="AB165" s="40">
        <f t="shared" si="77"/>
        <v>0</v>
      </c>
      <c r="AC165" s="40">
        <f t="shared" si="78"/>
        <v>0</v>
      </c>
      <c r="AD165" s="40">
        <f t="shared" si="78"/>
        <v>0</v>
      </c>
      <c r="AE165" s="40">
        <f t="shared" si="79"/>
        <v>0</v>
      </c>
      <c r="AF165" s="40">
        <f t="shared" si="79"/>
        <v>0</v>
      </c>
      <c r="AG165" s="40">
        <f t="shared" si="80"/>
        <v>0</v>
      </c>
      <c r="AH165" s="40">
        <f t="shared" si="80"/>
        <v>0</v>
      </c>
      <c r="AI165" s="40">
        <f t="shared" si="81"/>
        <v>0</v>
      </c>
      <c r="AJ165" s="40">
        <f t="shared" si="81"/>
        <v>0</v>
      </c>
      <c r="AK165" s="40"/>
      <c r="AL165" s="40">
        <v>164</v>
      </c>
      <c r="AM165" s="40">
        <v>346</v>
      </c>
      <c r="AN165" s="40"/>
      <c r="AO165" s="40"/>
      <c r="AP165" s="40"/>
      <c r="AQ165" s="40"/>
    </row>
    <row r="166" spans="3:43" ht="17.25">
      <c r="C166" s="8" t="s">
        <v>48</v>
      </c>
      <c r="D166" s="40">
        <v>2</v>
      </c>
      <c r="E166" s="40">
        <v>2</v>
      </c>
      <c r="F166" s="41">
        <v>2.0903900000000002</v>
      </c>
      <c r="G166" s="43">
        <v>2.15015</v>
      </c>
      <c r="H166" s="42">
        <v>1.87453</v>
      </c>
      <c r="I166" s="104"/>
      <c r="J166" s="43"/>
      <c r="K166" s="42"/>
      <c r="L166" s="104"/>
      <c r="M166" s="43"/>
      <c r="N166" s="42"/>
      <c r="O166" s="104"/>
      <c r="P166" s="43"/>
      <c r="Q166" s="42"/>
      <c r="R166" s="104"/>
      <c r="S166" s="43"/>
      <c r="T166" s="42"/>
      <c r="U166" s="43"/>
      <c r="V166" s="43"/>
      <c r="W166" s="44"/>
      <c r="X166" s="40"/>
      <c r="Y166" s="40">
        <f t="shared" si="76"/>
        <v>5.9759999999999813E-2</v>
      </c>
      <c r="Z166" s="40">
        <f t="shared" si="76"/>
        <v>0.21586000000000016</v>
      </c>
      <c r="AA166" s="40">
        <f t="shared" si="77"/>
        <v>0</v>
      </c>
      <c r="AB166" s="40">
        <f t="shared" si="77"/>
        <v>0</v>
      </c>
      <c r="AC166" s="40">
        <f t="shared" si="78"/>
        <v>0</v>
      </c>
      <c r="AD166" s="40">
        <f t="shared" si="78"/>
        <v>0</v>
      </c>
      <c r="AE166" s="40">
        <f t="shared" si="79"/>
        <v>0</v>
      </c>
      <c r="AF166" s="40">
        <f t="shared" si="79"/>
        <v>0</v>
      </c>
      <c r="AG166" s="40">
        <f t="shared" si="80"/>
        <v>0</v>
      </c>
      <c r="AH166" s="40">
        <f t="shared" si="80"/>
        <v>0</v>
      </c>
      <c r="AI166" s="40">
        <f t="shared" si="81"/>
        <v>0</v>
      </c>
      <c r="AJ166" s="40">
        <f t="shared" si="81"/>
        <v>0</v>
      </c>
      <c r="AK166" s="40"/>
      <c r="AL166" s="40">
        <v>11</v>
      </c>
      <c r="AM166" s="40">
        <v>17</v>
      </c>
      <c r="AN166" s="40"/>
      <c r="AO166" s="40"/>
      <c r="AP166" s="40">
        <f t="shared" ref="AP166:AP177" si="84">(Y166+AA166+AC166+AE166+AG166+AI166)/(COUNTIF(Y166:AJ166,"&gt;0")/2)</f>
        <v>5.9759999999999813E-2</v>
      </c>
      <c r="AQ166" s="40">
        <f t="shared" ref="AQ166:AQ177" si="85">(Z166+AB166+AD166+AF166+AH166+AJ166)/(COUNTIF(Y166:AJ166,"&gt;0")/2)</f>
        <v>0.21586000000000016</v>
      </c>
    </row>
    <row r="167" spans="3:43" ht="16.5">
      <c r="C167" s="8" t="s">
        <v>46</v>
      </c>
      <c r="D167" s="40">
        <v>2</v>
      </c>
      <c r="E167" s="40">
        <v>2</v>
      </c>
      <c r="F167" s="41">
        <v>2.1403699999999999</v>
      </c>
      <c r="G167" s="43">
        <v>2.1720600000000001</v>
      </c>
      <c r="H167" s="42">
        <v>2.0669</v>
      </c>
      <c r="I167" s="104">
        <v>2.1403699999999999</v>
      </c>
      <c r="J167" s="43">
        <v>2.1724800000000002</v>
      </c>
      <c r="K167" s="42">
        <v>2.0669</v>
      </c>
      <c r="L167" s="104"/>
      <c r="M167" s="43"/>
      <c r="N167" s="42"/>
      <c r="O167" s="104"/>
      <c r="P167" s="43"/>
      <c r="Q167" s="42"/>
      <c r="R167" s="104"/>
      <c r="S167" s="43"/>
      <c r="T167" s="42"/>
      <c r="U167" s="43"/>
      <c r="V167" s="43"/>
      <c r="W167" s="44"/>
      <c r="X167" s="40"/>
      <c r="Y167" s="40">
        <f t="shared" si="76"/>
        <v>3.1690000000000218E-2</v>
      </c>
      <c r="Z167" s="40">
        <f t="shared" si="76"/>
        <v>7.3469999999999924E-2</v>
      </c>
      <c r="AA167" s="40">
        <f t="shared" si="77"/>
        <v>3.2110000000000305E-2</v>
      </c>
      <c r="AB167" s="40">
        <f t="shared" si="77"/>
        <v>7.3469999999999924E-2</v>
      </c>
      <c r="AC167" s="40">
        <f t="shared" si="78"/>
        <v>0</v>
      </c>
      <c r="AD167" s="40">
        <f t="shared" si="78"/>
        <v>0</v>
      </c>
      <c r="AE167" s="40">
        <f t="shared" si="79"/>
        <v>0</v>
      </c>
      <c r="AF167" s="40">
        <f t="shared" si="79"/>
        <v>0</v>
      </c>
      <c r="AG167" s="40">
        <f t="shared" si="80"/>
        <v>0</v>
      </c>
      <c r="AH167" s="40">
        <f t="shared" si="80"/>
        <v>0</v>
      </c>
      <c r="AI167" s="40">
        <f t="shared" si="81"/>
        <v>0</v>
      </c>
      <c r="AJ167" s="40">
        <f t="shared" si="81"/>
        <v>0</v>
      </c>
      <c r="AK167" s="40"/>
      <c r="AL167" s="40">
        <v>21</v>
      </c>
      <c r="AM167" s="40">
        <v>22</v>
      </c>
      <c r="AN167" s="40"/>
      <c r="AO167" s="40"/>
      <c r="AP167" s="40">
        <f t="shared" si="84"/>
        <v>3.1900000000000261E-2</v>
      </c>
      <c r="AQ167" s="40">
        <f t="shared" si="85"/>
        <v>7.3469999999999924E-2</v>
      </c>
    </row>
    <row r="168" spans="3:43" ht="18.75">
      <c r="C168" s="8" t="s">
        <v>39</v>
      </c>
      <c r="D168" s="40">
        <v>2</v>
      </c>
      <c r="E168" s="40">
        <v>2</v>
      </c>
      <c r="F168" s="41">
        <v>2.30531</v>
      </c>
      <c r="G168" s="43">
        <v>2.3547799999999999</v>
      </c>
      <c r="H168" s="42">
        <v>2.14805</v>
      </c>
      <c r="I168" s="104"/>
      <c r="J168" s="43"/>
      <c r="K168" s="42"/>
      <c r="L168" s="104"/>
      <c r="M168" s="43"/>
      <c r="N168" s="42"/>
      <c r="O168" s="104"/>
      <c r="P168" s="43"/>
      <c r="Q168" s="42"/>
      <c r="R168" s="104"/>
      <c r="S168" s="43"/>
      <c r="T168" s="42"/>
      <c r="U168" s="43"/>
      <c r="V168" s="43"/>
      <c r="W168" s="44"/>
      <c r="X168" s="40"/>
      <c r="Y168" s="40">
        <f t="shared" si="76"/>
        <v>4.9469999999999903E-2</v>
      </c>
      <c r="Z168" s="40">
        <f t="shared" si="76"/>
        <v>0.15725999999999996</v>
      </c>
      <c r="AA168" s="40">
        <f t="shared" si="77"/>
        <v>0</v>
      </c>
      <c r="AB168" s="40">
        <f t="shared" si="77"/>
        <v>0</v>
      </c>
      <c r="AC168" s="40">
        <f t="shared" si="78"/>
        <v>0</v>
      </c>
      <c r="AD168" s="40">
        <f t="shared" si="78"/>
        <v>0</v>
      </c>
      <c r="AE168" s="40">
        <f t="shared" si="79"/>
        <v>0</v>
      </c>
      <c r="AF168" s="40">
        <f t="shared" si="79"/>
        <v>0</v>
      </c>
      <c r="AG168" s="40">
        <f t="shared" si="80"/>
        <v>0</v>
      </c>
      <c r="AH168" s="40">
        <f t="shared" si="80"/>
        <v>0</v>
      </c>
      <c r="AI168" s="40">
        <f t="shared" si="81"/>
        <v>0</v>
      </c>
      <c r="AJ168" s="40">
        <f t="shared" si="81"/>
        <v>0</v>
      </c>
      <c r="AK168" s="40"/>
      <c r="AL168" s="40">
        <v>21</v>
      </c>
      <c r="AM168" s="40">
        <v>18</v>
      </c>
      <c r="AN168" s="40"/>
      <c r="AO168" s="40"/>
      <c r="AP168" s="40">
        <f t="shared" si="84"/>
        <v>4.9469999999999903E-2</v>
      </c>
      <c r="AQ168" s="40">
        <f t="shared" si="85"/>
        <v>0.15725999999999996</v>
      </c>
    </row>
    <row r="169" spans="3:43" ht="18.75">
      <c r="C169" s="8" t="s">
        <v>161</v>
      </c>
      <c r="D169" s="40">
        <v>2</v>
      </c>
      <c r="E169" s="40">
        <v>2</v>
      </c>
      <c r="F169" s="41">
        <v>2.1084499999999999</v>
      </c>
      <c r="G169" s="43">
        <v>2.1780300000000001</v>
      </c>
      <c r="H169" s="42">
        <v>1.9539299999999999</v>
      </c>
      <c r="I169" s="104">
        <v>2.2959499999999999</v>
      </c>
      <c r="J169" s="43">
        <v>2.2887499999999998</v>
      </c>
      <c r="K169" s="42">
        <v>2.1882600000000001</v>
      </c>
      <c r="L169" s="104"/>
      <c r="M169" s="43"/>
      <c r="N169" s="42"/>
      <c r="O169" s="104"/>
      <c r="P169" s="43"/>
      <c r="Q169" s="42"/>
      <c r="R169" s="104"/>
      <c r="S169" s="43"/>
      <c r="T169" s="42"/>
      <c r="U169" s="43"/>
      <c r="V169" s="43"/>
      <c r="W169" s="44"/>
      <c r="X169" s="40"/>
      <c r="Y169" s="40">
        <f t="shared" si="76"/>
        <v>6.9580000000000197E-2</v>
      </c>
      <c r="Z169" s="40">
        <f t="shared" si="76"/>
        <v>0.15451999999999999</v>
      </c>
      <c r="AA169" s="40">
        <f t="shared" si="77"/>
        <v>7.2000000000000952E-3</v>
      </c>
      <c r="AB169" s="40">
        <f t="shared" si="77"/>
        <v>0.10768999999999984</v>
      </c>
      <c r="AC169" s="40">
        <f t="shared" si="78"/>
        <v>0</v>
      </c>
      <c r="AD169" s="40">
        <f t="shared" si="78"/>
        <v>0</v>
      </c>
      <c r="AE169" s="40">
        <f t="shared" si="79"/>
        <v>0</v>
      </c>
      <c r="AF169" s="40">
        <f t="shared" si="79"/>
        <v>0</v>
      </c>
      <c r="AG169" s="40">
        <f t="shared" si="80"/>
        <v>0</v>
      </c>
      <c r="AH169" s="40">
        <f t="shared" si="80"/>
        <v>0</v>
      </c>
      <c r="AI169" s="40">
        <f t="shared" si="81"/>
        <v>0</v>
      </c>
      <c r="AJ169" s="40">
        <f t="shared" si="81"/>
        <v>0</v>
      </c>
      <c r="AK169" s="40"/>
      <c r="AL169" s="40">
        <v>46</v>
      </c>
      <c r="AM169" s="40">
        <v>92</v>
      </c>
      <c r="AN169" s="40"/>
      <c r="AO169" s="40"/>
      <c r="AP169" s="40">
        <f t="shared" si="84"/>
        <v>3.8390000000000146E-2</v>
      </c>
      <c r="AQ169" s="40">
        <f t="shared" si="85"/>
        <v>0.13110499999999992</v>
      </c>
    </row>
    <row r="170" spans="3:43" ht="18.75">
      <c r="C170" s="8" t="s">
        <v>33</v>
      </c>
      <c r="D170" s="40">
        <v>2</v>
      </c>
      <c r="E170" s="40">
        <v>2</v>
      </c>
      <c r="F170" s="41">
        <v>2.2806700000000002</v>
      </c>
      <c r="G170" s="43">
        <v>2.2794300000000001</v>
      </c>
      <c r="H170" s="42">
        <v>2.1694399999999998</v>
      </c>
      <c r="I170" s="104">
        <v>2.2806600000000001</v>
      </c>
      <c r="J170" s="43">
        <v>2.2795200000000002</v>
      </c>
      <c r="K170" s="42">
        <v>2.1695000000000002</v>
      </c>
      <c r="L170" s="104"/>
      <c r="M170" s="43"/>
      <c r="N170" s="42"/>
      <c r="O170" s="104"/>
      <c r="P170" s="43"/>
      <c r="Q170" s="42"/>
      <c r="R170" s="104"/>
      <c r="S170" s="43"/>
      <c r="T170" s="42"/>
      <c r="U170" s="43"/>
      <c r="V170" s="43"/>
      <c r="W170" s="44"/>
      <c r="X170" s="40"/>
      <c r="Y170" s="40">
        <f t="shared" si="76"/>
        <v>1.2400000000001299E-3</v>
      </c>
      <c r="Z170" s="40">
        <f t="shared" si="76"/>
        <v>0.11123000000000038</v>
      </c>
      <c r="AA170" s="40">
        <f t="shared" si="77"/>
        <v>1.1399999999999189E-3</v>
      </c>
      <c r="AB170" s="40">
        <f t="shared" si="77"/>
        <v>0.11115999999999993</v>
      </c>
      <c r="AC170" s="40">
        <f t="shared" si="78"/>
        <v>0</v>
      </c>
      <c r="AD170" s="40">
        <f t="shared" si="78"/>
        <v>0</v>
      </c>
      <c r="AE170" s="40">
        <f t="shared" si="79"/>
        <v>0</v>
      </c>
      <c r="AF170" s="40">
        <f t="shared" si="79"/>
        <v>0</v>
      </c>
      <c r="AG170" s="40">
        <f t="shared" si="80"/>
        <v>0</v>
      </c>
      <c r="AH170" s="40">
        <f t="shared" si="80"/>
        <v>0</v>
      </c>
      <c r="AI170" s="40">
        <f t="shared" si="81"/>
        <v>0</v>
      </c>
      <c r="AJ170" s="40">
        <f t="shared" si="81"/>
        <v>0</v>
      </c>
      <c r="AK170" s="40"/>
      <c r="AL170" s="40">
        <v>54</v>
      </c>
      <c r="AM170" s="40">
        <v>67</v>
      </c>
      <c r="AN170" s="40"/>
      <c r="AO170" s="40"/>
      <c r="AP170" s="40">
        <f t="shared" si="84"/>
        <v>1.1900000000000244E-3</v>
      </c>
      <c r="AQ170" s="40">
        <f t="shared" si="85"/>
        <v>0.11119500000000015</v>
      </c>
    </row>
    <row r="171" spans="3:43" ht="18.75">
      <c r="C171" s="8" t="s">
        <v>162</v>
      </c>
      <c r="D171" s="40">
        <v>2</v>
      </c>
      <c r="E171" s="40">
        <v>2</v>
      </c>
      <c r="F171" s="41">
        <v>2.1176900000000001</v>
      </c>
      <c r="G171" s="43">
        <v>2.2283300000000001</v>
      </c>
      <c r="H171" s="42">
        <v>2.0411999999999999</v>
      </c>
      <c r="I171" s="104">
        <v>2.2726299999999999</v>
      </c>
      <c r="J171" s="43">
        <v>2.2970199999999998</v>
      </c>
      <c r="K171" s="42">
        <v>2.2415500000000002</v>
      </c>
      <c r="L171" s="104">
        <v>2.2824</v>
      </c>
      <c r="M171" s="43">
        <v>2.2665000000000002</v>
      </c>
      <c r="N171" s="42">
        <v>2.2397200000000002</v>
      </c>
      <c r="O171" s="104"/>
      <c r="P171" s="43"/>
      <c r="Q171" s="42"/>
      <c r="R171" s="104"/>
      <c r="S171" s="43"/>
      <c r="T171" s="42"/>
      <c r="U171" s="43"/>
      <c r="V171" s="43"/>
      <c r="W171" s="44"/>
      <c r="X171" s="40"/>
      <c r="Y171" s="40">
        <f t="shared" si="76"/>
        <v>0.11064000000000007</v>
      </c>
      <c r="Z171" s="40">
        <f t="shared" si="76"/>
        <v>7.6490000000000169E-2</v>
      </c>
      <c r="AA171" s="40">
        <f t="shared" si="77"/>
        <v>2.4389999999999912E-2</v>
      </c>
      <c r="AB171" s="40">
        <f t="shared" si="77"/>
        <v>3.1079999999999774E-2</v>
      </c>
      <c r="AC171" s="40">
        <f t="shared" si="78"/>
        <v>1.5899999999999803E-2</v>
      </c>
      <c r="AD171" s="40">
        <f t="shared" si="78"/>
        <v>4.2679999999999829E-2</v>
      </c>
      <c r="AE171" s="40">
        <f t="shared" si="79"/>
        <v>0</v>
      </c>
      <c r="AF171" s="40">
        <f t="shared" si="79"/>
        <v>0</v>
      </c>
      <c r="AG171" s="40">
        <f t="shared" si="80"/>
        <v>0</v>
      </c>
      <c r="AH171" s="40">
        <f t="shared" si="80"/>
        <v>0</v>
      </c>
      <c r="AI171" s="40">
        <f t="shared" si="81"/>
        <v>0</v>
      </c>
      <c r="AJ171" s="40">
        <f t="shared" si="81"/>
        <v>0</v>
      </c>
      <c r="AK171" s="40"/>
      <c r="AL171" s="40">
        <v>227</v>
      </c>
      <c r="AM171" s="40">
        <v>260</v>
      </c>
      <c r="AN171" s="40"/>
      <c r="AO171" s="40"/>
      <c r="AP171" s="40">
        <f t="shared" si="84"/>
        <v>5.0309999999999931E-2</v>
      </c>
      <c r="AQ171" s="40">
        <f t="shared" si="85"/>
        <v>5.0083333333333258E-2</v>
      </c>
    </row>
    <row r="172" spans="3:43" ht="18.75">
      <c r="C172" s="8" t="s">
        <v>29</v>
      </c>
      <c r="D172" s="40">
        <v>2</v>
      </c>
      <c r="E172" s="40">
        <v>2</v>
      </c>
      <c r="F172" s="41">
        <v>2.31088</v>
      </c>
      <c r="G172" s="43">
        <v>2.2807400000000002</v>
      </c>
      <c r="H172" s="42">
        <v>2.2040799999999998</v>
      </c>
      <c r="I172" s="104">
        <v>2.2994300000000001</v>
      </c>
      <c r="J172" s="43">
        <v>2.2805499999999999</v>
      </c>
      <c r="K172" s="42">
        <v>2.2039499999999999</v>
      </c>
      <c r="L172" s="104">
        <v>2.3133499999999998</v>
      </c>
      <c r="M172" s="43">
        <v>2.2803100000000001</v>
      </c>
      <c r="N172" s="42">
        <v>2.2036799999999999</v>
      </c>
      <c r="O172" s="104"/>
      <c r="P172" s="43"/>
      <c r="Q172" s="42"/>
      <c r="R172" s="104"/>
      <c r="S172" s="43"/>
      <c r="T172" s="42"/>
      <c r="U172" s="43"/>
      <c r="V172" s="43"/>
      <c r="W172" s="44"/>
      <c r="X172" s="40"/>
      <c r="Y172" s="40">
        <f t="shared" si="76"/>
        <v>3.0139999999999834E-2</v>
      </c>
      <c r="Z172" s="40">
        <f t="shared" si="76"/>
        <v>0.10680000000000023</v>
      </c>
      <c r="AA172" s="40">
        <f t="shared" si="77"/>
        <v>1.888000000000023E-2</v>
      </c>
      <c r="AB172" s="40">
        <f t="shared" si="77"/>
        <v>9.5480000000000231E-2</v>
      </c>
      <c r="AC172" s="40">
        <f t="shared" si="78"/>
        <v>3.3039999999999736E-2</v>
      </c>
      <c r="AD172" s="40">
        <f t="shared" si="78"/>
        <v>0.10966999999999993</v>
      </c>
      <c r="AE172" s="40">
        <f t="shared" si="79"/>
        <v>0</v>
      </c>
      <c r="AF172" s="40">
        <f t="shared" si="79"/>
        <v>0</v>
      </c>
      <c r="AG172" s="40">
        <f t="shared" si="80"/>
        <v>0</v>
      </c>
      <c r="AH172" s="40">
        <f t="shared" si="80"/>
        <v>0</v>
      </c>
      <c r="AI172" s="40">
        <f t="shared" si="81"/>
        <v>0</v>
      </c>
      <c r="AJ172" s="40">
        <f t="shared" si="81"/>
        <v>0</v>
      </c>
      <c r="AK172" s="40"/>
      <c r="AL172" s="40">
        <v>365</v>
      </c>
      <c r="AM172" s="40">
        <v>330</v>
      </c>
      <c r="AN172" s="40"/>
      <c r="AO172" s="40"/>
      <c r="AP172" s="40">
        <f t="shared" si="84"/>
        <v>2.7353333333333268E-2</v>
      </c>
      <c r="AQ172" s="40">
        <f t="shared" si="85"/>
        <v>0.10398333333333347</v>
      </c>
    </row>
    <row r="173" spans="3:43" ht="18.75">
      <c r="C173" s="8" t="s">
        <v>30</v>
      </c>
      <c r="D173" s="40">
        <v>2</v>
      </c>
      <c r="E173" s="40">
        <v>2</v>
      </c>
      <c r="F173" s="41">
        <v>2.3624499999999999</v>
      </c>
      <c r="G173" s="43">
        <v>2.3697300000000001</v>
      </c>
      <c r="H173" s="42">
        <v>2.2772299999999999</v>
      </c>
      <c r="I173" s="104">
        <v>2.35859</v>
      </c>
      <c r="J173" s="43">
        <v>2.3578399999999999</v>
      </c>
      <c r="K173" s="42">
        <v>2.2743500000000001</v>
      </c>
      <c r="L173" s="104">
        <v>2.3547099999999999</v>
      </c>
      <c r="M173" s="43">
        <v>2.33582</v>
      </c>
      <c r="N173" s="42">
        <v>2.2639300000000002</v>
      </c>
      <c r="O173" s="104">
        <v>2.3612199999999999</v>
      </c>
      <c r="P173" s="43">
        <v>2.3565499999999999</v>
      </c>
      <c r="Q173" s="42">
        <v>2.2655799999999999</v>
      </c>
      <c r="R173" s="104"/>
      <c r="S173" s="43"/>
      <c r="T173" s="42"/>
      <c r="U173" s="43"/>
      <c r="V173" s="43"/>
      <c r="W173" s="44"/>
      <c r="X173" s="40"/>
      <c r="Y173" s="40">
        <f t="shared" si="76"/>
        <v>7.2800000000001752E-3</v>
      </c>
      <c r="Z173" s="40">
        <f t="shared" si="76"/>
        <v>8.5220000000000073E-2</v>
      </c>
      <c r="AA173" s="40">
        <f t="shared" si="77"/>
        <v>7.5000000000002842E-4</v>
      </c>
      <c r="AB173" s="40">
        <f t="shared" si="77"/>
        <v>8.4239999999999871E-2</v>
      </c>
      <c r="AC173" s="40">
        <f t="shared" si="78"/>
        <v>1.8889999999999851E-2</v>
      </c>
      <c r="AD173" s="40">
        <f t="shared" si="78"/>
        <v>9.0779999999999639E-2</v>
      </c>
      <c r="AE173" s="40">
        <f t="shared" si="79"/>
        <v>4.669999999999952E-3</v>
      </c>
      <c r="AF173" s="40">
        <f t="shared" si="79"/>
        <v>9.5639999999999947E-2</v>
      </c>
      <c r="AG173" s="40">
        <f t="shared" si="80"/>
        <v>0</v>
      </c>
      <c r="AH173" s="40">
        <f t="shared" si="80"/>
        <v>0</v>
      </c>
      <c r="AI173" s="40">
        <f t="shared" si="81"/>
        <v>0</v>
      </c>
      <c r="AJ173" s="40">
        <f t="shared" si="81"/>
        <v>0</v>
      </c>
      <c r="AK173" s="40"/>
      <c r="AL173" s="40">
        <v>246</v>
      </c>
      <c r="AM173" s="40">
        <v>150</v>
      </c>
      <c r="AN173" s="40"/>
      <c r="AO173" s="40"/>
      <c r="AP173" s="40">
        <f t="shared" si="84"/>
        <v>7.8975000000000017E-3</v>
      </c>
      <c r="AQ173" s="40">
        <f t="shared" si="85"/>
        <v>8.8969999999999883E-2</v>
      </c>
    </row>
    <row r="174" spans="3:43" ht="18.75">
      <c r="C174" s="8" t="s">
        <v>31</v>
      </c>
      <c r="D174" s="40">
        <v>2</v>
      </c>
      <c r="E174" s="40">
        <v>2</v>
      </c>
      <c r="F174" s="41">
        <v>2.4708100000000002</v>
      </c>
      <c r="G174" s="43">
        <v>2.3845499999999999</v>
      </c>
      <c r="H174" s="42">
        <v>2.2821099999999999</v>
      </c>
      <c r="I174" s="104">
        <v>2.3899599999999999</v>
      </c>
      <c r="J174" s="43">
        <v>2.6509100000000001</v>
      </c>
      <c r="K174" s="42">
        <v>2.3048500000000001</v>
      </c>
      <c r="L174" s="104">
        <v>2.4300000000000002</v>
      </c>
      <c r="M174" s="43">
        <v>2.3668100000000001</v>
      </c>
      <c r="N174" s="42">
        <v>2.2838699999999998</v>
      </c>
      <c r="O174" s="104">
        <v>2.4821900000000001</v>
      </c>
      <c r="P174" s="43">
        <v>2.7490600000000001</v>
      </c>
      <c r="Q174" s="42">
        <v>2.5245899999999999</v>
      </c>
      <c r="R174" s="104">
        <v>2.4517000000000002</v>
      </c>
      <c r="S174" s="43">
        <v>1.7823500000000001</v>
      </c>
      <c r="T174" s="42">
        <v>2.5592000000000001</v>
      </c>
      <c r="U174" s="43"/>
      <c r="V174" s="43"/>
      <c r="W174" s="44"/>
      <c r="X174" s="40"/>
      <c r="Y174" s="40">
        <f t="shared" si="76"/>
        <v>8.6260000000000225E-2</v>
      </c>
      <c r="Z174" s="40">
        <f t="shared" si="76"/>
        <v>0.18870000000000031</v>
      </c>
      <c r="AA174" s="40">
        <f t="shared" si="77"/>
        <v>0.26095000000000024</v>
      </c>
      <c r="AB174" s="40">
        <f t="shared" si="77"/>
        <v>8.5109999999999797E-2</v>
      </c>
      <c r="AC174" s="40">
        <f t="shared" si="78"/>
        <v>6.3190000000000079E-2</v>
      </c>
      <c r="AD174" s="40">
        <f t="shared" si="78"/>
        <v>0.14613000000000032</v>
      </c>
      <c r="AE174" s="40">
        <f t="shared" si="79"/>
        <v>0.26686999999999994</v>
      </c>
      <c r="AF174" s="40">
        <f t="shared" si="79"/>
        <v>4.2399999999999771E-2</v>
      </c>
      <c r="AG174" s="40">
        <f t="shared" si="80"/>
        <v>0.66935000000000011</v>
      </c>
      <c r="AH174" s="40">
        <f t="shared" si="80"/>
        <v>0.10749999999999993</v>
      </c>
      <c r="AI174" s="40">
        <f t="shared" si="81"/>
        <v>0</v>
      </c>
      <c r="AJ174" s="40">
        <f t="shared" si="81"/>
        <v>0</v>
      </c>
      <c r="AK174" s="40"/>
      <c r="AL174" s="40">
        <v>560</v>
      </c>
      <c r="AM174" s="40">
        <v>739</v>
      </c>
      <c r="AN174" s="40"/>
      <c r="AO174" s="40"/>
      <c r="AP174" s="40">
        <f t="shared" si="84"/>
        <v>0.26932400000000012</v>
      </c>
      <c r="AQ174" s="40">
        <f t="shared" si="85"/>
        <v>0.11396800000000003</v>
      </c>
    </row>
    <row r="175" spans="3:43" ht="18.75">
      <c r="C175" s="8" t="s">
        <v>32</v>
      </c>
      <c r="D175" s="40">
        <v>2</v>
      </c>
      <c r="E175" s="40">
        <v>2</v>
      </c>
      <c r="F175" s="41">
        <v>2.49098</v>
      </c>
      <c r="G175" s="43">
        <v>2.4782700000000002</v>
      </c>
      <c r="H175" s="42">
        <v>2.4568599999999998</v>
      </c>
      <c r="I175" s="104">
        <v>2.4910000000000001</v>
      </c>
      <c r="J175" s="43">
        <v>2.4775299999999998</v>
      </c>
      <c r="K175" s="42">
        <v>2.4578000000000002</v>
      </c>
      <c r="L175" s="104">
        <v>2.4909599999999998</v>
      </c>
      <c r="M175" s="43">
        <v>2.4774600000000002</v>
      </c>
      <c r="N175" s="42">
        <v>2.4568099999999999</v>
      </c>
      <c r="O175" s="104">
        <v>2.4910000000000001</v>
      </c>
      <c r="P175" s="43">
        <v>2.47818</v>
      </c>
      <c r="Q175" s="42">
        <v>2.4578500000000001</v>
      </c>
      <c r="R175" s="104">
        <v>2.4907400000000002</v>
      </c>
      <c r="S175" s="43">
        <v>2.4777300000000002</v>
      </c>
      <c r="T175" s="42">
        <v>2.4570400000000001</v>
      </c>
      <c r="U175" s="43">
        <v>2.4907400000000002</v>
      </c>
      <c r="V175" s="43">
        <v>2.4780000000000002</v>
      </c>
      <c r="W175" s="44">
        <v>2.45696</v>
      </c>
      <c r="X175" s="40"/>
      <c r="Y175" s="40">
        <f t="shared" si="76"/>
        <v>1.2709999999999777E-2</v>
      </c>
      <c r="Z175" s="40">
        <f t="shared" si="76"/>
        <v>3.412000000000015E-2</v>
      </c>
      <c r="AA175" s="40">
        <f t="shared" si="77"/>
        <v>1.3470000000000315E-2</v>
      </c>
      <c r="AB175" s="40">
        <f t="shared" si="77"/>
        <v>3.3199999999999896E-2</v>
      </c>
      <c r="AC175" s="40">
        <f t="shared" si="78"/>
        <v>1.3499999999999623E-2</v>
      </c>
      <c r="AD175" s="40">
        <f t="shared" si="78"/>
        <v>3.4149999999999903E-2</v>
      </c>
      <c r="AE175" s="40">
        <f t="shared" si="79"/>
        <v>1.2820000000000054E-2</v>
      </c>
      <c r="AF175" s="40">
        <f t="shared" si="79"/>
        <v>3.3150000000000013E-2</v>
      </c>
      <c r="AG175" s="40">
        <f t="shared" si="80"/>
        <v>1.3009999999999966E-2</v>
      </c>
      <c r="AH175" s="40">
        <f t="shared" si="80"/>
        <v>3.3700000000000063E-2</v>
      </c>
      <c r="AI175" s="40">
        <f t="shared" si="81"/>
        <v>1.2739999999999974E-2</v>
      </c>
      <c r="AJ175" s="40">
        <f t="shared" si="81"/>
        <v>3.3780000000000143E-2</v>
      </c>
      <c r="AK175" s="40"/>
      <c r="AL175" s="40">
        <v>77</v>
      </c>
      <c r="AM175" s="40">
        <v>75</v>
      </c>
      <c r="AN175" s="40"/>
      <c r="AO175" s="40"/>
      <c r="AP175" s="40">
        <f t="shared" si="84"/>
        <v>1.3041666666666618E-2</v>
      </c>
      <c r="AQ175" s="40">
        <f t="shared" si="85"/>
        <v>3.3683333333333364E-2</v>
      </c>
    </row>
    <row r="176" spans="3:43" ht="18">
      <c r="C176" s="8" t="s">
        <v>47</v>
      </c>
      <c r="D176" s="40">
        <v>2</v>
      </c>
      <c r="E176" s="40">
        <v>2</v>
      </c>
      <c r="F176" s="41">
        <v>2.1979700000000002</v>
      </c>
      <c r="G176" s="43">
        <v>2.3343600000000002</v>
      </c>
      <c r="H176" s="42">
        <v>2.3283299999999998</v>
      </c>
      <c r="I176" s="104">
        <v>2.1981199999999999</v>
      </c>
      <c r="J176" s="43">
        <v>2.2997899999999998</v>
      </c>
      <c r="K176" s="42">
        <v>2.1832099999999999</v>
      </c>
      <c r="L176" s="104">
        <v>2.1981700000000002</v>
      </c>
      <c r="M176" s="43">
        <v>2.2925399999999998</v>
      </c>
      <c r="N176" s="42">
        <v>2.2051099999999999</v>
      </c>
      <c r="O176" s="104"/>
      <c r="P176" s="43"/>
      <c r="Q176" s="42"/>
      <c r="R176" s="104"/>
      <c r="S176" s="43"/>
      <c r="T176" s="42"/>
      <c r="U176" s="43"/>
      <c r="V176" s="43"/>
      <c r="W176" s="44"/>
      <c r="X176" s="40"/>
      <c r="Y176" s="40">
        <f t="shared" si="76"/>
        <v>0.13639000000000001</v>
      </c>
      <c r="Z176" s="40">
        <f t="shared" si="76"/>
        <v>0.13035999999999959</v>
      </c>
      <c r="AA176" s="40">
        <f t="shared" si="77"/>
        <v>0.10166999999999993</v>
      </c>
      <c r="AB176" s="40">
        <f t="shared" si="77"/>
        <v>1.4909999999999979E-2</v>
      </c>
      <c r="AC176" s="40">
        <f t="shared" si="78"/>
        <v>9.4369999999999621E-2</v>
      </c>
      <c r="AD176" s="40">
        <f t="shared" si="78"/>
        <v>6.9399999999997242E-3</v>
      </c>
      <c r="AE176" s="40">
        <f t="shared" si="79"/>
        <v>0</v>
      </c>
      <c r="AF176" s="40">
        <f t="shared" si="79"/>
        <v>0</v>
      </c>
      <c r="AG176" s="40">
        <f t="shared" si="80"/>
        <v>0</v>
      </c>
      <c r="AH176" s="40">
        <f t="shared" si="80"/>
        <v>0</v>
      </c>
      <c r="AI176" s="40">
        <f t="shared" si="81"/>
        <v>0</v>
      </c>
      <c r="AJ176" s="40">
        <f t="shared" si="81"/>
        <v>0</v>
      </c>
      <c r="AK176" s="40"/>
      <c r="AL176" s="40">
        <v>13</v>
      </c>
      <c r="AM176" s="40">
        <v>185</v>
      </c>
      <c r="AN176" s="40"/>
      <c r="AO176" s="40"/>
      <c r="AP176" s="40">
        <f t="shared" si="84"/>
        <v>0.11080999999999985</v>
      </c>
      <c r="AQ176" s="40">
        <f t="shared" si="85"/>
        <v>5.073666666666643E-2</v>
      </c>
    </row>
    <row r="177" spans="3:43" ht="17.25">
      <c r="C177" s="6" t="s">
        <v>96</v>
      </c>
      <c r="D177" s="40">
        <v>3</v>
      </c>
      <c r="E177" s="40">
        <v>1</v>
      </c>
      <c r="F177" s="104">
        <v>1.8243400000000001</v>
      </c>
      <c r="G177" s="43">
        <v>1.8568</v>
      </c>
      <c r="H177" s="42">
        <v>1.7942499999999999</v>
      </c>
      <c r="I177" s="104">
        <v>1.82725</v>
      </c>
      <c r="J177" s="43">
        <v>1.8571599999999999</v>
      </c>
      <c r="K177" s="42">
        <v>1.79434</v>
      </c>
      <c r="L177" s="104"/>
      <c r="M177" s="43"/>
      <c r="N177" s="42"/>
      <c r="O177" s="104"/>
      <c r="P177" s="43"/>
      <c r="Q177" s="42"/>
      <c r="R177" s="104"/>
      <c r="S177" s="43"/>
      <c r="T177" s="42"/>
      <c r="U177" s="43"/>
      <c r="V177" s="43"/>
      <c r="W177" s="44"/>
      <c r="X177" s="40"/>
      <c r="Y177" s="40">
        <f t="shared" si="76"/>
        <v>3.2459999999999933E-2</v>
      </c>
      <c r="Z177" s="40">
        <f t="shared" si="76"/>
        <v>3.0090000000000172E-2</v>
      </c>
      <c r="AA177" s="40">
        <f t="shared" si="77"/>
        <v>2.9909999999999881E-2</v>
      </c>
      <c r="AB177" s="40">
        <f t="shared" si="77"/>
        <v>3.2909999999999995E-2</v>
      </c>
      <c r="AC177" s="40">
        <f t="shared" si="78"/>
        <v>0</v>
      </c>
      <c r="AD177" s="40">
        <f t="shared" si="78"/>
        <v>0</v>
      </c>
      <c r="AE177" s="40">
        <f t="shared" si="79"/>
        <v>0</v>
      </c>
      <c r="AF177" s="40">
        <f t="shared" si="79"/>
        <v>0</v>
      </c>
      <c r="AG177" s="40">
        <f t="shared" si="80"/>
        <v>0</v>
      </c>
      <c r="AH177" s="40">
        <f t="shared" si="80"/>
        <v>0</v>
      </c>
      <c r="AI177" s="40">
        <f t="shared" si="81"/>
        <v>0</v>
      </c>
      <c r="AJ177" s="40">
        <f t="shared" si="81"/>
        <v>0</v>
      </c>
      <c r="AK177" s="40"/>
      <c r="AL177" s="40">
        <v>28</v>
      </c>
      <c r="AM177" s="40">
        <v>39</v>
      </c>
      <c r="AN177" s="40"/>
      <c r="AO177" s="40"/>
      <c r="AP177" s="40">
        <f t="shared" si="84"/>
        <v>3.1184999999999907E-2</v>
      </c>
      <c r="AQ177" s="40">
        <f t="shared" si="85"/>
        <v>3.1500000000000083E-2</v>
      </c>
    </row>
    <row r="178" spans="3:43" ht="17.25">
      <c r="C178" s="8" t="s">
        <v>97</v>
      </c>
      <c r="D178" s="40">
        <v>3</v>
      </c>
      <c r="E178" s="40">
        <v>1</v>
      </c>
      <c r="F178" s="41">
        <v>1.9822599999999999</v>
      </c>
      <c r="G178" s="43">
        <v>1.76275</v>
      </c>
      <c r="H178" s="42">
        <v>1.9822599999999999</v>
      </c>
      <c r="I178" s="104"/>
      <c r="J178" s="43"/>
      <c r="K178" s="42"/>
      <c r="L178" s="104"/>
      <c r="M178" s="43"/>
      <c r="N178" s="42"/>
      <c r="O178" s="104"/>
      <c r="P178" s="43"/>
      <c r="Q178" s="42"/>
      <c r="R178" s="104"/>
      <c r="S178" s="43"/>
      <c r="T178" s="42"/>
      <c r="U178" s="43"/>
      <c r="V178" s="43"/>
      <c r="W178" s="44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>
        <v>21</v>
      </c>
      <c r="AM178" s="40">
        <v>0</v>
      </c>
      <c r="AN178" s="40"/>
      <c r="AO178" s="40"/>
      <c r="AP178" s="40"/>
      <c r="AQ178" s="40"/>
    </row>
    <row r="179" spans="3:43" ht="18">
      <c r="C179" s="8" t="s">
        <v>98</v>
      </c>
      <c r="D179" s="40">
        <v>3</v>
      </c>
      <c r="E179" s="40">
        <v>1</v>
      </c>
      <c r="F179" s="41">
        <v>1.85615</v>
      </c>
      <c r="G179" s="43">
        <v>1.88045</v>
      </c>
      <c r="H179" s="42">
        <v>1.78644</v>
      </c>
      <c r="I179" s="104">
        <v>1.85615</v>
      </c>
      <c r="J179" s="43">
        <v>1.88045</v>
      </c>
      <c r="K179" s="42">
        <v>1.78644</v>
      </c>
      <c r="L179" s="104"/>
      <c r="M179" s="43"/>
      <c r="N179" s="42"/>
      <c r="O179" s="104"/>
      <c r="P179" s="43"/>
      <c r="Q179" s="42"/>
      <c r="R179" s="104"/>
      <c r="S179" s="43"/>
      <c r="T179" s="42"/>
      <c r="U179" s="43"/>
      <c r="V179" s="43"/>
      <c r="W179" s="44"/>
      <c r="X179" s="40"/>
      <c r="Y179" s="40">
        <f t="shared" ref="Y179:Z185" si="86">ABS($F179-G179)</f>
        <v>2.4299999999999988E-2</v>
      </c>
      <c r="Z179" s="40">
        <f t="shared" si="86"/>
        <v>6.9709999999999939E-2</v>
      </c>
      <c r="AA179" s="40">
        <f t="shared" ref="AA179:AB185" si="87">ABS($I179-J179)</f>
        <v>2.4299999999999988E-2</v>
      </c>
      <c r="AB179" s="40">
        <f t="shared" si="87"/>
        <v>6.9709999999999939E-2</v>
      </c>
      <c r="AC179" s="40">
        <f t="shared" ref="AC179:AD185" si="88">ABS($L179-M179)</f>
        <v>0</v>
      </c>
      <c r="AD179" s="40">
        <f t="shared" si="88"/>
        <v>0</v>
      </c>
      <c r="AE179" s="40">
        <f t="shared" ref="AE179:AF185" si="89">ABS($O179-P179)</f>
        <v>0</v>
      </c>
      <c r="AF179" s="40">
        <f t="shared" si="89"/>
        <v>0</v>
      </c>
      <c r="AG179" s="40">
        <f t="shared" ref="AG179:AH185" si="90">ABS($R179-S179)</f>
        <v>0</v>
      </c>
      <c r="AH179" s="40">
        <f t="shared" si="90"/>
        <v>0</v>
      </c>
      <c r="AI179" s="40">
        <f t="shared" ref="AI179:AJ185" si="91">ABS($U179-V179)</f>
        <v>0</v>
      </c>
      <c r="AJ179" s="40">
        <f t="shared" si="91"/>
        <v>0</v>
      </c>
      <c r="AK179" s="40"/>
      <c r="AL179" s="40">
        <v>12</v>
      </c>
      <c r="AM179" s="40">
        <v>13</v>
      </c>
      <c r="AN179" s="40"/>
      <c r="AO179" s="40"/>
      <c r="AP179" s="40">
        <f t="shared" ref="AP179:AP185" si="92">(Y179+AA179+AC179+AE179+AG179+AI179)/(COUNTIF(Y179:AJ179,"&gt;0")/2)</f>
        <v>2.4299999999999988E-2</v>
      </c>
      <c r="AQ179" s="40">
        <f t="shared" ref="AQ179:AQ185" si="93">(Z179+AB179+AD179+AF179+AH179+AJ179)/(COUNTIF(Y179:AJ179,"&gt;0")/2)</f>
        <v>6.9709999999999939E-2</v>
      </c>
    </row>
    <row r="180" spans="3:43" ht="16.5">
      <c r="C180" s="8" t="s">
        <v>99</v>
      </c>
      <c r="D180" s="40">
        <v>3</v>
      </c>
      <c r="E180" s="40">
        <v>1</v>
      </c>
      <c r="F180" s="41">
        <v>1.85348</v>
      </c>
      <c r="G180" s="43">
        <v>1.89012</v>
      </c>
      <c r="H180" s="42">
        <v>1.81555</v>
      </c>
      <c r="I180" s="104">
        <v>1.81734</v>
      </c>
      <c r="J180" s="43">
        <v>1.80908</v>
      </c>
      <c r="K180" s="42">
        <v>1.7512000000000001</v>
      </c>
      <c r="L180" s="104">
        <v>1.85348</v>
      </c>
      <c r="M180" s="43">
        <v>1.89012</v>
      </c>
      <c r="N180" s="42">
        <v>1.81555</v>
      </c>
      <c r="O180" s="104"/>
      <c r="P180" s="43"/>
      <c r="Q180" s="42"/>
      <c r="R180" s="104"/>
      <c r="S180" s="43"/>
      <c r="T180" s="42"/>
      <c r="U180" s="43"/>
      <c r="V180" s="43"/>
      <c r="W180" s="44"/>
      <c r="X180" s="40"/>
      <c r="Y180" s="40">
        <f t="shared" si="86"/>
        <v>3.6640000000000006E-2</v>
      </c>
      <c r="Z180" s="40">
        <f t="shared" si="86"/>
        <v>3.7930000000000019E-2</v>
      </c>
      <c r="AA180" s="40">
        <f t="shared" si="87"/>
        <v>8.2599999999999341E-3</v>
      </c>
      <c r="AB180" s="40">
        <f t="shared" si="87"/>
        <v>6.6139999999999866E-2</v>
      </c>
      <c r="AC180" s="40">
        <f t="shared" si="88"/>
        <v>3.6640000000000006E-2</v>
      </c>
      <c r="AD180" s="40">
        <f t="shared" si="88"/>
        <v>3.7930000000000019E-2</v>
      </c>
      <c r="AE180" s="40">
        <f t="shared" si="89"/>
        <v>0</v>
      </c>
      <c r="AF180" s="40">
        <f t="shared" si="89"/>
        <v>0</v>
      </c>
      <c r="AG180" s="40">
        <f t="shared" si="90"/>
        <v>0</v>
      </c>
      <c r="AH180" s="40">
        <f t="shared" si="90"/>
        <v>0</v>
      </c>
      <c r="AI180" s="40">
        <f t="shared" si="91"/>
        <v>0</v>
      </c>
      <c r="AJ180" s="40">
        <f t="shared" si="91"/>
        <v>0</v>
      </c>
      <c r="AK180" s="40"/>
      <c r="AL180" s="40">
        <v>88</v>
      </c>
      <c r="AM180" s="40">
        <v>88</v>
      </c>
      <c r="AN180" s="40"/>
      <c r="AO180" s="40"/>
      <c r="AP180" s="40">
        <f t="shared" si="92"/>
        <v>2.7179999999999982E-2</v>
      </c>
      <c r="AQ180" s="40">
        <f t="shared" si="93"/>
        <v>4.7333333333333304E-2</v>
      </c>
    </row>
    <row r="181" spans="3:43" ht="18">
      <c r="C181" s="8" t="s">
        <v>100</v>
      </c>
      <c r="D181" s="40">
        <v>3</v>
      </c>
      <c r="E181" s="40">
        <v>1</v>
      </c>
      <c r="F181" s="41">
        <v>1.8748499999999999</v>
      </c>
      <c r="G181" s="43">
        <v>1.91116</v>
      </c>
      <c r="H181" s="42">
        <v>1.8610599999999999</v>
      </c>
      <c r="I181" s="104">
        <v>1.87507</v>
      </c>
      <c r="J181" s="43">
        <v>1.91134</v>
      </c>
      <c r="K181" s="42">
        <v>1.8609</v>
      </c>
      <c r="L181" s="104">
        <v>1.8760300000000001</v>
      </c>
      <c r="M181" s="43">
        <v>1.9112899999999999</v>
      </c>
      <c r="N181" s="42">
        <v>1.86113</v>
      </c>
      <c r="O181" s="104">
        <v>1.8746700000000001</v>
      </c>
      <c r="P181" s="43">
        <v>1.91126</v>
      </c>
      <c r="Q181" s="42">
        <v>1.86107</v>
      </c>
      <c r="R181" s="104"/>
      <c r="S181" s="43"/>
      <c r="T181" s="42"/>
      <c r="U181" s="43"/>
      <c r="V181" s="43"/>
      <c r="W181" s="44"/>
      <c r="X181" s="40"/>
      <c r="Y181" s="40">
        <f t="shared" si="86"/>
        <v>3.6310000000000064E-2</v>
      </c>
      <c r="Z181" s="40">
        <f t="shared" si="86"/>
        <v>1.3789999999999969E-2</v>
      </c>
      <c r="AA181" s="40">
        <f t="shared" si="87"/>
        <v>3.6270000000000024E-2</v>
      </c>
      <c r="AB181" s="40">
        <f t="shared" si="87"/>
        <v>1.4170000000000016E-2</v>
      </c>
      <c r="AC181" s="40">
        <f t="shared" si="88"/>
        <v>3.5259999999999847E-2</v>
      </c>
      <c r="AD181" s="40">
        <f t="shared" si="88"/>
        <v>1.4900000000000135E-2</v>
      </c>
      <c r="AE181" s="40">
        <f t="shared" si="89"/>
        <v>3.65899999999999E-2</v>
      </c>
      <c r="AF181" s="40">
        <f t="shared" si="89"/>
        <v>1.3600000000000056E-2</v>
      </c>
      <c r="AG181" s="40">
        <f t="shared" si="90"/>
        <v>0</v>
      </c>
      <c r="AH181" s="40">
        <f t="shared" si="90"/>
        <v>0</v>
      </c>
      <c r="AI181" s="40">
        <f t="shared" si="91"/>
        <v>0</v>
      </c>
      <c r="AJ181" s="40">
        <f t="shared" si="91"/>
        <v>0</v>
      </c>
      <c r="AK181" s="40"/>
      <c r="AL181" s="40">
        <v>259</v>
      </c>
      <c r="AM181" s="40">
        <v>234</v>
      </c>
      <c r="AN181" s="40"/>
      <c r="AO181" s="40"/>
      <c r="AP181" s="40">
        <f t="shared" si="92"/>
        <v>3.6107499999999959E-2</v>
      </c>
      <c r="AQ181" s="40">
        <f t="shared" si="93"/>
        <v>1.4115000000000044E-2</v>
      </c>
    </row>
    <row r="182" spans="3:43" ht="18.75">
      <c r="C182" s="6" t="s">
        <v>101</v>
      </c>
      <c r="D182" s="40">
        <v>3</v>
      </c>
      <c r="E182" s="40">
        <v>1</v>
      </c>
      <c r="F182" s="41">
        <v>2.3069299999999999</v>
      </c>
      <c r="G182" s="43">
        <v>2.2680500000000001</v>
      </c>
      <c r="H182" s="42">
        <v>2.26816</v>
      </c>
      <c r="I182" s="104">
        <v>1.8170900000000001</v>
      </c>
      <c r="J182" s="43">
        <v>1.8354999999999999</v>
      </c>
      <c r="K182" s="42">
        <v>1.7200500000000001</v>
      </c>
      <c r="L182" s="104">
        <v>1.8170900000000001</v>
      </c>
      <c r="M182" s="43">
        <v>1.8354999999999999</v>
      </c>
      <c r="N182" s="42">
        <v>1.7200500000000001</v>
      </c>
      <c r="O182" s="104"/>
      <c r="P182" s="43"/>
      <c r="Q182" s="42"/>
      <c r="R182" s="104"/>
      <c r="S182" s="43"/>
      <c r="T182" s="42"/>
      <c r="U182" s="43"/>
      <c r="V182" s="43"/>
      <c r="W182" s="44"/>
      <c r="X182" s="40"/>
      <c r="Y182" s="40">
        <f t="shared" si="86"/>
        <v>3.8879999999999804E-2</v>
      </c>
      <c r="Z182" s="40">
        <f t="shared" si="86"/>
        <v>3.8769999999999971E-2</v>
      </c>
      <c r="AA182" s="40">
        <f t="shared" si="87"/>
        <v>1.8409999999999815E-2</v>
      </c>
      <c r="AB182" s="40">
        <f t="shared" si="87"/>
        <v>9.7040000000000015E-2</v>
      </c>
      <c r="AC182" s="40">
        <f t="shared" si="88"/>
        <v>1.8409999999999815E-2</v>
      </c>
      <c r="AD182" s="40">
        <f t="shared" si="88"/>
        <v>9.7040000000000015E-2</v>
      </c>
      <c r="AE182" s="40">
        <f t="shared" si="89"/>
        <v>0</v>
      </c>
      <c r="AF182" s="40">
        <f t="shared" si="89"/>
        <v>0</v>
      </c>
      <c r="AG182" s="40">
        <f t="shared" si="90"/>
        <v>0</v>
      </c>
      <c r="AH182" s="40">
        <f t="shared" si="90"/>
        <v>0</v>
      </c>
      <c r="AI182" s="40">
        <f t="shared" si="91"/>
        <v>0</v>
      </c>
      <c r="AJ182" s="40">
        <f t="shared" si="91"/>
        <v>0</v>
      </c>
      <c r="AK182" s="40"/>
      <c r="AL182" s="40">
        <v>15</v>
      </c>
      <c r="AM182" s="40">
        <v>19</v>
      </c>
      <c r="AN182" s="40"/>
      <c r="AO182" s="40"/>
      <c r="AP182" s="40">
        <f t="shared" si="92"/>
        <v>2.5233333333333146E-2</v>
      </c>
      <c r="AQ182" s="40">
        <f t="shared" si="93"/>
        <v>7.7616666666666667E-2</v>
      </c>
    </row>
    <row r="183" spans="3:43" ht="17.25">
      <c r="C183" s="8" t="s">
        <v>102</v>
      </c>
      <c r="D183" s="40">
        <v>3</v>
      </c>
      <c r="E183" s="40">
        <v>1</v>
      </c>
      <c r="F183" s="41">
        <v>2.2946800000000001</v>
      </c>
      <c r="G183" s="43">
        <v>1.8329299999999999</v>
      </c>
      <c r="H183" s="42">
        <v>1.64194</v>
      </c>
      <c r="I183" s="104"/>
      <c r="J183" s="43"/>
      <c r="K183" s="42"/>
      <c r="L183" s="104"/>
      <c r="M183" s="43"/>
      <c r="N183" s="42"/>
      <c r="O183" s="104"/>
      <c r="P183" s="43"/>
      <c r="Q183" s="42"/>
      <c r="R183" s="104"/>
      <c r="S183" s="43"/>
      <c r="T183" s="42"/>
      <c r="U183" s="43"/>
      <c r="V183" s="43"/>
      <c r="W183" s="44"/>
      <c r="X183" s="40"/>
      <c r="Y183" s="40">
        <f t="shared" si="86"/>
        <v>0.4617500000000001</v>
      </c>
      <c r="Z183" s="40">
        <f t="shared" si="86"/>
        <v>0.6527400000000001</v>
      </c>
      <c r="AA183" s="40">
        <f t="shared" si="87"/>
        <v>0</v>
      </c>
      <c r="AB183" s="40">
        <f t="shared" si="87"/>
        <v>0</v>
      </c>
      <c r="AC183" s="40">
        <f t="shared" si="88"/>
        <v>0</v>
      </c>
      <c r="AD183" s="40">
        <f t="shared" si="88"/>
        <v>0</v>
      </c>
      <c r="AE183" s="40">
        <f t="shared" si="89"/>
        <v>0</v>
      </c>
      <c r="AF183" s="40">
        <f t="shared" si="89"/>
        <v>0</v>
      </c>
      <c r="AG183" s="40">
        <f t="shared" si="90"/>
        <v>0</v>
      </c>
      <c r="AH183" s="40">
        <f t="shared" si="90"/>
        <v>0</v>
      </c>
      <c r="AI183" s="40">
        <f t="shared" si="91"/>
        <v>0</v>
      </c>
      <c r="AJ183" s="40">
        <f t="shared" si="91"/>
        <v>0</v>
      </c>
      <c r="AK183" s="40"/>
      <c r="AL183" s="40">
        <v>14</v>
      </c>
      <c r="AM183" s="40">
        <v>19</v>
      </c>
      <c r="AN183" s="40"/>
      <c r="AO183" s="40"/>
      <c r="AP183" s="40">
        <f t="shared" si="92"/>
        <v>0.4617500000000001</v>
      </c>
      <c r="AQ183" s="40">
        <f t="shared" si="93"/>
        <v>0.6527400000000001</v>
      </c>
    </row>
    <row r="184" spans="3:43" ht="18">
      <c r="C184" s="8" t="s">
        <v>103</v>
      </c>
      <c r="D184" s="40">
        <v>3</v>
      </c>
      <c r="E184" s="40">
        <v>1</v>
      </c>
      <c r="F184" s="41">
        <v>1.92635</v>
      </c>
      <c r="G184" s="43">
        <v>1.90648</v>
      </c>
      <c r="H184" s="42">
        <v>1.81003</v>
      </c>
      <c r="I184" s="104">
        <v>1.8446899999999999</v>
      </c>
      <c r="J184" s="43">
        <v>1.8338000000000001</v>
      </c>
      <c r="K184" s="42">
        <v>1.6904600000000001</v>
      </c>
      <c r="L184" s="104">
        <v>1.92635</v>
      </c>
      <c r="M184" s="43">
        <v>1.9064700000000001</v>
      </c>
      <c r="N184" s="42">
        <v>1.8100400000000001</v>
      </c>
      <c r="O184" s="104"/>
      <c r="P184" s="43"/>
      <c r="Q184" s="42"/>
      <c r="R184" s="104"/>
      <c r="S184" s="43"/>
      <c r="T184" s="42"/>
      <c r="U184" s="43"/>
      <c r="V184" s="43"/>
      <c r="W184" s="44"/>
      <c r="X184" s="40"/>
      <c r="Y184" s="40">
        <f t="shared" si="86"/>
        <v>1.9870000000000054E-2</v>
      </c>
      <c r="Z184" s="40">
        <f t="shared" si="86"/>
        <v>0.11631999999999998</v>
      </c>
      <c r="AA184" s="40">
        <f t="shared" si="87"/>
        <v>1.0889999999999844E-2</v>
      </c>
      <c r="AB184" s="40">
        <f t="shared" si="87"/>
        <v>0.15422999999999987</v>
      </c>
      <c r="AC184" s="40">
        <f t="shared" si="88"/>
        <v>1.9879999999999898E-2</v>
      </c>
      <c r="AD184" s="40">
        <f t="shared" si="88"/>
        <v>0.11630999999999991</v>
      </c>
      <c r="AE184" s="40">
        <f t="shared" si="89"/>
        <v>0</v>
      </c>
      <c r="AF184" s="40">
        <f t="shared" si="89"/>
        <v>0</v>
      </c>
      <c r="AG184" s="40">
        <f t="shared" si="90"/>
        <v>0</v>
      </c>
      <c r="AH184" s="40">
        <f t="shared" si="90"/>
        <v>0</v>
      </c>
      <c r="AI184" s="40">
        <f t="shared" si="91"/>
        <v>0</v>
      </c>
      <c r="AJ184" s="40">
        <f t="shared" si="91"/>
        <v>0</v>
      </c>
      <c r="AK184" s="40"/>
      <c r="AL184" s="40">
        <v>68</v>
      </c>
      <c r="AM184" s="40">
        <v>60</v>
      </c>
      <c r="AN184" s="40"/>
      <c r="AO184" s="40"/>
      <c r="AP184" s="40">
        <f t="shared" si="92"/>
        <v>1.6879999999999933E-2</v>
      </c>
      <c r="AQ184" s="40">
        <f t="shared" si="93"/>
        <v>0.12895333333333325</v>
      </c>
    </row>
    <row r="185" spans="3:43" ht="18">
      <c r="C185" s="8" t="s">
        <v>156</v>
      </c>
      <c r="D185" s="40">
        <v>3</v>
      </c>
      <c r="E185" s="40">
        <v>1</v>
      </c>
      <c r="F185" s="41">
        <v>1.9056</v>
      </c>
      <c r="G185" s="43">
        <v>1.9168700000000001</v>
      </c>
      <c r="H185" s="42">
        <v>1.81748</v>
      </c>
      <c r="I185" s="104">
        <v>1.90557</v>
      </c>
      <c r="J185" s="43">
        <v>1.9170499999999999</v>
      </c>
      <c r="K185" s="42">
        <v>1.8171900000000001</v>
      </c>
      <c r="L185" s="104">
        <v>1.9057900000000001</v>
      </c>
      <c r="M185" s="43">
        <v>1.9166799999999999</v>
      </c>
      <c r="N185" s="42">
        <v>1.8168800000000001</v>
      </c>
      <c r="O185" s="104">
        <v>1.90557</v>
      </c>
      <c r="P185" s="43">
        <v>1.91673</v>
      </c>
      <c r="Q185" s="42">
        <v>1.81701</v>
      </c>
      <c r="R185" s="104"/>
      <c r="S185" s="43"/>
      <c r="T185" s="42"/>
      <c r="U185" s="43"/>
      <c r="V185" s="43"/>
      <c r="W185" s="44"/>
      <c r="X185" s="40"/>
      <c r="Y185" s="40">
        <f t="shared" si="86"/>
        <v>1.1270000000000113E-2</v>
      </c>
      <c r="Z185" s="40">
        <f t="shared" si="86"/>
        <v>8.8119999999999976E-2</v>
      </c>
      <c r="AA185" s="40">
        <f t="shared" si="87"/>
        <v>1.1479999999999935E-2</v>
      </c>
      <c r="AB185" s="40">
        <f t="shared" si="87"/>
        <v>8.8379999999999903E-2</v>
      </c>
      <c r="AC185" s="40">
        <f t="shared" si="88"/>
        <v>1.0889999999999844E-2</v>
      </c>
      <c r="AD185" s="40">
        <f t="shared" si="88"/>
        <v>8.8910000000000045E-2</v>
      </c>
      <c r="AE185" s="40">
        <f t="shared" si="89"/>
        <v>1.1160000000000059E-2</v>
      </c>
      <c r="AF185" s="40">
        <f t="shared" si="89"/>
        <v>8.8559999999999972E-2</v>
      </c>
      <c r="AG185" s="40">
        <f t="shared" si="90"/>
        <v>0</v>
      </c>
      <c r="AH185" s="40">
        <f t="shared" si="90"/>
        <v>0</v>
      </c>
      <c r="AI185" s="40">
        <f t="shared" si="91"/>
        <v>0</v>
      </c>
      <c r="AJ185" s="40">
        <f t="shared" si="91"/>
        <v>0</v>
      </c>
      <c r="AK185" s="40"/>
      <c r="AL185" s="40">
        <v>168</v>
      </c>
      <c r="AM185" s="40">
        <v>61</v>
      </c>
      <c r="AN185" s="40"/>
      <c r="AO185" s="40"/>
      <c r="AP185" s="40">
        <f t="shared" si="92"/>
        <v>1.1199999999999988E-2</v>
      </c>
      <c r="AQ185" s="40">
        <f t="shared" si="93"/>
        <v>8.8492499999999974E-2</v>
      </c>
    </row>
    <row r="186" spans="3:43" ht="17.25">
      <c r="C186" s="8" t="s">
        <v>104</v>
      </c>
      <c r="D186" s="40">
        <v>3</v>
      </c>
      <c r="E186" s="40">
        <v>1</v>
      </c>
      <c r="F186" s="41">
        <v>1.99427</v>
      </c>
      <c r="G186" s="43">
        <v>1.9273499999999999</v>
      </c>
      <c r="H186" s="42">
        <v>1.99427</v>
      </c>
      <c r="I186" s="104">
        <v>1.9974400000000001</v>
      </c>
      <c r="J186" s="43">
        <v>1.9276899999999999</v>
      </c>
      <c r="K186" s="42">
        <v>1.9974400000000001</v>
      </c>
      <c r="L186" s="104"/>
      <c r="M186" s="43"/>
      <c r="N186" s="42"/>
      <c r="O186" s="104"/>
      <c r="P186" s="43"/>
      <c r="Q186" s="42"/>
      <c r="R186" s="104"/>
      <c r="S186" s="43"/>
      <c r="T186" s="42"/>
      <c r="U186" s="43"/>
      <c r="V186" s="43"/>
      <c r="W186" s="44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>
        <v>58</v>
      </c>
      <c r="AM186" s="40">
        <v>0</v>
      </c>
      <c r="AN186" s="40"/>
      <c r="AO186" s="40"/>
      <c r="AP186" s="40"/>
      <c r="AQ186" s="40"/>
    </row>
    <row r="187" spans="3:43" ht="18">
      <c r="C187" s="8" t="s">
        <v>105</v>
      </c>
      <c r="D187" s="40">
        <v>3</v>
      </c>
      <c r="E187" s="40">
        <v>1</v>
      </c>
      <c r="F187" s="41">
        <v>1.99309</v>
      </c>
      <c r="G187" s="43">
        <v>1.9603699999999999</v>
      </c>
      <c r="H187" s="42">
        <v>1.93499</v>
      </c>
      <c r="I187" s="104">
        <v>1.9934700000000001</v>
      </c>
      <c r="J187" s="43">
        <v>1.96085</v>
      </c>
      <c r="K187" s="42">
        <v>1.93516</v>
      </c>
      <c r="L187" s="104">
        <v>1.9931399999999999</v>
      </c>
      <c r="M187" s="43">
        <v>1.96072</v>
      </c>
      <c r="N187" s="42">
        <v>1.9350000000000001</v>
      </c>
      <c r="O187" s="104">
        <v>1.9923500000000001</v>
      </c>
      <c r="P187" s="43">
        <v>1.9603900000000001</v>
      </c>
      <c r="Q187" s="42">
        <v>1.9349499999999999</v>
      </c>
      <c r="R187" s="104"/>
      <c r="S187" s="43"/>
      <c r="T187" s="42"/>
      <c r="U187" s="43"/>
      <c r="V187" s="43"/>
      <c r="W187" s="44"/>
      <c r="X187" s="40"/>
      <c r="Y187" s="40">
        <f>ABS($F187-G187)</f>
        <v>3.2720000000000082E-2</v>
      </c>
      <c r="Z187" s="40">
        <f>ABS($F187-H187)</f>
        <v>5.8100000000000041E-2</v>
      </c>
      <c r="AA187" s="40">
        <f>ABS($I187-J187)</f>
        <v>3.2620000000000093E-2</v>
      </c>
      <c r="AB187" s="40">
        <f>ABS($I187-K187)</f>
        <v>5.8310000000000084E-2</v>
      </c>
      <c r="AC187" s="40">
        <f>ABS($L187-M187)</f>
        <v>3.2419999999999893E-2</v>
      </c>
      <c r="AD187" s="40">
        <f>ABS($L187-N187)</f>
        <v>5.8139999999999858E-2</v>
      </c>
      <c r="AE187" s="40">
        <f>ABS($O187-P187)</f>
        <v>3.1959999999999988E-2</v>
      </c>
      <c r="AF187" s="40">
        <f>ABS($O187-Q187)</f>
        <v>5.7400000000000118E-2</v>
      </c>
      <c r="AG187" s="40">
        <f>ABS($R187-S187)</f>
        <v>0</v>
      </c>
      <c r="AH187" s="40">
        <f>ABS($R187-T187)</f>
        <v>0</v>
      </c>
      <c r="AI187" s="40">
        <f>ABS($U187-V187)</f>
        <v>0</v>
      </c>
      <c r="AJ187" s="40">
        <f>ABS($U187-W187)</f>
        <v>0</v>
      </c>
      <c r="AK187" s="40"/>
      <c r="AL187" s="40">
        <v>103</v>
      </c>
      <c r="AM187" s="40">
        <v>102</v>
      </c>
      <c r="AN187" s="40"/>
      <c r="AO187" s="40"/>
      <c r="AP187" s="40">
        <f t="shared" ref="AP187" si="94">(Y187+AA187+AC187+AE187+AG187+AI187)/(COUNTIF(Y187:AJ187,"&gt;0")/2)</f>
        <v>3.2430000000000014E-2</v>
      </c>
      <c r="AQ187" s="40">
        <f t="shared" ref="AQ187" si="95">(Z187+AB187+AD187+AF187+AH187+AJ187)/(COUNTIF(Y187:AJ187,"&gt;0")/2)</f>
        <v>5.7987500000000025E-2</v>
      </c>
    </row>
    <row r="188" spans="3:43" ht="18.75">
      <c r="C188" s="6" t="s">
        <v>106</v>
      </c>
      <c r="D188" s="40">
        <v>3</v>
      </c>
      <c r="E188" s="40">
        <v>1</v>
      </c>
      <c r="F188" s="41">
        <v>1.89883</v>
      </c>
      <c r="G188" s="43">
        <v>1.93414</v>
      </c>
      <c r="H188" s="42">
        <v>1.89883</v>
      </c>
      <c r="I188" s="104">
        <v>1.89883</v>
      </c>
      <c r="J188" s="43">
        <v>1.93469</v>
      </c>
      <c r="K188" s="42">
        <v>1.89883</v>
      </c>
      <c r="L188" s="104"/>
      <c r="M188" s="43"/>
      <c r="N188" s="42"/>
      <c r="O188" s="104"/>
      <c r="P188" s="43"/>
      <c r="Q188" s="42"/>
      <c r="R188" s="104"/>
      <c r="S188" s="43"/>
      <c r="T188" s="42"/>
      <c r="U188" s="43"/>
      <c r="V188" s="43"/>
      <c r="W188" s="44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>
        <v>135</v>
      </c>
      <c r="AM188" s="40">
        <v>0</v>
      </c>
      <c r="AN188" s="40"/>
      <c r="AO188" s="40"/>
      <c r="AP188" s="40"/>
      <c r="AQ188" s="40"/>
    </row>
    <row r="189" spans="3:43" ht="18.75">
      <c r="C189" s="6" t="s">
        <v>107</v>
      </c>
      <c r="D189" s="40">
        <v>3</v>
      </c>
      <c r="E189" s="40">
        <v>1</v>
      </c>
      <c r="F189" s="41"/>
      <c r="G189" s="43"/>
      <c r="H189" s="42"/>
      <c r="I189" s="104"/>
      <c r="J189" s="43"/>
      <c r="K189" s="42"/>
      <c r="L189" s="104"/>
      <c r="M189" s="43"/>
      <c r="N189" s="42"/>
      <c r="O189" s="104"/>
      <c r="P189" s="43"/>
      <c r="Q189" s="42"/>
      <c r="R189" s="104"/>
      <c r="S189" s="43"/>
      <c r="T189" s="42"/>
      <c r="U189" s="43"/>
      <c r="V189" s="43"/>
      <c r="W189" s="44"/>
      <c r="X189" s="40"/>
      <c r="Y189" s="40">
        <f t="shared" ref="Y189:Z194" si="96">ABS($F189-G189)</f>
        <v>0</v>
      </c>
      <c r="Z189" s="40">
        <f t="shared" si="96"/>
        <v>0</v>
      </c>
      <c r="AA189" s="40">
        <f t="shared" ref="AA189:AB194" si="97">ABS($I189-J189)</f>
        <v>0</v>
      </c>
      <c r="AB189" s="40">
        <f t="shared" si="97"/>
        <v>0</v>
      </c>
      <c r="AC189" s="40">
        <f t="shared" ref="AC189:AD194" si="98">ABS($L189-M189)</f>
        <v>0</v>
      </c>
      <c r="AD189" s="40">
        <f t="shared" si="98"/>
        <v>0</v>
      </c>
      <c r="AE189" s="40">
        <f t="shared" ref="AE189:AF194" si="99">ABS($O189-P189)</f>
        <v>0</v>
      </c>
      <c r="AF189" s="40">
        <f t="shared" si="99"/>
        <v>0</v>
      </c>
      <c r="AG189" s="40">
        <f t="shared" ref="AG189:AH194" si="100">ABS($R189-S189)</f>
        <v>0</v>
      </c>
      <c r="AH189" s="40">
        <f t="shared" si="100"/>
        <v>0</v>
      </c>
      <c r="AI189" s="40">
        <f t="shared" ref="AI189:AJ194" si="101">ABS($U189-V189)</f>
        <v>0</v>
      </c>
      <c r="AJ189" s="40">
        <f t="shared" si="101"/>
        <v>0</v>
      </c>
      <c r="AK189" s="40"/>
      <c r="AL189" s="40">
        <v>486</v>
      </c>
      <c r="AM189" s="40">
        <v>1000</v>
      </c>
      <c r="AN189" s="40"/>
      <c r="AO189" s="40"/>
      <c r="AP189" s="40"/>
      <c r="AQ189" s="40"/>
    </row>
    <row r="190" spans="3:43" ht="18.75">
      <c r="C190" s="6" t="s">
        <v>108</v>
      </c>
      <c r="D190" s="40">
        <v>3</v>
      </c>
      <c r="E190" s="40">
        <v>1</v>
      </c>
      <c r="F190" s="41">
        <v>1.92167</v>
      </c>
      <c r="G190" s="43">
        <v>1.9280999999999999</v>
      </c>
      <c r="H190" s="42">
        <v>1.8564799999999999</v>
      </c>
      <c r="I190" s="104">
        <v>1.9251400000000001</v>
      </c>
      <c r="J190" s="43">
        <v>1.9280999999999999</v>
      </c>
      <c r="K190" s="42">
        <v>1.8567800000000001</v>
      </c>
      <c r="L190" s="104">
        <v>1.92205</v>
      </c>
      <c r="M190" s="43">
        <v>1.9284399999999999</v>
      </c>
      <c r="N190" s="42">
        <v>1.85656</v>
      </c>
      <c r="O190" s="104">
        <v>1.9221600000000001</v>
      </c>
      <c r="P190" s="43">
        <v>1.9285000000000001</v>
      </c>
      <c r="Q190" s="42">
        <v>1.8565799999999999</v>
      </c>
      <c r="R190" s="104"/>
      <c r="S190" s="43"/>
      <c r="T190" s="42"/>
      <c r="U190" s="43"/>
      <c r="V190" s="43"/>
      <c r="W190" s="44"/>
      <c r="X190" s="40"/>
      <c r="Y190" s="40">
        <f t="shared" si="96"/>
        <v>6.4299999999999358E-3</v>
      </c>
      <c r="Z190" s="40">
        <f t="shared" si="96"/>
        <v>6.5190000000000081E-2</v>
      </c>
      <c r="AA190" s="40">
        <f t="shared" si="97"/>
        <v>2.9599999999998516E-3</v>
      </c>
      <c r="AB190" s="40">
        <f t="shared" si="97"/>
        <v>6.8359999999999976E-2</v>
      </c>
      <c r="AC190" s="40">
        <f t="shared" si="98"/>
        <v>6.3899999999998958E-3</v>
      </c>
      <c r="AD190" s="40">
        <f t="shared" si="98"/>
        <v>6.5490000000000048E-2</v>
      </c>
      <c r="AE190" s="40">
        <f t="shared" si="99"/>
        <v>6.3400000000000123E-3</v>
      </c>
      <c r="AF190" s="40">
        <f t="shared" si="99"/>
        <v>6.5580000000000194E-2</v>
      </c>
      <c r="AG190" s="40">
        <f t="shared" si="100"/>
        <v>0</v>
      </c>
      <c r="AH190" s="40">
        <f t="shared" si="100"/>
        <v>0</v>
      </c>
      <c r="AI190" s="40">
        <f t="shared" si="101"/>
        <v>0</v>
      </c>
      <c r="AJ190" s="40">
        <f t="shared" si="101"/>
        <v>0</v>
      </c>
      <c r="AK190" s="40"/>
      <c r="AL190" s="40">
        <v>262</v>
      </c>
      <c r="AM190" s="40">
        <v>141</v>
      </c>
      <c r="AN190" s="40"/>
      <c r="AO190" s="40"/>
      <c r="AP190" s="40">
        <f t="shared" ref="AP190:AP194" si="102">(Y190+AA190+AC190+AE190+AG190+AI190)/(COUNTIF(Y190:AJ190,"&gt;0")/2)</f>
        <v>5.5299999999999239E-3</v>
      </c>
      <c r="AQ190" s="40">
        <f t="shared" ref="AQ190:AQ194" si="103">(Z190+AB190+AD190+AF190+AH190+AJ190)/(COUNTIF(Y190:AJ190,"&gt;0")/2)</f>
        <v>6.6155000000000075E-2</v>
      </c>
    </row>
    <row r="191" spans="3:43" ht="17.25">
      <c r="C191" s="8" t="s">
        <v>109</v>
      </c>
      <c r="D191" s="40">
        <v>3</v>
      </c>
      <c r="E191" s="40">
        <v>1</v>
      </c>
      <c r="F191" s="41">
        <v>1.8949400000000001</v>
      </c>
      <c r="G191" s="43">
        <v>1.77763</v>
      </c>
      <c r="H191" s="42">
        <v>1.61249</v>
      </c>
      <c r="I191" s="104"/>
      <c r="J191" s="43"/>
      <c r="K191" s="42"/>
      <c r="L191" s="104"/>
      <c r="M191" s="43"/>
      <c r="N191" s="42"/>
      <c r="O191" s="104"/>
      <c r="P191" s="43"/>
      <c r="Q191" s="42"/>
      <c r="R191" s="104"/>
      <c r="S191" s="43"/>
      <c r="T191" s="42"/>
      <c r="U191" s="43"/>
      <c r="V191" s="43"/>
      <c r="W191" s="44"/>
      <c r="X191" s="40"/>
      <c r="Y191" s="40">
        <f t="shared" si="96"/>
        <v>0.11731000000000003</v>
      </c>
      <c r="Z191" s="40">
        <f t="shared" si="96"/>
        <v>0.28245000000000009</v>
      </c>
      <c r="AA191" s="40">
        <f t="shared" si="97"/>
        <v>0</v>
      </c>
      <c r="AB191" s="40">
        <f t="shared" si="97"/>
        <v>0</v>
      </c>
      <c r="AC191" s="40">
        <f t="shared" si="98"/>
        <v>0</v>
      </c>
      <c r="AD191" s="40">
        <f t="shared" si="98"/>
        <v>0</v>
      </c>
      <c r="AE191" s="40">
        <f t="shared" si="99"/>
        <v>0</v>
      </c>
      <c r="AF191" s="40">
        <f t="shared" si="99"/>
        <v>0</v>
      </c>
      <c r="AG191" s="40">
        <f t="shared" si="100"/>
        <v>0</v>
      </c>
      <c r="AH191" s="40">
        <f t="shared" si="100"/>
        <v>0</v>
      </c>
      <c r="AI191" s="40">
        <f t="shared" si="101"/>
        <v>0</v>
      </c>
      <c r="AJ191" s="40">
        <f t="shared" si="101"/>
        <v>0</v>
      </c>
      <c r="AK191" s="40"/>
      <c r="AL191" s="40">
        <v>23</v>
      </c>
      <c r="AM191" s="40">
        <v>20</v>
      </c>
      <c r="AN191" s="40"/>
      <c r="AO191" s="40"/>
      <c r="AP191" s="40">
        <f t="shared" si="102"/>
        <v>0.11731000000000003</v>
      </c>
      <c r="AQ191" s="40">
        <f t="shared" si="103"/>
        <v>0.28245000000000009</v>
      </c>
    </row>
    <row r="192" spans="3:43" ht="18">
      <c r="C192" s="8" t="s">
        <v>110</v>
      </c>
      <c r="D192" s="40">
        <v>3</v>
      </c>
      <c r="E192" s="40">
        <v>1</v>
      </c>
      <c r="F192" s="41">
        <v>1.79677</v>
      </c>
      <c r="G192" s="43">
        <v>1.79423</v>
      </c>
      <c r="H192" s="42">
        <v>1.6521600000000001</v>
      </c>
      <c r="I192" s="104">
        <v>1.79677</v>
      </c>
      <c r="J192" s="43">
        <v>1.79423</v>
      </c>
      <c r="K192" s="42">
        <v>1.6521600000000001</v>
      </c>
      <c r="L192" s="104"/>
      <c r="M192" s="43"/>
      <c r="N192" s="42"/>
      <c r="O192" s="104"/>
      <c r="P192" s="43"/>
      <c r="Q192" s="42"/>
      <c r="R192" s="104"/>
      <c r="S192" s="43"/>
      <c r="T192" s="42"/>
      <c r="U192" s="43"/>
      <c r="V192" s="43"/>
      <c r="W192" s="44"/>
      <c r="X192" s="40"/>
      <c r="Y192" s="40">
        <f t="shared" si="96"/>
        <v>2.5399999999999867E-3</v>
      </c>
      <c r="Z192" s="40">
        <f t="shared" si="96"/>
        <v>0.14460999999999991</v>
      </c>
      <c r="AA192" s="40">
        <f t="shared" si="97"/>
        <v>2.5399999999999867E-3</v>
      </c>
      <c r="AB192" s="40">
        <f t="shared" si="97"/>
        <v>0.14460999999999991</v>
      </c>
      <c r="AC192" s="40">
        <f t="shared" si="98"/>
        <v>0</v>
      </c>
      <c r="AD192" s="40">
        <f t="shared" si="98"/>
        <v>0</v>
      </c>
      <c r="AE192" s="40">
        <f t="shared" si="99"/>
        <v>0</v>
      </c>
      <c r="AF192" s="40">
        <f t="shared" si="99"/>
        <v>0</v>
      </c>
      <c r="AG192" s="40">
        <f t="shared" si="100"/>
        <v>0</v>
      </c>
      <c r="AH192" s="40">
        <f t="shared" si="100"/>
        <v>0</v>
      </c>
      <c r="AI192" s="40">
        <f t="shared" si="101"/>
        <v>0</v>
      </c>
      <c r="AJ192" s="40">
        <f t="shared" si="101"/>
        <v>0</v>
      </c>
      <c r="AK192" s="40"/>
      <c r="AL192" s="40">
        <v>32</v>
      </c>
      <c r="AM192" s="40">
        <v>65</v>
      </c>
      <c r="AN192" s="40"/>
      <c r="AO192" s="40"/>
      <c r="AP192" s="40">
        <f t="shared" si="102"/>
        <v>2.5399999999999867E-3</v>
      </c>
      <c r="AQ192" s="40">
        <f t="shared" si="103"/>
        <v>0.14460999999999991</v>
      </c>
    </row>
    <row r="193" spans="3:43" ht="16.5">
      <c r="C193" s="8" t="s">
        <v>111</v>
      </c>
      <c r="D193" s="40">
        <v>3</v>
      </c>
      <c r="E193" s="40">
        <v>1</v>
      </c>
      <c r="F193" s="41">
        <v>1.8107</v>
      </c>
      <c r="G193" s="43">
        <v>1.8271200000000001</v>
      </c>
      <c r="H193" s="42">
        <v>1.7319199999999999</v>
      </c>
      <c r="I193" s="104">
        <v>1.8107</v>
      </c>
      <c r="J193" s="43">
        <v>1.8271200000000001</v>
      </c>
      <c r="K193" s="42">
        <v>1.7319199999999999</v>
      </c>
      <c r="L193" s="104">
        <v>1.7999000000000001</v>
      </c>
      <c r="M193" s="43">
        <v>1.7988900000000001</v>
      </c>
      <c r="N193" s="42">
        <v>1.7140299999999999</v>
      </c>
      <c r="O193" s="104"/>
      <c r="P193" s="43"/>
      <c r="Q193" s="42"/>
      <c r="R193" s="104"/>
      <c r="S193" s="43"/>
      <c r="T193" s="42"/>
      <c r="U193" s="43"/>
      <c r="V193" s="43"/>
      <c r="W193" s="44"/>
      <c r="X193" s="40"/>
      <c r="Y193" s="40">
        <f t="shared" si="96"/>
        <v>1.6420000000000101E-2</v>
      </c>
      <c r="Z193" s="40">
        <f t="shared" si="96"/>
        <v>7.8780000000000072E-2</v>
      </c>
      <c r="AA193" s="40">
        <f t="shared" si="97"/>
        <v>1.6420000000000101E-2</v>
      </c>
      <c r="AB193" s="40">
        <f t="shared" si="97"/>
        <v>7.8780000000000072E-2</v>
      </c>
      <c r="AC193" s="40">
        <f t="shared" si="98"/>
        <v>1.0099999999999554E-3</v>
      </c>
      <c r="AD193" s="40">
        <f t="shared" si="98"/>
        <v>8.5870000000000113E-2</v>
      </c>
      <c r="AE193" s="40">
        <f t="shared" si="99"/>
        <v>0</v>
      </c>
      <c r="AF193" s="40">
        <f t="shared" si="99"/>
        <v>0</v>
      </c>
      <c r="AG193" s="40">
        <f t="shared" si="100"/>
        <v>0</v>
      </c>
      <c r="AH193" s="40">
        <f t="shared" si="100"/>
        <v>0</v>
      </c>
      <c r="AI193" s="40">
        <f t="shared" si="101"/>
        <v>0</v>
      </c>
      <c r="AJ193" s="40">
        <f t="shared" si="101"/>
        <v>0</v>
      </c>
      <c r="AK193" s="40"/>
      <c r="AL193" s="40">
        <v>70</v>
      </c>
      <c r="AM193" s="40">
        <v>69</v>
      </c>
      <c r="AN193" s="40"/>
      <c r="AO193" s="40"/>
      <c r="AP193" s="40">
        <f t="shared" si="102"/>
        <v>1.1283333333333386E-2</v>
      </c>
      <c r="AQ193" s="40">
        <f t="shared" si="103"/>
        <v>8.1143333333333414E-2</v>
      </c>
    </row>
    <row r="194" spans="3:43" ht="18">
      <c r="C194" s="8" t="s">
        <v>112</v>
      </c>
      <c r="D194" s="40">
        <v>3</v>
      </c>
      <c r="E194" s="40">
        <v>1</v>
      </c>
      <c r="F194" s="41">
        <v>1.8657999999999999</v>
      </c>
      <c r="G194" s="43">
        <v>1.86591</v>
      </c>
      <c r="H194" s="42">
        <v>1.81169</v>
      </c>
      <c r="I194" s="104">
        <v>1.8657999999999999</v>
      </c>
      <c r="J194" s="43">
        <v>1.86591</v>
      </c>
      <c r="K194" s="42">
        <v>1.81169</v>
      </c>
      <c r="L194" s="104">
        <v>1.8657999999999999</v>
      </c>
      <c r="M194" s="43">
        <v>1.86591</v>
      </c>
      <c r="N194" s="42">
        <v>1.81169</v>
      </c>
      <c r="O194" s="104">
        <v>1.8657999999999999</v>
      </c>
      <c r="P194" s="43">
        <v>1.86591</v>
      </c>
      <c r="Q194" s="42">
        <v>1.81169</v>
      </c>
      <c r="R194" s="104"/>
      <c r="S194" s="43"/>
      <c r="T194" s="42"/>
      <c r="U194" s="43"/>
      <c r="V194" s="43"/>
      <c r="W194" s="44"/>
      <c r="X194" s="40"/>
      <c r="Y194" s="40">
        <f t="shared" si="96"/>
        <v>1.100000000000545E-4</v>
      </c>
      <c r="Z194" s="40">
        <f t="shared" si="96"/>
        <v>5.410999999999988E-2</v>
      </c>
      <c r="AA194" s="40">
        <f t="shared" si="97"/>
        <v>1.100000000000545E-4</v>
      </c>
      <c r="AB194" s="40">
        <f t="shared" si="97"/>
        <v>5.410999999999988E-2</v>
      </c>
      <c r="AC194" s="40">
        <f t="shared" si="98"/>
        <v>1.100000000000545E-4</v>
      </c>
      <c r="AD194" s="40">
        <f t="shared" si="98"/>
        <v>5.410999999999988E-2</v>
      </c>
      <c r="AE194" s="40">
        <f t="shared" si="99"/>
        <v>1.100000000000545E-4</v>
      </c>
      <c r="AF194" s="40">
        <f t="shared" si="99"/>
        <v>5.410999999999988E-2</v>
      </c>
      <c r="AG194" s="40">
        <f t="shared" si="100"/>
        <v>0</v>
      </c>
      <c r="AH194" s="40">
        <f t="shared" si="100"/>
        <v>0</v>
      </c>
      <c r="AI194" s="40">
        <f t="shared" si="101"/>
        <v>0</v>
      </c>
      <c r="AJ194" s="40">
        <f t="shared" si="101"/>
        <v>0</v>
      </c>
      <c r="AK194" s="40"/>
      <c r="AL194" s="40">
        <v>9</v>
      </c>
      <c r="AM194" s="40">
        <v>16</v>
      </c>
      <c r="AN194" s="40"/>
      <c r="AO194" s="40"/>
      <c r="AP194" s="40">
        <f t="shared" si="102"/>
        <v>1.100000000000545E-4</v>
      </c>
      <c r="AQ194" s="40">
        <f t="shared" si="103"/>
        <v>5.410999999999988E-2</v>
      </c>
    </row>
    <row r="195" spans="3:43" ht="17.25">
      <c r="C195" s="8" t="s">
        <v>113</v>
      </c>
      <c r="D195" s="40">
        <v>3</v>
      </c>
      <c r="E195" s="40">
        <v>1</v>
      </c>
      <c r="F195" s="41">
        <v>1.80959</v>
      </c>
      <c r="G195" s="43">
        <v>1.80959</v>
      </c>
      <c r="H195" s="42">
        <v>1.80959</v>
      </c>
      <c r="I195" s="104"/>
      <c r="J195" s="43"/>
      <c r="K195" s="42"/>
      <c r="L195" s="104"/>
      <c r="M195" s="43"/>
      <c r="N195" s="42"/>
      <c r="O195" s="104"/>
      <c r="P195" s="43"/>
      <c r="Q195" s="42"/>
      <c r="R195" s="104"/>
      <c r="S195" s="43"/>
      <c r="T195" s="42"/>
      <c r="U195" s="43"/>
      <c r="V195" s="43"/>
      <c r="W195" s="44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</row>
    <row r="196" spans="3:43" ht="18">
      <c r="C196" s="8" t="s">
        <v>114</v>
      </c>
      <c r="D196" s="40">
        <v>3</v>
      </c>
      <c r="E196" s="40">
        <v>1</v>
      </c>
      <c r="F196" s="41">
        <v>1.7549399999999999</v>
      </c>
      <c r="G196" s="43">
        <v>1.7549399999999999</v>
      </c>
      <c r="H196" s="42">
        <v>1.5727500000000001</v>
      </c>
      <c r="I196" s="104">
        <v>1.7549399999999999</v>
      </c>
      <c r="J196" s="43">
        <v>1.7549399999999999</v>
      </c>
      <c r="K196" s="42">
        <v>1.5727500000000001</v>
      </c>
      <c r="L196" s="104"/>
      <c r="M196" s="43"/>
      <c r="N196" s="42"/>
      <c r="O196" s="104"/>
      <c r="P196" s="43"/>
      <c r="Q196" s="42"/>
      <c r="R196" s="104"/>
      <c r="S196" s="43"/>
      <c r="T196" s="42"/>
      <c r="U196" s="43"/>
      <c r="V196" s="43"/>
      <c r="W196" s="44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</row>
    <row r="197" spans="3:43" ht="18">
      <c r="C197" s="9" t="s">
        <v>115</v>
      </c>
      <c r="D197" s="40">
        <v>3</v>
      </c>
      <c r="E197" s="40">
        <v>1</v>
      </c>
      <c r="F197" s="41">
        <v>1.9076599999999999</v>
      </c>
      <c r="G197" s="43">
        <v>1.8730599999999999</v>
      </c>
      <c r="H197" s="42">
        <v>1.7615700000000001</v>
      </c>
      <c r="I197" s="104">
        <v>1.9747399999999999</v>
      </c>
      <c r="J197" s="43">
        <v>1.90513</v>
      </c>
      <c r="K197" s="42">
        <v>1.89805</v>
      </c>
      <c r="L197" s="104">
        <v>1.9807900000000001</v>
      </c>
      <c r="M197" s="43">
        <v>1.91682</v>
      </c>
      <c r="N197" s="42">
        <v>1.8977999999999999</v>
      </c>
      <c r="O197" s="104"/>
      <c r="P197" s="43"/>
      <c r="Q197" s="42"/>
      <c r="R197" s="104"/>
      <c r="S197" s="43"/>
      <c r="T197" s="42"/>
      <c r="U197" s="43"/>
      <c r="V197" s="43"/>
      <c r="W197" s="44"/>
      <c r="X197" s="40"/>
      <c r="Y197" s="40">
        <f t="shared" ref="Y197:Z227" si="104">ABS($F197-G197)</f>
        <v>3.4599999999999964E-2</v>
      </c>
      <c r="Z197" s="40">
        <f t="shared" si="104"/>
        <v>0.14608999999999983</v>
      </c>
      <c r="AA197" s="40">
        <f t="shared" ref="AA197:AB227" si="105">ABS($I197-J197)</f>
        <v>6.960999999999995E-2</v>
      </c>
      <c r="AB197" s="40">
        <f t="shared" si="105"/>
        <v>7.6689999999999925E-2</v>
      </c>
      <c r="AC197" s="40">
        <f t="shared" ref="AC197:AD227" si="106">ABS($L197-M197)</f>
        <v>6.3970000000000082E-2</v>
      </c>
      <c r="AD197" s="40">
        <f t="shared" si="106"/>
        <v>8.2990000000000119E-2</v>
      </c>
      <c r="AE197" s="40">
        <f t="shared" ref="AE197:AF227" si="107">ABS($O197-P197)</f>
        <v>0</v>
      </c>
      <c r="AF197" s="40">
        <f t="shared" si="107"/>
        <v>0</v>
      </c>
      <c r="AG197" s="40">
        <f t="shared" ref="AG197:AH227" si="108">ABS($R197-S197)</f>
        <v>0</v>
      </c>
      <c r="AH197" s="40">
        <f t="shared" si="108"/>
        <v>0</v>
      </c>
      <c r="AI197" s="40">
        <f t="shared" ref="AI197:AJ227" si="109">ABS($U197-V197)</f>
        <v>0</v>
      </c>
      <c r="AJ197" s="40">
        <f t="shared" si="109"/>
        <v>0</v>
      </c>
      <c r="AK197" s="40"/>
      <c r="AL197" s="40">
        <v>85</v>
      </c>
      <c r="AM197" s="40">
        <v>154</v>
      </c>
      <c r="AN197" s="40"/>
      <c r="AO197" s="40"/>
      <c r="AP197" s="40">
        <f t="shared" ref="AP197:AP220" si="110">(Y197+AA197+AC197+AE197+AG197+AI197)/(COUNTIF(Y197:AJ197,"&gt;0")/2)</f>
        <v>5.6059999999999999E-2</v>
      </c>
      <c r="AQ197" s="40">
        <f t="shared" ref="AQ197:AQ220" si="111">(Z197+AB197+AD197+AF197+AH197+AJ197)/(COUNTIF(Y197:AJ197,"&gt;0")/2)</f>
        <v>0.1019233333333333</v>
      </c>
    </row>
    <row r="198" spans="3:43" ht="18">
      <c r="C198" s="9" t="s">
        <v>116</v>
      </c>
      <c r="D198" s="40">
        <v>3</v>
      </c>
      <c r="E198" s="40">
        <v>1</v>
      </c>
      <c r="F198" s="41">
        <v>2.35826</v>
      </c>
      <c r="G198" s="43">
        <v>2.3389099999999998</v>
      </c>
      <c r="H198" s="42">
        <v>2.0083799999999998</v>
      </c>
      <c r="I198" s="104">
        <v>2.3591799999999998</v>
      </c>
      <c r="J198" s="43">
        <v>2.2986200000000001</v>
      </c>
      <c r="K198" s="42">
        <v>2.1806899999999998</v>
      </c>
      <c r="L198" s="104">
        <v>1.9058200000000001</v>
      </c>
      <c r="M198" s="43">
        <v>1.8688800000000001</v>
      </c>
      <c r="N198" s="42">
        <v>1.83975</v>
      </c>
      <c r="O198" s="104"/>
      <c r="P198" s="43"/>
      <c r="Q198" s="42"/>
      <c r="R198" s="104"/>
      <c r="S198" s="43"/>
      <c r="T198" s="42"/>
      <c r="U198" s="43"/>
      <c r="V198" s="43"/>
      <c r="W198" s="44"/>
      <c r="X198" s="40"/>
      <c r="Y198" s="40">
        <f t="shared" si="104"/>
        <v>1.93500000000002E-2</v>
      </c>
      <c r="Z198" s="40">
        <f t="shared" si="104"/>
        <v>0.34988000000000019</v>
      </c>
      <c r="AA198" s="40">
        <f t="shared" si="105"/>
        <v>6.0559999999999725E-2</v>
      </c>
      <c r="AB198" s="40">
        <f t="shared" si="105"/>
        <v>0.17849000000000004</v>
      </c>
      <c r="AC198" s="40">
        <f t="shared" si="106"/>
        <v>3.6939999999999973E-2</v>
      </c>
      <c r="AD198" s="40">
        <f t="shared" si="106"/>
        <v>6.6070000000000073E-2</v>
      </c>
      <c r="AE198" s="40">
        <f t="shared" si="107"/>
        <v>0</v>
      </c>
      <c r="AF198" s="40">
        <f t="shared" si="107"/>
        <v>0</v>
      </c>
      <c r="AG198" s="40">
        <f t="shared" si="108"/>
        <v>0</v>
      </c>
      <c r="AH198" s="40">
        <f t="shared" si="108"/>
        <v>0</v>
      </c>
      <c r="AI198" s="40">
        <f t="shared" si="109"/>
        <v>0</v>
      </c>
      <c r="AJ198" s="40">
        <f t="shared" si="109"/>
        <v>0</v>
      </c>
      <c r="AK198" s="40"/>
      <c r="AL198" s="40">
        <v>383</v>
      </c>
      <c r="AM198" s="40">
        <v>173</v>
      </c>
      <c r="AN198" s="40"/>
      <c r="AO198" s="40"/>
      <c r="AP198" s="40">
        <f t="shared" si="110"/>
        <v>3.8949999999999964E-2</v>
      </c>
      <c r="AQ198" s="40">
        <f t="shared" si="111"/>
        <v>0.19814666666666678</v>
      </c>
    </row>
    <row r="199" spans="3:43" ht="18">
      <c r="C199" s="9" t="s">
        <v>163</v>
      </c>
      <c r="D199" s="40">
        <v>3</v>
      </c>
      <c r="E199" s="40">
        <v>1</v>
      </c>
      <c r="F199" s="41">
        <v>1.9201299999999999</v>
      </c>
      <c r="G199" s="43">
        <v>1.9106300000000001</v>
      </c>
      <c r="H199" s="42">
        <v>1.89228</v>
      </c>
      <c r="I199" s="104">
        <v>1.96279</v>
      </c>
      <c r="J199" s="43">
        <v>1.93794</v>
      </c>
      <c r="K199" s="42">
        <v>1.92777</v>
      </c>
      <c r="L199" s="104">
        <v>1.95886</v>
      </c>
      <c r="M199" s="43">
        <v>1.9375599999999999</v>
      </c>
      <c r="N199" s="42">
        <v>1.9277200000000001</v>
      </c>
      <c r="O199" s="104">
        <v>1.9454899999999999</v>
      </c>
      <c r="P199" s="43">
        <v>1.90984</v>
      </c>
      <c r="Q199" s="42">
        <v>1.8922099999999999</v>
      </c>
      <c r="R199" s="104"/>
      <c r="S199" s="43"/>
      <c r="T199" s="42"/>
      <c r="U199" s="43"/>
      <c r="V199" s="43"/>
      <c r="W199" s="44"/>
      <c r="X199" s="40"/>
      <c r="Y199" s="40">
        <f t="shared" si="104"/>
        <v>9.4999999999998419E-3</v>
      </c>
      <c r="Z199" s="40">
        <f t="shared" si="104"/>
        <v>2.784999999999993E-2</v>
      </c>
      <c r="AA199" s="40">
        <f t="shared" si="105"/>
        <v>2.4850000000000039E-2</v>
      </c>
      <c r="AB199" s="40">
        <f t="shared" si="105"/>
        <v>3.5020000000000051E-2</v>
      </c>
      <c r="AC199" s="40">
        <f t="shared" si="106"/>
        <v>2.1300000000000097E-2</v>
      </c>
      <c r="AD199" s="40">
        <f t="shared" si="106"/>
        <v>3.1139999999999946E-2</v>
      </c>
      <c r="AE199" s="40">
        <f t="shared" si="107"/>
        <v>3.5649999999999959E-2</v>
      </c>
      <c r="AF199" s="40">
        <f t="shared" si="107"/>
        <v>5.3279999999999994E-2</v>
      </c>
      <c r="AG199" s="40">
        <f t="shared" si="108"/>
        <v>0</v>
      </c>
      <c r="AH199" s="40">
        <f t="shared" si="108"/>
        <v>0</v>
      </c>
      <c r="AI199" s="40">
        <f t="shared" si="109"/>
        <v>0</v>
      </c>
      <c r="AJ199" s="40">
        <f t="shared" si="109"/>
        <v>0</v>
      </c>
      <c r="AK199" s="40"/>
      <c r="AL199" s="40">
        <v>287</v>
      </c>
      <c r="AM199" s="40">
        <v>380</v>
      </c>
      <c r="AN199" s="40"/>
      <c r="AO199" s="40"/>
      <c r="AP199" s="40">
        <f t="shared" si="110"/>
        <v>2.2824999999999984E-2</v>
      </c>
      <c r="AQ199" s="40">
        <f t="shared" si="111"/>
        <v>3.682249999999998E-2</v>
      </c>
    </row>
    <row r="200" spans="3:43" ht="18">
      <c r="C200" s="9" t="s">
        <v>164</v>
      </c>
      <c r="D200" s="40">
        <v>3</v>
      </c>
      <c r="E200" s="40">
        <v>1</v>
      </c>
      <c r="F200" s="41">
        <v>1.97597</v>
      </c>
      <c r="G200" s="43">
        <v>1.93814</v>
      </c>
      <c r="H200" s="42">
        <v>1.9280999999999999</v>
      </c>
      <c r="I200" s="104">
        <v>1.9771700000000001</v>
      </c>
      <c r="J200" s="43">
        <v>1.9380900000000001</v>
      </c>
      <c r="K200" s="42">
        <v>1.9281200000000001</v>
      </c>
      <c r="L200" s="104">
        <v>1.9711099999999999</v>
      </c>
      <c r="M200" s="43">
        <v>1.91004</v>
      </c>
      <c r="N200" s="42">
        <v>1.8922099999999999</v>
      </c>
      <c r="O200" s="104">
        <v>1.9745999999999999</v>
      </c>
      <c r="P200" s="43">
        <v>1.91005</v>
      </c>
      <c r="Q200" s="42">
        <v>1.89218</v>
      </c>
      <c r="R200" s="104"/>
      <c r="S200" s="43"/>
      <c r="T200" s="42"/>
      <c r="U200" s="43"/>
      <c r="V200" s="43"/>
      <c r="W200" s="44"/>
      <c r="X200" s="40"/>
      <c r="Y200" s="40">
        <f t="shared" si="104"/>
        <v>3.783000000000003E-2</v>
      </c>
      <c r="Z200" s="40">
        <f t="shared" si="104"/>
        <v>4.7870000000000079E-2</v>
      </c>
      <c r="AA200" s="40">
        <f t="shared" si="105"/>
        <v>3.9080000000000004E-2</v>
      </c>
      <c r="AB200" s="40">
        <f t="shared" si="105"/>
        <v>4.9050000000000038E-2</v>
      </c>
      <c r="AC200" s="40">
        <f t="shared" si="106"/>
        <v>6.1069999999999958E-2</v>
      </c>
      <c r="AD200" s="40">
        <f t="shared" si="106"/>
        <v>7.889999999999997E-2</v>
      </c>
      <c r="AE200" s="40">
        <f t="shared" si="107"/>
        <v>6.4549999999999885E-2</v>
      </c>
      <c r="AF200" s="40">
        <f t="shared" si="107"/>
        <v>8.2419999999999938E-2</v>
      </c>
      <c r="AG200" s="40">
        <f t="shared" si="108"/>
        <v>0</v>
      </c>
      <c r="AH200" s="40">
        <f t="shared" si="108"/>
        <v>0</v>
      </c>
      <c r="AI200" s="40">
        <f t="shared" si="109"/>
        <v>0</v>
      </c>
      <c r="AJ200" s="40">
        <f t="shared" si="109"/>
        <v>0</v>
      </c>
      <c r="AK200" s="40"/>
      <c r="AL200" s="40">
        <v>253</v>
      </c>
      <c r="AM200" s="40">
        <v>47</v>
      </c>
      <c r="AN200" s="40"/>
      <c r="AO200" s="40"/>
      <c r="AP200" s="40">
        <f t="shared" si="110"/>
        <v>5.0632499999999969E-2</v>
      </c>
      <c r="AQ200" s="40">
        <f t="shared" si="111"/>
        <v>6.4560000000000006E-2</v>
      </c>
    </row>
    <row r="201" spans="3:43" ht="18">
      <c r="C201" s="9" t="s">
        <v>117</v>
      </c>
      <c r="D201" s="40">
        <v>3</v>
      </c>
      <c r="E201" s="40">
        <v>1</v>
      </c>
      <c r="F201" s="41">
        <v>2.4667400000000002</v>
      </c>
      <c r="G201" s="43">
        <v>2.32803</v>
      </c>
      <c r="H201" s="42">
        <v>1.9852000000000001</v>
      </c>
      <c r="I201" s="104">
        <v>2.36429</v>
      </c>
      <c r="J201" s="43">
        <v>2.2664399999999998</v>
      </c>
      <c r="K201" s="42">
        <v>2.1826099999999999</v>
      </c>
      <c r="L201" s="104">
        <v>1.9935700000000001</v>
      </c>
      <c r="M201" s="43">
        <v>1.8923300000000001</v>
      </c>
      <c r="N201" s="42">
        <v>1.90462</v>
      </c>
      <c r="O201" s="104"/>
      <c r="P201" s="43"/>
      <c r="Q201" s="42"/>
      <c r="R201" s="104"/>
      <c r="S201" s="43"/>
      <c r="T201" s="42"/>
      <c r="U201" s="43"/>
      <c r="V201" s="43"/>
      <c r="W201" s="44"/>
      <c r="X201" s="40"/>
      <c r="Y201" s="40">
        <f t="shared" si="104"/>
        <v>0.13871000000000011</v>
      </c>
      <c r="Z201" s="40">
        <f t="shared" si="104"/>
        <v>0.48154000000000008</v>
      </c>
      <c r="AA201" s="40">
        <f t="shared" si="105"/>
        <v>9.7850000000000215E-2</v>
      </c>
      <c r="AB201" s="40">
        <f t="shared" si="105"/>
        <v>0.18168000000000006</v>
      </c>
      <c r="AC201" s="40">
        <f t="shared" si="106"/>
        <v>0.10124</v>
      </c>
      <c r="AD201" s="40">
        <f t="shared" si="106"/>
        <v>8.8950000000000085E-2</v>
      </c>
      <c r="AE201" s="40">
        <f t="shared" si="107"/>
        <v>0</v>
      </c>
      <c r="AF201" s="40">
        <f t="shared" si="107"/>
        <v>0</v>
      </c>
      <c r="AG201" s="40">
        <f t="shared" si="108"/>
        <v>0</v>
      </c>
      <c r="AH201" s="40">
        <f t="shared" si="108"/>
        <v>0</v>
      </c>
      <c r="AI201" s="40">
        <f t="shared" si="109"/>
        <v>0</v>
      </c>
      <c r="AJ201" s="40">
        <f t="shared" si="109"/>
        <v>0</v>
      </c>
      <c r="AK201" s="40"/>
      <c r="AL201" s="40">
        <v>191</v>
      </c>
      <c r="AM201" s="40">
        <v>164</v>
      </c>
      <c r="AN201" s="40"/>
      <c r="AO201" s="40"/>
      <c r="AP201" s="40">
        <f t="shared" si="110"/>
        <v>0.1126000000000001</v>
      </c>
      <c r="AQ201" s="40">
        <f t="shared" si="111"/>
        <v>0.25072333333333341</v>
      </c>
    </row>
    <row r="202" spans="3:43" ht="18.75">
      <c r="C202" s="9" t="s">
        <v>118</v>
      </c>
      <c r="D202" s="40">
        <v>3</v>
      </c>
      <c r="E202" s="40">
        <v>1</v>
      </c>
      <c r="F202" s="41">
        <v>2.0293899999999998</v>
      </c>
      <c r="G202" s="43">
        <v>1.9270499999999999</v>
      </c>
      <c r="H202" s="42">
        <v>1.9508399999999999</v>
      </c>
      <c r="I202" s="104">
        <v>2.0034900000000002</v>
      </c>
      <c r="J202" s="43">
        <v>1.9511099999999999</v>
      </c>
      <c r="K202" s="42">
        <v>1.9468000000000001</v>
      </c>
      <c r="L202" s="104">
        <v>2.0040900000000001</v>
      </c>
      <c r="M202" s="43">
        <v>1.9585600000000001</v>
      </c>
      <c r="N202" s="42">
        <v>1.94428</v>
      </c>
      <c r="O202" s="104">
        <v>2.4347599999999998</v>
      </c>
      <c r="P202" s="43">
        <v>2.3782000000000001</v>
      </c>
      <c r="Q202" s="42">
        <v>2.2698100000000001</v>
      </c>
      <c r="R202" s="104"/>
      <c r="S202" s="43"/>
      <c r="T202" s="42"/>
      <c r="U202" s="43"/>
      <c r="V202" s="43"/>
      <c r="W202" s="44"/>
      <c r="X202" s="40"/>
      <c r="Y202" s="40">
        <f t="shared" si="104"/>
        <v>0.10233999999999988</v>
      </c>
      <c r="Z202" s="40">
        <f t="shared" si="104"/>
        <v>7.8549999999999898E-2</v>
      </c>
      <c r="AA202" s="40">
        <f t="shared" si="105"/>
        <v>5.2380000000000315E-2</v>
      </c>
      <c r="AB202" s="40">
        <f t="shared" si="105"/>
        <v>5.6690000000000129E-2</v>
      </c>
      <c r="AC202" s="40">
        <f t="shared" si="106"/>
        <v>4.553000000000007E-2</v>
      </c>
      <c r="AD202" s="40">
        <f t="shared" si="106"/>
        <v>5.9810000000000141E-2</v>
      </c>
      <c r="AE202" s="40">
        <f t="shared" si="107"/>
        <v>5.6559999999999722E-2</v>
      </c>
      <c r="AF202" s="40">
        <f t="shared" si="107"/>
        <v>0.16494999999999971</v>
      </c>
      <c r="AG202" s="40">
        <f t="shared" si="108"/>
        <v>0</v>
      </c>
      <c r="AH202" s="40">
        <f t="shared" si="108"/>
        <v>0</v>
      </c>
      <c r="AI202" s="40">
        <f t="shared" si="109"/>
        <v>0</v>
      </c>
      <c r="AJ202" s="40">
        <f t="shared" si="109"/>
        <v>0</v>
      </c>
      <c r="AK202" s="40"/>
      <c r="AL202" s="40">
        <v>211</v>
      </c>
      <c r="AM202" s="40">
        <v>64</v>
      </c>
      <c r="AN202" s="40"/>
      <c r="AO202" s="40"/>
      <c r="AP202" s="40">
        <f t="shared" si="110"/>
        <v>6.4202499999999996E-2</v>
      </c>
      <c r="AQ202" s="40">
        <f t="shared" si="111"/>
        <v>8.9999999999999969E-2</v>
      </c>
    </row>
    <row r="203" spans="3:43" ht="18.75">
      <c r="C203" s="8" t="s">
        <v>119</v>
      </c>
      <c r="D203" s="40">
        <v>3</v>
      </c>
      <c r="E203" s="40">
        <v>1</v>
      </c>
      <c r="F203" s="41">
        <v>1.8971</v>
      </c>
      <c r="G203" s="43">
        <v>1.8900699999999999</v>
      </c>
      <c r="H203" s="42">
        <v>1.8226599999999999</v>
      </c>
      <c r="I203" s="104">
        <v>1.8954299999999999</v>
      </c>
      <c r="J203" s="43">
        <v>1.89</v>
      </c>
      <c r="K203" s="42">
        <v>1.8225800000000001</v>
      </c>
      <c r="L203" s="104"/>
      <c r="M203" s="43"/>
      <c r="N203" s="42"/>
      <c r="O203" s="104"/>
      <c r="P203" s="43"/>
      <c r="Q203" s="42"/>
      <c r="R203" s="104"/>
      <c r="S203" s="43"/>
      <c r="T203" s="42"/>
      <c r="U203" s="43"/>
      <c r="V203" s="43"/>
      <c r="W203" s="44"/>
      <c r="X203" s="40"/>
      <c r="Y203" s="40">
        <f t="shared" si="104"/>
        <v>7.0300000000000917E-3</v>
      </c>
      <c r="Z203" s="40">
        <f t="shared" si="104"/>
        <v>7.4440000000000062E-2</v>
      </c>
      <c r="AA203" s="40">
        <f t="shared" si="105"/>
        <v>5.4300000000000459E-3</v>
      </c>
      <c r="AB203" s="40">
        <f t="shared" si="105"/>
        <v>7.2849999999999859E-2</v>
      </c>
      <c r="AC203" s="40">
        <f t="shared" si="106"/>
        <v>0</v>
      </c>
      <c r="AD203" s="40">
        <f t="shared" si="106"/>
        <v>0</v>
      </c>
      <c r="AE203" s="40">
        <f t="shared" si="107"/>
        <v>0</v>
      </c>
      <c r="AF203" s="40">
        <f t="shared" si="107"/>
        <v>0</v>
      </c>
      <c r="AG203" s="40">
        <f t="shared" si="108"/>
        <v>0</v>
      </c>
      <c r="AH203" s="40">
        <f t="shared" si="108"/>
        <v>0</v>
      </c>
      <c r="AI203" s="40">
        <f t="shared" si="109"/>
        <v>0</v>
      </c>
      <c r="AJ203" s="40">
        <f t="shared" si="109"/>
        <v>0</v>
      </c>
      <c r="AK203" s="40"/>
      <c r="AL203" s="40">
        <v>45</v>
      </c>
      <c r="AM203" s="40">
        <v>58</v>
      </c>
      <c r="AN203" s="40"/>
      <c r="AO203" s="40"/>
      <c r="AP203" s="40">
        <f t="shared" si="110"/>
        <v>6.2300000000000688E-3</v>
      </c>
      <c r="AQ203" s="40">
        <f t="shared" si="111"/>
        <v>7.364499999999996E-2</v>
      </c>
    </row>
    <row r="204" spans="3:43" ht="18">
      <c r="C204" s="8" t="s">
        <v>120</v>
      </c>
      <c r="D204" s="40">
        <v>3</v>
      </c>
      <c r="E204" s="40">
        <v>1</v>
      </c>
      <c r="F204" s="41">
        <v>2.0703800000000001</v>
      </c>
      <c r="G204" s="43">
        <v>1.95058</v>
      </c>
      <c r="H204" s="42">
        <v>1.9073199999999999</v>
      </c>
      <c r="I204" s="104">
        <v>2.0703800000000001</v>
      </c>
      <c r="J204" s="43">
        <v>1.95058</v>
      </c>
      <c r="K204" s="42">
        <v>1.9073199999999999</v>
      </c>
      <c r="L204" s="104">
        <v>1.9639599999999999</v>
      </c>
      <c r="M204" s="43">
        <v>1.8866700000000001</v>
      </c>
      <c r="N204" s="42">
        <v>1.8467899999999999</v>
      </c>
      <c r="O204" s="104"/>
      <c r="P204" s="43"/>
      <c r="Q204" s="42"/>
      <c r="R204" s="104"/>
      <c r="S204" s="43"/>
      <c r="T204" s="42"/>
      <c r="U204" s="43"/>
      <c r="V204" s="43"/>
      <c r="W204" s="44"/>
      <c r="X204" s="40"/>
      <c r="Y204" s="40">
        <f t="shared" si="104"/>
        <v>0.11980000000000013</v>
      </c>
      <c r="Z204" s="40">
        <f t="shared" si="104"/>
        <v>0.1630600000000002</v>
      </c>
      <c r="AA204" s="40">
        <f t="shared" si="105"/>
        <v>0.11980000000000013</v>
      </c>
      <c r="AB204" s="40">
        <f t="shared" si="105"/>
        <v>0.1630600000000002</v>
      </c>
      <c r="AC204" s="40">
        <f t="shared" si="106"/>
        <v>7.7289999999999859E-2</v>
      </c>
      <c r="AD204" s="40">
        <f t="shared" si="106"/>
        <v>0.11717</v>
      </c>
      <c r="AE204" s="40">
        <f t="shared" si="107"/>
        <v>0</v>
      </c>
      <c r="AF204" s="40">
        <f t="shared" si="107"/>
        <v>0</v>
      </c>
      <c r="AG204" s="40">
        <f t="shared" si="108"/>
        <v>0</v>
      </c>
      <c r="AH204" s="40">
        <f t="shared" si="108"/>
        <v>0</v>
      </c>
      <c r="AI204" s="40">
        <f t="shared" si="109"/>
        <v>0</v>
      </c>
      <c r="AJ204" s="40">
        <f t="shared" si="109"/>
        <v>0</v>
      </c>
      <c r="AK204" s="40"/>
      <c r="AL204" s="40">
        <v>63</v>
      </c>
      <c r="AM204" s="40">
        <v>73</v>
      </c>
      <c r="AN204" s="40"/>
      <c r="AO204" s="40"/>
      <c r="AP204" s="40">
        <f t="shared" si="110"/>
        <v>0.10563000000000004</v>
      </c>
      <c r="AQ204" s="40">
        <f t="shared" si="111"/>
        <v>0.14776333333333347</v>
      </c>
    </row>
    <row r="205" spans="3:43" ht="18">
      <c r="C205" s="8" t="s">
        <v>121</v>
      </c>
      <c r="D205" s="40">
        <v>3</v>
      </c>
      <c r="E205" s="40">
        <v>1</v>
      </c>
      <c r="F205" s="41">
        <v>2.0148000000000001</v>
      </c>
      <c r="G205" s="43">
        <v>1.95075</v>
      </c>
      <c r="H205" s="42">
        <v>1.9081300000000001</v>
      </c>
      <c r="I205" s="104">
        <v>2.0148000000000001</v>
      </c>
      <c r="J205" s="43">
        <v>1.95075</v>
      </c>
      <c r="K205" s="42">
        <v>1.9081300000000001</v>
      </c>
      <c r="L205" s="104">
        <v>2.0148000000000001</v>
      </c>
      <c r="M205" s="43">
        <v>1.95075</v>
      </c>
      <c r="N205" s="42">
        <v>1.9081300000000001</v>
      </c>
      <c r="O205" s="104">
        <v>2.0148000000000001</v>
      </c>
      <c r="P205" s="43">
        <v>1.95075</v>
      </c>
      <c r="Q205" s="42">
        <v>1.9081300000000001</v>
      </c>
      <c r="R205" s="104"/>
      <c r="S205" s="43"/>
      <c r="T205" s="42"/>
      <c r="U205" s="43"/>
      <c r="V205" s="43"/>
      <c r="W205" s="44"/>
      <c r="X205" s="40"/>
      <c r="Y205" s="40">
        <f t="shared" si="104"/>
        <v>6.4050000000000162E-2</v>
      </c>
      <c r="Z205" s="40">
        <f t="shared" si="104"/>
        <v>0.10667000000000004</v>
      </c>
      <c r="AA205" s="40">
        <f t="shared" si="105"/>
        <v>6.4050000000000162E-2</v>
      </c>
      <c r="AB205" s="40">
        <f t="shared" si="105"/>
        <v>0.10667000000000004</v>
      </c>
      <c r="AC205" s="40">
        <f t="shared" si="106"/>
        <v>6.4050000000000162E-2</v>
      </c>
      <c r="AD205" s="40">
        <f t="shared" si="106"/>
        <v>0.10667000000000004</v>
      </c>
      <c r="AE205" s="40">
        <f t="shared" si="107"/>
        <v>6.4050000000000162E-2</v>
      </c>
      <c r="AF205" s="40">
        <f t="shared" si="107"/>
        <v>0.10667000000000004</v>
      </c>
      <c r="AG205" s="40">
        <f t="shared" si="108"/>
        <v>0</v>
      </c>
      <c r="AH205" s="40">
        <f t="shared" si="108"/>
        <v>0</v>
      </c>
      <c r="AI205" s="40">
        <f t="shared" si="109"/>
        <v>0</v>
      </c>
      <c r="AJ205" s="40">
        <f t="shared" si="109"/>
        <v>0</v>
      </c>
      <c r="AK205" s="40"/>
      <c r="AL205" s="40">
        <v>16</v>
      </c>
      <c r="AM205" s="40">
        <v>15</v>
      </c>
      <c r="AN205" s="40"/>
      <c r="AO205" s="40"/>
      <c r="AP205" s="40">
        <f t="shared" si="110"/>
        <v>6.4050000000000162E-2</v>
      </c>
      <c r="AQ205" s="40">
        <f t="shared" si="111"/>
        <v>0.10667000000000004</v>
      </c>
    </row>
    <row r="206" spans="3:43" ht="18">
      <c r="C206" s="8" t="s">
        <v>122</v>
      </c>
      <c r="D206" s="40">
        <v>3</v>
      </c>
      <c r="E206" s="40">
        <v>1</v>
      </c>
      <c r="F206" s="41">
        <v>2.07463</v>
      </c>
      <c r="G206" s="43">
        <v>2.08982</v>
      </c>
      <c r="H206" s="42">
        <v>1.9346000000000001</v>
      </c>
      <c r="I206" s="104">
        <v>1.94879</v>
      </c>
      <c r="J206" s="43">
        <v>1.95</v>
      </c>
      <c r="K206" s="42">
        <v>1.88191</v>
      </c>
      <c r="L206" s="104">
        <v>1.94879</v>
      </c>
      <c r="M206" s="43">
        <v>1.9501500000000001</v>
      </c>
      <c r="N206" s="42">
        <v>1.88191</v>
      </c>
      <c r="O206" s="104">
        <v>2.07463</v>
      </c>
      <c r="P206" s="43">
        <v>1.9494</v>
      </c>
      <c r="Q206" s="42">
        <v>1.93459</v>
      </c>
      <c r="R206" s="104">
        <v>2.07463</v>
      </c>
      <c r="S206" s="43">
        <v>1.94937</v>
      </c>
      <c r="T206" s="42">
        <v>1.93459</v>
      </c>
      <c r="U206" s="43"/>
      <c r="V206" s="43"/>
      <c r="W206" s="44"/>
      <c r="X206" s="40"/>
      <c r="Y206" s="40">
        <f t="shared" si="104"/>
        <v>1.5190000000000037E-2</v>
      </c>
      <c r="Z206" s="40">
        <f t="shared" si="104"/>
        <v>0.14002999999999988</v>
      </c>
      <c r="AA206" s="40">
        <f t="shared" si="105"/>
        <v>1.2099999999999334E-3</v>
      </c>
      <c r="AB206" s="40">
        <f t="shared" si="105"/>
        <v>6.6880000000000051E-2</v>
      </c>
      <c r="AC206" s="40">
        <f t="shared" si="106"/>
        <v>1.3600000000000279E-3</v>
      </c>
      <c r="AD206" s="40">
        <f t="shared" si="106"/>
        <v>6.6880000000000051E-2</v>
      </c>
      <c r="AE206" s="40">
        <f t="shared" si="107"/>
        <v>0.12522999999999995</v>
      </c>
      <c r="AF206" s="40">
        <f t="shared" si="107"/>
        <v>0.14003999999999994</v>
      </c>
      <c r="AG206" s="40">
        <f t="shared" si="108"/>
        <v>0.12525999999999993</v>
      </c>
      <c r="AH206" s="40">
        <f t="shared" si="108"/>
        <v>0.14003999999999994</v>
      </c>
      <c r="AI206" s="40">
        <f t="shared" si="109"/>
        <v>0</v>
      </c>
      <c r="AJ206" s="40">
        <f t="shared" si="109"/>
        <v>0</v>
      </c>
      <c r="AK206" s="40"/>
      <c r="AL206" s="40">
        <v>268</v>
      </c>
      <c r="AM206" s="40">
        <v>31</v>
      </c>
      <c r="AN206" s="40"/>
      <c r="AO206" s="40"/>
      <c r="AP206" s="40">
        <f t="shared" si="110"/>
        <v>5.3649999999999975E-2</v>
      </c>
      <c r="AQ206" s="40">
        <f t="shared" si="111"/>
        <v>0.11077399999999997</v>
      </c>
    </row>
    <row r="207" spans="3:43" ht="18">
      <c r="C207" s="8" t="s">
        <v>123</v>
      </c>
      <c r="D207" s="40">
        <v>3</v>
      </c>
      <c r="E207" s="40">
        <v>1</v>
      </c>
      <c r="F207" s="41">
        <v>2.0625399999999998</v>
      </c>
      <c r="G207" s="43">
        <v>2.05267</v>
      </c>
      <c r="H207" s="42">
        <v>2.0322200000000001</v>
      </c>
      <c r="I207" s="104">
        <v>2.0625399999999998</v>
      </c>
      <c r="J207" s="43">
        <v>2.05267</v>
      </c>
      <c r="K207" s="42">
        <v>2.0322200000000001</v>
      </c>
      <c r="L207" s="104">
        <v>2.0625399999999998</v>
      </c>
      <c r="M207" s="43">
        <v>2.05267</v>
      </c>
      <c r="N207" s="42">
        <v>2.0322200000000001</v>
      </c>
      <c r="O207" s="104">
        <v>2.0625399999999998</v>
      </c>
      <c r="P207" s="43">
        <v>2.05267</v>
      </c>
      <c r="Q207" s="42">
        <v>2.0322200000000001</v>
      </c>
      <c r="R207" s="104">
        <v>2.0625399999999998</v>
      </c>
      <c r="S207" s="43">
        <v>2.05267</v>
      </c>
      <c r="T207" s="42">
        <v>2.0322200000000001</v>
      </c>
      <c r="U207" s="43">
        <v>2.0625399999999998</v>
      </c>
      <c r="V207" s="43">
        <v>2.05267</v>
      </c>
      <c r="W207" s="44">
        <v>2.0322200000000001</v>
      </c>
      <c r="X207" s="40"/>
      <c r="Y207" s="40">
        <f t="shared" si="104"/>
        <v>9.8699999999998234E-3</v>
      </c>
      <c r="Z207" s="40">
        <f t="shared" si="104"/>
        <v>3.0319999999999681E-2</v>
      </c>
      <c r="AA207" s="40">
        <f t="shared" si="105"/>
        <v>9.8699999999998234E-3</v>
      </c>
      <c r="AB207" s="40">
        <f t="shared" si="105"/>
        <v>3.0319999999999681E-2</v>
      </c>
      <c r="AC207" s="40">
        <f t="shared" si="106"/>
        <v>9.8699999999998234E-3</v>
      </c>
      <c r="AD207" s="40">
        <f t="shared" si="106"/>
        <v>3.0319999999999681E-2</v>
      </c>
      <c r="AE207" s="40">
        <f t="shared" si="107"/>
        <v>9.8699999999998234E-3</v>
      </c>
      <c r="AF207" s="40">
        <f t="shared" si="107"/>
        <v>3.0319999999999681E-2</v>
      </c>
      <c r="AG207" s="40">
        <f t="shared" si="108"/>
        <v>9.8699999999998234E-3</v>
      </c>
      <c r="AH207" s="40">
        <f t="shared" si="108"/>
        <v>3.0319999999999681E-2</v>
      </c>
      <c r="AI207" s="40">
        <f t="shared" si="109"/>
        <v>9.8699999999998234E-3</v>
      </c>
      <c r="AJ207" s="40">
        <f t="shared" si="109"/>
        <v>3.0319999999999681E-2</v>
      </c>
      <c r="AK207" s="40"/>
      <c r="AL207" s="40">
        <v>14</v>
      </c>
      <c r="AM207" s="40">
        <v>12</v>
      </c>
      <c r="AN207" s="40"/>
      <c r="AO207" s="40"/>
      <c r="AP207" s="40">
        <f t="shared" si="110"/>
        <v>9.8699999999998234E-3</v>
      </c>
      <c r="AQ207" s="40">
        <f t="shared" si="111"/>
        <v>3.0319999999999681E-2</v>
      </c>
    </row>
    <row r="208" spans="3:43" ht="18.75">
      <c r="C208" s="6" t="s">
        <v>124</v>
      </c>
      <c r="D208" s="40">
        <v>3</v>
      </c>
      <c r="E208" s="40">
        <v>1</v>
      </c>
      <c r="F208" s="41">
        <v>2.0457800000000002</v>
      </c>
      <c r="G208" s="43">
        <v>1.82067</v>
      </c>
      <c r="H208" s="42">
        <v>1.7598499999999999</v>
      </c>
      <c r="I208" s="104">
        <v>2.0457800000000002</v>
      </c>
      <c r="J208" s="43">
        <v>1.8206800000000001</v>
      </c>
      <c r="K208" s="42">
        <v>1.7598499999999999</v>
      </c>
      <c r="L208" s="104"/>
      <c r="M208" s="43"/>
      <c r="N208" s="42"/>
      <c r="O208" s="104"/>
      <c r="P208" s="43"/>
      <c r="Q208" s="42"/>
      <c r="R208" s="104"/>
      <c r="S208" s="43"/>
      <c r="T208" s="42"/>
      <c r="U208" s="43"/>
      <c r="V208" s="43"/>
      <c r="W208" s="44"/>
      <c r="X208" s="40"/>
      <c r="Y208" s="40">
        <f t="shared" si="104"/>
        <v>0.22511000000000014</v>
      </c>
      <c r="Z208" s="40">
        <f t="shared" si="104"/>
        <v>0.28593000000000024</v>
      </c>
      <c r="AA208" s="40">
        <f t="shared" si="105"/>
        <v>0.22510000000000008</v>
      </c>
      <c r="AB208" s="40">
        <f t="shared" si="105"/>
        <v>0.28593000000000024</v>
      </c>
      <c r="AC208" s="40">
        <f t="shared" si="106"/>
        <v>0</v>
      </c>
      <c r="AD208" s="40">
        <f t="shared" si="106"/>
        <v>0</v>
      </c>
      <c r="AE208" s="40">
        <f t="shared" si="107"/>
        <v>0</v>
      </c>
      <c r="AF208" s="40">
        <f t="shared" si="107"/>
        <v>0</v>
      </c>
      <c r="AG208" s="40">
        <f t="shared" si="108"/>
        <v>0</v>
      </c>
      <c r="AH208" s="40">
        <f t="shared" si="108"/>
        <v>0</v>
      </c>
      <c r="AI208" s="40">
        <f t="shared" si="109"/>
        <v>0</v>
      </c>
      <c r="AJ208" s="40">
        <f t="shared" si="109"/>
        <v>0</v>
      </c>
      <c r="AK208" s="40"/>
      <c r="AL208" s="40">
        <v>22</v>
      </c>
      <c r="AM208" s="40">
        <v>26</v>
      </c>
      <c r="AN208" s="40"/>
      <c r="AO208" s="40"/>
      <c r="AP208" s="40">
        <f t="shared" si="110"/>
        <v>0.22510500000000011</v>
      </c>
      <c r="AQ208" s="40">
        <f t="shared" si="111"/>
        <v>0.28593000000000024</v>
      </c>
    </row>
    <row r="209" spans="3:43" ht="18.75">
      <c r="C209" s="6" t="s">
        <v>125</v>
      </c>
      <c r="D209" s="40">
        <v>3</v>
      </c>
      <c r="E209" s="40">
        <v>1</v>
      </c>
      <c r="F209" s="41">
        <v>1.91797</v>
      </c>
      <c r="G209" s="43">
        <v>1.82907</v>
      </c>
      <c r="H209" s="42">
        <v>1.80498</v>
      </c>
      <c r="I209" s="104">
        <v>1.86419</v>
      </c>
      <c r="J209" s="43">
        <v>1.86168</v>
      </c>
      <c r="K209" s="42">
        <v>1.8323400000000001</v>
      </c>
      <c r="L209" s="104">
        <v>1.91049</v>
      </c>
      <c r="M209" s="43">
        <v>1.82576</v>
      </c>
      <c r="N209" s="42">
        <v>1.80644</v>
      </c>
      <c r="O209" s="104"/>
      <c r="P209" s="43"/>
      <c r="Q209" s="42"/>
      <c r="R209" s="104"/>
      <c r="S209" s="43"/>
      <c r="T209" s="42"/>
      <c r="U209" s="43"/>
      <c r="V209" s="43"/>
      <c r="W209" s="44"/>
      <c r="X209" s="40"/>
      <c r="Y209" s="40">
        <f t="shared" si="104"/>
        <v>8.8899999999999979E-2</v>
      </c>
      <c r="Z209" s="40">
        <f t="shared" si="104"/>
        <v>0.11298999999999992</v>
      </c>
      <c r="AA209" s="40">
        <f t="shared" si="105"/>
        <v>2.5100000000000122E-3</v>
      </c>
      <c r="AB209" s="40">
        <f t="shared" si="105"/>
        <v>3.1849999999999934E-2</v>
      </c>
      <c r="AC209" s="40">
        <f t="shared" si="106"/>
        <v>8.4729999999999972E-2</v>
      </c>
      <c r="AD209" s="40">
        <f t="shared" si="106"/>
        <v>0.10404999999999998</v>
      </c>
      <c r="AE209" s="40">
        <f t="shared" si="107"/>
        <v>0</v>
      </c>
      <c r="AF209" s="40">
        <f t="shared" si="107"/>
        <v>0</v>
      </c>
      <c r="AG209" s="40">
        <f t="shared" si="108"/>
        <v>0</v>
      </c>
      <c r="AH209" s="40">
        <f t="shared" si="108"/>
        <v>0</v>
      </c>
      <c r="AI209" s="40">
        <f t="shared" si="109"/>
        <v>0</v>
      </c>
      <c r="AJ209" s="40">
        <f t="shared" si="109"/>
        <v>0</v>
      </c>
      <c r="AK209" s="40"/>
      <c r="AL209" s="40">
        <v>289</v>
      </c>
      <c r="AM209" s="40">
        <v>155</v>
      </c>
      <c r="AN209" s="40"/>
      <c r="AO209" s="40"/>
      <c r="AP209" s="40">
        <f t="shared" si="110"/>
        <v>5.8713333333333319E-2</v>
      </c>
      <c r="AQ209" s="40">
        <f t="shared" si="111"/>
        <v>8.2963333333333278E-2</v>
      </c>
    </row>
    <row r="210" spans="3:43" ht="18.75">
      <c r="C210" s="6" t="s">
        <v>126</v>
      </c>
      <c r="D210" s="40">
        <v>3</v>
      </c>
      <c r="E210" s="40">
        <v>1</v>
      </c>
      <c r="F210" s="41">
        <v>1.9065700000000001</v>
      </c>
      <c r="G210" s="43">
        <v>1.8880399999999999</v>
      </c>
      <c r="H210" s="42">
        <v>1.87473</v>
      </c>
      <c r="I210" s="104">
        <v>1.9351</v>
      </c>
      <c r="J210" s="43">
        <v>1.88798</v>
      </c>
      <c r="K210" s="42">
        <v>1.8749400000000001</v>
      </c>
      <c r="L210" s="104">
        <v>1.8983699999999999</v>
      </c>
      <c r="M210" s="43">
        <v>1.88818</v>
      </c>
      <c r="N210" s="42">
        <v>1.87497</v>
      </c>
      <c r="O210" s="104">
        <v>1.93605</v>
      </c>
      <c r="P210" s="43">
        <v>1.88785</v>
      </c>
      <c r="Q210" s="42">
        <v>1.8750500000000001</v>
      </c>
      <c r="R210" s="104"/>
      <c r="S210" s="43"/>
      <c r="T210" s="42"/>
      <c r="U210" s="43"/>
      <c r="V210" s="43"/>
      <c r="W210" s="44"/>
      <c r="X210" s="40"/>
      <c r="Y210" s="40">
        <f t="shared" si="104"/>
        <v>1.8530000000000157E-2</v>
      </c>
      <c r="Z210" s="40">
        <f t="shared" si="104"/>
        <v>3.184000000000009E-2</v>
      </c>
      <c r="AA210" s="40">
        <f t="shared" si="105"/>
        <v>4.7120000000000051E-2</v>
      </c>
      <c r="AB210" s="40">
        <f t="shared" si="105"/>
        <v>6.0159999999999991E-2</v>
      </c>
      <c r="AC210" s="40">
        <f t="shared" si="106"/>
        <v>1.0189999999999921E-2</v>
      </c>
      <c r="AD210" s="40">
        <f t="shared" si="106"/>
        <v>2.3399999999999865E-2</v>
      </c>
      <c r="AE210" s="40">
        <f t="shared" si="107"/>
        <v>4.8200000000000021E-2</v>
      </c>
      <c r="AF210" s="40">
        <f t="shared" si="107"/>
        <v>6.0999999999999943E-2</v>
      </c>
      <c r="AG210" s="40">
        <f t="shared" si="108"/>
        <v>0</v>
      </c>
      <c r="AH210" s="40">
        <f t="shared" si="108"/>
        <v>0</v>
      </c>
      <c r="AI210" s="40">
        <f t="shared" si="109"/>
        <v>0</v>
      </c>
      <c r="AJ210" s="40">
        <f t="shared" si="109"/>
        <v>0</v>
      </c>
      <c r="AK210" s="40"/>
      <c r="AL210" s="40">
        <v>283</v>
      </c>
      <c r="AM210" s="40">
        <v>261</v>
      </c>
      <c r="AN210" s="40"/>
      <c r="AO210" s="40"/>
      <c r="AP210" s="40">
        <f t="shared" si="110"/>
        <v>3.1010000000000038E-2</v>
      </c>
      <c r="AQ210" s="40">
        <f t="shared" si="111"/>
        <v>4.4099999999999973E-2</v>
      </c>
    </row>
    <row r="211" spans="3:43" ht="18.75">
      <c r="C211" s="6" t="s">
        <v>127</v>
      </c>
      <c r="D211" s="40">
        <v>3</v>
      </c>
      <c r="E211" s="40">
        <v>1</v>
      </c>
      <c r="F211" s="41">
        <v>1.92638</v>
      </c>
      <c r="G211" s="43">
        <v>1.90886</v>
      </c>
      <c r="H211" s="42">
        <v>1.91073</v>
      </c>
      <c r="I211" s="104">
        <v>2.0952299999999999</v>
      </c>
      <c r="J211" s="43">
        <v>2.0313699999999999</v>
      </c>
      <c r="K211" s="42">
        <v>2.0325700000000002</v>
      </c>
      <c r="L211" s="104">
        <v>1.9387399999999999</v>
      </c>
      <c r="M211" s="43">
        <v>1.93014</v>
      </c>
      <c r="N211" s="42">
        <v>1.9112</v>
      </c>
      <c r="O211" s="104">
        <v>1.9467300000000001</v>
      </c>
      <c r="P211" s="43">
        <v>1.92334</v>
      </c>
      <c r="Q211" s="42">
        <v>1.91344</v>
      </c>
      <c r="R211" s="104">
        <v>1.9437500000000001</v>
      </c>
      <c r="S211" s="43">
        <v>1.91587</v>
      </c>
      <c r="T211" s="42">
        <v>1.91351</v>
      </c>
      <c r="U211" s="43"/>
      <c r="V211" s="43"/>
      <c r="W211" s="44"/>
      <c r="X211" s="40"/>
      <c r="Y211" s="40">
        <f t="shared" si="104"/>
        <v>1.751999999999998E-2</v>
      </c>
      <c r="Z211" s="40">
        <f t="shared" si="104"/>
        <v>1.5649999999999942E-2</v>
      </c>
      <c r="AA211" s="40">
        <f t="shared" si="105"/>
        <v>6.3860000000000028E-2</v>
      </c>
      <c r="AB211" s="40">
        <f t="shared" si="105"/>
        <v>6.2659999999999716E-2</v>
      </c>
      <c r="AC211" s="40">
        <f t="shared" si="106"/>
        <v>8.599999999999941E-3</v>
      </c>
      <c r="AD211" s="40">
        <f t="shared" si="106"/>
        <v>2.7539999999999898E-2</v>
      </c>
      <c r="AE211" s="40">
        <f t="shared" si="107"/>
        <v>2.3390000000000022E-2</v>
      </c>
      <c r="AF211" s="40">
        <f t="shared" si="107"/>
        <v>3.3290000000000042E-2</v>
      </c>
      <c r="AG211" s="40">
        <f t="shared" si="108"/>
        <v>2.7880000000000127E-2</v>
      </c>
      <c r="AH211" s="40">
        <f t="shared" si="108"/>
        <v>3.0240000000000045E-2</v>
      </c>
      <c r="AI211" s="40">
        <f t="shared" si="109"/>
        <v>0</v>
      </c>
      <c r="AJ211" s="40">
        <f t="shared" si="109"/>
        <v>0</v>
      </c>
      <c r="AK211" s="40"/>
      <c r="AL211" s="40">
        <v>349</v>
      </c>
      <c r="AM211" s="40">
        <v>248</v>
      </c>
      <c r="AN211" s="40"/>
      <c r="AO211" s="40"/>
      <c r="AP211" s="40">
        <f t="shared" si="110"/>
        <v>2.8250000000000018E-2</v>
      </c>
      <c r="AQ211" s="40">
        <f t="shared" si="111"/>
        <v>3.3875999999999927E-2</v>
      </c>
    </row>
    <row r="212" spans="3:43" ht="18.75">
      <c r="C212" s="6" t="s">
        <v>128</v>
      </c>
      <c r="D212" s="40">
        <v>3</v>
      </c>
      <c r="E212" s="40">
        <v>1</v>
      </c>
      <c r="F212" s="41">
        <v>2.1334599999999999</v>
      </c>
      <c r="G212" s="43">
        <v>1.98587</v>
      </c>
      <c r="H212" s="42">
        <v>2.0871300000000002</v>
      </c>
      <c r="I212" s="104">
        <v>1.9678199999999999</v>
      </c>
      <c r="J212" s="43">
        <v>1.98621</v>
      </c>
      <c r="K212" s="42">
        <v>1.9419500000000001</v>
      </c>
      <c r="L212" s="104">
        <v>2.1334599999999999</v>
      </c>
      <c r="M212" s="43">
        <v>1.9858899999999999</v>
      </c>
      <c r="N212" s="42">
        <v>2.0871300000000002</v>
      </c>
      <c r="O212" s="104">
        <v>1.9678199999999999</v>
      </c>
      <c r="P212" s="43">
        <v>1.98621</v>
      </c>
      <c r="Q212" s="42">
        <v>1.9419500000000001</v>
      </c>
      <c r="R212" s="104">
        <v>1.94523</v>
      </c>
      <c r="S212" s="43">
        <v>1.9843599999999999</v>
      </c>
      <c r="T212" s="42">
        <v>1.9419200000000001</v>
      </c>
      <c r="U212" s="43">
        <v>1.94523</v>
      </c>
      <c r="V212" s="43">
        <v>1.9843200000000001</v>
      </c>
      <c r="W212" s="44">
        <v>1.9419200000000001</v>
      </c>
      <c r="X212" s="40"/>
      <c r="Y212" s="40">
        <f t="shared" si="104"/>
        <v>0.14758999999999989</v>
      </c>
      <c r="Z212" s="40">
        <f t="shared" si="104"/>
        <v>4.632999999999976E-2</v>
      </c>
      <c r="AA212" s="40">
        <f t="shared" si="105"/>
        <v>1.8390000000000128E-2</v>
      </c>
      <c r="AB212" s="40">
        <f t="shared" si="105"/>
        <v>2.5869999999999838E-2</v>
      </c>
      <c r="AC212" s="40">
        <f t="shared" si="106"/>
        <v>0.14756999999999998</v>
      </c>
      <c r="AD212" s="40">
        <f t="shared" si="106"/>
        <v>4.632999999999976E-2</v>
      </c>
      <c r="AE212" s="40">
        <f t="shared" si="107"/>
        <v>1.8390000000000128E-2</v>
      </c>
      <c r="AF212" s="40">
        <f t="shared" si="107"/>
        <v>2.5869999999999838E-2</v>
      </c>
      <c r="AG212" s="40">
        <f t="shared" si="108"/>
        <v>3.9129999999999887E-2</v>
      </c>
      <c r="AH212" s="40">
        <f t="shared" si="108"/>
        <v>3.3099999999999241E-3</v>
      </c>
      <c r="AI212" s="40">
        <f t="shared" si="109"/>
        <v>3.9090000000000069E-2</v>
      </c>
      <c r="AJ212" s="40">
        <f t="shared" si="109"/>
        <v>3.3099999999999241E-3</v>
      </c>
      <c r="AK212" s="40"/>
      <c r="AL212" s="40">
        <v>127</v>
      </c>
      <c r="AM212" s="40">
        <v>164</v>
      </c>
      <c r="AN212" s="40"/>
      <c r="AO212" s="40"/>
      <c r="AP212" s="40">
        <f t="shared" si="110"/>
        <v>6.8360000000000018E-2</v>
      </c>
      <c r="AQ212" s="40">
        <f t="shared" si="111"/>
        <v>2.5169999999999842E-2</v>
      </c>
    </row>
    <row r="213" spans="3:43" ht="18.75">
      <c r="C213" s="8" t="s">
        <v>129</v>
      </c>
      <c r="D213" s="40">
        <v>3</v>
      </c>
      <c r="E213" s="40">
        <v>1</v>
      </c>
      <c r="F213" s="41">
        <v>1.87354</v>
      </c>
      <c r="G213" s="43">
        <v>1.71591</v>
      </c>
      <c r="H213" s="42">
        <v>1.5852200000000001</v>
      </c>
      <c r="I213" s="104"/>
      <c r="J213" s="43"/>
      <c r="K213" s="42"/>
      <c r="L213" s="104"/>
      <c r="M213" s="43"/>
      <c r="N213" s="42"/>
      <c r="O213" s="104"/>
      <c r="P213" s="43"/>
      <c r="Q213" s="42"/>
      <c r="R213" s="104"/>
      <c r="S213" s="43"/>
      <c r="T213" s="42"/>
      <c r="U213" s="43"/>
      <c r="V213" s="43"/>
      <c r="W213" s="44"/>
      <c r="X213" s="40"/>
      <c r="Y213" s="40">
        <f t="shared" si="104"/>
        <v>0.15762999999999994</v>
      </c>
      <c r="Z213" s="40">
        <f t="shared" si="104"/>
        <v>0.28831999999999991</v>
      </c>
      <c r="AA213" s="40">
        <f t="shared" si="105"/>
        <v>0</v>
      </c>
      <c r="AB213" s="40">
        <f t="shared" si="105"/>
        <v>0</v>
      </c>
      <c r="AC213" s="40">
        <f t="shared" si="106"/>
        <v>0</v>
      </c>
      <c r="AD213" s="40">
        <f t="shared" si="106"/>
        <v>0</v>
      </c>
      <c r="AE213" s="40">
        <f t="shared" si="107"/>
        <v>0</v>
      </c>
      <c r="AF213" s="40">
        <f t="shared" si="107"/>
        <v>0</v>
      </c>
      <c r="AG213" s="40">
        <f t="shared" si="108"/>
        <v>0</v>
      </c>
      <c r="AH213" s="40">
        <f t="shared" si="108"/>
        <v>0</v>
      </c>
      <c r="AI213" s="40">
        <f t="shared" si="109"/>
        <v>0</v>
      </c>
      <c r="AJ213" s="40">
        <f t="shared" si="109"/>
        <v>0</v>
      </c>
      <c r="AK213" s="40"/>
      <c r="AL213" s="40">
        <v>15</v>
      </c>
      <c r="AM213" s="40">
        <v>15</v>
      </c>
      <c r="AN213" s="40"/>
      <c r="AO213" s="40"/>
      <c r="AP213" s="40">
        <f t="shared" si="110"/>
        <v>0.15762999999999994</v>
      </c>
      <c r="AQ213" s="40">
        <f t="shared" si="111"/>
        <v>0.28831999999999991</v>
      </c>
    </row>
    <row r="214" spans="3:43" ht="18.75">
      <c r="C214" s="8" t="s">
        <v>130</v>
      </c>
      <c r="D214" s="40">
        <v>3</v>
      </c>
      <c r="E214" s="40">
        <v>1</v>
      </c>
      <c r="F214" s="41">
        <v>1.75152</v>
      </c>
      <c r="G214" s="43">
        <v>1.74871</v>
      </c>
      <c r="H214" s="42">
        <v>1.6518200000000001</v>
      </c>
      <c r="I214" s="104">
        <v>1.75152</v>
      </c>
      <c r="J214" s="43">
        <v>1.74871</v>
      </c>
      <c r="K214" s="42">
        <v>1.6518200000000001</v>
      </c>
      <c r="L214" s="104"/>
      <c r="M214" s="43"/>
      <c r="N214" s="42"/>
      <c r="O214" s="104"/>
      <c r="P214" s="43"/>
      <c r="Q214" s="42"/>
      <c r="R214" s="104"/>
      <c r="S214" s="43"/>
      <c r="T214" s="42"/>
      <c r="U214" s="43"/>
      <c r="V214" s="43"/>
      <c r="W214" s="44"/>
      <c r="X214" s="40"/>
      <c r="Y214" s="40">
        <f t="shared" si="104"/>
        <v>2.8099999999999792E-3</v>
      </c>
      <c r="Z214" s="40">
        <f t="shared" si="104"/>
        <v>9.96999999999999E-2</v>
      </c>
      <c r="AA214" s="40">
        <f t="shared" si="105"/>
        <v>2.8099999999999792E-3</v>
      </c>
      <c r="AB214" s="40">
        <f t="shared" si="105"/>
        <v>9.96999999999999E-2</v>
      </c>
      <c r="AC214" s="40">
        <f t="shared" si="106"/>
        <v>0</v>
      </c>
      <c r="AD214" s="40">
        <f t="shared" si="106"/>
        <v>0</v>
      </c>
      <c r="AE214" s="40">
        <f t="shared" si="107"/>
        <v>0</v>
      </c>
      <c r="AF214" s="40">
        <f t="shared" si="107"/>
        <v>0</v>
      </c>
      <c r="AG214" s="40">
        <f t="shared" si="108"/>
        <v>0</v>
      </c>
      <c r="AH214" s="40">
        <f t="shared" si="108"/>
        <v>0</v>
      </c>
      <c r="AI214" s="40">
        <f t="shared" si="109"/>
        <v>0</v>
      </c>
      <c r="AJ214" s="40">
        <f t="shared" si="109"/>
        <v>0</v>
      </c>
      <c r="AK214" s="40"/>
      <c r="AL214" s="40">
        <v>10</v>
      </c>
      <c r="AM214" s="40">
        <v>13</v>
      </c>
      <c r="AN214" s="40"/>
      <c r="AO214" s="40"/>
      <c r="AP214" s="40">
        <f t="shared" si="110"/>
        <v>2.8099999999999792E-3</v>
      </c>
      <c r="AQ214" s="40">
        <f t="shared" si="111"/>
        <v>9.96999999999999E-2</v>
      </c>
    </row>
    <row r="215" spans="3:43" ht="18.75">
      <c r="C215" s="8" t="s">
        <v>52</v>
      </c>
      <c r="D215" s="40">
        <v>3</v>
      </c>
      <c r="E215" s="40">
        <v>1</v>
      </c>
      <c r="F215" s="41">
        <v>1.84453</v>
      </c>
      <c r="G215" s="43">
        <v>1.7344599999999999</v>
      </c>
      <c r="H215" s="42">
        <v>1.59155</v>
      </c>
      <c r="I215" s="104">
        <v>1.95932</v>
      </c>
      <c r="J215" s="43">
        <v>1.8942000000000001</v>
      </c>
      <c r="K215" s="42">
        <v>1.9029</v>
      </c>
      <c r="L215" s="104"/>
      <c r="M215" s="43"/>
      <c r="N215" s="42"/>
      <c r="O215" s="104"/>
      <c r="P215" s="43"/>
      <c r="Q215" s="42"/>
      <c r="R215" s="104"/>
      <c r="S215" s="43"/>
      <c r="T215" s="42"/>
      <c r="U215" s="43"/>
      <c r="V215" s="43"/>
      <c r="W215" s="44"/>
      <c r="X215" s="40"/>
      <c r="Y215" s="40">
        <f t="shared" si="104"/>
        <v>0.11007000000000011</v>
      </c>
      <c r="Z215" s="40">
        <f t="shared" si="104"/>
        <v>0.25297999999999998</v>
      </c>
      <c r="AA215" s="40">
        <f t="shared" si="105"/>
        <v>6.5119999999999845E-2</v>
      </c>
      <c r="AB215" s="40">
        <f t="shared" si="105"/>
        <v>5.6419999999999915E-2</v>
      </c>
      <c r="AC215" s="40">
        <f t="shared" si="106"/>
        <v>0</v>
      </c>
      <c r="AD215" s="40">
        <f t="shared" si="106"/>
        <v>0</v>
      </c>
      <c r="AE215" s="40">
        <f t="shared" si="107"/>
        <v>0</v>
      </c>
      <c r="AF215" s="40">
        <f t="shared" si="107"/>
        <v>0</v>
      </c>
      <c r="AG215" s="40">
        <f t="shared" si="108"/>
        <v>0</v>
      </c>
      <c r="AH215" s="40">
        <f t="shared" si="108"/>
        <v>0</v>
      </c>
      <c r="AI215" s="40">
        <f t="shared" si="109"/>
        <v>0</v>
      </c>
      <c r="AJ215" s="40">
        <f t="shared" si="109"/>
        <v>0</v>
      </c>
      <c r="AK215" s="40"/>
      <c r="AL215" s="40">
        <v>133</v>
      </c>
      <c r="AM215" s="40">
        <v>111</v>
      </c>
      <c r="AN215" s="40"/>
      <c r="AO215" s="40"/>
      <c r="AP215" s="40">
        <f t="shared" si="110"/>
        <v>8.7594999999999978E-2</v>
      </c>
      <c r="AQ215" s="40">
        <f t="shared" si="111"/>
        <v>0.15469999999999995</v>
      </c>
    </row>
    <row r="216" spans="3:43" ht="18.75">
      <c r="C216" s="8" t="s">
        <v>53</v>
      </c>
      <c r="D216" s="40">
        <v>3</v>
      </c>
      <c r="E216" s="40">
        <v>1</v>
      </c>
      <c r="F216" s="41">
        <v>1.93866</v>
      </c>
      <c r="G216" s="43">
        <v>1.91195</v>
      </c>
      <c r="H216" s="42">
        <v>1.92547</v>
      </c>
      <c r="I216" s="104">
        <v>1.9396800000000001</v>
      </c>
      <c r="J216" s="43">
        <v>1.9119999999999999</v>
      </c>
      <c r="K216" s="42">
        <v>1.9254599999999999</v>
      </c>
      <c r="L216" s="104">
        <v>1.76149</v>
      </c>
      <c r="M216" s="43">
        <v>1.7827900000000001</v>
      </c>
      <c r="N216" s="42">
        <v>1.7194199999999999</v>
      </c>
      <c r="O216" s="104"/>
      <c r="P216" s="43"/>
      <c r="Q216" s="42"/>
      <c r="R216" s="104"/>
      <c r="S216" s="43"/>
      <c r="T216" s="42"/>
      <c r="U216" s="43"/>
      <c r="V216" s="43"/>
      <c r="W216" s="44"/>
      <c r="X216" s="40"/>
      <c r="Y216" s="40">
        <f t="shared" si="104"/>
        <v>2.6710000000000012E-2</v>
      </c>
      <c r="Z216" s="40">
        <f t="shared" si="104"/>
        <v>1.3190000000000035E-2</v>
      </c>
      <c r="AA216" s="40">
        <f t="shared" si="105"/>
        <v>2.7680000000000149E-2</v>
      </c>
      <c r="AB216" s="40">
        <f t="shared" si="105"/>
        <v>1.4220000000000121E-2</v>
      </c>
      <c r="AC216" s="40">
        <f t="shared" si="106"/>
        <v>2.1300000000000097E-2</v>
      </c>
      <c r="AD216" s="40">
        <f t="shared" si="106"/>
        <v>4.2070000000000052E-2</v>
      </c>
      <c r="AE216" s="40">
        <f t="shared" si="107"/>
        <v>0</v>
      </c>
      <c r="AF216" s="40">
        <f t="shared" si="107"/>
        <v>0</v>
      </c>
      <c r="AG216" s="40">
        <f t="shared" si="108"/>
        <v>0</v>
      </c>
      <c r="AH216" s="40">
        <f t="shared" si="108"/>
        <v>0</v>
      </c>
      <c r="AI216" s="40">
        <f t="shared" si="109"/>
        <v>0</v>
      </c>
      <c r="AJ216" s="40">
        <f t="shared" si="109"/>
        <v>0</v>
      </c>
      <c r="AK216" s="40"/>
      <c r="AL216" s="40">
        <v>189</v>
      </c>
      <c r="AM216" s="40">
        <v>44</v>
      </c>
      <c r="AN216" s="40"/>
      <c r="AO216" s="40"/>
      <c r="AP216" s="40">
        <f t="shared" si="110"/>
        <v>2.5230000000000086E-2</v>
      </c>
      <c r="AQ216" s="40">
        <f t="shared" si="111"/>
        <v>2.3160000000000069E-2</v>
      </c>
    </row>
    <row r="217" spans="3:43" ht="18.75">
      <c r="C217" s="8" t="s">
        <v>131</v>
      </c>
      <c r="D217" s="40">
        <v>3</v>
      </c>
      <c r="E217" s="40">
        <v>1</v>
      </c>
      <c r="F217" s="41">
        <v>1.96932</v>
      </c>
      <c r="G217" s="43">
        <v>1.9053500000000001</v>
      </c>
      <c r="H217" s="42">
        <v>1.90039</v>
      </c>
      <c r="I217" s="104">
        <v>1.99349</v>
      </c>
      <c r="J217" s="43">
        <v>1.93391</v>
      </c>
      <c r="K217" s="42">
        <v>1.90035</v>
      </c>
      <c r="L217" s="104">
        <v>1.9922899999999999</v>
      </c>
      <c r="M217" s="43">
        <v>1.9343399999999999</v>
      </c>
      <c r="N217" s="42">
        <v>1.9002300000000001</v>
      </c>
      <c r="O217" s="104"/>
      <c r="P217" s="43"/>
      <c r="Q217" s="42"/>
      <c r="R217" s="104"/>
      <c r="S217" s="43"/>
      <c r="T217" s="42"/>
      <c r="U217" s="43"/>
      <c r="V217" s="43"/>
      <c r="W217" s="44"/>
      <c r="X217" s="40"/>
      <c r="Y217" s="40">
        <f t="shared" si="104"/>
        <v>6.396999999999986E-2</v>
      </c>
      <c r="Z217" s="40">
        <f t="shared" si="104"/>
        <v>6.8929999999999936E-2</v>
      </c>
      <c r="AA217" s="40">
        <f t="shared" si="105"/>
        <v>5.9579999999999966E-2</v>
      </c>
      <c r="AB217" s="40">
        <f t="shared" si="105"/>
        <v>9.3140000000000001E-2</v>
      </c>
      <c r="AC217" s="40">
        <f t="shared" si="106"/>
        <v>5.7949999999999946E-2</v>
      </c>
      <c r="AD217" s="40">
        <f t="shared" si="106"/>
        <v>9.2059999999999809E-2</v>
      </c>
      <c r="AE217" s="40">
        <f t="shared" si="107"/>
        <v>0</v>
      </c>
      <c r="AF217" s="40">
        <f t="shared" si="107"/>
        <v>0</v>
      </c>
      <c r="AG217" s="40">
        <f t="shared" si="108"/>
        <v>0</v>
      </c>
      <c r="AH217" s="40">
        <f t="shared" si="108"/>
        <v>0</v>
      </c>
      <c r="AI217" s="40">
        <f t="shared" si="109"/>
        <v>0</v>
      </c>
      <c r="AJ217" s="40">
        <f t="shared" si="109"/>
        <v>0</v>
      </c>
      <c r="AK217" s="40"/>
      <c r="AL217" s="40">
        <v>69</v>
      </c>
      <c r="AM217" s="40">
        <v>112</v>
      </c>
      <c r="AN217" s="40"/>
      <c r="AO217" s="40"/>
      <c r="AP217" s="40">
        <f t="shared" si="110"/>
        <v>6.0499999999999922E-2</v>
      </c>
      <c r="AQ217" s="40">
        <f t="shared" si="111"/>
        <v>8.470999999999991E-2</v>
      </c>
    </row>
    <row r="218" spans="3:43" ht="18.75">
      <c r="C218" s="8" t="s">
        <v>132</v>
      </c>
      <c r="D218" s="40">
        <v>3</v>
      </c>
      <c r="E218" s="40">
        <v>1</v>
      </c>
      <c r="F218" s="41">
        <v>2.00596</v>
      </c>
      <c r="G218" s="43">
        <v>1.9567099999999999</v>
      </c>
      <c r="H218" s="42">
        <v>1.94211</v>
      </c>
      <c r="I218" s="104">
        <v>2.00569</v>
      </c>
      <c r="J218" s="43">
        <v>1.96017</v>
      </c>
      <c r="K218" s="42">
        <v>1.9420999999999999</v>
      </c>
      <c r="L218" s="104">
        <v>2.0060500000000001</v>
      </c>
      <c r="M218" s="43">
        <v>1.96011</v>
      </c>
      <c r="N218" s="42">
        <v>1.94214</v>
      </c>
      <c r="O218" s="104">
        <v>2.0053999999999998</v>
      </c>
      <c r="P218" s="43">
        <v>1.9567699999999999</v>
      </c>
      <c r="Q218" s="42">
        <v>1.94215</v>
      </c>
      <c r="R218" s="104"/>
      <c r="S218" s="43"/>
      <c r="T218" s="42"/>
      <c r="U218" s="43"/>
      <c r="V218" s="43"/>
      <c r="W218" s="44"/>
      <c r="X218" s="40"/>
      <c r="Y218" s="40">
        <f t="shared" si="104"/>
        <v>4.9250000000000016E-2</v>
      </c>
      <c r="Z218" s="40">
        <f t="shared" si="104"/>
        <v>6.3849999999999962E-2</v>
      </c>
      <c r="AA218" s="40">
        <f t="shared" si="105"/>
        <v>4.5520000000000005E-2</v>
      </c>
      <c r="AB218" s="40">
        <f t="shared" si="105"/>
        <v>6.3590000000000035E-2</v>
      </c>
      <c r="AC218" s="40">
        <f t="shared" si="106"/>
        <v>4.5940000000000092E-2</v>
      </c>
      <c r="AD218" s="40">
        <f t="shared" si="106"/>
        <v>6.3910000000000133E-2</v>
      </c>
      <c r="AE218" s="40">
        <f t="shared" si="107"/>
        <v>4.8629999999999951E-2</v>
      </c>
      <c r="AF218" s="40">
        <f t="shared" si="107"/>
        <v>6.3249999999999806E-2</v>
      </c>
      <c r="AG218" s="40">
        <f t="shared" si="108"/>
        <v>0</v>
      </c>
      <c r="AH218" s="40">
        <f t="shared" si="108"/>
        <v>0</v>
      </c>
      <c r="AI218" s="40">
        <f t="shared" si="109"/>
        <v>0</v>
      </c>
      <c r="AJ218" s="40">
        <f t="shared" si="109"/>
        <v>0</v>
      </c>
      <c r="AK218" s="40"/>
      <c r="AL218" s="40">
        <v>187</v>
      </c>
      <c r="AM218" s="40">
        <v>25</v>
      </c>
      <c r="AN218" s="40"/>
      <c r="AO218" s="40"/>
      <c r="AP218" s="40">
        <f t="shared" si="110"/>
        <v>4.7335000000000016E-2</v>
      </c>
      <c r="AQ218" s="40">
        <f t="shared" si="111"/>
        <v>6.3649999999999984E-2</v>
      </c>
    </row>
    <row r="219" spans="3:43" ht="18.75">
      <c r="C219" s="8" t="s">
        <v>133</v>
      </c>
      <c r="D219" s="40">
        <v>3</v>
      </c>
      <c r="E219" s="40">
        <v>1</v>
      </c>
      <c r="F219" s="41">
        <v>2.0083899999999999</v>
      </c>
      <c r="G219" s="43">
        <v>1.96733</v>
      </c>
      <c r="H219" s="42">
        <v>1.9644699999999999</v>
      </c>
      <c r="I219" s="104">
        <v>2.00922</v>
      </c>
      <c r="J219" s="43">
        <v>1.9673499999999999</v>
      </c>
      <c r="K219" s="42">
        <v>1.9646999999999999</v>
      </c>
      <c r="L219" s="104">
        <v>2.0101499999999999</v>
      </c>
      <c r="M219" s="43">
        <v>1.9674700000000001</v>
      </c>
      <c r="N219" s="42">
        <v>1.9648600000000001</v>
      </c>
      <c r="O219" s="104">
        <v>2.1517499999999998</v>
      </c>
      <c r="P219" s="43">
        <v>2.1048900000000001</v>
      </c>
      <c r="Q219" s="42">
        <v>2.08</v>
      </c>
      <c r="R219" s="104">
        <v>2.0096500000000002</v>
      </c>
      <c r="S219" s="43">
        <v>1.96733</v>
      </c>
      <c r="T219" s="42">
        <v>1.9646999999999999</v>
      </c>
      <c r="U219" s="43"/>
      <c r="V219" s="43"/>
      <c r="W219" s="44"/>
      <c r="X219" s="40"/>
      <c r="Y219" s="40">
        <f t="shared" si="104"/>
        <v>4.1059999999999874E-2</v>
      </c>
      <c r="Z219" s="40">
        <f t="shared" si="104"/>
        <v>4.3919999999999959E-2</v>
      </c>
      <c r="AA219" s="40">
        <f t="shared" si="105"/>
        <v>4.1870000000000074E-2</v>
      </c>
      <c r="AB219" s="40">
        <f t="shared" si="105"/>
        <v>4.4520000000000115E-2</v>
      </c>
      <c r="AC219" s="40">
        <f t="shared" si="106"/>
        <v>4.2679999999999829E-2</v>
      </c>
      <c r="AD219" s="40">
        <f t="shared" si="106"/>
        <v>4.528999999999983E-2</v>
      </c>
      <c r="AE219" s="40">
        <f t="shared" si="107"/>
        <v>4.685999999999968E-2</v>
      </c>
      <c r="AF219" s="40">
        <f t="shared" si="107"/>
        <v>7.1749999999999758E-2</v>
      </c>
      <c r="AG219" s="40">
        <f t="shared" si="108"/>
        <v>4.2320000000000135E-2</v>
      </c>
      <c r="AH219" s="40">
        <f t="shared" si="108"/>
        <v>4.4950000000000268E-2</v>
      </c>
      <c r="AI219" s="40">
        <f t="shared" si="109"/>
        <v>0</v>
      </c>
      <c r="AJ219" s="40">
        <f t="shared" si="109"/>
        <v>0</v>
      </c>
      <c r="AK219" s="40"/>
      <c r="AL219" s="40">
        <v>127</v>
      </c>
      <c r="AM219" s="40">
        <v>116</v>
      </c>
      <c r="AN219" s="40"/>
      <c r="AO219" s="40"/>
      <c r="AP219" s="40">
        <f t="shared" si="110"/>
        <v>4.295799999999992E-2</v>
      </c>
      <c r="AQ219" s="40">
        <f t="shared" si="111"/>
        <v>5.0085999999999985E-2</v>
      </c>
    </row>
    <row r="220" spans="3:43" ht="18.75">
      <c r="C220" s="8" t="s">
        <v>134</v>
      </c>
      <c r="D220" s="40">
        <v>3</v>
      </c>
      <c r="E220" s="40">
        <v>1</v>
      </c>
      <c r="F220" s="41">
        <v>2.0156999999999998</v>
      </c>
      <c r="G220" s="43">
        <v>1.9843900000000001</v>
      </c>
      <c r="H220" s="42">
        <v>1.97915</v>
      </c>
      <c r="I220" s="104">
        <v>2.0155400000000001</v>
      </c>
      <c r="J220" s="43">
        <v>1.98637</v>
      </c>
      <c r="K220" s="42">
        <v>1.9797800000000001</v>
      </c>
      <c r="L220" s="104">
        <v>2.2961800000000001</v>
      </c>
      <c r="M220" s="43">
        <v>2.20052</v>
      </c>
      <c r="N220" s="42">
        <v>2.2437900000000002</v>
      </c>
      <c r="O220" s="104">
        <v>2.0156999999999998</v>
      </c>
      <c r="P220" s="43">
        <v>1.9843900000000001</v>
      </c>
      <c r="Q220" s="42">
        <v>1.97915</v>
      </c>
      <c r="R220" s="104">
        <v>2.2961800000000001</v>
      </c>
      <c r="S220" s="43">
        <v>2.20052</v>
      </c>
      <c r="T220" s="42">
        <v>2.2437900000000002</v>
      </c>
      <c r="U220" s="43">
        <v>2.0155400000000001</v>
      </c>
      <c r="V220" s="43">
        <v>1.98637</v>
      </c>
      <c r="W220" s="44">
        <v>1.9797800000000001</v>
      </c>
      <c r="X220" s="40"/>
      <c r="Y220" s="40">
        <f t="shared" si="104"/>
        <v>3.1309999999999727E-2</v>
      </c>
      <c r="Z220" s="40">
        <f t="shared" si="104"/>
        <v>3.654999999999986E-2</v>
      </c>
      <c r="AA220" s="40">
        <f t="shared" si="105"/>
        <v>2.917000000000014E-2</v>
      </c>
      <c r="AB220" s="40">
        <f t="shared" si="105"/>
        <v>3.5760000000000014E-2</v>
      </c>
      <c r="AC220" s="40">
        <f t="shared" si="106"/>
        <v>9.5660000000000078E-2</v>
      </c>
      <c r="AD220" s="40">
        <f t="shared" si="106"/>
        <v>5.2389999999999937E-2</v>
      </c>
      <c r="AE220" s="40">
        <f t="shared" si="107"/>
        <v>3.1309999999999727E-2</v>
      </c>
      <c r="AF220" s="40">
        <f t="shared" si="107"/>
        <v>3.654999999999986E-2</v>
      </c>
      <c r="AG220" s="40">
        <f t="shared" si="108"/>
        <v>9.5660000000000078E-2</v>
      </c>
      <c r="AH220" s="40">
        <f t="shared" si="108"/>
        <v>5.2389999999999937E-2</v>
      </c>
      <c r="AI220" s="40">
        <f t="shared" si="109"/>
        <v>2.917000000000014E-2</v>
      </c>
      <c r="AJ220" s="40">
        <f t="shared" si="109"/>
        <v>3.5760000000000014E-2</v>
      </c>
      <c r="AK220" s="40"/>
      <c r="AL220" s="40">
        <v>61</v>
      </c>
      <c r="AM220" s="40">
        <v>55</v>
      </c>
      <c r="AN220" s="40"/>
      <c r="AO220" s="40"/>
      <c r="AP220" s="40">
        <f t="shared" si="110"/>
        <v>5.2046666666666651E-2</v>
      </c>
      <c r="AQ220" s="40">
        <f t="shared" si="111"/>
        <v>4.1566666666666606E-2</v>
      </c>
    </row>
    <row r="221" spans="3:43" ht="17.25">
      <c r="C221" s="9" t="s">
        <v>135</v>
      </c>
      <c r="D221" s="40">
        <v>3</v>
      </c>
      <c r="E221" s="40">
        <v>1</v>
      </c>
      <c r="F221" s="41"/>
      <c r="G221" s="43"/>
      <c r="H221" s="42"/>
      <c r="I221" s="104"/>
      <c r="J221" s="43"/>
      <c r="K221" s="42"/>
      <c r="L221" s="104"/>
      <c r="M221" s="43"/>
      <c r="N221" s="42"/>
      <c r="O221" s="104"/>
      <c r="P221" s="43"/>
      <c r="Q221" s="42"/>
      <c r="R221" s="104"/>
      <c r="S221" s="43"/>
      <c r="T221" s="42"/>
      <c r="U221" s="43"/>
      <c r="V221" s="43"/>
      <c r="W221" s="44"/>
      <c r="X221" s="40"/>
      <c r="Y221" s="40">
        <f t="shared" si="104"/>
        <v>0</v>
      </c>
      <c r="Z221" s="40">
        <f t="shared" si="104"/>
        <v>0</v>
      </c>
      <c r="AA221" s="40">
        <f t="shared" si="105"/>
        <v>0</v>
      </c>
      <c r="AB221" s="40">
        <f t="shared" si="105"/>
        <v>0</v>
      </c>
      <c r="AC221" s="40">
        <f t="shared" si="106"/>
        <v>0</v>
      </c>
      <c r="AD221" s="40">
        <f t="shared" si="106"/>
        <v>0</v>
      </c>
      <c r="AE221" s="40">
        <f t="shared" si="107"/>
        <v>0</v>
      </c>
      <c r="AF221" s="40">
        <f t="shared" si="107"/>
        <v>0</v>
      </c>
      <c r="AG221" s="40">
        <f t="shared" si="108"/>
        <v>0</v>
      </c>
      <c r="AH221" s="40">
        <f t="shared" si="108"/>
        <v>0</v>
      </c>
      <c r="AI221" s="40">
        <f t="shared" si="109"/>
        <v>0</v>
      </c>
      <c r="AJ221" s="40">
        <f t="shared" si="109"/>
        <v>0</v>
      </c>
      <c r="AK221" s="40"/>
      <c r="AL221" s="40">
        <v>21</v>
      </c>
      <c r="AM221" s="40">
        <v>455</v>
      </c>
      <c r="AN221" s="40"/>
      <c r="AO221" s="40"/>
      <c r="AP221" s="40"/>
      <c r="AQ221" s="40"/>
    </row>
    <row r="222" spans="3:43" ht="18">
      <c r="C222" s="9" t="s">
        <v>136</v>
      </c>
      <c r="D222" s="40">
        <v>3</v>
      </c>
      <c r="E222" s="40">
        <v>1</v>
      </c>
      <c r="F222" s="41"/>
      <c r="G222" s="43"/>
      <c r="H222" s="42"/>
      <c r="I222" s="104"/>
      <c r="J222" s="43"/>
      <c r="K222" s="42"/>
      <c r="L222" s="104"/>
      <c r="M222" s="43"/>
      <c r="N222" s="42"/>
      <c r="O222" s="104"/>
      <c r="P222" s="43"/>
      <c r="Q222" s="42"/>
      <c r="R222" s="104"/>
      <c r="S222" s="43"/>
      <c r="T222" s="42"/>
      <c r="U222" s="43"/>
      <c r="V222" s="43"/>
      <c r="W222" s="44"/>
      <c r="X222" s="40"/>
      <c r="Y222" s="40">
        <f t="shared" si="104"/>
        <v>0</v>
      </c>
      <c r="Z222" s="40">
        <f t="shared" si="104"/>
        <v>0</v>
      </c>
      <c r="AA222" s="40">
        <f t="shared" si="105"/>
        <v>0</v>
      </c>
      <c r="AB222" s="40">
        <f t="shared" si="105"/>
        <v>0</v>
      </c>
      <c r="AC222" s="40">
        <f t="shared" si="106"/>
        <v>0</v>
      </c>
      <c r="AD222" s="40">
        <f t="shared" si="106"/>
        <v>0</v>
      </c>
      <c r="AE222" s="40">
        <f t="shared" si="107"/>
        <v>0</v>
      </c>
      <c r="AF222" s="40">
        <f t="shared" si="107"/>
        <v>0</v>
      </c>
      <c r="AG222" s="40">
        <f t="shared" si="108"/>
        <v>0</v>
      </c>
      <c r="AH222" s="40">
        <f t="shared" si="108"/>
        <v>0</v>
      </c>
      <c r="AI222" s="40">
        <f t="shared" si="109"/>
        <v>0</v>
      </c>
      <c r="AJ222" s="40">
        <f t="shared" si="109"/>
        <v>0</v>
      </c>
      <c r="AK222" s="40"/>
      <c r="AL222" s="40">
        <v>57</v>
      </c>
      <c r="AM222" s="40">
        <v>1000</v>
      </c>
      <c r="AN222" s="40"/>
      <c r="AO222" s="40"/>
      <c r="AP222" s="40"/>
      <c r="AQ222" s="40"/>
    </row>
    <row r="223" spans="3:43" ht="18.75">
      <c r="C223" s="9" t="s">
        <v>137</v>
      </c>
      <c r="D223" s="40">
        <v>3</v>
      </c>
      <c r="E223" s="40">
        <v>1</v>
      </c>
      <c r="F223" s="41"/>
      <c r="G223" s="43"/>
      <c r="H223" s="42"/>
      <c r="I223" s="104"/>
      <c r="J223" s="43"/>
      <c r="K223" s="42"/>
      <c r="L223" s="104"/>
      <c r="M223" s="43"/>
      <c r="N223" s="42"/>
      <c r="O223" s="104"/>
      <c r="P223" s="43"/>
      <c r="Q223" s="42"/>
      <c r="R223" s="104"/>
      <c r="S223" s="43"/>
      <c r="T223" s="42"/>
      <c r="U223" s="43"/>
      <c r="V223" s="43"/>
      <c r="W223" s="44"/>
      <c r="X223" s="40"/>
      <c r="Y223" s="40">
        <f t="shared" si="104"/>
        <v>0</v>
      </c>
      <c r="Z223" s="40">
        <f t="shared" si="104"/>
        <v>0</v>
      </c>
      <c r="AA223" s="40">
        <f t="shared" si="105"/>
        <v>0</v>
      </c>
      <c r="AB223" s="40">
        <f t="shared" si="105"/>
        <v>0</v>
      </c>
      <c r="AC223" s="40">
        <f t="shared" si="106"/>
        <v>0</v>
      </c>
      <c r="AD223" s="40">
        <f t="shared" si="106"/>
        <v>0</v>
      </c>
      <c r="AE223" s="40">
        <f t="shared" si="107"/>
        <v>0</v>
      </c>
      <c r="AF223" s="40">
        <f t="shared" si="107"/>
        <v>0</v>
      </c>
      <c r="AG223" s="40">
        <f t="shared" si="108"/>
        <v>0</v>
      </c>
      <c r="AH223" s="40">
        <f t="shared" si="108"/>
        <v>0</v>
      </c>
      <c r="AI223" s="40">
        <f t="shared" si="109"/>
        <v>0</v>
      </c>
      <c r="AJ223" s="40">
        <f t="shared" si="109"/>
        <v>0</v>
      </c>
      <c r="AK223" s="40"/>
      <c r="AL223" s="40">
        <v>225</v>
      </c>
      <c r="AM223" s="40">
        <v>1000</v>
      </c>
      <c r="AN223" s="40"/>
      <c r="AO223" s="40"/>
      <c r="AP223" s="40"/>
      <c r="AQ223" s="40"/>
    </row>
    <row r="224" spans="3:43" ht="18.75">
      <c r="C224" s="9" t="s">
        <v>138</v>
      </c>
      <c r="D224" s="40">
        <v>3</v>
      </c>
      <c r="E224" s="40">
        <v>1</v>
      </c>
      <c r="F224" s="41">
        <v>1.9350499999999999</v>
      </c>
      <c r="G224" s="43">
        <v>1.90242</v>
      </c>
      <c r="H224" s="42">
        <v>1.9088099999999999</v>
      </c>
      <c r="I224" s="104">
        <v>1.9205300000000001</v>
      </c>
      <c r="J224" s="43">
        <v>1.9122600000000001</v>
      </c>
      <c r="K224" s="42">
        <v>1.9114500000000001</v>
      </c>
      <c r="L224" s="104">
        <v>1.8939900000000001</v>
      </c>
      <c r="M224" s="43">
        <v>1.9096599999999999</v>
      </c>
      <c r="N224" s="42">
        <v>1.90547</v>
      </c>
      <c r="O224" s="104">
        <v>1.72949</v>
      </c>
      <c r="P224" s="43">
        <v>1.78443</v>
      </c>
      <c r="Q224" s="42">
        <v>1.6852499999999999</v>
      </c>
      <c r="R224" s="104"/>
      <c r="S224" s="43"/>
      <c r="T224" s="42"/>
      <c r="U224" s="43"/>
      <c r="V224" s="43"/>
      <c r="W224" s="44"/>
      <c r="X224" s="40"/>
      <c r="Y224" s="40">
        <f t="shared" si="104"/>
        <v>3.2629999999999937E-2</v>
      </c>
      <c r="Z224" s="40">
        <f t="shared" si="104"/>
        <v>2.6240000000000041E-2</v>
      </c>
      <c r="AA224" s="40">
        <f t="shared" si="105"/>
        <v>8.2699999999999996E-3</v>
      </c>
      <c r="AB224" s="40">
        <f t="shared" si="105"/>
        <v>9.079999999999977E-3</v>
      </c>
      <c r="AC224" s="40">
        <f t="shared" si="106"/>
        <v>1.5669999999999851E-2</v>
      </c>
      <c r="AD224" s="40">
        <f t="shared" si="106"/>
        <v>1.1479999999999935E-2</v>
      </c>
      <c r="AE224" s="40">
        <f t="shared" si="107"/>
        <v>5.4939999999999989E-2</v>
      </c>
      <c r="AF224" s="40">
        <f t="shared" si="107"/>
        <v>4.4240000000000057E-2</v>
      </c>
      <c r="AG224" s="40">
        <f t="shared" si="108"/>
        <v>0</v>
      </c>
      <c r="AH224" s="40">
        <f t="shared" si="108"/>
        <v>0</v>
      </c>
      <c r="AI224" s="40">
        <f t="shared" si="109"/>
        <v>0</v>
      </c>
      <c r="AJ224" s="40">
        <f t="shared" si="109"/>
        <v>0</v>
      </c>
      <c r="AK224" s="40"/>
      <c r="AL224" s="40">
        <v>392</v>
      </c>
      <c r="AM224" s="40">
        <v>80</v>
      </c>
      <c r="AN224" s="40"/>
      <c r="AO224" s="40"/>
      <c r="AP224" s="40">
        <f t="shared" ref="AP224:AP227" si="112">(Y224+AA224+AC224+AE224+AG224+AI224)/(COUNTIF(Y224:AJ224,"&gt;0")/2)</f>
        <v>2.7877499999999944E-2</v>
      </c>
      <c r="AQ224" s="40">
        <f t="shared" ref="AQ224:AQ227" si="113">(Z224+AB224+AD224+AF224+AH224+AJ224)/(COUNTIF(Y224:AJ224,"&gt;0")/2)</f>
        <v>2.2760000000000002E-2</v>
      </c>
    </row>
    <row r="225" spans="3:43" ht="18.75">
      <c r="C225" s="6" t="s">
        <v>139</v>
      </c>
      <c r="D225" s="40">
        <v>3</v>
      </c>
      <c r="E225" s="40">
        <v>1</v>
      </c>
      <c r="F225" s="41">
        <v>1.7152400000000001</v>
      </c>
      <c r="G225" s="43">
        <v>1.66482</v>
      </c>
      <c r="H225" s="42">
        <v>1.4181999999999999</v>
      </c>
      <c r="I225" s="104">
        <v>1.7152400000000001</v>
      </c>
      <c r="J225" s="43">
        <v>1.6643399999999999</v>
      </c>
      <c r="K225" s="42">
        <v>1.4181999999999999</v>
      </c>
      <c r="L225" s="104"/>
      <c r="M225" s="43"/>
      <c r="N225" s="42"/>
      <c r="O225" s="104"/>
      <c r="P225" s="43"/>
      <c r="Q225" s="42"/>
      <c r="R225" s="104"/>
      <c r="S225" s="43"/>
      <c r="T225" s="42"/>
      <c r="U225" s="43"/>
      <c r="V225" s="43"/>
      <c r="W225" s="44"/>
      <c r="X225" s="40"/>
      <c r="Y225" s="40">
        <f t="shared" si="104"/>
        <v>5.0420000000000131E-2</v>
      </c>
      <c r="Z225" s="40">
        <f t="shared" si="104"/>
        <v>0.29704000000000019</v>
      </c>
      <c r="AA225" s="40">
        <f t="shared" si="105"/>
        <v>5.0900000000000167E-2</v>
      </c>
      <c r="AB225" s="40">
        <f t="shared" si="105"/>
        <v>0.29704000000000019</v>
      </c>
      <c r="AC225" s="40">
        <f t="shared" si="106"/>
        <v>0</v>
      </c>
      <c r="AD225" s="40">
        <f t="shared" si="106"/>
        <v>0</v>
      </c>
      <c r="AE225" s="40">
        <f t="shared" si="107"/>
        <v>0</v>
      </c>
      <c r="AF225" s="40">
        <f t="shared" si="107"/>
        <v>0</v>
      </c>
      <c r="AG225" s="40">
        <f t="shared" si="108"/>
        <v>0</v>
      </c>
      <c r="AH225" s="40">
        <f t="shared" si="108"/>
        <v>0</v>
      </c>
      <c r="AI225" s="40">
        <f t="shared" si="109"/>
        <v>0</v>
      </c>
      <c r="AJ225" s="40">
        <f t="shared" si="109"/>
        <v>0</v>
      </c>
      <c r="AK225" s="40"/>
      <c r="AL225" s="40">
        <v>34</v>
      </c>
      <c r="AM225" s="40">
        <v>50</v>
      </c>
      <c r="AN225" s="40"/>
      <c r="AO225" s="40"/>
      <c r="AP225" s="40">
        <f t="shared" si="112"/>
        <v>5.0660000000000149E-2</v>
      </c>
      <c r="AQ225" s="40">
        <f t="shared" si="113"/>
        <v>0.29704000000000019</v>
      </c>
    </row>
    <row r="226" spans="3:43" ht="18">
      <c r="C226" s="6" t="s">
        <v>140</v>
      </c>
      <c r="D226" s="40">
        <v>3</v>
      </c>
      <c r="E226" s="40">
        <v>1</v>
      </c>
      <c r="F226" s="41">
        <v>1.74474</v>
      </c>
      <c r="G226" s="43">
        <v>1.8039700000000001</v>
      </c>
      <c r="H226" s="42">
        <v>1.6471</v>
      </c>
      <c r="I226" s="104">
        <v>1.74515</v>
      </c>
      <c r="J226" s="43">
        <v>1.8037099999999999</v>
      </c>
      <c r="K226" s="42">
        <v>1.80071</v>
      </c>
      <c r="L226" s="104">
        <v>1.81677</v>
      </c>
      <c r="M226" s="43">
        <v>1.8010699999999999</v>
      </c>
      <c r="N226" s="42">
        <v>1.80992</v>
      </c>
      <c r="O226" s="104"/>
      <c r="P226" s="43"/>
      <c r="Q226" s="42"/>
      <c r="R226" s="104"/>
      <c r="S226" s="43"/>
      <c r="T226" s="42"/>
      <c r="U226" s="43"/>
      <c r="V226" s="43"/>
      <c r="W226" s="44"/>
      <c r="X226" s="40"/>
      <c r="Y226" s="40">
        <f t="shared" si="104"/>
        <v>5.9230000000000116E-2</v>
      </c>
      <c r="Z226" s="40">
        <f t="shared" si="104"/>
        <v>9.7639999999999949E-2</v>
      </c>
      <c r="AA226" s="40">
        <f t="shared" si="105"/>
        <v>5.8559999999999945E-2</v>
      </c>
      <c r="AB226" s="40">
        <f t="shared" si="105"/>
        <v>5.5560000000000054E-2</v>
      </c>
      <c r="AC226" s="40">
        <f t="shared" si="106"/>
        <v>1.5700000000000047E-2</v>
      </c>
      <c r="AD226" s="40">
        <f t="shared" si="106"/>
        <v>6.8500000000000227E-3</v>
      </c>
      <c r="AE226" s="40">
        <f t="shared" si="107"/>
        <v>0</v>
      </c>
      <c r="AF226" s="40">
        <f t="shared" si="107"/>
        <v>0</v>
      </c>
      <c r="AG226" s="40">
        <f t="shared" si="108"/>
        <v>0</v>
      </c>
      <c r="AH226" s="40">
        <f t="shared" si="108"/>
        <v>0</v>
      </c>
      <c r="AI226" s="40">
        <f t="shared" si="109"/>
        <v>0</v>
      </c>
      <c r="AJ226" s="40">
        <f t="shared" si="109"/>
        <v>0</v>
      </c>
      <c r="AK226" s="40"/>
      <c r="AL226" s="40">
        <v>117</v>
      </c>
      <c r="AM226" s="40">
        <v>240</v>
      </c>
      <c r="AN226" s="40"/>
      <c r="AO226" s="40"/>
      <c r="AP226" s="40">
        <f t="shared" si="112"/>
        <v>4.4496666666666705E-2</v>
      </c>
      <c r="AQ226" s="40">
        <f t="shared" si="113"/>
        <v>5.3350000000000009E-2</v>
      </c>
    </row>
    <row r="227" spans="3:43" ht="18.75">
      <c r="C227" s="6" t="s">
        <v>141</v>
      </c>
      <c r="D227" s="40">
        <v>3</v>
      </c>
      <c r="E227" s="40">
        <v>1</v>
      </c>
      <c r="F227" s="41">
        <v>1.80589</v>
      </c>
      <c r="G227" s="43">
        <v>1.8883799999999999</v>
      </c>
      <c r="H227" s="42">
        <v>1.8797299999999999</v>
      </c>
      <c r="I227" s="104">
        <v>1.9178900000000001</v>
      </c>
      <c r="J227" s="43">
        <v>1.95841</v>
      </c>
      <c r="K227" s="42">
        <v>1.87974</v>
      </c>
      <c r="L227" s="104">
        <v>1.81717</v>
      </c>
      <c r="M227" s="43">
        <v>1.9178500000000001</v>
      </c>
      <c r="N227" s="42">
        <v>1.87961</v>
      </c>
      <c r="O227" s="104">
        <v>1.86069</v>
      </c>
      <c r="P227" s="43">
        <v>1.8932</v>
      </c>
      <c r="Q227" s="42">
        <v>1.8795299999999999</v>
      </c>
      <c r="R227" s="104"/>
      <c r="S227" s="43"/>
      <c r="T227" s="42"/>
      <c r="U227" s="43"/>
      <c r="V227" s="43"/>
      <c r="W227" s="44"/>
      <c r="X227" s="40"/>
      <c r="Y227" s="40">
        <f t="shared" si="104"/>
        <v>8.2489999999999952E-2</v>
      </c>
      <c r="Z227" s="40">
        <f t="shared" si="104"/>
        <v>7.3839999999999906E-2</v>
      </c>
      <c r="AA227" s="40">
        <f t="shared" si="105"/>
        <v>4.0519999999999889E-2</v>
      </c>
      <c r="AB227" s="40">
        <f t="shared" si="105"/>
        <v>3.8150000000000128E-2</v>
      </c>
      <c r="AC227" s="40">
        <f t="shared" si="106"/>
        <v>0.1006800000000001</v>
      </c>
      <c r="AD227" s="40">
        <f t="shared" si="106"/>
        <v>6.2440000000000051E-2</v>
      </c>
      <c r="AE227" s="40">
        <f t="shared" si="107"/>
        <v>3.2510000000000039E-2</v>
      </c>
      <c r="AF227" s="40">
        <f t="shared" si="107"/>
        <v>1.8839999999999968E-2</v>
      </c>
      <c r="AG227" s="40">
        <f t="shared" si="108"/>
        <v>0</v>
      </c>
      <c r="AH227" s="40">
        <f t="shared" si="108"/>
        <v>0</v>
      </c>
      <c r="AI227" s="40">
        <f t="shared" si="109"/>
        <v>0</v>
      </c>
      <c r="AJ227" s="40">
        <f t="shared" si="109"/>
        <v>0</v>
      </c>
      <c r="AK227" s="40"/>
      <c r="AL227" s="40">
        <v>74</v>
      </c>
      <c r="AM227" s="40">
        <v>292</v>
      </c>
      <c r="AN227" s="40"/>
      <c r="AO227" s="40"/>
      <c r="AP227" s="40">
        <f t="shared" si="112"/>
        <v>6.4049999999999996E-2</v>
      </c>
      <c r="AQ227" s="40">
        <f t="shared" si="113"/>
        <v>4.8317500000000013E-2</v>
      </c>
    </row>
    <row r="228" spans="3:43" ht="18.75">
      <c r="C228" s="8" t="s">
        <v>142</v>
      </c>
      <c r="D228" s="40">
        <v>3</v>
      </c>
      <c r="E228" s="40">
        <v>1</v>
      </c>
      <c r="F228" s="41">
        <v>2.23149</v>
      </c>
      <c r="G228" s="43">
        <v>2.22587</v>
      </c>
      <c r="H228" s="42">
        <v>2.23149</v>
      </c>
      <c r="I228" s="104"/>
      <c r="J228" s="43"/>
      <c r="K228" s="42"/>
      <c r="L228" s="104"/>
      <c r="M228" s="43"/>
      <c r="N228" s="42"/>
      <c r="O228" s="104"/>
      <c r="P228" s="43"/>
      <c r="Q228" s="42"/>
      <c r="R228" s="104"/>
      <c r="S228" s="43"/>
      <c r="T228" s="42"/>
      <c r="U228" s="43"/>
      <c r="V228" s="43"/>
      <c r="W228" s="44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>
        <v>10</v>
      </c>
      <c r="AM228" s="40">
        <v>0</v>
      </c>
      <c r="AN228" s="40"/>
      <c r="AO228" s="40"/>
      <c r="AP228" s="40"/>
      <c r="AQ228" s="40"/>
    </row>
    <row r="229" spans="3:43" ht="18">
      <c r="C229" s="8" t="s">
        <v>143</v>
      </c>
      <c r="D229" s="40">
        <v>3</v>
      </c>
      <c r="E229" s="40">
        <v>1</v>
      </c>
      <c r="F229" s="41">
        <v>2.0877699999999999</v>
      </c>
      <c r="G229" s="43">
        <v>2.2965900000000001</v>
      </c>
      <c r="H229" s="42">
        <v>2.1235400000000002</v>
      </c>
      <c r="I229" s="104">
        <v>2.0888599999999999</v>
      </c>
      <c r="J229" s="43">
        <v>2.2976200000000002</v>
      </c>
      <c r="K229" s="42">
        <v>2.1234700000000002</v>
      </c>
      <c r="L229" s="104"/>
      <c r="M229" s="43"/>
      <c r="N229" s="42"/>
      <c r="O229" s="104"/>
      <c r="P229" s="43"/>
      <c r="Q229" s="42"/>
      <c r="R229" s="104"/>
      <c r="S229" s="43"/>
      <c r="T229" s="42"/>
      <c r="U229" s="43"/>
      <c r="V229" s="43"/>
      <c r="W229" s="44"/>
      <c r="X229" s="40"/>
      <c r="Y229" s="40">
        <f t="shared" ref="Y229:Z235" si="114">ABS($F229-G229)</f>
        <v>0.20882000000000023</v>
      </c>
      <c r="Z229" s="40">
        <f t="shared" si="114"/>
        <v>3.5770000000000302E-2</v>
      </c>
      <c r="AA229" s="40">
        <f t="shared" ref="AA229:AB235" si="115">ABS($I229-J229)</f>
        <v>0.20876000000000028</v>
      </c>
      <c r="AB229" s="40">
        <f t="shared" si="115"/>
        <v>3.4610000000000252E-2</v>
      </c>
      <c r="AC229" s="40">
        <f t="shared" ref="AC229:AD235" si="116">ABS($L229-M229)</f>
        <v>0</v>
      </c>
      <c r="AD229" s="40">
        <f t="shared" si="116"/>
        <v>0</v>
      </c>
      <c r="AE229" s="40">
        <f t="shared" ref="AE229:AF235" si="117">ABS($O229-P229)</f>
        <v>0</v>
      </c>
      <c r="AF229" s="40">
        <f t="shared" si="117"/>
        <v>0</v>
      </c>
      <c r="AG229" s="40">
        <f t="shared" ref="AG229:AH235" si="118">ABS($R229-S229)</f>
        <v>0</v>
      </c>
      <c r="AH229" s="40">
        <f t="shared" si="118"/>
        <v>0</v>
      </c>
      <c r="AI229" s="40">
        <f t="shared" ref="AI229:AJ235" si="119">ABS($U229-V229)</f>
        <v>0</v>
      </c>
      <c r="AJ229" s="40">
        <f t="shared" si="119"/>
        <v>0</v>
      </c>
      <c r="AK229" s="40"/>
      <c r="AL229" s="40">
        <v>78</v>
      </c>
      <c r="AM229" s="40">
        <v>68</v>
      </c>
      <c r="AN229" s="40"/>
      <c r="AO229" s="40"/>
      <c r="AP229" s="40">
        <f t="shared" ref="AP229" si="120">(Y229+AA229+AC229+AE229+AG229+AI229)/(COUNTIF(Y229:AJ229,"&gt;0")/2)</f>
        <v>0.20879000000000025</v>
      </c>
      <c r="AQ229" s="40">
        <f t="shared" ref="AQ229" si="121">(Z229+AB229+AD229+AF229+AH229+AJ229)/(COUNTIF(Y229:AJ229,"&gt;0")/2)</f>
        <v>3.5190000000000277E-2</v>
      </c>
    </row>
    <row r="230" spans="3:43" ht="18">
      <c r="C230" s="8" t="s">
        <v>144</v>
      </c>
      <c r="D230" s="40">
        <v>3</v>
      </c>
      <c r="E230" s="40">
        <v>1</v>
      </c>
      <c r="F230" s="41"/>
      <c r="G230" s="43"/>
      <c r="H230" s="42"/>
      <c r="I230" s="104"/>
      <c r="J230" s="43"/>
      <c r="K230" s="42"/>
      <c r="L230" s="104"/>
      <c r="M230" s="43"/>
      <c r="N230" s="42"/>
      <c r="O230" s="104"/>
      <c r="P230" s="43"/>
      <c r="Q230" s="42"/>
      <c r="R230" s="104"/>
      <c r="S230" s="43"/>
      <c r="T230" s="42"/>
      <c r="U230" s="43"/>
      <c r="V230" s="43"/>
      <c r="W230" s="44"/>
      <c r="X230" s="40"/>
      <c r="Y230" s="40">
        <f t="shared" si="114"/>
        <v>0</v>
      </c>
      <c r="Z230" s="40">
        <f t="shared" si="114"/>
        <v>0</v>
      </c>
      <c r="AA230" s="40">
        <f t="shared" si="115"/>
        <v>0</v>
      </c>
      <c r="AB230" s="40">
        <f t="shared" si="115"/>
        <v>0</v>
      </c>
      <c r="AC230" s="40">
        <f t="shared" si="116"/>
        <v>0</v>
      </c>
      <c r="AD230" s="40">
        <f t="shared" si="116"/>
        <v>0</v>
      </c>
      <c r="AE230" s="40">
        <f t="shared" si="117"/>
        <v>0</v>
      </c>
      <c r="AF230" s="40">
        <f t="shared" si="117"/>
        <v>0</v>
      </c>
      <c r="AG230" s="40">
        <f t="shared" si="118"/>
        <v>0</v>
      </c>
      <c r="AH230" s="40">
        <f t="shared" si="118"/>
        <v>0</v>
      </c>
      <c r="AI230" s="40">
        <f t="shared" si="119"/>
        <v>0</v>
      </c>
      <c r="AJ230" s="40">
        <f t="shared" si="119"/>
        <v>0</v>
      </c>
      <c r="AK230" s="40"/>
      <c r="AL230" s="40">
        <v>817</v>
      </c>
      <c r="AM230" s="40">
        <v>303</v>
      </c>
      <c r="AN230" s="40"/>
      <c r="AO230" s="40"/>
      <c r="AP230" s="40"/>
      <c r="AQ230" s="40"/>
    </row>
    <row r="231" spans="3:43" ht="18.75">
      <c r="C231" s="8" t="s">
        <v>59</v>
      </c>
      <c r="D231" s="40">
        <v>3</v>
      </c>
      <c r="E231" s="40">
        <v>1</v>
      </c>
      <c r="F231" s="41">
        <v>2.1193900000000001</v>
      </c>
      <c r="G231" s="43">
        <v>2.17726</v>
      </c>
      <c r="H231" s="42">
        <v>2.0859899999999998</v>
      </c>
      <c r="I231" s="104">
        <v>2.2438899999999999</v>
      </c>
      <c r="J231" s="43">
        <v>2.2259500000000001</v>
      </c>
      <c r="K231" s="42">
        <v>2.2273100000000001</v>
      </c>
      <c r="L231" s="104"/>
      <c r="M231" s="43"/>
      <c r="N231" s="42"/>
      <c r="O231" s="104"/>
      <c r="P231" s="43"/>
      <c r="Q231" s="42"/>
      <c r="R231" s="104"/>
      <c r="S231" s="43"/>
      <c r="T231" s="42"/>
      <c r="U231" s="43"/>
      <c r="V231" s="43"/>
      <c r="W231" s="44"/>
      <c r="X231" s="40"/>
      <c r="Y231" s="40">
        <f t="shared" si="114"/>
        <v>5.7869999999999866E-2</v>
      </c>
      <c r="Z231" s="40">
        <f t="shared" si="114"/>
        <v>3.3400000000000318E-2</v>
      </c>
      <c r="AA231" s="40">
        <f t="shared" si="115"/>
        <v>1.7939999999999845E-2</v>
      </c>
      <c r="AB231" s="40">
        <f t="shared" si="115"/>
        <v>1.6579999999999817E-2</v>
      </c>
      <c r="AC231" s="40">
        <f t="shared" si="116"/>
        <v>0</v>
      </c>
      <c r="AD231" s="40">
        <f t="shared" si="116"/>
        <v>0</v>
      </c>
      <c r="AE231" s="40">
        <f t="shared" si="117"/>
        <v>0</v>
      </c>
      <c r="AF231" s="40">
        <f t="shared" si="117"/>
        <v>0</v>
      </c>
      <c r="AG231" s="40">
        <f t="shared" si="118"/>
        <v>0</v>
      </c>
      <c r="AH231" s="40">
        <f t="shared" si="118"/>
        <v>0</v>
      </c>
      <c r="AI231" s="40">
        <f t="shared" si="119"/>
        <v>0</v>
      </c>
      <c r="AJ231" s="40">
        <f t="shared" si="119"/>
        <v>0</v>
      </c>
      <c r="AK231" s="40"/>
      <c r="AL231" s="40">
        <v>162</v>
      </c>
      <c r="AM231" s="40">
        <v>114</v>
      </c>
      <c r="AN231" s="40"/>
      <c r="AO231" s="40"/>
      <c r="AP231" s="40">
        <f t="shared" ref="AP231" si="122">(Y231+AA231+AC231+AE231+AG231+AI231)/(COUNTIF(Y231:AJ231,"&gt;0")/2)</f>
        <v>3.7904999999999855E-2</v>
      </c>
      <c r="AQ231" s="40">
        <f t="shared" ref="AQ231" si="123">(Z231+AB231+AD231+AF231+AH231+AJ231)/(COUNTIF(Y231:AJ231,"&gt;0")/2)</f>
        <v>2.4990000000000068E-2</v>
      </c>
    </row>
    <row r="232" spans="3:43" ht="18.75">
      <c r="C232" s="8" t="s">
        <v>60</v>
      </c>
      <c r="D232" s="40">
        <v>3</v>
      </c>
      <c r="E232" s="40">
        <v>1</v>
      </c>
      <c r="F232" s="41"/>
      <c r="G232" s="43"/>
      <c r="H232" s="42"/>
      <c r="I232" s="104"/>
      <c r="J232" s="43"/>
      <c r="K232" s="42"/>
      <c r="L232" s="104"/>
      <c r="M232" s="43"/>
      <c r="N232" s="42"/>
      <c r="O232" s="104"/>
      <c r="P232" s="43"/>
      <c r="Q232" s="42"/>
      <c r="R232" s="104"/>
      <c r="S232" s="43"/>
      <c r="T232" s="42"/>
      <c r="U232" s="43"/>
      <c r="V232" s="43"/>
      <c r="W232" s="44"/>
      <c r="X232" s="40"/>
      <c r="Y232" s="40">
        <f t="shared" si="114"/>
        <v>0</v>
      </c>
      <c r="Z232" s="40">
        <f t="shared" si="114"/>
        <v>0</v>
      </c>
      <c r="AA232" s="40">
        <f t="shared" si="115"/>
        <v>0</v>
      </c>
      <c r="AB232" s="40">
        <f t="shared" si="115"/>
        <v>0</v>
      </c>
      <c r="AC232" s="40">
        <f t="shared" si="116"/>
        <v>0</v>
      </c>
      <c r="AD232" s="40">
        <f t="shared" si="116"/>
        <v>0</v>
      </c>
      <c r="AE232" s="40">
        <f t="shared" si="117"/>
        <v>0</v>
      </c>
      <c r="AF232" s="40">
        <f t="shared" si="117"/>
        <v>0</v>
      </c>
      <c r="AG232" s="40">
        <f t="shared" si="118"/>
        <v>0</v>
      </c>
      <c r="AH232" s="40">
        <f t="shared" si="118"/>
        <v>0</v>
      </c>
      <c r="AI232" s="40">
        <f t="shared" si="119"/>
        <v>0</v>
      </c>
      <c r="AJ232" s="40">
        <f t="shared" si="119"/>
        <v>0</v>
      </c>
      <c r="AK232" s="40"/>
      <c r="AL232" s="40">
        <v>166</v>
      </c>
      <c r="AM232" s="40">
        <v>182</v>
      </c>
      <c r="AN232" s="40"/>
      <c r="AO232" s="40"/>
      <c r="AP232" s="40"/>
      <c r="AQ232" s="40"/>
    </row>
    <row r="233" spans="3:43" ht="18.75">
      <c r="C233" s="8" t="s">
        <v>145</v>
      </c>
      <c r="D233" s="40">
        <v>3</v>
      </c>
      <c r="E233" s="40">
        <v>1</v>
      </c>
      <c r="F233" s="41">
        <v>2.2965</v>
      </c>
      <c r="G233" s="43">
        <v>2.2389800000000002</v>
      </c>
      <c r="H233" s="42">
        <v>2.22288</v>
      </c>
      <c r="I233" s="104">
        <v>2.4389099999999999</v>
      </c>
      <c r="J233" s="43">
        <v>2.2730100000000002</v>
      </c>
      <c r="K233" s="42">
        <v>2.2481599999999999</v>
      </c>
      <c r="L233" s="104">
        <v>2.4277199999999999</v>
      </c>
      <c r="M233" s="43">
        <v>2.3015300000000001</v>
      </c>
      <c r="N233" s="42">
        <v>2.24851</v>
      </c>
      <c r="O233" s="104"/>
      <c r="P233" s="43"/>
      <c r="Q233" s="42"/>
      <c r="R233" s="104"/>
      <c r="S233" s="43"/>
      <c r="T233" s="42"/>
      <c r="U233" s="43"/>
      <c r="V233" s="43"/>
      <c r="W233" s="44"/>
      <c r="X233" s="40"/>
      <c r="Y233" s="40">
        <f t="shared" si="114"/>
        <v>5.7519999999999794E-2</v>
      </c>
      <c r="Z233" s="40">
        <f t="shared" si="114"/>
        <v>7.3620000000000019E-2</v>
      </c>
      <c r="AA233" s="40">
        <f t="shared" si="115"/>
        <v>0.16589999999999971</v>
      </c>
      <c r="AB233" s="40">
        <f t="shared" si="115"/>
        <v>0.19074999999999998</v>
      </c>
      <c r="AC233" s="40">
        <f t="shared" si="116"/>
        <v>0.1261899999999998</v>
      </c>
      <c r="AD233" s="40">
        <f t="shared" si="116"/>
        <v>0.17920999999999987</v>
      </c>
      <c r="AE233" s="40">
        <f t="shared" si="117"/>
        <v>0</v>
      </c>
      <c r="AF233" s="40">
        <f t="shared" si="117"/>
        <v>0</v>
      </c>
      <c r="AG233" s="40">
        <f t="shared" si="118"/>
        <v>0</v>
      </c>
      <c r="AH233" s="40">
        <f t="shared" si="118"/>
        <v>0</v>
      </c>
      <c r="AI233" s="40">
        <f t="shared" si="119"/>
        <v>0</v>
      </c>
      <c r="AJ233" s="40">
        <f t="shared" si="119"/>
        <v>0</v>
      </c>
      <c r="AK233" s="40"/>
      <c r="AL233" s="40">
        <v>91</v>
      </c>
      <c r="AM233" s="40">
        <v>80</v>
      </c>
      <c r="AN233" s="40"/>
      <c r="AO233" s="40"/>
      <c r="AP233" s="40">
        <f t="shared" ref="AP233:AP235" si="124">(Y233+AA233+AC233+AE233+AG233+AI233)/(COUNTIF(Y233:AJ233,"&gt;0")/2)</f>
        <v>0.11653666666666644</v>
      </c>
      <c r="AQ233" s="40">
        <f t="shared" ref="AQ233:AQ235" si="125">(Z233+AB233+AD233+AF233+AH233+AJ233)/(COUNTIF(Y233:AJ233,"&gt;0")/2)</f>
        <v>0.14785999999999996</v>
      </c>
    </row>
    <row r="234" spans="3:43" ht="18.75">
      <c r="C234" s="8" t="s">
        <v>146</v>
      </c>
      <c r="D234" s="40">
        <v>3</v>
      </c>
      <c r="E234" s="40">
        <v>1</v>
      </c>
      <c r="F234" s="41">
        <v>2.3770799999999999</v>
      </c>
      <c r="G234" s="43">
        <v>2.3101600000000002</v>
      </c>
      <c r="H234" s="42">
        <v>2.28457</v>
      </c>
      <c r="I234" s="104">
        <v>2.3770799999999999</v>
      </c>
      <c r="J234" s="43">
        <v>2.3101600000000002</v>
      </c>
      <c r="K234" s="42">
        <v>2.28457</v>
      </c>
      <c r="L234" s="104">
        <v>2.3751699999999998</v>
      </c>
      <c r="M234" s="43">
        <v>2.3132299999999999</v>
      </c>
      <c r="N234" s="42">
        <v>2.2841800000000001</v>
      </c>
      <c r="O234" s="104">
        <v>2.3751699999999998</v>
      </c>
      <c r="P234" s="43">
        <v>2.3132299999999999</v>
      </c>
      <c r="Q234" s="42">
        <v>2.2841800000000001</v>
      </c>
      <c r="R234" s="104"/>
      <c r="S234" s="43"/>
      <c r="T234" s="42"/>
      <c r="U234" s="43"/>
      <c r="V234" s="43"/>
      <c r="W234" s="44"/>
      <c r="X234" s="40"/>
      <c r="Y234" s="40">
        <f t="shared" si="114"/>
        <v>6.6919999999999646E-2</v>
      </c>
      <c r="Z234" s="40">
        <f t="shared" si="114"/>
        <v>9.250999999999987E-2</v>
      </c>
      <c r="AA234" s="40">
        <f t="shared" si="115"/>
        <v>6.6919999999999646E-2</v>
      </c>
      <c r="AB234" s="40">
        <f t="shared" si="115"/>
        <v>9.250999999999987E-2</v>
      </c>
      <c r="AC234" s="40">
        <f t="shared" si="116"/>
        <v>6.1939999999999884E-2</v>
      </c>
      <c r="AD234" s="40">
        <f t="shared" si="116"/>
        <v>9.0989999999999682E-2</v>
      </c>
      <c r="AE234" s="40">
        <f t="shared" si="117"/>
        <v>6.1939999999999884E-2</v>
      </c>
      <c r="AF234" s="40">
        <f t="shared" si="117"/>
        <v>9.0989999999999682E-2</v>
      </c>
      <c r="AG234" s="40">
        <f t="shared" si="118"/>
        <v>0</v>
      </c>
      <c r="AH234" s="40">
        <f t="shared" si="118"/>
        <v>0</v>
      </c>
      <c r="AI234" s="40">
        <f t="shared" si="119"/>
        <v>0</v>
      </c>
      <c r="AJ234" s="40">
        <f t="shared" si="119"/>
        <v>0</v>
      </c>
      <c r="AK234" s="40"/>
      <c r="AL234" s="40">
        <v>94</v>
      </c>
      <c r="AM234" s="40">
        <v>19</v>
      </c>
      <c r="AN234" s="40"/>
      <c r="AO234" s="40"/>
      <c r="AP234" s="40">
        <f t="shared" si="124"/>
        <v>6.4429999999999765E-2</v>
      </c>
      <c r="AQ234" s="40">
        <f t="shared" si="125"/>
        <v>9.1749999999999776E-2</v>
      </c>
    </row>
    <row r="235" spans="3:43" ht="18.75">
      <c r="C235" s="8" t="s">
        <v>147</v>
      </c>
      <c r="D235" s="40">
        <v>3</v>
      </c>
      <c r="E235" s="40">
        <v>1</v>
      </c>
      <c r="F235" s="41">
        <v>2.4122599999999998</v>
      </c>
      <c r="G235" s="43">
        <v>2.4226100000000002</v>
      </c>
      <c r="H235" s="42">
        <v>2.3275000000000001</v>
      </c>
      <c r="I235" s="104">
        <v>2.3243800000000001</v>
      </c>
      <c r="J235" s="43">
        <v>2.3359999999999999</v>
      </c>
      <c r="K235" s="42">
        <v>2.2875899999999998</v>
      </c>
      <c r="L235" s="104">
        <v>2.3230300000000002</v>
      </c>
      <c r="M235" s="43">
        <v>2.3359999999999999</v>
      </c>
      <c r="N235" s="42">
        <v>2.2884000000000002</v>
      </c>
      <c r="O235" s="104">
        <v>2.3249599999999999</v>
      </c>
      <c r="P235" s="43">
        <v>2.3356400000000002</v>
      </c>
      <c r="Q235" s="42">
        <v>2.28783</v>
      </c>
      <c r="R235" s="104">
        <v>2.3279999999999998</v>
      </c>
      <c r="S235" s="43">
        <v>2.3368199999999999</v>
      </c>
      <c r="T235" s="42">
        <v>2.2883</v>
      </c>
      <c r="U235" s="43"/>
      <c r="V235" s="43"/>
      <c r="W235" s="44"/>
      <c r="X235" s="40"/>
      <c r="Y235" s="40">
        <f t="shared" si="114"/>
        <v>1.0350000000000303E-2</v>
      </c>
      <c r="Z235" s="40">
        <f t="shared" si="114"/>
        <v>8.4759999999999724E-2</v>
      </c>
      <c r="AA235" s="40">
        <f t="shared" si="115"/>
        <v>1.1619999999999742E-2</v>
      </c>
      <c r="AB235" s="40">
        <f t="shared" si="115"/>
        <v>3.6790000000000322E-2</v>
      </c>
      <c r="AC235" s="40">
        <f t="shared" si="116"/>
        <v>1.2969999999999704E-2</v>
      </c>
      <c r="AD235" s="40">
        <f t="shared" si="116"/>
        <v>3.4629999999999939E-2</v>
      </c>
      <c r="AE235" s="40">
        <f t="shared" si="117"/>
        <v>1.0680000000000245E-2</v>
      </c>
      <c r="AF235" s="40">
        <f t="shared" si="117"/>
        <v>3.7129999999999885E-2</v>
      </c>
      <c r="AG235" s="40">
        <f t="shared" si="118"/>
        <v>8.82000000000005E-3</v>
      </c>
      <c r="AH235" s="40">
        <f t="shared" si="118"/>
        <v>3.9699999999999847E-2</v>
      </c>
      <c r="AI235" s="40">
        <f t="shared" si="119"/>
        <v>0</v>
      </c>
      <c r="AJ235" s="40">
        <f t="shared" si="119"/>
        <v>0</v>
      </c>
      <c r="AK235" s="40"/>
      <c r="AL235" s="40">
        <v>102</v>
      </c>
      <c r="AM235" s="40">
        <v>95</v>
      </c>
      <c r="AN235" s="40"/>
      <c r="AO235" s="40"/>
      <c r="AP235" s="40">
        <f t="shared" si="124"/>
        <v>1.0888000000000009E-2</v>
      </c>
      <c r="AQ235" s="40">
        <f t="shared" si="125"/>
        <v>4.6601999999999942E-2</v>
      </c>
    </row>
    <row r="236" spans="3:43" ht="17.25">
      <c r="C236" s="8" t="s">
        <v>148</v>
      </c>
      <c r="D236" s="40">
        <v>3</v>
      </c>
      <c r="E236" s="40">
        <v>1</v>
      </c>
      <c r="F236" s="41">
        <v>2.3164400000000001</v>
      </c>
      <c r="G236" s="43">
        <v>2.11876</v>
      </c>
      <c r="H236" s="42">
        <v>2.3164400000000001</v>
      </c>
      <c r="I236" s="104"/>
      <c r="J236" s="43"/>
      <c r="K236" s="42"/>
      <c r="L236" s="104"/>
      <c r="M236" s="43"/>
      <c r="N236" s="42"/>
      <c r="O236" s="104"/>
      <c r="P236" s="43"/>
      <c r="Q236" s="42"/>
      <c r="R236" s="104"/>
      <c r="S236" s="43"/>
      <c r="T236" s="42"/>
      <c r="U236" s="43"/>
      <c r="V236" s="43"/>
      <c r="W236" s="44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>
        <v>14</v>
      </c>
      <c r="AM236" s="40">
        <v>0</v>
      </c>
      <c r="AN236" s="40"/>
      <c r="AO236" s="40"/>
      <c r="AP236" s="40"/>
      <c r="AQ236" s="40"/>
    </row>
    <row r="237" spans="3:43" ht="18">
      <c r="C237" s="8" t="s">
        <v>149</v>
      </c>
      <c r="D237" s="40">
        <v>3</v>
      </c>
      <c r="E237" s="40">
        <v>1</v>
      </c>
      <c r="F237" s="41">
        <v>2.11598</v>
      </c>
      <c r="G237" s="43">
        <v>2.1524000000000001</v>
      </c>
      <c r="H237" s="42">
        <v>1.84833</v>
      </c>
      <c r="I237" s="104">
        <v>2.11598</v>
      </c>
      <c r="J237" s="43">
        <v>2.1530900000000002</v>
      </c>
      <c r="K237" s="42">
        <v>1.84833</v>
      </c>
      <c r="L237" s="104"/>
      <c r="M237" s="43"/>
      <c r="N237" s="42"/>
      <c r="O237" s="104"/>
      <c r="P237" s="43"/>
      <c r="Q237" s="42"/>
      <c r="R237" s="104"/>
      <c r="S237" s="43"/>
      <c r="T237" s="42"/>
      <c r="U237" s="43"/>
      <c r="V237" s="43"/>
      <c r="W237" s="44"/>
      <c r="X237" s="40"/>
      <c r="Y237" s="40">
        <f t="shared" ref="Y237:Z246" si="126">ABS($F237-G237)</f>
        <v>3.6420000000000119E-2</v>
      </c>
      <c r="Z237" s="40">
        <f t="shared" si="126"/>
        <v>0.26764999999999994</v>
      </c>
      <c r="AA237" s="40">
        <f t="shared" ref="AA237:AB246" si="127">ABS($I237-J237)</f>
        <v>3.7110000000000198E-2</v>
      </c>
      <c r="AB237" s="40">
        <f t="shared" si="127"/>
        <v>0.26764999999999994</v>
      </c>
      <c r="AC237" s="40">
        <f t="shared" ref="AC237:AD246" si="128">ABS($L237-M237)</f>
        <v>0</v>
      </c>
      <c r="AD237" s="40">
        <f t="shared" si="128"/>
        <v>0</v>
      </c>
      <c r="AE237" s="40">
        <f t="shared" ref="AE237:AF246" si="129">ABS($O237-P237)</f>
        <v>0</v>
      </c>
      <c r="AF237" s="40">
        <f t="shared" si="129"/>
        <v>0</v>
      </c>
      <c r="AG237" s="40">
        <f t="shared" ref="AG237:AH246" si="130">ABS($R237-S237)</f>
        <v>0</v>
      </c>
      <c r="AH237" s="40">
        <f t="shared" si="130"/>
        <v>0</v>
      </c>
      <c r="AI237" s="40">
        <f t="shared" ref="AI237:AJ246" si="131">ABS($U237-V237)</f>
        <v>0</v>
      </c>
      <c r="AJ237" s="40">
        <f t="shared" si="131"/>
        <v>0</v>
      </c>
      <c r="AK237" s="40"/>
      <c r="AL237" s="40">
        <v>30</v>
      </c>
      <c r="AM237" s="40">
        <v>25</v>
      </c>
      <c r="AN237" s="40"/>
      <c r="AO237" s="40"/>
      <c r="AP237" s="40">
        <f t="shared" ref="AP237:AP246" si="132">(Y237+AA237+AC237+AE237+AG237+AI237)/(COUNTIF(Y237:AJ237,"&gt;0")/2)</f>
        <v>3.6765000000000159E-2</v>
      </c>
      <c r="AQ237" s="40">
        <f t="shared" ref="AQ237:AQ246" si="133">(Z237+AB237+AD237+AF237+AH237+AJ237)/(COUNTIF(Y237:AJ237,"&gt;0")/2)</f>
        <v>0.26764999999999994</v>
      </c>
    </row>
    <row r="238" spans="3:43" ht="18.75">
      <c r="C238" s="8" t="s">
        <v>57</v>
      </c>
      <c r="D238" s="40">
        <v>3</v>
      </c>
      <c r="E238" s="40">
        <v>1</v>
      </c>
      <c r="F238" s="41">
        <v>2.0766100000000001</v>
      </c>
      <c r="G238" s="43">
        <v>2.1014900000000001</v>
      </c>
      <c r="H238" s="42">
        <v>1.5845</v>
      </c>
      <c r="I238" s="104">
        <v>2.1939099999999998</v>
      </c>
      <c r="J238" s="43">
        <v>2.22648</v>
      </c>
      <c r="K238" s="42">
        <v>2.19678</v>
      </c>
      <c r="L238" s="104"/>
      <c r="M238" s="43"/>
      <c r="N238" s="42"/>
      <c r="O238" s="104"/>
      <c r="P238" s="43"/>
      <c r="Q238" s="42"/>
      <c r="R238" s="104"/>
      <c r="S238" s="43"/>
      <c r="T238" s="42"/>
      <c r="U238" s="43"/>
      <c r="V238" s="43"/>
      <c r="W238" s="44"/>
      <c r="X238" s="40"/>
      <c r="Y238" s="40">
        <f t="shared" si="126"/>
        <v>2.4880000000000013E-2</v>
      </c>
      <c r="Z238" s="40">
        <f t="shared" si="126"/>
        <v>0.49211000000000005</v>
      </c>
      <c r="AA238" s="40">
        <f t="shared" si="127"/>
        <v>3.257000000000021E-2</v>
      </c>
      <c r="AB238" s="40">
        <f t="shared" si="127"/>
        <v>2.8700000000001502E-3</v>
      </c>
      <c r="AC238" s="40">
        <f t="shared" si="128"/>
        <v>0</v>
      </c>
      <c r="AD238" s="40">
        <f t="shared" si="128"/>
        <v>0</v>
      </c>
      <c r="AE238" s="40">
        <f t="shared" si="129"/>
        <v>0</v>
      </c>
      <c r="AF238" s="40">
        <f t="shared" si="129"/>
        <v>0</v>
      </c>
      <c r="AG238" s="40">
        <f t="shared" si="130"/>
        <v>0</v>
      </c>
      <c r="AH238" s="40">
        <f t="shared" si="130"/>
        <v>0</v>
      </c>
      <c r="AI238" s="40">
        <f t="shared" si="131"/>
        <v>0</v>
      </c>
      <c r="AJ238" s="40">
        <f t="shared" si="131"/>
        <v>0</v>
      </c>
      <c r="AK238" s="40"/>
      <c r="AL238" s="40">
        <v>203</v>
      </c>
      <c r="AM238" s="40">
        <v>136</v>
      </c>
      <c r="AN238" s="40"/>
      <c r="AO238" s="40"/>
      <c r="AP238" s="40">
        <f t="shared" si="132"/>
        <v>2.8725000000000112E-2</v>
      </c>
      <c r="AQ238" s="40">
        <f t="shared" si="133"/>
        <v>0.2474900000000001</v>
      </c>
    </row>
    <row r="239" spans="3:43" ht="18.75">
      <c r="C239" s="8" t="s">
        <v>150</v>
      </c>
      <c r="D239" s="40">
        <v>3</v>
      </c>
      <c r="E239" s="40">
        <v>1</v>
      </c>
      <c r="F239" s="41">
        <v>2.4226200000000002</v>
      </c>
      <c r="G239" s="43">
        <v>2.3397199999999998</v>
      </c>
      <c r="H239" s="42">
        <v>2.0497000000000001</v>
      </c>
      <c r="I239" s="104">
        <v>2.4240699999999999</v>
      </c>
      <c r="J239" s="43">
        <v>2.3392400000000002</v>
      </c>
      <c r="K239" s="42">
        <v>2.0503100000000001</v>
      </c>
      <c r="L239" s="104"/>
      <c r="M239" s="43"/>
      <c r="N239" s="42"/>
      <c r="O239" s="104"/>
      <c r="P239" s="43"/>
      <c r="Q239" s="42"/>
      <c r="R239" s="104"/>
      <c r="S239" s="43"/>
      <c r="T239" s="42"/>
      <c r="U239" s="43"/>
      <c r="V239" s="43"/>
      <c r="W239" s="44"/>
      <c r="X239" s="40"/>
      <c r="Y239" s="40">
        <f t="shared" si="126"/>
        <v>8.2900000000000418E-2</v>
      </c>
      <c r="Z239" s="40">
        <f t="shared" si="126"/>
        <v>0.37292000000000014</v>
      </c>
      <c r="AA239" s="40">
        <f t="shared" si="127"/>
        <v>8.4829999999999739E-2</v>
      </c>
      <c r="AB239" s="40">
        <f t="shared" si="127"/>
        <v>0.37375999999999987</v>
      </c>
      <c r="AC239" s="40">
        <f t="shared" si="128"/>
        <v>0</v>
      </c>
      <c r="AD239" s="40">
        <f t="shared" si="128"/>
        <v>0</v>
      </c>
      <c r="AE239" s="40">
        <f t="shared" si="129"/>
        <v>0</v>
      </c>
      <c r="AF239" s="40">
        <f t="shared" si="129"/>
        <v>0</v>
      </c>
      <c r="AG239" s="40">
        <f t="shared" si="130"/>
        <v>0</v>
      </c>
      <c r="AH239" s="40">
        <f t="shared" si="130"/>
        <v>0</v>
      </c>
      <c r="AI239" s="40">
        <f t="shared" si="131"/>
        <v>0</v>
      </c>
      <c r="AJ239" s="40">
        <f t="shared" si="131"/>
        <v>0</v>
      </c>
      <c r="AK239" s="40"/>
      <c r="AL239" s="40">
        <v>74</v>
      </c>
      <c r="AM239" s="40">
        <v>109</v>
      </c>
      <c r="AN239" s="40"/>
      <c r="AO239" s="40"/>
      <c r="AP239" s="40">
        <f t="shared" si="132"/>
        <v>8.3865000000000078E-2</v>
      </c>
      <c r="AQ239" s="40">
        <f t="shared" si="133"/>
        <v>0.37334000000000001</v>
      </c>
    </row>
    <row r="240" spans="3:43" ht="18.75">
      <c r="C240" s="8" t="s">
        <v>58</v>
      </c>
      <c r="D240" s="40">
        <v>3</v>
      </c>
      <c r="E240" s="40">
        <v>1</v>
      </c>
      <c r="F240" s="41">
        <v>2.0835300000000001</v>
      </c>
      <c r="G240" s="43">
        <v>2.12005</v>
      </c>
      <c r="H240" s="42">
        <v>1.7377400000000001</v>
      </c>
      <c r="I240" s="104">
        <v>2.2252200000000002</v>
      </c>
      <c r="J240" s="43">
        <v>2.27251</v>
      </c>
      <c r="K240" s="42">
        <v>2.2366999999999999</v>
      </c>
      <c r="L240" s="104">
        <v>2.3094399999999999</v>
      </c>
      <c r="M240" s="43">
        <v>2.2576000000000001</v>
      </c>
      <c r="N240" s="42">
        <v>2.2255400000000001</v>
      </c>
      <c r="O240" s="104"/>
      <c r="P240" s="43"/>
      <c r="Q240" s="42"/>
      <c r="R240" s="104"/>
      <c r="S240" s="43"/>
      <c r="T240" s="42"/>
      <c r="U240" s="43"/>
      <c r="V240" s="43"/>
      <c r="W240" s="44"/>
      <c r="X240" s="40"/>
      <c r="Y240" s="40">
        <f t="shared" si="126"/>
        <v>3.6519999999999886E-2</v>
      </c>
      <c r="Z240" s="40">
        <f t="shared" si="126"/>
        <v>0.34579000000000004</v>
      </c>
      <c r="AA240" s="40">
        <f t="shared" si="127"/>
        <v>4.7289999999999832E-2</v>
      </c>
      <c r="AB240" s="40">
        <f t="shared" si="127"/>
        <v>1.1479999999999713E-2</v>
      </c>
      <c r="AC240" s="40">
        <f t="shared" si="128"/>
        <v>5.1839999999999886E-2</v>
      </c>
      <c r="AD240" s="40">
        <f t="shared" si="128"/>
        <v>8.3899999999999864E-2</v>
      </c>
      <c r="AE240" s="40">
        <f t="shared" si="129"/>
        <v>0</v>
      </c>
      <c r="AF240" s="40">
        <f t="shared" si="129"/>
        <v>0</v>
      </c>
      <c r="AG240" s="40">
        <f t="shared" si="130"/>
        <v>0</v>
      </c>
      <c r="AH240" s="40">
        <f t="shared" si="130"/>
        <v>0</v>
      </c>
      <c r="AI240" s="40">
        <f t="shared" si="131"/>
        <v>0</v>
      </c>
      <c r="AJ240" s="40">
        <f t="shared" si="131"/>
        <v>0</v>
      </c>
      <c r="AK240" s="40"/>
      <c r="AL240" s="40">
        <v>412</v>
      </c>
      <c r="AM240" s="40">
        <v>90</v>
      </c>
      <c r="AN240" s="40"/>
      <c r="AO240" s="40"/>
      <c r="AP240" s="40">
        <f t="shared" si="132"/>
        <v>4.5216666666666537E-2</v>
      </c>
      <c r="AQ240" s="40">
        <f t="shared" si="133"/>
        <v>0.14705666666666653</v>
      </c>
    </row>
    <row r="241" spans="3:43" ht="18.75">
      <c r="C241" s="8" t="s">
        <v>151</v>
      </c>
      <c r="D241" s="40">
        <v>3</v>
      </c>
      <c r="E241" s="40">
        <v>1</v>
      </c>
      <c r="F241" s="41">
        <v>2.36483</v>
      </c>
      <c r="G241" s="43">
        <v>2.2674099999999999</v>
      </c>
      <c r="H241" s="42">
        <v>2.0331000000000001</v>
      </c>
      <c r="I241" s="104">
        <v>2.3281499999999999</v>
      </c>
      <c r="J241" s="43">
        <v>2.29969</v>
      </c>
      <c r="K241" s="42">
        <v>2.1715499999999999</v>
      </c>
      <c r="L241" s="104">
        <v>2.3641700000000001</v>
      </c>
      <c r="M241" s="43">
        <v>2.2550400000000002</v>
      </c>
      <c r="N241" s="42">
        <v>2.1572399999999998</v>
      </c>
      <c r="O241" s="104"/>
      <c r="P241" s="43"/>
      <c r="Q241" s="42"/>
      <c r="R241" s="104"/>
      <c r="S241" s="43"/>
      <c r="T241" s="42"/>
      <c r="U241" s="43"/>
      <c r="V241" s="43"/>
      <c r="W241" s="44"/>
      <c r="X241" s="40"/>
      <c r="Y241" s="40">
        <f t="shared" si="126"/>
        <v>9.7420000000000062E-2</v>
      </c>
      <c r="Z241" s="40">
        <f t="shared" si="126"/>
        <v>0.33172999999999986</v>
      </c>
      <c r="AA241" s="40">
        <f t="shared" si="127"/>
        <v>2.845999999999993E-2</v>
      </c>
      <c r="AB241" s="40">
        <f t="shared" si="127"/>
        <v>0.15660000000000007</v>
      </c>
      <c r="AC241" s="40">
        <f t="shared" si="128"/>
        <v>0.10912999999999995</v>
      </c>
      <c r="AD241" s="40">
        <f t="shared" si="128"/>
        <v>0.20693000000000028</v>
      </c>
      <c r="AE241" s="40">
        <f t="shared" si="129"/>
        <v>0</v>
      </c>
      <c r="AF241" s="40">
        <f t="shared" si="129"/>
        <v>0</v>
      </c>
      <c r="AG241" s="40">
        <f t="shared" si="130"/>
        <v>0</v>
      </c>
      <c r="AH241" s="40">
        <f t="shared" si="130"/>
        <v>0</v>
      </c>
      <c r="AI241" s="40">
        <f t="shared" si="131"/>
        <v>0</v>
      </c>
      <c r="AJ241" s="40">
        <f t="shared" si="131"/>
        <v>0</v>
      </c>
      <c r="AK241" s="40"/>
      <c r="AL241" s="40">
        <v>192</v>
      </c>
      <c r="AM241" s="40">
        <v>169</v>
      </c>
      <c r="AN241" s="40"/>
      <c r="AO241" s="40"/>
      <c r="AP241" s="40">
        <f t="shared" si="132"/>
        <v>7.8336666666666652E-2</v>
      </c>
      <c r="AQ241" s="40">
        <f t="shared" si="133"/>
        <v>0.23175333333333339</v>
      </c>
    </row>
    <row r="242" spans="3:43" ht="18.75">
      <c r="C242" s="8" t="s">
        <v>152</v>
      </c>
      <c r="D242" s="40">
        <v>3</v>
      </c>
      <c r="E242" s="40">
        <v>1</v>
      </c>
      <c r="F242" s="41">
        <v>2.3614299999999999</v>
      </c>
      <c r="G242" s="43">
        <v>2.3202199999999999</v>
      </c>
      <c r="H242" s="42">
        <v>2.2661899999999999</v>
      </c>
      <c r="I242" s="104">
        <v>2.3731800000000001</v>
      </c>
      <c r="J242" s="43">
        <v>2.3203900000000002</v>
      </c>
      <c r="K242" s="42">
        <v>2.2491500000000002</v>
      </c>
      <c r="L242" s="104">
        <v>2.3778199999999998</v>
      </c>
      <c r="M242" s="43">
        <v>2.3210600000000001</v>
      </c>
      <c r="N242" s="42">
        <v>2.2595399999999999</v>
      </c>
      <c r="O242" s="104">
        <v>2.3813499999999999</v>
      </c>
      <c r="P242" s="43">
        <v>2.3196699999999999</v>
      </c>
      <c r="Q242" s="42">
        <v>2.2616499999999999</v>
      </c>
      <c r="R242" s="104"/>
      <c r="S242" s="43"/>
      <c r="T242" s="42"/>
      <c r="U242" s="43"/>
      <c r="V242" s="43"/>
      <c r="W242" s="44"/>
      <c r="X242" s="40"/>
      <c r="Y242" s="40">
        <f t="shared" si="126"/>
        <v>4.1209999999999969E-2</v>
      </c>
      <c r="Z242" s="40">
        <f t="shared" si="126"/>
        <v>9.5239999999999991E-2</v>
      </c>
      <c r="AA242" s="40">
        <f t="shared" si="127"/>
        <v>5.2789999999999893E-2</v>
      </c>
      <c r="AB242" s="40">
        <f t="shared" si="127"/>
        <v>0.12402999999999986</v>
      </c>
      <c r="AC242" s="40">
        <f t="shared" si="128"/>
        <v>5.67599999999997E-2</v>
      </c>
      <c r="AD242" s="40">
        <f t="shared" si="128"/>
        <v>0.11827999999999994</v>
      </c>
      <c r="AE242" s="40">
        <f t="shared" si="129"/>
        <v>6.1679999999999957E-2</v>
      </c>
      <c r="AF242" s="40">
        <f t="shared" si="129"/>
        <v>0.11969999999999992</v>
      </c>
      <c r="AG242" s="40">
        <f t="shared" si="130"/>
        <v>0</v>
      </c>
      <c r="AH242" s="40">
        <f t="shared" si="130"/>
        <v>0</v>
      </c>
      <c r="AI242" s="40">
        <f t="shared" si="131"/>
        <v>0</v>
      </c>
      <c r="AJ242" s="40">
        <f t="shared" si="131"/>
        <v>0</v>
      </c>
      <c r="AK242" s="40"/>
      <c r="AL242" s="40">
        <v>393</v>
      </c>
      <c r="AM242" s="40">
        <v>101</v>
      </c>
      <c r="AN242" s="40"/>
      <c r="AO242" s="40"/>
      <c r="AP242" s="40">
        <f t="shared" si="132"/>
        <v>5.310999999999988E-2</v>
      </c>
      <c r="AQ242" s="40">
        <f t="shared" si="133"/>
        <v>0.11431249999999993</v>
      </c>
    </row>
    <row r="243" spans="3:43" ht="18.75">
      <c r="C243" s="8" t="s">
        <v>153</v>
      </c>
      <c r="D243" s="40">
        <v>3</v>
      </c>
      <c r="E243" s="40">
        <v>1</v>
      </c>
      <c r="F243" s="41">
        <v>2.3786700000000001</v>
      </c>
      <c r="G243" s="43">
        <v>2.35859</v>
      </c>
      <c r="H243" s="42">
        <v>2.3094399999999999</v>
      </c>
      <c r="I243" s="104">
        <v>2.5695899999999998</v>
      </c>
      <c r="J243" s="43">
        <v>2.5189499999999998</v>
      </c>
      <c r="K243" s="42">
        <v>2.4040300000000001</v>
      </c>
      <c r="L243" s="104">
        <v>2.3569100000000001</v>
      </c>
      <c r="M243" s="43">
        <v>2.3447300000000002</v>
      </c>
      <c r="N243" s="42">
        <v>2.3052700000000002</v>
      </c>
      <c r="O243" s="104">
        <v>2.4066700000000001</v>
      </c>
      <c r="P243" s="43">
        <v>2.3542299999999998</v>
      </c>
      <c r="Q243" s="42">
        <v>2.3051200000000001</v>
      </c>
      <c r="R243" s="104">
        <v>2.3655400000000002</v>
      </c>
      <c r="S243" s="43">
        <v>2.3525700000000001</v>
      </c>
      <c r="T243" s="42">
        <v>2.3041399999999999</v>
      </c>
      <c r="U243" s="43"/>
      <c r="V243" s="43"/>
      <c r="W243" s="44"/>
      <c r="X243" s="40"/>
      <c r="Y243" s="40">
        <f t="shared" si="126"/>
        <v>2.0080000000000098E-2</v>
      </c>
      <c r="Z243" s="40">
        <f t="shared" si="126"/>
        <v>6.9230000000000125E-2</v>
      </c>
      <c r="AA243" s="40">
        <f t="shared" si="127"/>
        <v>5.0640000000000018E-2</v>
      </c>
      <c r="AB243" s="40">
        <f t="shared" si="127"/>
        <v>0.16555999999999971</v>
      </c>
      <c r="AC243" s="40">
        <f t="shared" si="128"/>
        <v>1.2179999999999858E-2</v>
      </c>
      <c r="AD243" s="40">
        <f t="shared" si="128"/>
        <v>5.1639999999999908E-2</v>
      </c>
      <c r="AE243" s="40">
        <f t="shared" si="129"/>
        <v>5.2440000000000264E-2</v>
      </c>
      <c r="AF243" s="40">
        <f t="shared" si="129"/>
        <v>0.10155000000000003</v>
      </c>
      <c r="AG243" s="40">
        <f t="shared" si="130"/>
        <v>1.2970000000000148E-2</v>
      </c>
      <c r="AH243" s="40">
        <f t="shared" si="130"/>
        <v>6.1400000000000343E-2</v>
      </c>
      <c r="AI243" s="40">
        <f t="shared" si="131"/>
        <v>0</v>
      </c>
      <c r="AJ243" s="40">
        <f t="shared" si="131"/>
        <v>0</v>
      </c>
      <c r="AK243" s="40"/>
      <c r="AL243" s="40">
        <v>334</v>
      </c>
      <c r="AM243" s="40">
        <v>298</v>
      </c>
      <c r="AN243" s="40"/>
      <c r="AO243" s="40"/>
      <c r="AP243" s="40">
        <f t="shared" si="132"/>
        <v>2.9662000000000077E-2</v>
      </c>
      <c r="AQ243" s="40">
        <f t="shared" si="133"/>
        <v>8.9876000000000025E-2</v>
      </c>
    </row>
    <row r="244" spans="3:43" ht="18.75">
      <c r="C244" s="8" t="s">
        <v>154</v>
      </c>
      <c r="D244" s="40">
        <v>3</v>
      </c>
      <c r="E244" s="40">
        <v>1</v>
      </c>
      <c r="F244" s="41">
        <v>2.7259699999999998</v>
      </c>
      <c r="G244" s="43">
        <v>2.4444900000000001</v>
      </c>
      <c r="H244" s="42">
        <v>2.4827499999999998</v>
      </c>
      <c r="I244" s="104">
        <v>2.3756400000000002</v>
      </c>
      <c r="J244" s="43">
        <v>2.4443999999999999</v>
      </c>
      <c r="K244" s="42">
        <v>2.3590499999999999</v>
      </c>
      <c r="L244" s="104">
        <v>2.7261099999999998</v>
      </c>
      <c r="M244" s="43">
        <v>2.4447299999999998</v>
      </c>
      <c r="N244" s="42">
        <v>2.48291</v>
      </c>
      <c r="O244" s="104">
        <v>2.37574</v>
      </c>
      <c r="P244" s="43">
        <v>2.4438900000000001</v>
      </c>
      <c r="Q244" s="42">
        <v>2.3584800000000001</v>
      </c>
      <c r="R244" s="104">
        <v>2.35649</v>
      </c>
      <c r="S244" s="43">
        <v>2.4440300000000001</v>
      </c>
      <c r="T244" s="42">
        <v>2.35738</v>
      </c>
      <c r="U244" s="43">
        <v>2.35643</v>
      </c>
      <c r="V244" s="43">
        <v>2.4447100000000002</v>
      </c>
      <c r="W244" s="44">
        <v>2.35799</v>
      </c>
      <c r="X244" s="40"/>
      <c r="Y244" s="40">
        <f t="shared" si="126"/>
        <v>0.28147999999999973</v>
      </c>
      <c r="Z244" s="40">
        <f t="shared" si="126"/>
        <v>0.24321999999999999</v>
      </c>
      <c r="AA244" s="40">
        <f t="shared" si="127"/>
        <v>6.875999999999971E-2</v>
      </c>
      <c r="AB244" s="40">
        <f t="shared" si="127"/>
        <v>1.6590000000000327E-2</v>
      </c>
      <c r="AC244" s="40">
        <f t="shared" si="128"/>
        <v>0.28137999999999996</v>
      </c>
      <c r="AD244" s="40">
        <f t="shared" si="128"/>
        <v>0.24319999999999986</v>
      </c>
      <c r="AE244" s="40">
        <f t="shared" si="129"/>
        <v>6.8150000000000155E-2</v>
      </c>
      <c r="AF244" s="40">
        <f t="shared" si="129"/>
        <v>1.7259999999999831E-2</v>
      </c>
      <c r="AG244" s="40">
        <f t="shared" si="130"/>
        <v>8.7540000000000173E-2</v>
      </c>
      <c r="AH244" s="40">
        <f t="shared" si="130"/>
        <v>8.9000000000005741E-4</v>
      </c>
      <c r="AI244" s="40">
        <f t="shared" si="131"/>
        <v>8.8280000000000136E-2</v>
      </c>
      <c r="AJ244" s="40">
        <f t="shared" si="131"/>
        <v>1.5600000000000058E-3</v>
      </c>
      <c r="AK244" s="40"/>
      <c r="AL244" s="40">
        <v>115</v>
      </c>
      <c r="AM244" s="40">
        <v>108</v>
      </c>
      <c r="AN244" s="40"/>
      <c r="AO244" s="40"/>
      <c r="AP244" s="40">
        <f t="shared" si="132"/>
        <v>0.14593166666666665</v>
      </c>
      <c r="AQ244" s="40">
        <f t="shared" si="133"/>
        <v>8.7120000000000017E-2</v>
      </c>
    </row>
    <row r="245" spans="3:43" ht="16.5">
      <c r="C245" s="8" t="s">
        <v>155</v>
      </c>
      <c r="D245" s="40">
        <v>3</v>
      </c>
      <c r="E245" s="40">
        <v>1</v>
      </c>
      <c r="F245" s="41">
        <v>2.1017600000000001</v>
      </c>
      <c r="G245" s="43">
        <v>2.1997300000000002</v>
      </c>
      <c r="H245" s="42">
        <v>2.0689899999999999</v>
      </c>
      <c r="I245" s="104">
        <v>2.1183999999999998</v>
      </c>
      <c r="J245" s="43">
        <v>2.1937700000000002</v>
      </c>
      <c r="K245" s="42">
        <v>2.0694400000000002</v>
      </c>
      <c r="L245" s="104">
        <v>2.1132499999999999</v>
      </c>
      <c r="M245" s="43">
        <v>2.1972299999999998</v>
      </c>
      <c r="N245" s="42">
        <v>2.0732300000000001</v>
      </c>
      <c r="O245" s="104"/>
      <c r="P245" s="43"/>
      <c r="Q245" s="42"/>
      <c r="R245" s="104"/>
      <c r="S245" s="43"/>
      <c r="T245" s="42"/>
      <c r="U245" s="43"/>
      <c r="V245" s="43"/>
      <c r="W245" s="44"/>
      <c r="X245" s="40"/>
      <c r="Y245" s="40">
        <f t="shared" si="126"/>
        <v>9.7970000000000113E-2</v>
      </c>
      <c r="Z245" s="40">
        <f t="shared" si="126"/>
        <v>3.2770000000000188E-2</v>
      </c>
      <c r="AA245" s="40">
        <f t="shared" si="127"/>
        <v>7.5370000000000381E-2</v>
      </c>
      <c r="AB245" s="40">
        <f t="shared" si="127"/>
        <v>4.895999999999967E-2</v>
      </c>
      <c r="AC245" s="40">
        <f t="shared" si="128"/>
        <v>8.3979999999999944E-2</v>
      </c>
      <c r="AD245" s="40">
        <f t="shared" si="128"/>
        <v>4.0019999999999722E-2</v>
      </c>
      <c r="AE245" s="40">
        <f t="shared" si="129"/>
        <v>0</v>
      </c>
      <c r="AF245" s="40">
        <f t="shared" si="129"/>
        <v>0</v>
      </c>
      <c r="AG245" s="40">
        <f t="shared" si="130"/>
        <v>0</v>
      </c>
      <c r="AH245" s="40">
        <f t="shared" si="130"/>
        <v>0</v>
      </c>
      <c r="AI245" s="40">
        <f t="shared" si="131"/>
        <v>0</v>
      </c>
      <c r="AJ245" s="40">
        <f t="shared" si="131"/>
        <v>0</v>
      </c>
      <c r="AK245" s="40"/>
      <c r="AL245" s="40">
        <v>154</v>
      </c>
      <c r="AM245" s="40">
        <v>106</v>
      </c>
      <c r="AN245" s="40"/>
      <c r="AO245" s="40"/>
      <c r="AP245" s="40">
        <f t="shared" si="132"/>
        <v>8.5773333333333479E-2</v>
      </c>
      <c r="AQ245" s="40">
        <f t="shared" si="133"/>
        <v>4.0583333333333194E-2</v>
      </c>
    </row>
    <row r="246" spans="3:43" ht="17.25">
      <c r="C246" s="6" t="s">
        <v>96</v>
      </c>
      <c r="D246" s="40">
        <v>3</v>
      </c>
      <c r="E246" s="40">
        <v>3</v>
      </c>
      <c r="F246" s="104">
        <v>1.95767</v>
      </c>
      <c r="G246" s="43">
        <v>1.9691799999999999</v>
      </c>
      <c r="H246" s="42">
        <v>1.8742399999999999</v>
      </c>
      <c r="I246" s="104">
        <v>1.9574</v>
      </c>
      <c r="J246" s="43">
        <v>1.9690399999999999</v>
      </c>
      <c r="K246" s="42">
        <v>1.8732800000000001</v>
      </c>
      <c r="L246" s="104"/>
      <c r="M246" s="43"/>
      <c r="N246" s="42"/>
      <c r="O246" s="104"/>
      <c r="P246" s="43"/>
      <c r="Q246" s="42"/>
      <c r="R246" s="104"/>
      <c r="S246" s="43"/>
      <c r="T246" s="42"/>
      <c r="U246" s="43"/>
      <c r="V246" s="43"/>
      <c r="W246" s="44"/>
      <c r="X246" s="40"/>
      <c r="Y246" s="40">
        <f t="shared" si="126"/>
        <v>1.1509999999999909E-2</v>
      </c>
      <c r="Z246" s="40">
        <f t="shared" si="126"/>
        <v>8.3430000000000115E-2</v>
      </c>
      <c r="AA246" s="40">
        <f t="shared" si="127"/>
        <v>1.1639999999999873E-2</v>
      </c>
      <c r="AB246" s="40">
        <f t="shared" si="127"/>
        <v>8.4119999999999973E-2</v>
      </c>
      <c r="AC246" s="40">
        <f t="shared" si="128"/>
        <v>0</v>
      </c>
      <c r="AD246" s="40">
        <f t="shared" si="128"/>
        <v>0</v>
      </c>
      <c r="AE246" s="40">
        <f t="shared" si="129"/>
        <v>0</v>
      </c>
      <c r="AF246" s="40">
        <f t="shared" si="129"/>
        <v>0</v>
      </c>
      <c r="AG246" s="40">
        <f t="shared" si="130"/>
        <v>0</v>
      </c>
      <c r="AH246" s="40">
        <f t="shared" si="130"/>
        <v>0</v>
      </c>
      <c r="AI246" s="40">
        <f t="shared" si="131"/>
        <v>0</v>
      </c>
      <c r="AJ246" s="40">
        <f t="shared" si="131"/>
        <v>0</v>
      </c>
      <c r="AK246" s="40"/>
      <c r="AL246" s="40">
        <v>46</v>
      </c>
      <c r="AM246" s="40">
        <v>39</v>
      </c>
      <c r="AN246" s="40"/>
      <c r="AO246" s="40"/>
      <c r="AP246" s="40">
        <f t="shared" si="132"/>
        <v>1.1574999999999891E-2</v>
      </c>
      <c r="AQ246" s="40">
        <f t="shared" si="133"/>
        <v>8.3775000000000044E-2</v>
      </c>
    </row>
    <row r="247" spans="3:43" ht="17.25">
      <c r="C247" s="8" t="s">
        <v>97</v>
      </c>
      <c r="D247" s="40">
        <v>3</v>
      </c>
      <c r="E247" s="40">
        <v>3</v>
      </c>
      <c r="F247" s="41">
        <v>1.8825000000000001</v>
      </c>
      <c r="G247" s="43">
        <v>1.88089</v>
      </c>
      <c r="H247" s="42">
        <v>1.8825000000000001</v>
      </c>
      <c r="I247" s="104"/>
      <c r="J247" s="43"/>
      <c r="K247" s="42"/>
      <c r="L247" s="104"/>
      <c r="M247" s="43"/>
      <c r="N247" s="42"/>
      <c r="O247" s="104"/>
      <c r="P247" s="43"/>
      <c r="Q247" s="42"/>
      <c r="R247" s="104"/>
      <c r="S247" s="43"/>
      <c r="T247" s="42"/>
      <c r="U247" s="43"/>
      <c r="V247" s="43"/>
      <c r="W247" s="44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>
        <v>9</v>
      </c>
      <c r="AM247" s="40">
        <v>0</v>
      </c>
      <c r="AN247" s="40"/>
      <c r="AO247" s="40"/>
      <c r="AP247" s="40"/>
      <c r="AQ247" s="40"/>
    </row>
    <row r="248" spans="3:43" ht="18">
      <c r="C248" s="8" t="s">
        <v>98</v>
      </c>
      <c r="D248" s="40">
        <v>3</v>
      </c>
      <c r="E248" s="40">
        <v>3</v>
      </c>
      <c r="F248" s="41">
        <v>1.8797200000000001</v>
      </c>
      <c r="G248" s="43">
        <v>1.8842099999999999</v>
      </c>
      <c r="H248" s="42">
        <v>1.7931699999999999</v>
      </c>
      <c r="I248" s="104">
        <v>1.8797200000000001</v>
      </c>
      <c r="J248" s="43">
        <v>1.88409</v>
      </c>
      <c r="K248" s="42">
        <v>1.7930999999999999</v>
      </c>
      <c r="L248" s="104"/>
      <c r="M248" s="43"/>
      <c r="N248" s="42"/>
      <c r="O248" s="104"/>
      <c r="P248" s="43"/>
      <c r="Q248" s="42"/>
      <c r="R248" s="104"/>
      <c r="S248" s="43"/>
      <c r="T248" s="42"/>
      <c r="U248" s="43"/>
      <c r="V248" s="43"/>
      <c r="W248" s="44"/>
      <c r="X248" s="40"/>
      <c r="Y248" s="40">
        <f t="shared" ref="Y248:Z250" si="134">ABS($F248-G248)</f>
        <v>4.489999999999883E-3</v>
      </c>
      <c r="Z248" s="40">
        <f t="shared" si="134"/>
        <v>8.6550000000000127E-2</v>
      </c>
      <c r="AA248" s="40">
        <f t="shared" ref="AA248:AB250" si="135">ABS($I248-J248)</f>
        <v>4.369999999999985E-3</v>
      </c>
      <c r="AB248" s="40">
        <f t="shared" si="135"/>
        <v>8.6620000000000141E-2</v>
      </c>
      <c r="AC248" s="40">
        <f t="shared" ref="AC248:AD250" si="136">ABS($L248-M248)</f>
        <v>0</v>
      </c>
      <c r="AD248" s="40">
        <f t="shared" si="136"/>
        <v>0</v>
      </c>
      <c r="AE248" s="40">
        <f t="shared" ref="AE248:AF250" si="137">ABS($O248-P248)</f>
        <v>0</v>
      </c>
      <c r="AF248" s="40">
        <f t="shared" si="137"/>
        <v>0</v>
      </c>
      <c r="AG248" s="40">
        <f t="shared" ref="AG248:AH250" si="138">ABS($R248-S248)</f>
        <v>0</v>
      </c>
      <c r="AH248" s="40">
        <f t="shared" si="138"/>
        <v>0</v>
      </c>
      <c r="AI248" s="40">
        <f t="shared" ref="AI248:AJ250" si="139">ABS($U248-V248)</f>
        <v>0</v>
      </c>
      <c r="AJ248" s="40">
        <f t="shared" si="139"/>
        <v>0</v>
      </c>
      <c r="AK248" s="40"/>
      <c r="AL248" s="40">
        <v>103</v>
      </c>
      <c r="AM248" s="40">
        <v>76</v>
      </c>
      <c r="AN248" s="40"/>
      <c r="AO248" s="40"/>
      <c r="AP248" s="40">
        <f t="shared" ref="AP248:AP250" si="140">(Y248+AA248+AC248+AE248+AG248+AI248)/(COUNTIF(Y248:AJ248,"&gt;0")/2)</f>
        <v>4.429999999999934E-3</v>
      </c>
      <c r="AQ248" s="40">
        <f t="shared" ref="AQ248:AQ250" si="141">(Z248+AB248+AD248+AF248+AH248+AJ248)/(COUNTIF(Y248:AJ248,"&gt;0")/2)</f>
        <v>8.6585000000000134E-2</v>
      </c>
    </row>
    <row r="249" spans="3:43" ht="16.5">
      <c r="C249" s="8" t="s">
        <v>99</v>
      </c>
      <c r="D249" s="40">
        <v>3</v>
      </c>
      <c r="E249" s="40">
        <v>3</v>
      </c>
      <c r="F249" s="41">
        <v>1.9012500000000001</v>
      </c>
      <c r="G249" s="43">
        <v>1.92747</v>
      </c>
      <c r="H249" s="42">
        <v>1.83091</v>
      </c>
      <c r="I249" s="104">
        <v>1.9012500000000001</v>
      </c>
      <c r="J249" s="43">
        <v>1.9274899999999999</v>
      </c>
      <c r="K249" s="42">
        <v>1.83091</v>
      </c>
      <c r="L249" s="104">
        <v>1.9012500000000001</v>
      </c>
      <c r="M249" s="43">
        <v>1.9274899999999999</v>
      </c>
      <c r="N249" s="42">
        <v>1.83091</v>
      </c>
      <c r="O249" s="104"/>
      <c r="P249" s="43"/>
      <c r="Q249" s="42"/>
      <c r="R249" s="104"/>
      <c r="S249" s="43"/>
      <c r="T249" s="42"/>
      <c r="U249" s="43"/>
      <c r="V249" s="43"/>
      <c r="W249" s="44"/>
      <c r="X249" s="40"/>
      <c r="Y249" s="40">
        <f t="shared" si="134"/>
        <v>2.621999999999991E-2</v>
      </c>
      <c r="Z249" s="40">
        <f t="shared" si="134"/>
        <v>7.0340000000000069E-2</v>
      </c>
      <c r="AA249" s="40">
        <f t="shared" si="135"/>
        <v>2.6239999999999819E-2</v>
      </c>
      <c r="AB249" s="40">
        <f t="shared" si="135"/>
        <v>7.0340000000000069E-2</v>
      </c>
      <c r="AC249" s="40">
        <f t="shared" si="136"/>
        <v>2.6239999999999819E-2</v>
      </c>
      <c r="AD249" s="40">
        <f t="shared" si="136"/>
        <v>7.0340000000000069E-2</v>
      </c>
      <c r="AE249" s="40">
        <f t="shared" si="137"/>
        <v>0</v>
      </c>
      <c r="AF249" s="40">
        <f t="shared" si="137"/>
        <v>0</v>
      </c>
      <c r="AG249" s="40">
        <f t="shared" si="138"/>
        <v>0</v>
      </c>
      <c r="AH249" s="40">
        <f t="shared" si="138"/>
        <v>0</v>
      </c>
      <c r="AI249" s="40">
        <f t="shared" si="139"/>
        <v>0</v>
      </c>
      <c r="AJ249" s="40">
        <f t="shared" si="139"/>
        <v>0</v>
      </c>
      <c r="AK249" s="40"/>
      <c r="AL249" s="40">
        <v>12</v>
      </c>
      <c r="AM249" s="40">
        <v>17</v>
      </c>
      <c r="AN249" s="40"/>
      <c r="AO249" s="40"/>
      <c r="AP249" s="40">
        <f t="shared" si="140"/>
        <v>2.6233333333333182E-2</v>
      </c>
      <c r="AQ249" s="40">
        <f t="shared" si="141"/>
        <v>7.0340000000000069E-2</v>
      </c>
    </row>
    <row r="250" spans="3:43" ht="18">
      <c r="C250" s="8" t="s">
        <v>100</v>
      </c>
      <c r="D250" s="40">
        <v>3</v>
      </c>
      <c r="E250" s="40">
        <v>3</v>
      </c>
      <c r="F250" s="41">
        <v>1.9250400000000001</v>
      </c>
      <c r="G250" s="43">
        <v>1.9684900000000001</v>
      </c>
      <c r="H250" s="42">
        <v>1.8583499999999999</v>
      </c>
      <c r="I250" s="104">
        <v>1.92554</v>
      </c>
      <c r="J250" s="43">
        <v>1.96831</v>
      </c>
      <c r="K250" s="42">
        <v>1.8587899999999999</v>
      </c>
      <c r="L250" s="104">
        <v>1.9250400000000001</v>
      </c>
      <c r="M250" s="43">
        <v>1.9684900000000001</v>
      </c>
      <c r="N250" s="42">
        <v>1.8583499999999999</v>
      </c>
      <c r="O250" s="104">
        <v>1.92554</v>
      </c>
      <c r="P250" s="43">
        <v>1.96831</v>
      </c>
      <c r="Q250" s="42">
        <v>1.8587899999999999</v>
      </c>
      <c r="R250" s="104"/>
      <c r="S250" s="43"/>
      <c r="T250" s="42"/>
      <c r="U250" s="43"/>
      <c r="V250" s="43"/>
      <c r="W250" s="44"/>
      <c r="X250" s="40"/>
      <c r="Y250" s="40">
        <f t="shared" si="134"/>
        <v>4.3449999999999989E-2</v>
      </c>
      <c r="Z250" s="40">
        <f t="shared" si="134"/>
        <v>6.6690000000000138E-2</v>
      </c>
      <c r="AA250" s="40">
        <f t="shared" si="135"/>
        <v>4.2769999999999975E-2</v>
      </c>
      <c r="AB250" s="40">
        <f t="shared" si="135"/>
        <v>6.6750000000000087E-2</v>
      </c>
      <c r="AC250" s="40">
        <f t="shared" si="136"/>
        <v>4.3449999999999989E-2</v>
      </c>
      <c r="AD250" s="40">
        <f t="shared" si="136"/>
        <v>6.6690000000000138E-2</v>
      </c>
      <c r="AE250" s="40">
        <f t="shared" si="137"/>
        <v>4.2769999999999975E-2</v>
      </c>
      <c r="AF250" s="40">
        <f t="shared" si="137"/>
        <v>6.6750000000000087E-2</v>
      </c>
      <c r="AG250" s="40">
        <f t="shared" si="138"/>
        <v>0</v>
      </c>
      <c r="AH250" s="40">
        <f t="shared" si="138"/>
        <v>0</v>
      </c>
      <c r="AI250" s="40">
        <f t="shared" si="139"/>
        <v>0</v>
      </c>
      <c r="AJ250" s="40">
        <f t="shared" si="139"/>
        <v>0</v>
      </c>
      <c r="AK250" s="40"/>
      <c r="AL250" s="40">
        <v>47</v>
      </c>
      <c r="AM250" s="40">
        <v>19</v>
      </c>
      <c r="AN250" s="40"/>
      <c r="AO250" s="40"/>
      <c r="AP250" s="40">
        <f t="shared" si="140"/>
        <v>4.3109999999999982E-2</v>
      </c>
      <c r="AQ250" s="40">
        <f t="shared" si="141"/>
        <v>6.6720000000000113E-2</v>
      </c>
    </row>
    <row r="251" spans="3:43" ht="18.75">
      <c r="C251" s="6" t="s">
        <v>101</v>
      </c>
      <c r="D251" s="40">
        <v>3</v>
      </c>
      <c r="E251" s="40">
        <v>3</v>
      </c>
      <c r="F251" s="41">
        <v>2.3320099999999999</v>
      </c>
      <c r="G251" s="43">
        <v>2.3383600000000002</v>
      </c>
      <c r="H251" s="42">
        <v>2.3320099999999999</v>
      </c>
      <c r="I251" s="104">
        <v>1.86643</v>
      </c>
      <c r="J251" s="43">
        <v>1.93133</v>
      </c>
      <c r="K251" s="42">
        <v>1.86643</v>
      </c>
      <c r="L251" s="104">
        <v>1.8636900000000001</v>
      </c>
      <c r="M251" s="43">
        <v>1.93136</v>
      </c>
      <c r="N251" s="42">
        <v>1.8636900000000001</v>
      </c>
      <c r="O251" s="104"/>
      <c r="P251" s="43"/>
      <c r="Q251" s="42"/>
      <c r="R251" s="104"/>
      <c r="S251" s="43"/>
      <c r="T251" s="42"/>
      <c r="U251" s="43"/>
      <c r="V251" s="43"/>
      <c r="W251" s="44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>
        <v>15</v>
      </c>
      <c r="AM251" s="40">
        <v>0</v>
      </c>
      <c r="AN251" s="40"/>
      <c r="AO251" s="40"/>
      <c r="AP251" s="40"/>
      <c r="AQ251" s="40"/>
    </row>
    <row r="252" spans="3:43" ht="17.25">
      <c r="C252" s="8" t="s">
        <v>102</v>
      </c>
      <c r="D252" s="40">
        <v>3</v>
      </c>
      <c r="E252" s="40">
        <v>3</v>
      </c>
      <c r="F252" s="41">
        <v>2.21292</v>
      </c>
      <c r="G252" s="43">
        <v>2.0847899999999999</v>
      </c>
      <c r="H252" s="42">
        <v>2.21292</v>
      </c>
      <c r="I252" s="104"/>
      <c r="J252" s="43"/>
      <c r="K252" s="42"/>
      <c r="L252" s="104"/>
      <c r="M252" s="43"/>
      <c r="N252" s="42"/>
      <c r="O252" s="104"/>
      <c r="P252" s="43"/>
      <c r="Q252" s="42"/>
      <c r="R252" s="104"/>
      <c r="S252" s="43"/>
      <c r="T252" s="42"/>
      <c r="U252" s="43"/>
      <c r="V252" s="43"/>
      <c r="W252" s="44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>
        <v>15</v>
      </c>
      <c r="AM252" s="40">
        <v>0</v>
      </c>
      <c r="AN252" s="40"/>
      <c r="AO252" s="40"/>
      <c r="AP252" s="40"/>
      <c r="AQ252" s="40"/>
    </row>
    <row r="253" spans="3:43" ht="18">
      <c r="C253" s="8" t="s">
        <v>103</v>
      </c>
      <c r="D253" s="40">
        <v>3</v>
      </c>
      <c r="E253" s="40">
        <v>3</v>
      </c>
      <c r="F253" s="41">
        <v>1.99153</v>
      </c>
      <c r="G253" s="43">
        <v>1.95459</v>
      </c>
      <c r="H253" s="42">
        <v>1.78735</v>
      </c>
      <c r="I253" s="104">
        <v>1.9926299999999999</v>
      </c>
      <c r="J253" s="43">
        <v>1.95448</v>
      </c>
      <c r="K253" s="42">
        <v>1.7874000000000001</v>
      </c>
      <c r="L253" s="104">
        <v>1.99153</v>
      </c>
      <c r="M253" s="43">
        <v>1.95459</v>
      </c>
      <c r="N253" s="42">
        <v>1.78735</v>
      </c>
      <c r="O253" s="104"/>
      <c r="P253" s="43"/>
      <c r="Q253" s="42"/>
      <c r="R253" s="104"/>
      <c r="S253" s="43"/>
      <c r="T253" s="42"/>
      <c r="U253" s="43"/>
      <c r="V253" s="43"/>
      <c r="W253" s="44"/>
      <c r="X253" s="40"/>
      <c r="Y253" s="40">
        <f>ABS($F253-G253)</f>
        <v>3.6939999999999973E-2</v>
      </c>
      <c r="Z253" s="40">
        <f>ABS($F253-H253)</f>
        <v>0.20418000000000003</v>
      </c>
      <c r="AA253" s="40">
        <f>ABS($I253-J253)</f>
        <v>3.8149999999999906E-2</v>
      </c>
      <c r="AB253" s="40">
        <f>ABS($I253-K253)</f>
        <v>0.2052299999999998</v>
      </c>
      <c r="AC253" s="40">
        <f>ABS($L253-M253)</f>
        <v>3.6939999999999973E-2</v>
      </c>
      <c r="AD253" s="40">
        <f>ABS($L253-N253)</f>
        <v>0.20418000000000003</v>
      </c>
      <c r="AE253" s="40">
        <f>ABS($O253-P253)</f>
        <v>0</v>
      </c>
      <c r="AF253" s="40">
        <f>ABS($O253-Q253)</f>
        <v>0</v>
      </c>
      <c r="AG253" s="40">
        <f>ABS($R253-S253)</f>
        <v>0</v>
      </c>
      <c r="AH253" s="40">
        <f>ABS($R253-T253)</f>
        <v>0</v>
      </c>
      <c r="AI253" s="40">
        <f>ABS($U253-V253)</f>
        <v>0</v>
      </c>
      <c r="AJ253" s="40">
        <f>ABS($U253-W253)</f>
        <v>0</v>
      </c>
      <c r="AK253" s="40"/>
      <c r="AL253" s="40">
        <v>11</v>
      </c>
      <c r="AM253" s="40">
        <v>17</v>
      </c>
      <c r="AN253" s="40"/>
      <c r="AO253" s="40"/>
      <c r="AP253" s="40">
        <f t="shared" ref="AP253:AP254" si="142">(Y253+AA253+AC253+AE253+AG253+AI253)/(COUNTIF(Y253:AJ253,"&gt;0")/2)</f>
        <v>3.7343333333333284E-2</v>
      </c>
      <c r="AQ253" s="40">
        <f t="shared" ref="AQ253:AQ254" si="143">(Z253+AB253+AD253+AF253+AH253+AJ253)/(COUNTIF(Y253:AJ253,"&gt;0")/2)</f>
        <v>0.20452999999999996</v>
      </c>
    </row>
    <row r="254" spans="3:43" ht="18">
      <c r="C254" s="8" t="s">
        <v>156</v>
      </c>
      <c r="D254" s="40">
        <v>3</v>
      </c>
      <c r="E254" s="40">
        <v>3</v>
      </c>
      <c r="F254" s="41">
        <v>1.9686699999999999</v>
      </c>
      <c r="G254" s="43">
        <v>1.96343</v>
      </c>
      <c r="H254" s="42">
        <v>1.7723800000000001</v>
      </c>
      <c r="I254" s="104">
        <v>1.97068</v>
      </c>
      <c r="J254" s="43">
        <v>1.9631000000000001</v>
      </c>
      <c r="K254" s="42">
        <v>1.7719499999999999</v>
      </c>
      <c r="L254" s="104">
        <v>1.96976</v>
      </c>
      <c r="M254" s="43">
        <v>1.96312</v>
      </c>
      <c r="N254" s="42">
        <v>1.7721100000000001</v>
      </c>
      <c r="O254" s="104">
        <v>1.9700299999999999</v>
      </c>
      <c r="P254" s="43">
        <v>1.9630399999999999</v>
      </c>
      <c r="Q254" s="42">
        <v>1.77214</v>
      </c>
      <c r="R254" s="104"/>
      <c r="S254" s="43"/>
      <c r="T254" s="42"/>
      <c r="U254" s="43"/>
      <c r="V254" s="43"/>
      <c r="W254" s="44"/>
      <c r="X254" s="40"/>
      <c r="Y254" s="40">
        <f>ABS($F254-G254)</f>
        <v>5.2399999999999114E-3</v>
      </c>
      <c r="Z254" s="40">
        <f>ABS($F254-H254)</f>
        <v>0.19628999999999985</v>
      </c>
      <c r="AA254" s="40">
        <f>ABS($I254-J254)</f>
        <v>7.5799999999999201E-3</v>
      </c>
      <c r="AB254" s="40">
        <f>ABS($I254-K254)</f>
        <v>0.19873000000000007</v>
      </c>
      <c r="AC254" s="40">
        <f>ABS($L254-M254)</f>
        <v>6.6399999999999793E-3</v>
      </c>
      <c r="AD254" s="40">
        <f>ABS($L254-N254)</f>
        <v>0.19764999999999988</v>
      </c>
      <c r="AE254" s="40">
        <f>ABS($O254-P254)</f>
        <v>6.9900000000000517E-3</v>
      </c>
      <c r="AF254" s="40">
        <f>ABS($O254-Q254)</f>
        <v>0.1978899999999999</v>
      </c>
      <c r="AG254" s="40">
        <f>ABS($R254-S254)</f>
        <v>0</v>
      </c>
      <c r="AH254" s="40">
        <f>ABS($R254-T254)</f>
        <v>0</v>
      </c>
      <c r="AI254" s="40">
        <f>ABS($U254-V254)</f>
        <v>0</v>
      </c>
      <c r="AJ254" s="40">
        <f>ABS($U254-W254)</f>
        <v>0</v>
      </c>
      <c r="AK254" s="40"/>
      <c r="AL254" s="40">
        <v>71</v>
      </c>
      <c r="AM254" s="40">
        <v>41</v>
      </c>
      <c r="AN254" s="40"/>
      <c r="AO254" s="40"/>
      <c r="AP254" s="40">
        <f t="shared" si="142"/>
        <v>6.6124999999999656E-3</v>
      </c>
      <c r="AQ254" s="40">
        <f t="shared" si="143"/>
        <v>0.19763999999999993</v>
      </c>
    </row>
    <row r="255" spans="3:43" ht="17.25">
      <c r="C255" s="8" t="s">
        <v>104</v>
      </c>
      <c r="D255" s="40">
        <v>3</v>
      </c>
      <c r="E255" s="40">
        <v>3</v>
      </c>
      <c r="F255" s="41">
        <v>2.0432299999999999</v>
      </c>
      <c r="G255" s="43">
        <v>2.0588099999999998</v>
      </c>
      <c r="H255" s="42">
        <v>2.0432299999999999</v>
      </c>
      <c r="I255" s="104">
        <v>2.0383599999999999</v>
      </c>
      <c r="J255" s="43">
        <v>2.0591699999999999</v>
      </c>
      <c r="K255" s="42">
        <v>2.0383599999999999</v>
      </c>
      <c r="L255" s="104"/>
      <c r="M255" s="43"/>
      <c r="N255" s="42"/>
      <c r="O255" s="104"/>
      <c r="P255" s="43"/>
      <c r="Q255" s="42"/>
      <c r="R255" s="104"/>
      <c r="S255" s="43"/>
      <c r="T255" s="42"/>
      <c r="U255" s="43"/>
      <c r="V255" s="43"/>
      <c r="W255" s="44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>
        <v>131</v>
      </c>
      <c r="AM255" s="40">
        <v>0</v>
      </c>
      <c r="AN255" s="40"/>
      <c r="AO255" s="40"/>
      <c r="AP255" s="40"/>
      <c r="AQ255" s="40"/>
    </row>
    <row r="256" spans="3:43" ht="18">
      <c r="C256" s="8" t="s">
        <v>105</v>
      </c>
      <c r="D256" s="40">
        <v>3</v>
      </c>
      <c r="E256" s="40">
        <v>3</v>
      </c>
      <c r="F256" s="41">
        <v>2.0570900000000001</v>
      </c>
      <c r="G256" s="43">
        <v>2.0350600000000001</v>
      </c>
      <c r="H256" s="42">
        <v>1.9864299999999999</v>
      </c>
      <c r="I256" s="104">
        <v>2.0575399999999999</v>
      </c>
      <c r="J256" s="43">
        <v>2.03505</v>
      </c>
      <c r="K256" s="42">
        <v>1.9862200000000001</v>
      </c>
      <c r="L256" s="104">
        <v>2.0559599999999998</v>
      </c>
      <c r="M256" s="43">
        <v>2.0349599999999999</v>
      </c>
      <c r="N256" s="42">
        <v>1.98647</v>
      </c>
      <c r="O256" s="104">
        <v>2.05653</v>
      </c>
      <c r="P256" s="43">
        <v>2.03525</v>
      </c>
      <c r="Q256" s="42">
        <v>1.98634</v>
      </c>
      <c r="R256" s="104"/>
      <c r="S256" s="43"/>
      <c r="T256" s="42"/>
      <c r="U256" s="43"/>
      <c r="V256" s="43"/>
      <c r="W256" s="44"/>
      <c r="X256" s="40"/>
      <c r="Y256" s="40">
        <f>ABS($F256-G256)</f>
        <v>2.2029999999999994E-2</v>
      </c>
      <c r="Z256" s="40">
        <f>ABS($F256-H256)</f>
        <v>7.0660000000000167E-2</v>
      </c>
      <c r="AA256" s="40">
        <f>ABS($I256-J256)</f>
        <v>2.2489999999999899E-2</v>
      </c>
      <c r="AB256" s="40">
        <f>ABS($I256-K256)</f>
        <v>7.1319999999999828E-2</v>
      </c>
      <c r="AC256" s="40">
        <f>ABS($L256-M256)</f>
        <v>2.0999999999999908E-2</v>
      </c>
      <c r="AD256" s="40">
        <f>ABS($L256-N256)</f>
        <v>6.948999999999983E-2</v>
      </c>
      <c r="AE256" s="40">
        <f>ABS($O256-P256)</f>
        <v>2.1279999999999966E-2</v>
      </c>
      <c r="AF256" s="40">
        <f>ABS($O256-Q256)</f>
        <v>7.0189999999999975E-2</v>
      </c>
      <c r="AG256" s="40">
        <f>ABS($R256-S256)</f>
        <v>0</v>
      </c>
      <c r="AH256" s="40">
        <f>ABS($R256-T256)</f>
        <v>0</v>
      </c>
      <c r="AI256" s="40">
        <f>ABS($U256-V256)</f>
        <v>0</v>
      </c>
      <c r="AJ256" s="40">
        <f>ABS($U256-W256)</f>
        <v>0</v>
      </c>
      <c r="AK256" s="40"/>
      <c r="AL256" s="40">
        <v>119</v>
      </c>
      <c r="AM256" s="40">
        <v>97</v>
      </c>
      <c r="AN256" s="40"/>
      <c r="AO256" s="40"/>
      <c r="AP256" s="40">
        <f t="shared" ref="AP256" si="144">(Y256+AA256+AC256+AE256+AG256+AI256)/(COUNTIF(Y256:AJ256,"&gt;0")/2)</f>
        <v>2.1699999999999942E-2</v>
      </c>
      <c r="AQ256" s="40">
        <f t="shared" ref="AQ256" si="145">(Z256+AB256+AD256+AF256+AH256+AJ256)/(COUNTIF(Y256:AJ256,"&gt;0")/2)</f>
        <v>7.041499999999995E-2</v>
      </c>
    </row>
    <row r="257" spans="3:43" ht="18.75">
      <c r="C257" s="6" t="s">
        <v>106</v>
      </c>
      <c r="D257" s="40">
        <v>3</v>
      </c>
      <c r="E257" s="40">
        <v>3</v>
      </c>
      <c r="F257" s="41">
        <v>1.9890000000000001</v>
      </c>
      <c r="G257" s="43">
        <v>1.9683999999999999</v>
      </c>
      <c r="H257" s="42">
        <v>1.9890000000000001</v>
      </c>
      <c r="I257" s="104">
        <v>1.9890000000000001</v>
      </c>
      <c r="J257" s="43">
        <v>1.9683999999999999</v>
      </c>
      <c r="K257" s="42">
        <v>1.9890000000000001</v>
      </c>
      <c r="L257" s="104"/>
      <c r="M257" s="43"/>
      <c r="N257" s="42"/>
      <c r="O257" s="104"/>
      <c r="P257" s="43"/>
      <c r="Q257" s="42"/>
      <c r="R257" s="104"/>
      <c r="S257" s="43"/>
      <c r="T257" s="42"/>
      <c r="U257" s="43"/>
      <c r="V257" s="43"/>
      <c r="W257" s="44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>
        <v>92</v>
      </c>
      <c r="AM257" s="40">
        <v>0</v>
      </c>
      <c r="AN257" s="40"/>
      <c r="AO257" s="40"/>
      <c r="AP257" s="40"/>
      <c r="AQ257" s="40"/>
    </row>
    <row r="258" spans="3:43" ht="18.75">
      <c r="C258" s="6" t="s">
        <v>107</v>
      </c>
      <c r="D258" s="40">
        <v>3</v>
      </c>
      <c r="E258" s="40">
        <v>3</v>
      </c>
      <c r="F258" s="41">
        <v>1.9456100000000001</v>
      </c>
      <c r="G258" s="43">
        <v>1.95827</v>
      </c>
      <c r="H258" s="42">
        <v>1.9456100000000001</v>
      </c>
      <c r="I258" s="104">
        <v>1.94641</v>
      </c>
      <c r="J258" s="43">
        <v>1.9761299999999999</v>
      </c>
      <c r="K258" s="42">
        <v>1.94641</v>
      </c>
      <c r="L258" s="104">
        <v>1.9459500000000001</v>
      </c>
      <c r="M258" s="43">
        <v>1.9682999999999999</v>
      </c>
      <c r="N258" s="42">
        <v>1.9459500000000001</v>
      </c>
      <c r="O258" s="104"/>
      <c r="P258" s="43"/>
      <c r="Q258" s="42"/>
      <c r="R258" s="104"/>
      <c r="S258" s="43"/>
      <c r="T258" s="42"/>
      <c r="U258" s="43"/>
      <c r="V258" s="43"/>
      <c r="W258" s="44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>
        <v>681</v>
      </c>
      <c r="AM258" s="40">
        <v>0</v>
      </c>
      <c r="AN258" s="40"/>
      <c r="AO258" s="40"/>
      <c r="AP258" s="40"/>
      <c r="AQ258" s="40"/>
    </row>
    <row r="259" spans="3:43" ht="18.75">
      <c r="C259" s="6" t="s">
        <v>108</v>
      </c>
      <c r="D259" s="40">
        <v>3</v>
      </c>
      <c r="E259" s="40">
        <v>3</v>
      </c>
      <c r="F259" s="41">
        <v>1.96549</v>
      </c>
      <c r="G259" s="43">
        <v>1.9818199999999999</v>
      </c>
      <c r="H259" s="42">
        <v>1.91194</v>
      </c>
      <c r="I259" s="104">
        <v>1.96557</v>
      </c>
      <c r="J259" s="43">
        <v>1.9818499999999999</v>
      </c>
      <c r="K259" s="42">
        <v>1.9120299999999999</v>
      </c>
      <c r="L259" s="104">
        <v>1.9630000000000001</v>
      </c>
      <c r="M259" s="43">
        <v>1.982</v>
      </c>
      <c r="N259" s="42">
        <v>1.9121900000000001</v>
      </c>
      <c r="O259" s="104">
        <v>1.9704600000000001</v>
      </c>
      <c r="P259" s="43">
        <v>1.9818199999999999</v>
      </c>
      <c r="Q259" s="42">
        <v>1.9124300000000001</v>
      </c>
      <c r="R259" s="104"/>
      <c r="S259" s="43"/>
      <c r="T259" s="42"/>
      <c r="U259" s="43"/>
      <c r="V259" s="43"/>
      <c r="W259" s="44"/>
      <c r="X259" s="40"/>
      <c r="Y259" s="40">
        <f>ABS($F259-G259)</f>
        <v>1.6329999999999956E-2</v>
      </c>
      <c r="Z259" s="40">
        <f>ABS($F259-H259)</f>
        <v>5.3549999999999986E-2</v>
      </c>
      <c r="AA259" s="40">
        <f>ABS($I259-J259)</f>
        <v>1.627999999999985E-2</v>
      </c>
      <c r="AB259" s="40">
        <f>ABS($I259-K259)</f>
        <v>5.3540000000000143E-2</v>
      </c>
      <c r="AC259" s="40">
        <f>ABS($L259-M259)</f>
        <v>1.8999999999999906E-2</v>
      </c>
      <c r="AD259" s="40">
        <f>ABS($L259-N259)</f>
        <v>5.0810000000000022E-2</v>
      </c>
      <c r="AE259" s="40">
        <f>ABS($O259-P259)</f>
        <v>1.1359999999999815E-2</v>
      </c>
      <c r="AF259" s="40">
        <f>ABS($O259-Q259)</f>
        <v>5.8030000000000026E-2</v>
      </c>
      <c r="AG259" s="40">
        <f>ABS($R259-S259)</f>
        <v>0</v>
      </c>
      <c r="AH259" s="40">
        <f>ABS($R259-T259)</f>
        <v>0</v>
      </c>
      <c r="AI259" s="40">
        <f>ABS($U259-V259)</f>
        <v>0</v>
      </c>
      <c r="AJ259" s="40">
        <f>ABS($U259-W259)</f>
        <v>0</v>
      </c>
      <c r="AK259" s="40"/>
      <c r="AL259" s="40">
        <v>147</v>
      </c>
      <c r="AM259" s="40">
        <v>175</v>
      </c>
      <c r="AN259" s="40"/>
      <c r="AO259" s="40"/>
      <c r="AP259" s="40">
        <f t="shared" ref="AP259" si="146">(Y259+AA259+AC259+AE259+AG259+AI259)/(COUNTIF(Y259:AJ259,"&gt;0")/2)</f>
        <v>1.5742499999999882E-2</v>
      </c>
      <c r="AQ259" s="40">
        <f t="shared" ref="AQ259" si="147">(Z259+AB259+AD259+AF259+AH259+AJ259)/(COUNTIF(Y259:AJ259,"&gt;0")/2)</f>
        <v>5.3982500000000044E-2</v>
      </c>
    </row>
    <row r="260" spans="3:43" ht="17.25">
      <c r="C260" s="8" t="s">
        <v>109</v>
      </c>
      <c r="D260" s="40">
        <v>3</v>
      </c>
      <c r="E260" s="40">
        <v>3</v>
      </c>
      <c r="F260" s="41">
        <v>1.9054800000000001</v>
      </c>
      <c r="G260" s="43">
        <v>1.8371</v>
      </c>
      <c r="H260" s="42">
        <v>1.9054800000000001</v>
      </c>
      <c r="I260" s="104"/>
      <c r="J260" s="43"/>
      <c r="K260" s="42"/>
      <c r="L260" s="104"/>
      <c r="M260" s="43"/>
      <c r="N260" s="42"/>
      <c r="O260" s="104"/>
      <c r="P260" s="43"/>
      <c r="Q260" s="42"/>
      <c r="R260" s="104"/>
      <c r="S260" s="43"/>
      <c r="T260" s="42"/>
      <c r="U260" s="43"/>
      <c r="V260" s="43"/>
      <c r="W260" s="44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>
        <v>13</v>
      </c>
      <c r="AM260" s="40">
        <v>0</v>
      </c>
      <c r="AN260" s="40"/>
      <c r="AO260" s="40"/>
      <c r="AP260" s="40"/>
      <c r="AQ260" s="40"/>
    </row>
    <row r="261" spans="3:43" ht="18">
      <c r="C261" s="8" t="s">
        <v>110</v>
      </c>
      <c r="D261" s="40">
        <v>3</v>
      </c>
      <c r="E261" s="40">
        <v>3</v>
      </c>
      <c r="F261" s="41">
        <v>1.82605</v>
      </c>
      <c r="G261" s="43">
        <v>1.81549</v>
      </c>
      <c r="H261" s="42">
        <v>1.68133</v>
      </c>
      <c r="I261" s="104">
        <v>1.82605</v>
      </c>
      <c r="J261" s="43">
        <v>1.81551</v>
      </c>
      <c r="K261" s="42">
        <v>1.6813199999999999</v>
      </c>
      <c r="L261" s="104"/>
      <c r="M261" s="43"/>
      <c r="N261" s="42"/>
      <c r="O261" s="104"/>
      <c r="P261" s="43"/>
      <c r="Q261" s="42"/>
      <c r="R261" s="104"/>
      <c r="S261" s="43"/>
      <c r="T261" s="42"/>
      <c r="U261" s="43"/>
      <c r="V261" s="43"/>
      <c r="W261" s="44"/>
      <c r="X261" s="40"/>
      <c r="Y261" s="40">
        <f t="shared" ref="Y261:Z263" si="148">ABS($F261-G261)</f>
        <v>1.0559999999999903E-2</v>
      </c>
      <c r="Z261" s="40">
        <f t="shared" si="148"/>
        <v>0.14471999999999996</v>
      </c>
      <c r="AA261" s="40">
        <f t="shared" ref="AA261:AB263" si="149">ABS($I261-J261)</f>
        <v>1.0539999999999994E-2</v>
      </c>
      <c r="AB261" s="40">
        <f t="shared" si="149"/>
        <v>0.14473000000000003</v>
      </c>
      <c r="AC261" s="40">
        <f t="shared" ref="AC261:AD263" si="150">ABS($L261-M261)</f>
        <v>0</v>
      </c>
      <c r="AD261" s="40">
        <f t="shared" si="150"/>
        <v>0</v>
      </c>
      <c r="AE261" s="40">
        <f t="shared" ref="AE261:AF263" si="151">ABS($O261-P261)</f>
        <v>0</v>
      </c>
      <c r="AF261" s="40">
        <f t="shared" si="151"/>
        <v>0</v>
      </c>
      <c r="AG261" s="40">
        <f t="shared" ref="AG261:AH263" si="152">ABS($R261-S261)</f>
        <v>0</v>
      </c>
      <c r="AH261" s="40">
        <f t="shared" si="152"/>
        <v>0</v>
      </c>
      <c r="AI261" s="40">
        <f t="shared" ref="AI261:AJ263" si="153">ABS($U261-V261)</f>
        <v>0</v>
      </c>
      <c r="AJ261" s="40">
        <f t="shared" si="153"/>
        <v>0</v>
      </c>
      <c r="AK261" s="40"/>
      <c r="AL261" s="40">
        <v>89</v>
      </c>
      <c r="AM261" s="40">
        <v>66</v>
      </c>
      <c r="AN261" s="40"/>
      <c r="AO261" s="40"/>
      <c r="AP261" s="40">
        <f t="shared" ref="AP261:AP263" si="154">(Y261+AA261+AC261+AE261+AG261+AI261)/(COUNTIF(Y261:AJ261,"&gt;0")/2)</f>
        <v>1.0549999999999948E-2</v>
      </c>
      <c r="AQ261" s="40">
        <f t="shared" ref="AQ261:AQ263" si="155">(Z261+AB261+AD261+AF261+AH261+AJ261)/(COUNTIF(Y261:AJ261,"&gt;0")/2)</f>
        <v>0.14472499999999999</v>
      </c>
    </row>
    <row r="262" spans="3:43" ht="16.5">
      <c r="C262" s="8" t="s">
        <v>111</v>
      </c>
      <c r="D262" s="40">
        <v>3</v>
      </c>
      <c r="E262" s="40">
        <v>3</v>
      </c>
      <c r="F262" s="41">
        <v>1.85548</v>
      </c>
      <c r="G262" s="43">
        <v>1.87192</v>
      </c>
      <c r="H262" s="42">
        <v>1.76692</v>
      </c>
      <c r="I262" s="104">
        <v>1.8522799999999999</v>
      </c>
      <c r="J262" s="43">
        <v>1.8716699999999999</v>
      </c>
      <c r="K262" s="42">
        <v>1.76695</v>
      </c>
      <c r="L262" s="104">
        <v>1.85408</v>
      </c>
      <c r="M262" s="43">
        <v>1.8717999999999999</v>
      </c>
      <c r="N262" s="42">
        <v>1.76677</v>
      </c>
      <c r="O262" s="104"/>
      <c r="P262" s="43"/>
      <c r="Q262" s="42"/>
      <c r="R262" s="104"/>
      <c r="S262" s="43"/>
      <c r="T262" s="42"/>
      <c r="U262" s="43"/>
      <c r="V262" s="43"/>
      <c r="W262" s="44"/>
      <c r="X262" s="40"/>
      <c r="Y262" s="40">
        <f t="shared" si="148"/>
        <v>1.644000000000001E-2</v>
      </c>
      <c r="Z262" s="40">
        <f t="shared" si="148"/>
        <v>8.8559999999999972E-2</v>
      </c>
      <c r="AA262" s="40">
        <f t="shared" si="149"/>
        <v>1.9390000000000018E-2</v>
      </c>
      <c r="AB262" s="40">
        <f t="shared" si="149"/>
        <v>8.5329999999999906E-2</v>
      </c>
      <c r="AC262" s="40">
        <f t="shared" si="150"/>
        <v>1.7719999999999958E-2</v>
      </c>
      <c r="AD262" s="40">
        <f t="shared" si="150"/>
        <v>8.7309999999999999E-2</v>
      </c>
      <c r="AE262" s="40">
        <f t="shared" si="151"/>
        <v>0</v>
      </c>
      <c r="AF262" s="40">
        <f t="shared" si="151"/>
        <v>0</v>
      </c>
      <c r="AG262" s="40">
        <f t="shared" si="152"/>
        <v>0</v>
      </c>
      <c r="AH262" s="40">
        <f t="shared" si="152"/>
        <v>0</v>
      </c>
      <c r="AI262" s="40">
        <f t="shared" si="153"/>
        <v>0</v>
      </c>
      <c r="AJ262" s="40">
        <f t="shared" si="153"/>
        <v>0</v>
      </c>
      <c r="AK262" s="40"/>
      <c r="AL262" s="40">
        <v>50</v>
      </c>
      <c r="AM262" s="40">
        <v>67</v>
      </c>
      <c r="AN262" s="40"/>
      <c r="AO262" s="40"/>
      <c r="AP262" s="40">
        <f t="shared" si="154"/>
        <v>1.7849999999999994E-2</v>
      </c>
      <c r="AQ262" s="40">
        <f t="shared" si="155"/>
        <v>8.7066666666666626E-2</v>
      </c>
    </row>
    <row r="263" spans="3:43" ht="18">
      <c r="C263" s="8" t="s">
        <v>112</v>
      </c>
      <c r="D263" s="40">
        <v>3</v>
      </c>
      <c r="E263" s="40">
        <v>3</v>
      </c>
      <c r="F263" s="41">
        <v>1.8938600000000001</v>
      </c>
      <c r="G263" s="43">
        <v>1.9240200000000001</v>
      </c>
      <c r="H263" s="42">
        <v>1.8338300000000001</v>
      </c>
      <c r="I263" s="104">
        <v>1.89055</v>
      </c>
      <c r="J263" s="43">
        <v>1.9237299999999999</v>
      </c>
      <c r="K263" s="42">
        <v>1.8339700000000001</v>
      </c>
      <c r="L263" s="104">
        <v>1.89388</v>
      </c>
      <c r="M263" s="43">
        <v>1.92405</v>
      </c>
      <c r="N263" s="42">
        <v>1.83382</v>
      </c>
      <c r="O263" s="104">
        <v>1.89388</v>
      </c>
      <c r="P263" s="43">
        <v>1.92405</v>
      </c>
      <c r="Q263" s="42">
        <v>1.83382</v>
      </c>
      <c r="R263" s="104"/>
      <c r="S263" s="43"/>
      <c r="T263" s="42"/>
      <c r="U263" s="43"/>
      <c r="V263" s="43"/>
      <c r="W263" s="44"/>
      <c r="X263" s="40"/>
      <c r="Y263" s="40">
        <f t="shared" si="148"/>
        <v>3.0159999999999965E-2</v>
      </c>
      <c r="Z263" s="40">
        <f t="shared" si="148"/>
        <v>6.0030000000000028E-2</v>
      </c>
      <c r="AA263" s="40">
        <f t="shared" si="149"/>
        <v>3.3179999999999987E-2</v>
      </c>
      <c r="AB263" s="40">
        <f t="shared" si="149"/>
        <v>5.6579999999999853E-2</v>
      </c>
      <c r="AC263" s="40">
        <f t="shared" si="150"/>
        <v>3.017000000000003E-2</v>
      </c>
      <c r="AD263" s="40">
        <f t="shared" si="150"/>
        <v>6.0060000000000002E-2</v>
      </c>
      <c r="AE263" s="40">
        <f t="shared" si="151"/>
        <v>3.017000000000003E-2</v>
      </c>
      <c r="AF263" s="40">
        <f t="shared" si="151"/>
        <v>6.0060000000000002E-2</v>
      </c>
      <c r="AG263" s="40">
        <f t="shared" si="152"/>
        <v>0</v>
      </c>
      <c r="AH263" s="40">
        <f t="shared" si="152"/>
        <v>0</v>
      </c>
      <c r="AI263" s="40">
        <f t="shared" si="153"/>
        <v>0</v>
      </c>
      <c r="AJ263" s="40">
        <f t="shared" si="153"/>
        <v>0</v>
      </c>
      <c r="AK263" s="40"/>
      <c r="AL263" s="40">
        <v>51</v>
      </c>
      <c r="AM263" s="40">
        <v>49</v>
      </c>
      <c r="AN263" s="40"/>
      <c r="AO263" s="40"/>
      <c r="AP263" s="40">
        <f t="shared" si="154"/>
        <v>3.0920000000000003E-2</v>
      </c>
      <c r="AQ263" s="40">
        <f t="shared" si="155"/>
        <v>5.9182499999999971E-2</v>
      </c>
    </row>
    <row r="264" spans="3:43" ht="17.25">
      <c r="C264" s="8" t="s">
        <v>113</v>
      </c>
      <c r="D264" s="40">
        <v>3</v>
      </c>
      <c r="E264" s="40">
        <v>3</v>
      </c>
      <c r="F264" s="41">
        <v>1.7992300000000001</v>
      </c>
      <c r="G264" s="43">
        <v>1.88246</v>
      </c>
      <c r="H264" s="42">
        <v>1.7992300000000001</v>
      </c>
      <c r="I264" s="104"/>
      <c r="J264" s="43"/>
      <c r="K264" s="42"/>
      <c r="L264" s="104"/>
      <c r="M264" s="43"/>
      <c r="N264" s="42"/>
      <c r="O264" s="104"/>
      <c r="P264" s="43"/>
      <c r="Q264" s="42"/>
      <c r="R264" s="104"/>
      <c r="S264" s="43"/>
      <c r="T264" s="42"/>
      <c r="U264" s="43"/>
      <c r="V264" s="43"/>
      <c r="W264" s="44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>
        <v>19</v>
      </c>
      <c r="AM264" s="40">
        <v>0</v>
      </c>
      <c r="AN264" s="40"/>
      <c r="AO264" s="40"/>
      <c r="AP264" s="40"/>
      <c r="AQ264" s="40"/>
    </row>
    <row r="265" spans="3:43" ht="18">
      <c r="C265" s="8" t="s">
        <v>114</v>
      </c>
      <c r="D265" s="40">
        <v>3</v>
      </c>
      <c r="E265" s="40">
        <v>3</v>
      </c>
      <c r="F265" s="41">
        <v>1.77749</v>
      </c>
      <c r="G265" s="43">
        <v>1.8238799999999999</v>
      </c>
      <c r="H265" s="42">
        <v>1.77749</v>
      </c>
      <c r="I265" s="104">
        <v>1.77749</v>
      </c>
      <c r="J265" s="43">
        <v>1.8238799999999999</v>
      </c>
      <c r="K265" s="42">
        <v>1.77749</v>
      </c>
      <c r="L265" s="104"/>
      <c r="M265" s="43"/>
      <c r="N265" s="42"/>
      <c r="O265" s="104"/>
      <c r="P265" s="43"/>
      <c r="Q265" s="42"/>
      <c r="R265" s="104"/>
      <c r="S265" s="43"/>
      <c r="T265" s="42"/>
      <c r="U265" s="43"/>
      <c r="V265" s="43"/>
      <c r="W265" s="44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>
        <v>18</v>
      </c>
      <c r="AM265" s="40">
        <v>0</v>
      </c>
      <c r="AN265" s="40"/>
      <c r="AO265" s="40"/>
      <c r="AP265" s="40"/>
      <c r="AQ265" s="40"/>
    </row>
    <row r="266" spans="3:43" ht="18">
      <c r="C266" s="9" t="s">
        <v>115</v>
      </c>
      <c r="D266" s="40">
        <v>3</v>
      </c>
      <c r="E266" s="40">
        <v>3</v>
      </c>
      <c r="F266" s="41">
        <v>1.9184000000000001</v>
      </c>
      <c r="G266" s="43">
        <v>1.9345000000000001</v>
      </c>
      <c r="H266" s="42">
        <v>1.8897299999999999</v>
      </c>
      <c r="I266" s="104">
        <v>2.0506099999999998</v>
      </c>
      <c r="J266" s="43">
        <v>2.0007299999999999</v>
      </c>
      <c r="K266" s="42">
        <v>1.9398200000000001</v>
      </c>
      <c r="L266" s="104">
        <v>2.0965199999999999</v>
      </c>
      <c r="M266" s="43">
        <v>2.0113500000000002</v>
      </c>
      <c r="N266" s="42">
        <v>1.93984</v>
      </c>
      <c r="O266" s="104"/>
      <c r="P266" s="43"/>
      <c r="Q266" s="42"/>
      <c r="R266" s="104"/>
      <c r="S266" s="43"/>
      <c r="T266" s="42"/>
      <c r="U266" s="43"/>
      <c r="V266" s="43"/>
      <c r="W266" s="44"/>
      <c r="X266" s="40"/>
      <c r="Y266" s="40">
        <f t="shared" ref="Y266:Z288" si="156">ABS($F266-G266)</f>
        <v>1.6100000000000003E-2</v>
      </c>
      <c r="Z266" s="40">
        <f t="shared" si="156"/>
        <v>2.8670000000000195E-2</v>
      </c>
      <c r="AA266" s="40">
        <f t="shared" ref="AA266:AB288" si="157">ABS($I266-J266)</f>
        <v>4.9879999999999924E-2</v>
      </c>
      <c r="AB266" s="40">
        <f t="shared" si="157"/>
        <v>0.11078999999999972</v>
      </c>
      <c r="AC266" s="40">
        <f t="shared" ref="AC266:AD288" si="158">ABS($L266-M266)</f>
        <v>8.5169999999999746E-2</v>
      </c>
      <c r="AD266" s="40">
        <f t="shared" si="158"/>
        <v>0.15667999999999993</v>
      </c>
      <c r="AE266" s="40">
        <f t="shared" ref="AE266:AF288" si="159">ABS($O266-P266)</f>
        <v>0</v>
      </c>
      <c r="AF266" s="40">
        <f t="shared" si="159"/>
        <v>0</v>
      </c>
      <c r="AG266" s="40">
        <f t="shared" ref="AG266:AH288" si="160">ABS($R266-S266)</f>
        <v>0</v>
      </c>
      <c r="AH266" s="40">
        <f t="shared" si="160"/>
        <v>0</v>
      </c>
      <c r="AI266" s="40">
        <f t="shared" ref="AI266:AJ288" si="161">ABS($U266-V266)</f>
        <v>0</v>
      </c>
      <c r="AJ266" s="40">
        <f t="shared" si="161"/>
        <v>0</v>
      </c>
      <c r="AK266" s="40"/>
      <c r="AL266" s="40">
        <v>68</v>
      </c>
      <c r="AM266" s="40">
        <v>58</v>
      </c>
      <c r="AN266" s="40"/>
      <c r="AO266" s="40"/>
      <c r="AP266" s="40">
        <f t="shared" ref="AP266:AP288" si="162">(Y266+AA266+AC266+AE266+AG266+AI266)/(COUNTIF(Y266:AJ266,"&gt;0")/2)</f>
        <v>5.0383333333333225E-2</v>
      </c>
      <c r="AQ266" s="40">
        <f t="shared" ref="AQ266:AQ288" si="163">(Z266+AB266+AD266+AF266+AH266+AJ266)/(COUNTIF(Y266:AJ266,"&gt;0")/2)</f>
        <v>9.8713333333333278E-2</v>
      </c>
    </row>
    <row r="267" spans="3:43" ht="18">
      <c r="C267" s="9" t="s">
        <v>116</v>
      </c>
      <c r="D267" s="40">
        <v>3</v>
      </c>
      <c r="E267" s="40">
        <v>3</v>
      </c>
      <c r="F267" s="41">
        <v>2.43024</v>
      </c>
      <c r="G267" s="43">
        <v>2.3856600000000001</v>
      </c>
      <c r="H267" s="42">
        <v>2.23807</v>
      </c>
      <c r="I267" s="104">
        <v>2.4258299999999999</v>
      </c>
      <c r="J267" s="43">
        <v>2.3938199999999998</v>
      </c>
      <c r="K267" s="42">
        <v>2.2185700000000002</v>
      </c>
      <c r="L267" s="104">
        <v>2.11836</v>
      </c>
      <c r="M267" s="43">
        <v>1.8851800000000001</v>
      </c>
      <c r="N267" s="42">
        <v>1.8892800000000001</v>
      </c>
      <c r="O267" s="104"/>
      <c r="P267" s="43"/>
      <c r="Q267" s="42"/>
      <c r="R267" s="104"/>
      <c r="S267" s="43"/>
      <c r="T267" s="42"/>
      <c r="U267" s="43"/>
      <c r="V267" s="43"/>
      <c r="W267" s="44"/>
      <c r="X267" s="40"/>
      <c r="Y267" s="40">
        <f t="shared" si="156"/>
        <v>4.4579999999999842E-2</v>
      </c>
      <c r="Z267" s="40">
        <f t="shared" si="156"/>
        <v>0.19216999999999995</v>
      </c>
      <c r="AA267" s="40">
        <f t="shared" si="157"/>
        <v>3.2010000000000094E-2</v>
      </c>
      <c r="AB267" s="40">
        <f t="shared" si="157"/>
        <v>0.20725999999999978</v>
      </c>
      <c r="AC267" s="40">
        <f t="shared" si="158"/>
        <v>0.23317999999999994</v>
      </c>
      <c r="AD267" s="40">
        <f t="shared" si="158"/>
        <v>0.22907999999999995</v>
      </c>
      <c r="AE267" s="40">
        <f t="shared" si="159"/>
        <v>0</v>
      </c>
      <c r="AF267" s="40">
        <f t="shared" si="159"/>
        <v>0</v>
      </c>
      <c r="AG267" s="40">
        <f t="shared" si="160"/>
        <v>0</v>
      </c>
      <c r="AH267" s="40">
        <f t="shared" si="160"/>
        <v>0</v>
      </c>
      <c r="AI267" s="40">
        <f t="shared" si="161"/>
        <v>0</v>
      </c>
      <c r="AJ267" s="40">
        <f t="shared" si="161"/>
        <v>0</v>
      </c>
      <c r="AK267" s="40"/>
      <c r="AL267" s="40">
        <v>293</v>
      </c>
      <c r="AM267" s="40">
        <v>266</v>
      </c>
      <c r="AN267" s="40"/>
      <c r="AO267" s="40"/>
      <c r="AP267" s="40">
        <f t="shared" si="162"/>
        <v>0.10325666666666662</v>
      </c>
      <c r="AQ267" s="40">
        <f t="shared" si="163"/>
        <v>0.20950333333333324</v>
      </c>
    </row>
    <row r="268" spans="3:43" ht="18">
      <c r="C268" s="9" t="s">
        <v>163</v>
      </c>
      <c r="D268" s="40">
        <v>3</v>
      </c>
      <c r="E268" s="40">
        <v>3</v>
      </c>
      <c r="F268" s="41">
        <v>1.9399200000000001</v>
      </c>
      <c r="G268" s="43">
        <v>1.9353</v>
      </c>
      <c r="H268" s="42">
        <v>1.9324600000000001</v>
      </c>
      <c r="I268" s="104">
        <v>2.0672700000000002</v>
      </c>
      <c r="J268" s="43">
        <v>2.0214599999999998</v>
      </c>
      <c r="K268" s="42">
        <v>1.9821599999999999</v>
      </c>
      <c r="L268" s="104">
        <v>2.0700500000000002</v>
      </c>
      <c r="M268" s="43">
        <v>2.0215999999999998</v>
      </c>
      <c r="N268" s="42">
        <v>1.98306</v>
      </c>
      <c r="O268" s="104">
        <v>1.9397200000000001</v>
      </c>
      <c r="P268" s="43">
        <v>1.9353</v>
      </c>
      <c r="Q268" s="42">
        <v>1.93248</v>
      </c>
      <c r="R268" s="104"/>
      <c r="S268" s="43"/>
      <c r="T268" s="42"/>
      <c r="U268" s="43"/>
      <c r="V268" s="43"/>
      <c r="W268" s="44"/>
      <c r="X268" s="40"/>
      <c r="Y268" s="40">
        <f t="shared" si="156"/>
        <v>4.6200000000000685E-3</v>
      </c>
      <c r="Z268" s="40">
        <f t="shared" si="156"/>
        <v>7.4600000000000222E-3</v>
      </c>
      <c r="AA268" s="40">
        <f t="shared" si="157"/>
        <v>4.581000000000035E-2</v>
      </c>
      <c r="AB268" s="40">
        <f t="shared" si="157"/>
        <v>8.5110000000000241E-2</v>
      </c>
      <c r="AC268" s="40">
        <f t="shared" si="158"/>
        <v>4.8450000000000326E-2</v>
      </c>
      <c r="AD268" s="40">
        <f t="shared" si="158"/>
        <v>8.6990000000000123E-2</v>
      </c>
      <c r="AE268" s="40">
        <f t="shared" si="159"/>
        <v>4.4200000000000905E-3</v>
      </c>
      <c r="AF268" s="40">
        <f t="shared" si="159"/>
        <v>7.2400000000001352E-3</v>
      </c>
      <c r="AG268" s="40">
        <f t="shared" si="160"/>
        <v>0</v>
      </c>
      <c r="AH268" s="40">
        <f t="shared" si="160"/>
        <v>0</v>
      </c>
      <c r="AI268" s="40">
        <f t="shared" si="161"/>
        <v>0</v>
      </c>
      <c r="AJ268" s="40">
        <f t="shared" si="161"/>
        <v>0</v>
      </c>
      <c r="AK268" s="40"/>
      <c r="AL268" s="40">
        <v>86</v>
      </c>
      <c r="AM268" s="40">
        <v>82</v>
      </c>
      <c r="AN268" s="40"/>
      <c r="AO268" s="40"/>
      <c r="AP268" s="40">
        <f t="shared" si="162"/>
        <v>2.5825000000000209E-2</v>
      </c>
      <c r="AQ268" s="40">
        <f t="shared" si="163"/>
        <v>4.670000000000013E-2</v>
      </c>
    </row>
    <row r="269" spans="3:43" ht="18">
      <c r="C269" s="9" t="s">
        <v>164</v>
      </c>
      <c r="D269" s="40">
        <v>3</v>
      </c>
      <c r="E269" s="40">
        <v>3</v>
      </c>
      <c r="F269" s="41">
        <v>2.06785</v>
      </c>
      <c r="G269" s="43">
        <v>2.0213800000000002</v>
      </c>
      <c r="H269" s="42">
        <v>1.9822200000000001</v>
      </c>
      <c r="I269" s="104">
        <v>2.0708099999999998</v>
      </c>
      <c r="J269" s="43">
        <v>2.02149</v>
      </c>
      <c r="K269" s="42">
        <v>1.98289</v>
      </c>
      <c r="L269" s="104">
        <v>1.93885</v>
      </c>
      <c r="M269" s="43">
        <v>1.93537</v>
      </c>
      <c r="N269" s="42">
        <v>1.93228</v>
      </c>
      <c r="O269" s="104">
        <v>1.94102</v>
      </c>
      <c r="P269" s="43">
        <v>1.9354100000000001</v>
      </c>
      <c r="Q269" s="42">
        <v>1.9324600000000001</v>
      </c>
      <c r="R269" s="104"/>
      <c r="S269" s="43"/>
      <c r="T269" s="42"/>
      <c r="U269" s="43"/>
      <c r="V269" s="43"/>
      <c r="W269" s="44"/>
      <c r="X269" s="40"/>
      <c r="Y269" s="40">
        <f t="shared" si="156"/>
        <v>4.6469999999999789E-2</v>
      </c>
      <c r="Z269" s="40">
        <f t="shared" si="156"/>
        <v>8.5629999999999873E-2</v>
      </c>
      <c r="AA269" s="40">
        <f t="shared" si="157"/>
        <v>4.9319999999999808E-2</v>
      </c>
      <c r="AB269" s="40">
        <f t="shared" si="157"/>
        <v>8.7919999999999776E-2</v>
      </c>
      <c r="AC269" s="40">
        <f t="shared" si="158"/>
        <v>3.4799999999999276E-3</v>
      </c>
      <c r="AD269" s="40">
        <f t="shared" si="158"/>
        <v>6.5699999999999648E-3</v>
      </c>
      <c r="AE269" s="40">
        <f t="shared" si="159"/>
        <v>5.6099999999998929E-3</v>
      </c>
      <c r="AF269" s="40">
        <f t="shared" si="159"/>
        <v>8.559999999999901E-3</v>
      </c>
      <c r="AG269" s="40">
        <f t="shared" si="160"/>
        <v>0</v>
      </c>
      <c r="AH269" s="40">
        <f t="shared" si="160"/>
        <v>0</v>
      </c>
      <c r="AI269" s="40">
        <f t="shared" si="161"/>
        <v>0</v>
      </c>
      <c r="AJ269" s="40">
        <f t="shared" si="161"/>
        <v>0</v>
      </c>
      <c r="AK269" s="40"/>
      <c r="AL269" s="40">
        <v>92</v>
      </c>
      <c r="AM269" s="40">
        <v>83</v>
      </c>
      <c r="AN269" s="40"/>
      <c r="AO269" s="40"/>
      <c r="AP269" s="40">
        <f t="shared" si="162"/>
        <v>2.6219999999999855E-2</v>
      </c>
      <c r="AQ269" s="40">
        <f t="shared" si="163"/>
        <v>4.7169999999999879E-2</v>
      </c>
    </row>
    <row r="270" spans="3:43" ht="18">
      <c r="C270" s="9" t="s">
        <v>117</v>
      </c>
      <c r="D270" s="40">
        <v>3</v>
      </c>
      <c r="E270" s="40">
        <v>3</v>
      </c>
      <c r="F270" s="41">
        <v>2.6279300000000001</v>
      </c>
      <c r="G270" s="43">
        <v>2.40557</v>
      </c>
      <c r="H270" s="42">
        <v>2.2451699999999999</v>
      </c>
      <c r="I270" s="104">
        <v>2.5166300000000001</v>
      </c>
      <c r="J270" s="43">
        <v>2.4060999999999999</v>
      </c>
      <c r="K270" s="42">
        <v>2.2457099999999999</v>
      </c>
      <c r="L270" s="104">
        <v>1.9855799999999999</v>
      </c>
      <c r="M270" s="43">
        <v>1.94699</v>
      </c>
      <c r="N270" s="42">
        <v>1.93645</v>
      </c>
      <c r="O270" s="104"/>
      <c r="P270" s="43"/>
      <c r="Q270" s="42"/>
      <c r="R270" s="104"/>
      <c r="S270" s="43"/>
      <c r="T270" s="42"/>
      <c r="U270" s="43"/>
      <c r="V270" s="43"/>
      <c r="W270" s="44"/>
      <c r="X270" s="40"/>
      <c r="Y270" s="40">
        <f t="shared" si="156"/>
        <v>0.22236000000000011</v>
      </c>
      <c r="Z270" s="40">
        <f t="shared" si="156"/>
        <v>0.38276000000000021</v>
      </c>
      <c r="AA270" s="40">
        <f t="shared" si="157"/>
        <v>0.11053000000000024</v>
      </c>
      <c r="AB270" s="40">
        <f t="shared" si="157"/>
        <v>0.27092000000000027</v>
      </c>
      <c r="AC270" s="40">
        <f t="shared" si="158"/>
        <v>3.8589999999999902E-2</v>
      </c>
      <c r="AD270" s="40">
        <f t="shared" si="158"/>
        <v>4.9129999999999896E-2</v>
      </c>
      <c r="AE270" s="40">
        <f t="shared" si="159"/>
        <v>0</v>
      </c>
      <c r="AF270" s="40">
        <f t="shared" si="159"/>
        <v>0</v>
      </c>
      <c r="AG270" s="40">
        <f t="shared" si="160"/>
        <v>0</v>
      </c>
      <c r="AH270" s="40">
        <f t="shared" si="160"/>
        <v>0</v>
      </c>
      <c r="AI270" s="40">
        <f t="shared" si="161"/>
        <v>0</v>
      </c>
      <c r="AJ270" s="40">
        <f t="shared" si="161"/>
        <v>0</v>
      </c>
      <c r="AK270" s="40"/>
      <c r="AL270" s="40">
        <v>87</v>
      </c>
      <c r="AM270" s="40">
        <v>69</v>
      </c>
      <c r="AN270" s="40"/>
      <c r="AO270" s="40"/>
      <c r="AP270" s="40">
        <f t="shared" si="162"/>
        <v>0.12382666666666675</v>
      </c>
      <c r="AQ270" s="40">
        <f t="shared" si="163"/>
        <v>0.23427000000000012</v>
      </c>
    </row>
    <row r="271" spans="3:43" ht="18.75">
      <c r="C271" s="9" t="s">
        <v>118</v>
      </c>
      <c r="D271" s="40">
        <v>3</v>
      </c>
      <c r="E271" s="40">
        <v>3</v>
      </c>
      <c r="F271" s="41">
        <v>2.0251199999999998</v>
      </c>
      <c r="G271" s="43">
        <v>1.9867999999999999</v>
      </c>
      <c r="H271" s="42">
        <v>1.9735</v>
      </c>
      <c r="I271" s="104">
        <v>2.0316299999999998</v>
      </c>
      <c r="J271" s="43">
        <v>1.99217</v>
      </c>
      <c r="K271" s="42">
        <v>1.9823</v>
      </c>
      <c r="L271" s="104">
        <v>2.0314000000000001</v>
      </c>
      <c r="M271" s="43">
        <v>1.9921599999999999</v>
      </c>
      <c r="N271" s="42">
        <v>1.9821899999999999</v>
      </c>
      <c r="O271" s="104">
        <v>2.5667499999999999</v>
      </c>
      <c r="P271" s="43">
        <v>2.4426899999999998</v>
      </c>
      <c r="Q271" s="42">
        <v>2.28966</v>
      </c>
      <c r="R271" s="104"/>
      <c r="S271" s="43"/>
      <c r="T271" s="42"/>
      <c r="U271" s="43"/>
      <c r="V271" s="43"/>
      <c r="W271" s="44"/>
      <c r="X271" s="40"/>
      <c r="Y271" s="40">
        <f t="shared" si="156"/>
        <v>3.831999999999991E-2</v>
      </c>
      <c r="Z271" s="40">
        <f t="shared" si="156"/>
        <v>5.1619999999999777E-2</v>
      </c>
      <c r="AA271" s="40">
        <f t="shared" si="157"/>
        <v>3.9459999999999829E-2</v>
      </c>
      <c r="AB271" s="40">
        <f t="shared" si="157"/>
        <v>4.9329999999999874E-2</v>
      </c>
      <c r="AC271" s="40">
        <f t="shared" si="158"/>
        <v>3.9240000000000164E-2</v>
      </c>
      <c r="AD271" s="40">
        <f t="shared" si="158"/>
        <v>4.9210000000000198E-2</v>
      </c>
      <c r="AE271" s="40">
        <f t="shared" si="159"/>
        <v>0.12406000000000006</v>
      </c>
      <c r="AF271" s="40">
        <f t="shared" si="159"/>
        <v>0.27708999999999984</v>
      </c>
      <c r="AG271" s="40">
        <f t="shared" si="160"/>
        <v>0</v>
      </c>
      <c r="AH271" s="40">
        <f t="shared" si="160"/>
        <v>0</v>
      </c>
      <c r="AI271" s="40">
        <f t="shared" si="161"/>
        <v>0</v>
      </c>
      <c r="AJ271" s="40">
        <f t="shared" si="161"/>
        <v>0</v>
      </c>
      <c r="AK271" s="40"/>
      <c r="AL271" s="40">
        <v>88</v>
      </c>
      <c r="AM271" s="40">
        <v>61</v>
      </c>
      <c r="AN271" s="40"/>
      <c r="AO271" s="40"/>
      <c r="AP271" s="40">
        <f t="shared" si="162"/>
        <v>6.026999999999999E-2</v>
      </c>
      <c r="AQ271" s="40">
        <f t="shared" si="163"/>
        <v>0.10681249999999992</v>
      </c>
    </row>
    <row r="272" spans="3:43" ht="18.75">
      <c r="C272" s="8" t="s">
        <v>119</v>
      </c>
      <c r="D272" s="40">
        <v>3</v>
      </c>
      <c r="E272" s="40">
        <v>3</v>
      </c>
      <c r="F272" s="41">
        <v>2.01329</v>
      </c>
      <c r="G272" s="43">
        <v>1.96943</v>
      </c>
      <c r="H272" s="42">
        <v>1.87049</v>
      </c>
      <c r="I272" s="104">
        <v>2.012</v>
      </c>
      <c r="J272" s="43">
        <v>1.9693799999999999</v>
      </c>
      <c r="K272" s="42">
        <v>1.87022</v>
      </c>
      <c r="L272" s="104"/>
      <c r="M272" s="43"/>
      <c r="N272" s="42"/>
      <c r="O272" s="104"/>
      <c r="P272" s="43"/>
      <c r="Q272" s="42"/>
      <c r="R272" s="104"/>
      <c r="S272" s="43"/>
      <c r="T272" s="42"/>
      <c r="U272" s="43"/>
      <c r="V272" s="43"/>
      <c r="W272" s="44"/>
      <c r="X272" s="40"/>
      <c r="Y272" s="40">
        <f t="shared" si="156"/>
        <v>4.386000000000001E-2</v>
      </c>
      <c r="Z272" s="40">
        <f t="shared" si="156"/>
        <v>0.14280000000000004</v>
      </c>
      <c r="AA272" s="40">
        <f t="shared" si="157"/>
        <v>4.2620000000000102E-2</v>
      </c>
      <c r="AB272" s="40">
        <f t="shared" si="157"/>
        <v>0.14178000000000002</v>
      </c>
      <c r="AC272" s="40">
        <f t="shared" si="158"/>
        <v>0</v>
      </c>
      <c r="AD272" s="40">
        <f t="shared" si="158"/>
        <v>0</v>
      </c>
      <c r="AE272" s="40">
        <f t="shared" si="159"/>
        <v>0</v>
      </c>
      <c r="AF272" s="40">
        <f t="shared" si="159"/>
        <v>0</v>
      </c>
      <c r="AG272" s="40">
        <f t="shared" si="160"/>
        <v>0</v>
      </c>
      <c r="AH272" s="40">
        <f t="shared" si="160"/>
        <v>0</v>
      </c>
      <c r="AI272" s="40">
        <f t="shared" si="161"/>
        <v>0</v>
      </c>
      <c r="AJ272" s="40">
        <f t="shared" si="161"/>
        <v>0</v>
      </c>
      <c r="AK272" s="40"/>
      <c r="AL272" s="40">
        <v>73</v>
      </c>
      <c r="AM272" s="40">
        <v>43</v>
      </c>
      <c r="AN272" s="40"/>
      <c r="AO272" s="40"/>
      <c r="AP272" s="40">
        <f t="shared" si="162"/>
        <v>4.3240000000000056E-2</v>
      </c>
      <c r="AQ272" s="40">
        <f t="shared" si="163"/>
        <v>0.14229000000000003</v>
      </c>
    </row>
    <row r="273" spans="3:43" ht="18">
      <c r="C273" s="8" t="s">
        <v>120</v>
      </c>
      <c r="D273" s="40">
        <v>3</v>
      </c>
      <c r="E273" s="40">
        <v>3</v>
      </c>
      <c r="F273" s="41">
        <v>2.16967</v>
      </c>
      <c r="G273" s="43">
        <v>2.0255399999999999</v>
      </c>
      <c r="H273" s="42">
        <v>1.94482</v>
      </c>
      <c r="I273" s="104">
        <v>2.16967</v>
      </c>
      <c r="J273" s="43">
        <v>2.0255399999999999</v>
      </c>
      <c r="K273" s="42">
        <v>1.94482</v>
      </c>
      <c r="L273" s="104">
        <v>2.1643699999999999</v>
      </c>
      <c r="M273" s="43">
        <v>2.02562</v>
      </c>
      <c r="N273" s="42">
        <v>1.94475</v>
      </c>
      <c r="O273" s="104"/>
      <c r="P273" s="43"/>
      <c r="Q273" s="42"/>
      <c r="R273" s="104"/>
      <c r="S273" s="43"/>
      <c r="T273" s="42"/>
      <c r="U273" s="43"/>
      <c r="V273" s="43"/>
      <c r="W273" s="44"/>
      <c r="X273" s="40"/>
      <c r="Y273" s="40">
        <f t="shared" si="156"/>
        <v>0.14413000000000009</v>
      </c>
      <c r="Z273" s="40">
        <f t="shared" si="156"/>
        <v>0.22484999999999999</v>
      </c>
      <c r="AA273" s="40">
        <f t="shared" si="157"/>
        <v>0.14413000000000009</v>
      </c>
      <c r="AB273" s="40">
        <f t="shared" si="157"/>
        <v>0.22484999999999999</v>
      </c>
      <c r="AC273" s="40">
        <f t="shared" si="158"/>
        <v>0.13874999999999993</v>
      </c>
      <c r="AD273" s="40">
        <f t="shared" si="158"/>
        <v>0.21961999999999993</v>
      </c>
      <c r="AE273" s="40">
        <f t="shared" si="159"/>
        <v>0</v>
      </c>
      <c r="AF273" s="40">
        <f t="shared" si="159"/>
        <v>0</v>
      </c>
      <c r="AG273" s="40">
        <f t="shared" si="160"/>
        <v>0</v>
      </c>
      <c r="AH273" s="40">
        <f t="shared" si="160"/>
        <v>0</v>
      </c>
      <c r="AI273" s="40">
        <f t="shared" si="161"/>
        <v>0</v>
      </c>
      <c r="AJ273" s="40">
        <f t="shared" si="161"/>
        <v>0</v>
      </c>
      <c r="AK273" s="40"/>
      <c r="AL273" s="40">
        <v>23</v>
      </c>
      <c r="AM273" s="40">
        <v>24</v>
      </c>
      <c r="AN273" s="40"/>
      <c r="AO273" s="40"/>
      <c r="AP273" s="40">
        <f t="shared" si="162"/>
        <v>0.14233666666666669</v>
      </c>
      <c r="AQ273" s="40">
        <f t="shared" si="163"/>
        <v>0.22310666666666665</v>
      </c>
    </row>
    <row r="274" spans="3:43" ht="18">
      <c r="C274" s="8" t="s">
        <v>121</v>
      </c>
      <c r="D274" s="40">
        <v>3</v>
      </c>
      <c r="E274" s="40">
        <v>3</v>
      </c>
      <c r="F274" s="41">
        <v>2.1171899999999999</v>
      </c>
      <c r="G274" s="43">
        <v>2.0152100000000002</v>
      </c>
      <c r="H274" s="42">
        <v>1.9336199999999999</v>
      </c>
      <c r="I274" s="104">
        <v>2.1210800000000001</v>
      </c>
      <c r="J274" s="43">
        <v>2.01552</v>
      </c>
      <c r="K274" s="42">
        <v>1.93364</v>
      </c>
      <c r="L274" s="104">
        <v>2.1171899999999999</v>
      </c>
      <c r="M274" s="43">
        <v>2.0152100000000002</v>
      </c>
      <c r="N274" s="42">
        <v>1.93363</v>
      </c>
      <c r="O274" s="104">
        <v>2.1210800000000001</v>
      </c>
      <c r="P274" s="43">
        <v>2.01552</v>
      </c>
      <c r="Q274" s="42">
        <v>1.93364</v>
      </c>
      <c r="R274" s="104"/>
      <c r="S274" s="43"/>
      <c r="T274" s="42"/>
      <c r="U274" s="43"/>
      <c r="V274" s="43"/>
      <c r="W274" s="44"/>
      <c r="X274" s="40"/>
      <c r="Y274" s="40">
        <f t="shared" si="156"/>
        <v>0.10197999999999974</v>
      </c>
      <c r="Z274" s="40">
        <f t="shared" si="156"/>
        <v>0.18357000000000001</v>
      </c>
      <c r="AA274" s="40">
        <f t="shared" si="157"/>
        <v>0.1055600000000001</v>
      </c>
      <c r="AB274" s="40">
        <f t="shared" si="157"/>
        <v>0.18744000000000005</v>
      </c>
      <c r="AC274" s="40">
        <f t="shared" si="158"/>
        <v>0.10197999999999974</v>
      </c>
      <c r="AD274" s="40">
        <f t="shared" si="158"/>
        <v>0.18355999999999995</v>
      </c>
      <c r="AE274" s="40">
        <f t="shared" si="159"/>
        <v>0.1055600000000001</v>
      </c>
      <c r="AF274" s="40">
        <f t="shared" si="159"/>
        <v>0.18744000000000005</v>
      </c>
      <c r="AG274" s="40">
        <f t="shared" si="160"/>
        <v>0</v>
      </c>
      <c r="AH274" s="40">
        <f t="shared" si="160"/>
        <v>0</v>
      </c>
      <c r="AI274" s="40">
        <f t="shared" si="161"/>
        <v>0</v>
      </c>
      <c r="AJ274" s="40">
        <f t="shared" si="161"/>
        <v>0</v>
      </c>
      <c r="AK274" s="40"/>
      <c r="AL274" s="40">
        <v>38</v>
      </c>
      <c r="AM274" s="40">
        <v>27</v>
      </c>
      <c r="AN274" s="40"/>
      <c r="AO274" s="40"/>
      <c r="AP274" s="40">
        <f t="shared" si="162"/>
        <v>0.10376999999999992</v>
      </c>
      <c r="AQ274" s="40">
        <f t="shared" si="163"/>
        <v>0.18550250000000001</v>
      </c>
    </row>
    <row r="275" spans="3:43" ht="18">
      <c r="C275" s="8" t="s">
        <v>122</v>
      </c>
      <c r="D275" s="40">
        <v>3</v>
      </c>
      <c r="E275" s="40">
        <v>3</v>
      </c>
      <c r="F275" s="41">
        <v>2.1093000000000002</v>
      </c>
      <c r="G275" s="43">
        <v>1.9990300000000001</v>
      </c>
      <c r="H275" s="42">
        <v>1.9503699999999999</v>
      </c>
      <c r="I275" s="104">
        <v>2.2160000000000002</v>
      </c>
      <c r="J275" s="43">
        <v>2.1440999999999999</v>
      </c>
      <c r="K275" s="42">
        <v>2.1195499999999998</v>
      </c>
      <c r="L275" s="104">
        <v>2.2160000000000002</v>
      </c>
      <c r="M275" s="43">
        <v>2.1440999999999999</v>
      </c>
      <c r="N275" s="42">
        <v>2.1195499999999998</v>
      </c>
      <c r="O275" s="104">
        <v>2.2160000000000002</v>
      </c>
      <c r="P275" s="43">
        <v>2.1440999999999999</v>
      </c>
      <c r="Q275" s="42">
        <v>2.1195499999999998</v>
      </c>
      <c r="R275" s="104">
        <v>2.2160000000000002</v>
      </c>
      <c r="S275" s="43">
        <v>2.1440999999999999</v>
      </c>
      <c r="T275" s="42">
        <v>2.1195499999999998</v>
      </c>
      <c r="U275" s="43"/>
      <c r="V275" s="43"/>
      <c r="W275" s="44"/>
      <c r="X275" s="40"/>
      <c r="Y275" s="40">
        <f t="shared" si="156"/>
        <v>0.11027000000000009</v>
      </c>
      <c r="Z275" s="40">
        <f t="shared" si="156"/>
        <v>0.15893000000000024</v>
      </c>
      <c r="AA275" s="40">
        <f t="shared" si="157"/>
        <v>7.1900000000000297E-2</v>
      </c>
      <c r="AB275" s="40">
        <f t="shared" si="157"/>
        <v>9.6450000000000369E-2</v>
      </c>
      <c r="AC275" s="40">
        <f t="shared" si="158"/>
        <v>7.1900000000000297E-2</v>
      </c>
      <c r="AD275" s="40">
        <f t="shared" si="158"/>
        <v>9.6450000000000369E-2</v>
      </c>
      <c r="AE275" s="40">
        <f t="shared" si="159"/>
        <v>7.1900000000000297E-2</v>
      </c>
      <c r="AF275" s="40">
        <f t="shared" si="159"/>
        <v>9.6450000000000369E-2</v>
      </c>
      <c r="AG275" s="40">
        <f t="shared" si="160"/>
        <v>7.1900000000000297E-2</v>
      </c>
      <c r="AH275" s="40">
        <f t="shared" si="160"/>
        <v>9.6450000000000369E-2</v>
      </c>
      <c r="AI275" s="40">
        <f t="shared" si="161"/>
        <v>0</v>
      </c>
      <c r="AJ275" s="40">
        <f t="shared" si="161"/>
        <v>0</v>
      </c>
      <c r="AK275" s="40"/>
      <c r="AL275" s="40">
        <v>127</v>
      </c>
      <c r="AM275" s="40">
        <v>113</v>
      </c>
      <c r="AN275" s="40"/>
      <c r="AO275" s="40"/>
      <c r="AP275" s="40">
        <f t="shared" si="162"/>
        <v>7.9574000000000256E-2</v>
      </c>
      <c r="AQ275" s="40">
        <f t="shared" si="163"/>
        <v>0.10894600000000035</v>
      </c>
    </row>
    <row r="276" spans="3:43" ht="18">
      <c r="C276" s="8" t="s">
        <v>123</v>
      </c>
      <c r="D276" s="40">
        <v>3</v>
      </c>
      <c r="E276" s="40">
        <v>3</v>
      </c>
      <c r="F276" s="41">
        <v>2.2113499999999999</v>
      </c>
      <c r="G276" s="43">
        <v>2.16994</v>
      </c>
      <c r="H276" s="42">
        <v>2.1650499999999999</v>
      </c>
      <c r="I276" s="104">
        <v>2.2113499999999999</v>
      </c>
      <c r="J276" s="43">
        <v>2.16994</v>
      </c>
      <c r="K276" s="42">
        <v>2.1650499999999999</v>
      </c>
      <c r="L276" s="104">
        <v>2.2113499999999999</v>
      </c>
      <c r="M276" s="43">
        <v>2.16994</v>
      </c>
      <c r="N276" s="42">
        <v>2.1650499999999999</v>
      </c>
      <c r="O276" s="104">
        <v>2.2113499999999999</v>
      </c>
      <c r="P276" s="43">
        <v>2.16994</v>
      </c>
      <c r="Q276" s="42">
        <v>2.1650499999999999</v>
      </c>
      <c r="R276" s="104">
        <v>2.2113499999999999</v>
      </c>
      <c r="S276" s="43">
        <v>2.16994</v>
      </c>
      <c r="T276" s="42">
        <v>2.1650499999999999</v>
      </c>
      <c r="U276" s="43">
        <v>2.2113499999999999</v>
      </c>
      <c r="V276" s="43">
        <v>2.16994</v>
      </c>
      <c r="W276" s="44">
        <v>2.1650499999999999</v>
      </c>
      <c r="X276" s="40"/>
      <c r="Y276" s="40">
        <f t="shared" si="156"/>
        <v>4.1409999999999947E-2</v>
      </c>
      <c r="Z276" s="40">
        <f t="shared" si="156"/>
        <v>4.6300000000000008E-2</v>
      </c>
      <c r="AA276" s="40">
        <f t="shared" si="157"/>
        <v>4.1409999999999947E-2</v>
      </c>
      <c r="AB276" s="40">
        <f t="shared" si="157"/>
        <v>4.6300000000000008E-2</v>
      </c>
      <c r="AC276" s="40">
        <f t="shared" si="158"/>
        <v>4.1409999999999947E-2</v>
      </c>
      <c r="AD276" s="40">
        <f t="shared" si="158"/>
        <v>4.6300000000000008E-2</v>
      </c>
      <c r="AE276" s="40">
        <f t="shared" si="159"/>
        <v>4.1409999999999947E-2</v>
      </c>
      <c r="AF276" s="40">
        <f t="shared" si="159"/>
        <v>4.6300000000000008E-2</v>
      </c>
      <c r="AG276" s="40">
        <f t="shared" si="160"/>
        <v>4.1409999999999947E-2</v>
      </c>
      <c r="AH276" s="40">
        <f t="shared" si="160"/>
        <v>4.6300000000000008E-2</v>
      </c>
      <c r="AI276" s="40">
        <f t="shared" si="161"/>
        <v>4.1409999999999947E-2</v>
      </c>
      <c r="AJ276" s="40">
        <f t="shared" si="161"/>
        <v>4.6300000000000008E-2</v>
      </c>
      <c r="AK276" s="40"/>
      <c r="AL276" s="40">
        <v>15</v>
      </c>
      <c r="AM276" s="40">
        <v>12</v>
      </c>
      <c r="AN276" s="40"/>
      <c r="AO276" s="40"/>
      <c r="AP276" s="40">
        <f t="shared" si="162"/>
        <v>4.1409999999999947E-2</v>
      </c>
      <c r="AQ276" s="40">
        <f t="shared" si="163"/>
        <v>4.6300000000000008E-2</v>
      </c>
    </row>
    <row r="277" spans="3:43" ht="18.75">
      <c r="C277" s="6" t="s">
        <v>124</v>
      </c>
      <c r="D277" s="40">
        <v>3</v>
      </c>
      <c r="E277" s="40">
        <v>3</v>
      </c>
      <c r="F277" s="41">
        <v>1.98444</v>
      </c>
      <c r="G277" s="43">
        <v>1.91221</v>
      </c>
      <c r="H277" s="42">
        <v>1.81212</v>
      </c>
      <c r="I277" s="104">
        <v>1.97902</v>
      </c>
      <c r="J277" s="43">
        <v>1.9117900000000001</v>
      </c>
      <c r="K277" s="42">
        <v>1.8119700000000001</v>
      </c>
      <c r="L277" s="104"/>
      <c r="M277" s="43"/>
      <c r="N277" s="42"/>
      <c r="O277" s="104"/>
      <c r="P277" s="43"/>
      <c r="Q277" s="42"/>
      <c r="R277" s="104"/>
      <c r="S277" s="43"/>
      <c r="T277" s="42"/>
      <c r="U277" s="43"/>
      <c r="V277" s="43"/>
      <c r="W277" s="44"/>
      <c r="X277" s="40"/>
      <c r="Y277" s="40">
        <f t="shared" si="156"/>
        <v>7.2230000000000016E-2</v>
      </c>
      <c r="Z277" s="40">
        <f t="shared" si="156"/>
        <v>0.17232000000000003</v>
      </c>
      <c r="AA277" s="40">
        <f t="shared" si="157"/>
        <v>6.7229999999999901E-2</v>
      </c>
      <c r="AB277" s="40">
        <f t="shared" si="157"/>
        <v>0.16704999999999992</v>
      </c>
      <c r="AC277" s="40">
        <f t="shared" si="158"/>
        <v>0</v>
      </c>
      <c r="AD277" s="40">
        <f t="shared" si="158"/>
        <v>0</v>
      </c>
      <c r="AE277" s="40">
        <f t="shared" si="159"/>
        <v>0</v>
      </c>
      <c r="AF277" s="40">
        <f t="shared" si="159"/>
        <v>0</v>
      </c>
      <c r="AG277" s="40">
        <f t="shared" si="160"/>
        <v>0</v>
      </c>
      <c r="AH277" s="40">
        <f t="shared" si="160"/>
        <v>0</v>
      </c>
      <c r="AI277" s="40">
        <f t="shared" si="161"/>
        <v>0</v>
      </c>
      <c r="AJ277" s="40">
        <f t="shared" si="161"/>
        <v>0</v>
      </c>
      <c r="AK277" s="40"/>
      <c r="AL277" s="40">
        <v>199</v>
      </c>
      <c r="AM277" s="40">
        <v>43</v>
      </c>
      <c r="AN277" s="40"/>
      <c r="AO277" s="40"/>
      <c r="AP277" s="40">
        <f t="shared" si="162"/>
        <v>6.9729999999999959E-2</v>
      </c>
      <c r="AQ277" s="40">
        <f t="shared" si="163"/>
        <v>0.16968499999999997</v>
      </c>
    </row>
    <row r="278" spans="3:43" ht="18.75">
      <c r="C278" s="6" t="s">
        <v>125</v>
      </c>
      <c r="D278" s="40">
        <v>3</v>
      </c>
      <c r="E278" s="40">
        <v>3</v>
      </c>
      <c r="F278" s="41">
        <v>1.9344399999999999</v>
      </c>
      <c r="G278" s="43">
        <v>1.9271400000000001</v>
      </c>
      <c r="H278" s="42">
        <v>1.88388</v>
      </c>
      <c r="I278" s="104">
        <v>1.93441</v>
      </c>
      <c r="J278" s="43">
        <v>1.9270099999999999</v>
      </c>
      <c r="K278" s="42">
        <v>1.8837200000000001</v>
      </c>
      <c r="L278" s="104">
        <v>1.9336</v>
      </c>
      <c r="M278" s="43">
        <v>1.9266799999999999</v>
      </c>
      <c r="N278" s="42">
        <v>1.8835</v>
      </c>
      <c r="O278" s="104"/>
      <c r="P278" s="43"/>
      <c r="Q278" s="42"/>
      <c r="R278" s="104"/>
      <c r="S278" s="43"/>
      <c r="T278" s="42"/>
      <c r="U278" s="43"/>
      <c r="V278" s="43"/>
      <c r="W278" s="44"/>
      <c r="X278" s="40"/>
      <c r="Y278" s="40">
        <f t="shared" si="156"/>
        <v>7.2999999999998622E-3</v>
      </c>
      <c r="Z278" s="40">
        <f t="shared" si="156"/>
        <v>5.0559999999999938E-2</v>
      </c>
      <c r="AA278" s="40">
        <f t="shared" si="157"/>
        <v>7.4000000000000732E-3</v>
      </c>
      <c r="AB278" s="40">
        <f t="shared" si="157"/>
        <v>5.0689999999999902E-2</v>
      </c>
      <c r="AC278" s="40">
        <f t="shared" si="158"/>
        <v>6.9200000000000372E-3</v>
      </c>
      <c r="AD278" s="40">
        <f t="shared" si="158"/>
        <v>5.0100000000000033E-2</v>
      </c>
      <c r="AE278" s="40">
        <f t="shared" si="159"/>
        <v>0</v>
      </c>
      <c r="AF278" s="40">
        <f t="shared" si="159"/>
        <v>0</v>
      </c>
      <c r="AG278" s="40">
        <f t="shared" si="160"/>
        <v>0</v>
      </c>
      <c r="AH278" s="40">
        <f t="shared" si="160"/>
        <v>0</v>
      </c>
      <c r="AI278" s="40">
        <f t="shared" si="161"/>
        <v>0</v>
      </c>
      <c r="AJ278" s="40">
        <f t="shared" si="161"/>
        <v>0</v>
      </c>
      <c r="AK278" s="40"/>
      <c r="AL278" s="40">
        <v>40</v>
      </c>
      <c r="AM278" s="40">
        <v>27</v>
      </c>
      <c r="AN278" s="40"/>
      <c r="AO278" s="40"/>
      <c r="AP278" s="40">
        <f t="shared" si="162"/>
        <v>7.2066666666666572E-3</v>
      </c>
      <c r="AQ278" s="40">
        <f t="shared" si="163"/>
        <v>5.044999999999996E-2</v>
      </c>
    </row>
    <row r="279" spans="3:43" ht="18.75">
      <c r="C279" s="6" t="s">
        <v>126</v>
      </c>
      <c r="D279" s="40">
        <v>3</v>
      </c>
      <c r="E279" s="40">
        <v>3</v>
      </c>
      <c r="F279" s="41">
        <v>1.94672</v>
      </c>
      <c r="G279" s="43">
        <v>1.94726</v>
      </c>
      <c r="H279" s="42">
        <v>1.93238</v>
      </c>
      <c r="I279" s="104">
        <v>1.9527600000000001</v>
      </c>
      <c r="J279" s="43">
        <v>1.9476199999999999</v>
      </c>
      <c r="K279" s="42">
        <v>1.93265</v>
      </c>
      <c r="L279" s="104">
        <v>1.95408</v>
      </c>
      <c r="M279" s="43">
        <v>1.9475199999999999</v>
      </c>
      <c r="N279" s="42">
        <v>1.9325699999999999</v>
      </c>
      <c r="O279" s="104">
        <v>1.9502900000000001</v>
      </c>
      <c r="P279" s="43">
        <v>1.9472799999999999</v>
      </c>
      <c r="Q279" s="42">
        <v>1.93249</v>
      </c>
      <c r="R279" s="104"/>
      <c r="S279" s="43"/>
      <c r="T279" s="42"/>
      <c r="U279" s="43"/>
      <c r="V279" s="43"/>
      <c r="W279" s="44"/>
      <c r="X279" s="40"/>
      <c r="Y279" s="40">
        <f t="shared" si="156"/>
        <v>5.3999999999998494E-4</v>
      </c>
      <c r="Z279" s="40">
        <f t="shared" si="156"/>
        <v>1.4340000000000019E-2</v>
      </c>
      <c r="AA279" s="40">
        <f t="shared" si="157"/>
        <v>5.1400000000001445E-3</v>
      </c>
      <c r="AB279" s="40">
        <f t="shared" si="157"/>
        <v>2.0110000000000072E-2</v>
      </c>
      <c r="AC279" s="40">
        <f t="shared" si="158"/>
        <v>6.5600000000001213E-3</v>
      </c>
      <c r="AD279" s="40">
        <f t="shared" si="158"/>
        <v>2.151000000000014E-2</v>
      </c>
      <c r="AE279" s="40">
        <f t="shared" si="159"/>
        <v>3.0100000000001792E-3</v>
      </c>
      <c r="AF279" s="40">
        <f t="shared" si="159"/>
        <v>1.7800000000000038E-2</v>
      </c>
      <c r="AG279" s="40">
        <f t="shared" si="160"/>
        <v>0</v>
      </c>
      <c r="AH279" s="40">
        <f t="shared" si="160"/>
        <v>0</v>
      </c>
      <c r="AI279" s="40">
        <f t="shared" si="161"/>
        <v>0</v>
      </c>
      <c r="AJ279" s="40">
        <f t="shared" si="161"/>
        <v>0</v>
      </c>
      <c r="AK279" s="40"/>
      <c r="AL279" s="40">
        <v>106</v>
      </c>
      <c r="AM279" s="40">
        <v>133</v>
      </c>
      <c r="AN279" s="40"/>
      <c r="AO279" s="40"/>
      <c r="AP279" s="40">
        <f t="shared" si="162"/>
        <v>3.8125000000001075E-3</v>
      </c>
      <c r="AQ279" s="40">
        <f t="shared" si="163"/>
        <v>1.8440000000000067E-2</v>
      </c>
    </row>
    <row r="280" spans="3:43" ht="18.75">
      <c r="C280" s="6" t="s">
        <v>127</v>
      </c>
      <c r="D280" s="40">
        <v>3</v>
      </c>
      <c r="E280" s="40">
        <v>3</v>
      </c>
      <c r="F280" s="41">
        <v>2.0245500000000001</v>
      </c>
      <c r="G280" s="43">
        <v>2.0323799999999999</v>
      </c>
      <c r="H280" s="42">
        <v>2.03043</v>
      </c>
      <c r="I280" s="104">
        <v>2.0374099999999999</v>
      </c>
      <c r="J280" s="43">
        <v>1.9623600000000001</v>
      </c>
      <c r="K280" s="42">
        <v>1.9759199999999999</v>
      </c>
      <c r="L280" s="104">
        <v>2.04955</v>
      </c>
      <c r="M280" s="43">
        <v>2.0325500000000001</v>
      </c>
      <c r="N280" s="42">
        <v>2.0299700000000001</v>
      </c>
      <c r="O280" s="104">
        <v>1.9787699999999999</v>
      </c>
      <c r="P280" s="43">
        <v>1.9694400000000001</v>
      </c>
      <c r="Q280" s="42">
        <v>1.9720800000000001</v>
      </c>
      <c r="R280" s="104">
        <v>1.9797800000000001</v>
      </c>
      <c r="S280" s="43">
        <v>1.9590700000000001</v>
      </c>
      <c r="T280" s="42">
        <v>1.97194</v>
      </c>
      <c r="U280" s="43"/>
      <c r="V280" s="43"/>
      <c r="W280" s="44"/>
      <c r="X280" s="40"/>
      <c r="Y280" s="40">
        <f t="shared" si="156"/>
        <v>7.8299999999997816E-3</v>
      </c>
      <c r="Z280" s="40">
        <f t="shared" si="156"/>
        <v>5.8799999999998853E-3</v>
      </c>
      <c r="AA280" s="40">
        <f t="shared" si="157"/>
        <v>7.5049999999999839E-2</v>
      </c>
      <c r="AB280" s="40">
        <f t="shared" si="157"/>
        <v>6.1490000000000045E-2</v>
      </c>
      <c r="AC280" s="40">
        <f t="shared" si="158"/>
        <v>1.6999999999999904E-2</v>
      </c>
      <c r="AD280" s="40">
        <f t="shared" si="158"/>
        <v>1.9579999999999931E-2</v>
      </c>
      <c r="AE280" s="40">
        <f t="shared" si="159"/>
        <v>9.3299999999998384E-3</v>
      </c>
      <c r="AF280" s="40">
        <f t="shared" si="159"/>
        <v>6.6899999999998627E-3</v>
      </c>
      <c r="AG280" s="40">
        <f t="shared" si="160"/>
        <v>2.0710000000000006E-2</v>
      </c>
      <c r="AH280" s="40">
        <f t="shared" si="160"/>
        <v>7.8400000000000691E-3</v>
      </c>
      <c r="AI280" s="40">
        <f t="shared" si="161"/>
        <v>0</v>
      </c>
      <c r="AJ280" s="40">
        <f t="shared" si="161"/>
        <v>0</v>
      </c>
      <c r="AK280" s="40"/>
      <c r="AL280" s="40">
        <v>763</v>
      </c>
      <c r="AM280" s="40">
        <v>232</v>
      </c>
      <c r="AN280" s="40"/>
      <c r="AO280" s="40"/>
      <c r="AP280" s="40">
        <f t="shared" si="162"/>
        <v>2.5983999999999875E-2</v>
      </c>
      <c r="AQ280" s="40">
        <f t="shared" si="163"/>
        <v>2.029599999999996E-2</v>
      </c>
    </row>
    <row r="281" spans="3:43" ht="18.75">
      <c r="C281" s="6" t="s">
        <v>128</v>
      </c>
      <c r="D281" s="40">
        <v>3</v>
      </c>
      <c r="E281" s="40">
        <v>3</v>
      </c>
      <c r="F281" s="41">
        <v>2.0418599999999998</v>
      </c>
      <c r="G281" s="43">
        <v>2.02901</v>
      </c>
      <c r="H281" s="42">
        <v>2.0379999999999998</v>
      </c>
      <c r="I281" s="104">
        <v>2.0424199999999999</v>
      </c>
      <c r="J281" s="43">
        <v>2.02915</v>
      </c>
      <c r="K281" s="42">
        <v>2.03809</v>
      </c>
      <c r="L281" s="104">
        <v>2.0418599999999998</v>
      </c>
      <c r="M281" s="43">
        <v>2.02908</v>
      </c>
      <c r="N281" s="42">
        <v>2.0379999999999998</v>
      </c>
      <c r="O281" s="104">
        <v>2.0424199999999999</v>
      </c>
      <c r="P281" s="43">
        <v>2.02908</v>
      </c>
      <c r="Q281" s="42">
        <v>2.03809</v>
      </c>
      <c r="R281" s="104">
        <v>2.0409899999999999</v>
      </c>
      <c r="S281" s="43">
        <v>2.0290699999999999</v>
      </c>
      <c r="T281" s="42">
        <v>2.0379700000000001</v>
      </c>
      <c r="U281" s="43">
        <v>2.0409899999999999</v>
      </c>
      <c r="V281" s="43">
        <v>2.0290900000000001</v>
      </c>
      <c r="W281" s="44">
        <v>2.0379700000000001</v>
      </c>
      <c r="X281" s="40"/>
      <c r="Y281" s="40">
        <f t="shared" si="156"/>
        <v>1.2849999999999806E-2</v>
      </c>
      <c r="Z281" s="40">
        <f t="shared" si="156"/>
        <v>3.8599999999999746E-3</v>
      </c>
      <c r="AA281" s="40">
        <f t="shared" si="157"/>
        <v>1.3269999999999893E-2</v>
      </c>
      <c r="AB281" s="40">
        <f t="shared" si="157"/>
        <v>4.329999999999945E-3</v>
      </c>
      <c r="AC281" s="40">
        <f t="shared" si="158"/>
        <v>1.2779999999999792E-2</v>
      </c>
      <c r="AD281" s="40">
        <f t="shared" si="158"/>
        <v>3.8599999999999746E-3</v>
      </c>
      <c r="AE281" s="40">
        <f t="shared" si="159"/>
        <v>1.3339999999999907E-2</v>
      </c>
      <c r="AF281" s="40">
        <f t="shared" si="159"/>
        <v>4.329999999999945E-3</v>
      </c>
      <c r="AG281" s="40">
        <f t="shared" si="160"/>
        <v>1.1919999999999931E-2</v>
      </c>
      <c r="AH281" s="40">
        <f t="shared" si="160"/>
        <v>3.0199999999998006E-3</v>
      </c>
      <c r="AI281" s="40">
        <f t="shared" si="161"/>
        <v>1.18999999999998E-2</v>
      </c>
      <c r="AJ281" s="40">
        <f t="shared" si="161"/>
        <v>3.0199999999998006E-3</v>
      </c>
      <c r="AK281" s="40"/>
      <c r="AL281" s="40">
        <v>183</v>
      </c>
      <c r="AM281" s="40">
        <v>85</v>
      </c>
      <c r="AN281" s="40"/>
      <c r="AO281" s="40"/>
      <c r="AP281" s="40">
        <f t="shared" si="162"/>
        <v>1.2676666666666522E-2</v>
      </c>
      <c r="AQ281" s="40">
        <f t="shared" si="163"/>
        <v>3.7366666666665735E-3</v>
      </c>
    </row>
    <row r="282" spans="3:43" ht="18.75">
      <c r="C282" s="8" t="s">
        <v>129</v>
      </c>
      <c r="D282" s="40">
        <v>3</v>
      </c>
      <c r="E282" s="40">
        <v>3</v>
      </c>
      <c r="F282" s="41">
        <v>1.9161900000000001</v>
      </c>
      <c r="G282" s="43">
        <v>1.91082</v>
      </c>
      <c r="H282" s="42">
        <v>1.6946399999999999</v>
      </c>
      <c r="I282" s="104"/>
      <c r="J282" s="43"/>
      <c r="K282" s="42"/>
      <c r="L282" s="104"/>
      <c r="M282" s="43"/>
      <c r="N282" s="42"/>
      <c r="O282" s="104"/>
      <c r="P282" s="43"/>
      <c r="Q282" s="42"/>
      <c r="R282" s="104"/>
      <c r="S282" s="43"/>
      <c r="T282" s="42"/>
      <c r="U282" s="43"/>
      <c r="V282" s="43"/>
      <c r="W282" s="44"/>
      <c r="X282" s="40"/>
      <c r="Y282" s="40">
        <f t="shared" si="156"/>
        <v>5.3700000000000969E-3</v>
      </c>
      <c r="Z282" s="40">
        <f t="shared" si="156"/>
        <v>0.22155000000000014</v>
      </c>
      <c r="AA282" s="40">
        <f t="shared" si="157"/>
        <v>0</v>
      </c>
      <c r="AB282" s="40">
        <f t="shared" si="157"/>
        <v>0</v>
      </c>
      <c r="AC282" s="40">
        <f t="shared" si="158"/>
        <v>0</v>
      </c>
      <c r="AD282" s="40">
        <f t="shared" si="158"/>
        <v>0</v>
      </c>
      <c r="AE282" s="40">
        <f t="shared" si="159"/>
        <v>0</v>
      </c>
      <c r="AF282" s="40">
        <f t="shared" si="159"/>
        <v>0</v>
      </c>
      <c r="AG282" s="40">
        <f t="shared" si="160"/>
        <v>0</v>
      </c>
      <c r="AH282" s="40">
        <f t="shared" si="160"/>
        <v>0</v>
      </c>
      <c r="AI282" s="40">
        <f t="shared" si="161"/>
        <v>0</v>
      </c>
      <c r="AJ282" s="40">
        <f t="shared" si="161"/>
        <v>0</v>
      </c>
      <c r="AK282" s="40"/>
      <c r="AL282" s="40">
        <v>10</v>
      </c>
      <c r="AM282" s="40">
        <v>13</v>
      </c>
      <c r="AN282" s="40"/>
      <c r="AO282" s="40"/>
      <c r="AP282" s="40">
        <f t="shared" si="162"/>
        <v>5.3700000000000969E-3</v>
      </c>
      <c r="AQ282" s="40">
        <f t="shared" si="163"/>
        <v>0.22155000000000014</v>
      </c>
    </row>
    <row r="283" spans="3:43" ht="18.75">
      <c r="C283" s="8" t="s">
        <v>130</v>
      </c>
      <c r="D283" s="40">
        <v>3</v>
      </c>
      <c r="E283" s="40">
        <v>3</v>
      </c>
      <c r="F283" s="41">
        <v>1.8048500000000001</v>
      </c>
      <c r="G283" s="43">
        <v>1.8219399999999999</v>
      </c>
      <c r="H283" s="42">
        <v>1.73177</v>
      </c>
      <c r="I283" s="104">
        <v>1.80481</v>
      </c>
      <c r="J283" s="43">
        <v>1.82185</v>
      </c>
      <c r="K283" s="42">
        <v>1.7318</v>
      </c>
      <c r="L283" s="104"/>
      <c r="M283" s="43"/>
      <c r="N283" s="42"/>
      <c r="O283" s="104"/>
      <c r="P283" s="43"/>
      <c r="Q283" s="42"/>
      <c r="R283" s="104"/>
      <c r="S283" s="43"/>
      <c r="T283" s="42"/>
      <c r="U283" s="43"/>
      <c r="V283" s="43"/>
      <c r="W283" s="44"/>
      <c r="X283" s="40"/>
      <c r="Y283" s="40">
        <f t="shared" si="156"/>
        <v>1.7089999999999828E-2</v>
      </c>
      <c r="Z283" s="40">
        <f t="shared" si="156"/>
        <v>7.3080000000000034E-2</v>
      </c>
      <c r="AA283" s="40">
        <f t="shared" si="157"/>
        <v>1.7039999999999944E-2</v>
      </c>
      <c r="AB283" s="40">
        <f t="shared" si="157"/>
        <v>7.3010000000000019E-2</v>
      </c>
      <c r="AC283" s="40">
        <f t="shared" si="158"/>
        <v>0</v>
      </c>
      <c r="AD283" s="40">
        <f t="shared" si="158"/>
        <v>0</v>
      </c>
      <c r="AE283" s="40">
        <f t="shared" si="159"/>
        <v>0</v>
      </c>
      <c r="AF283" s="40">
        <f t="shared" si="159"/>
        <v>0</v>
      </c>
      <c r="AG283" s="40">
        <f t="shared" si="160"/>
        <v>0</v>
      </c>
      <c r="AH283" s="40">
        <f t="shared" si="160"/>
        <v>0</v>
      </c>
      <c r="AI283" s="40">
        <f t="shared" si="161"/>
        <v>0</v>
      </c>
      <c r="AJ283" s="40">
        <f t="shared" si="161"/>
        <v>0</v>
      </c>
      <c r="AK283" s="40"/>
      <c r="AL283" s="40">
        <v>14</v>
      </c>
      <c r="AM283" s="40">
        <v>16</v>
      </c>
      <c r="AN283" s="40"/>
      <c r="AO283" s="40"/>
      <c r="AP283" s="40">
        <f t="shared" si="162"/>
        <v>1.7064999999999886E-2</v>
      </c>
      <c r="AQ283" s="40">
        <f t="shared" si="163"/>
        <v>7.3045000000000027E-2</v>
      </c>
    </row>
    <row r="284" spans="3:43" ht="18.75">
      <c r="C284" s="8" t="s">
        <v>52</v>
      </c>
      <c r="D284" s="40">
        <v>3</v>
      </c>
      <c r="E284" s="40">
        <v>3</v>
      </c>
      <c r="F284" s="41">
        <v>1.8910400000000001</v>
      </c>
      <c r="G284" s="43">
        <v>1.84552</v>
      </c>
      <c r="H284" s="42">
        <v>1.6976899999999999</v>
      </c>
      <c r="I284" s="104">
        <v>1.9746900000000001</v>
      </c>
      <c r="J284" s="43">
        <v>1.93693</v>
      </c>
      <c r="K284" s="42">
        <v>1.9227799999999999</v>
      </c>
      <c r="L284" s="104"/>
      <c r="M284" s="43"/>
      <c r="N284" s="42"/>
      <c r="O284" s="104"/>
      <c r="P284" s="43"/>
      <c r="Q284" s="42"/>
      <c r="R284" s="104"/>
      <c r="S284" s="43"/>
      <c r="T284" s="42"/>
      <c r="U284" s="43"/>
      <c r="V284" s="43"/>
      <c r="W284" s="44"/>
      <c r="X284" s="40"/>
      <c r="Y284" s="40">
        <f t="shared" si="156"/>
        <v>4.5520000000000005E-2</v>
      </c>
      <c r="Z284" s="40">
        <f t="shared" si="156"/>
        <v>0.19335000000000013</v>
      </c>
      <c r="AA284" s="40">
        <f t="shared" si="157"/>
        <v>3.7760000000000016E-2</v>
      </c>
      <c r="AB284" s="40">
        <f t="shared" si="157"/>
        <v>5.1910000000000123E-2</v>
      </c>
      <c r="AC284" s="40">
        <f t="shared" si="158"/>
        <v>0</v>
      </c>
      <c r="AD284" s="40">
        <f t="shared" si="158"/>
        <v>0</v>
      </c>
      <c r="AE284" s="40">
        <f t="shared" si="159"/>
        <v>0</v>
      </c>
      <c r="AF284" s="40">
        <f t="shared" si="159"/>
        <v>0</v>
      </c>
      <c r="AG284" s="40">
        <f t="shared" si="160"/>
        <v>0</v>
      </c>
      <c r="AH284" s="40">
        <f t="shared" si="160"/>
        <v>0</v>
      </c>
      <c r="AI284" s="40">
        <f t="shared" si="161"/>
        <v>0</v>
      </c>
      <c r="AJ284" s="40">
        <f t="shared" si="161"/>
        <v>0</v>
      </c>
      <c r="AK284" s="40"/>
      <c r="AL284" s="40">
        <v>124</v>
      </c>
      <c r="AM284" s="40">
        <v>83</v>
      </c>
      <c r="AN284" s="40"/>
      <c r="AO284" s="40"/>
      <c r="AP284" s="40">
        <f t="shared" si="162"/>
        <v>4.164000000000001E-2</v>
      </c>
      <c r="AQ284" s="40">
        <f t="shared" si="163"/>
        <v>0.12263000000000013</v>
      </c>
    </row>
    <row r="285" spans="3:43" ht="18.75">
      <c r="C285" s="8" t="s">
        <v>53</v>
      </c>
      <c r="D285" s="40">
        <v>3</v>
      </c>
      <c r="E285" s="40">
        <v>3</v>
      </c>
      <c r="F285" s="41">
        <v>2.0150899999999998</v>
      </c>
      <c r="G285" s="43">
        <v>1.96</v>
      </c>
      <c r="H285" s="42">
        <v>1.97177</v>
      </c>
      <c r="I285" s="104">
        <v>2.0160399999999998</v>
      </c>
      <c r="J285" s="43">
        <v>1.95987</v>
      </c>
      <c r="K285" s="42">
        <v>1.97173</v>
      </c>
      <c r="L285" s="104">
        <v>1.8837699999999999</v>
      </c>
      <c r="M285" s="43">
        <v>1.86944</v>
      </c>
      <c r="N285" s="42">
        <v>1.7723599999999999</v>
      </c>
      <c r="O285" s="104"/>
      <c r="P285" s="43"/>
      <c r="Q285" s="42"/>
      <c r="R285" s="104"/>
      <c r="S285" s="43"/>
      <c r="T285" s="42"/>
      <c r="U285" s="43"/>
      <c r="V285" s="43"/>
      <c r="W285" s="44"/>
      <c r="X285" s="40"/>
      <c r="Y285" s="40">
        <f t="shared" si="156"/>
        <v>5.5089999999999861E-2</v>
      </c>
      <c r="Z285" s="40">
        <f t="shared" si="156"/>
        <v>4.3319999999999803E-2</v>
      </c>
      <c r="AA285" s="40">
        <f t="shared" si="157"/>
        <v>5.6169999999999831E-2</v>
      </c>
      <c r="AB285" s="40">
        <f t="shared" si="157"/>
        <v>4.430999999999985E-2</v>
      </c>
      <c r="AC285" s="40">
        <f t="shared" si="158"/>
        <v>1.4329999999999954E-2</v>
      </c>
      <c r="AD285" s="40">
        <f t="shared" si="158"/>
        <v>0.11141000000000001</v>
      </c>
      <c r="AE285" s="40">
        <f t="shared" si="159"/>
        <v>0</v>
      </c>
      <c r="AF285" s="40">
        <f t="shared" si="159"/>
        <v>0</v>
      </c>
      <c r="AG285" s="40">
        <f t="shared" si="160"/>
        <v>0</v>
      </c>
      <c r="AH285" s="40">
        <f t="shared" si="160"/>
        <v>0</v>
      </c>
      <c r="AI285" s="40">
        <f t="shared" si="161"/>
        <v>0</v>
      </c>
      <c r="AJ285" s="40">
        <f t="shared" si="161"/>
        <v>0</v>
      </c>
      <c r="AK285" s="40"/>
      <c r="AL285" s="40">
        <v>209</v>
      </c>
      <c r="AM285" s="40">
        <v>108</v>
      </c>
      <c r="AN285" s="40"/>
      <c r="AO285" s="40"/>
      <c r="AP285" s="40">
        <f t="shared" si="162"/>
        <v>4.1863333333333218E-2</v>
      </c>
      <c r="AQ285" s="40">
        <f t="shared" si="163"/>
        <v>6.6346666666666554E-2</v>
      </c>
    </row>
    <row r="286" spans="3:43" ht="18.75">
      <c r="C286" s="8" t="s">
        <v>131</v>
      </c>
      <c r="D286" s="40">
        <v>3</v>
      </c>
      <c r="E286" s="40">
        <v>3</v>
      </c>
      <c r="F286" s="41">
        <v>2.0499000000000001</v>
      </c>
      <c r="G286" s="43">
        <v>2.0032999999999999</v>
      </c>
      <c r="H286" s="42">
        <v>1.9432400000000001</v>
      </c>
      <c r="I286" s="104">
        <v>2.0512999999999999</v>
      </c>
      <c r="J286" s="43">
        <v>2.00353</v>
      </c>
      <c r="K286" s="42">
        <v>1.94309</v>
      </c>
      <c r="L286" s="104">
        <v>2.0512800000000002</v>
      </c>
      <c r="M286" s="43">
        <v>2.0035500000000002</v>
      </c>
      <c r="N286" s="42">
        <v>1.94313</v>
      </c>
      <c r="O286" s="104"/>
      <c r="P286" s="43"/>
      <c r="Q286" s="42"/>
      <c r="R286" s="104"/>
      <c r="S286" s="43"/>
      <c r="T286" s="42"/>
      <c r="U286" s="43"/>
      <c r="V286" s="43"/>
      <c r="W286" s="44"/>
      <c r="X286" s="40"/>
      <c r="Y286" s="40">
        <f t="shared" si="156"/>
        <v>4.6600000000000197E-2</v>
      </c>
      <c r="Z286" s="40">
        <f t="shared" si="156"/>
        <v>0.10665999999999998</v>
      </c>
      <c r="AA286" s="40">
        <f t="shared" si="157"/>
        <v>4.7769999999999868E-2</v>
      </c>
      <c r="AB286" s="40">
        <f t="shared" si="157"/>
        <v>0.10820999999999992</v>
      </c>
      <c r="AC286" s="40">
        <f t="shared" si="158"/>
        <v>4.773000000000005E-2</v>
      </c>
      <c r="AD286" s="40">
        <f t="shared" si="158"/>
        <v>0.10815000000000019</v>
      </c>
      <c r="AE286" s="40">
        <f t="shared" si="159"/>
        <v>0</v>
      </c>
      <c r="AF286" s="40">
        <f t="shared" si="159"/>
        <v>0</v>
      </c>
      <c r="AG286" s="40">
        <f t="shared" si="160"/>
        <v>0</v>
      </c>
      <c r="AH286" s="40">
        <f t="shared" si="160"/>
        <v>0</v>
      </c>
      <c r="AI286" s="40">
        <f t="shared" si="161"/>
        <v>0</v>
      </c>
      <c r="AJ286" s="40">
        <f t="shared" si="161"/>
        <v>0</v>
      </c>
      <c r="AK286" s="40"/>
      <c r="AL286" s="40">
        <v>36</v>
      </c>
      <c r="AM286" s="40">
        <v>47</v>
      </c>
      <c r="AN286" s="40"/>
      <c r="AO286" s="40"/>
      <c r="AP286" s="40">
        <f t="shared" si="162"/>
        <v>4.7366666666666703E-2</v>
      </c>
      <c r="AQ286" s="40">
        <f t="shared" si="163"/>
        <v>0.10767333333333336</v>
      </c>
    </row>
    <row r="287" spans="3:43" ht="18.75">
      <c r="C287" s="8" t="s">
        <v>132</v>
      </c>
      <c r="D287" s="40">
        <v>3</v>
      </c>
      <c r="E287" s="40">
        <v>3</v>
      </c>
      <c r="F287" s="41">
        <v>2.0444499999999999</v>
      </c>
      <c r="G287" s="43">
        <v>2.0033799999999999</v>
      </c>
      <c r="H287" s="42">
        <v>1.9816199999999999</v>
      </c>
      <c r="I287" s="104">
        <v>2.0435300000000001</v>
      </c>
      <c r="J287" s="43">
        <v>2.0034299999999998</v>
      </c>
      <c r="K287" s="42">
        <v>1.98149</v>
      </c>
      <c r="L287" s="104">
        <v>2.0456400000000001</v>
      </c>
      <c r="M287" s="43">
        <v>2.0034700000000001</v>
      </c>
      <c r="N287" s="42">
        <v>1.98122</v>
      </c>
      <c r="O287" s="104">
        <v>2.0449000000000002</v>
      </c>
      <c r="P287" s="43">
        <v>2.0034100000000001</v>
      </c>
      <c r="Q287" s="42">
        <v>1.9814000000000001</v>
      </c>
      <c r="R287" s="104"/>
      <c r="S287" s="43"/>
      <c r="T287" s="42"/>
      <c r="U287" s="43"/>
      <c r="V287" s="43"/>
      <c r="W287" s="44"/>
      <c r="X287" s="40"/>
      <c r="Y287" s="40">
        <f t="shared" si="156"/>
        <v>4.106999999999994E-2</v>
      </c>
      <c r="Z287" s="40">
        <f t="shared" si="156"/>
        <v>6.2829999999999941E-2</v>
      </c>
      <c r="AA287" s="40">
        <f t="shared" si="157"/>
        <v>4.0100000000000247E-2</v>
      </c>
      <c r="AB287" s="40">
        <f t="shared" si="157"/>
        <v>6.2040000000000095E-2</v>
      </c>
      <c r="AC287" s="40">
        <f t="shared" si="158"/>
        <v>4.2170000000000041E-2</v>
      </c>
      <c r="AD287" s="40">
        <f t="shared" si="158"/>
        <v>6.4420000000000144E-2</v>
      </c>
      <c r="AE287" s="40">
        <f t="shared" si="159"/>
        <v>4.1490000000000027E-2</v>
      </c>
      <c r="AF287" s="40">
        <f t="shared" si="159"/>
        <v>6.3500000000000112E-2</v>
      </c>
      <c r="AG287" s="40">
        <f t="shared" si="160"/>
        <v>0</v>
      </c>
      <c r="AH287" s="40">
        <f t="shared" si="160"/>
        <v>0</v>
      </c>
      <c r="AI287" s="40">
        <f t="shared" si="161"/>
        <v>0</v>
      </c>
      <c r="AJ287" s="40">
        <f t="shared" si="161"/>
        <v>0</v>
      </c>
      <c r="AK287" s="40"/>
      <c r="AL287" s="40">
        <v>36</v>
      </c>
      <c r="AM287" s="40">
        <v>24</v>
      </c>
      <c r="AN287" s="40"/>
      <c r="AO287" s="40"/>
      <c r="AP287" s="40">
        <f t="shared" si="162"/>
        <v>4.1207500000000064E-2</v>
      </c>
      <c r="AQ287" s="40">
        <f t="shared" si="163"/>
        <v>6.3197500000000073E-2</v>
      </c>
    </row>
    <row r="288" spans="3:43" ht="18.75">
      <c r="C288" s="8" t="s">
        <v>133</v>
      </c>
      <c r="D288" s="40">
        <v>3</v>
      </c>
      <c r="E288" s="40">
        <v>3</v>
      </c>
      <c r="F288" s="41">
        <v>2.1252</v>
      </c>
      <c r="G288" s="43">
        <v>2.1366100000000001</v>
      </c>
      <c r="H288" s="42">
        <v>2.1534499999999999</v>
      </c>
      <c r="I288" s="104">
        <v>2.0966</v>
      </c>
      <c r="J288" s="43">
        <v>2.0402900000000002</v>
      </c>
      <c r="K288" s="42">
        <v>2.0256500000000002</v>
      </c>
      <c r="L288" s="104">
        <v>2.2353100000000001</v>
      </c>
      <c r="M288" s="43">
        <v>2.1380400000000002</v>
      </c>
      <c r="N288" s="42">
        <v>2.1547499999999999</v>
      </c>
      <c r="O288" s="104">
        <v>2.0918600000000001</v>
      </c>
      <c r="P288" s="43">
        <v>2.0345900000000001</v>
      </c>
      <c r="Q288" s="42">
        <v>2.0227300000000001</v>
      </c>
      <c r="R288" s="104">
        <v>2.10155</v>
      </c>
      <c r="S288" s="43">
        <v>2.0426899999999999</v>
      </c>
      <c r="T288" s="42">
        <v>2.0267200000000001</v>
      </c>
      <c r="U288" s="43"/>
      <c r="V288" s="43"/>
      <c r="W288" s="44"/>
      <c r="X288" s="40"/>
      <c r="Y288" s="40">
        <f t="shared" si="156"/>
        <v>1.1410000000000142E-2</v>
      </c>
      <c r="Z288" s="40">
        <f t="shared" si="156"/>
        <v>2.8249999999999886E-2</v>
      </c>
      <c r="AA288" s="40">
        <f t="shared" si="157"/>
        <v>5.630999999999986E-2</v>
      </c>
      <c r="AB288" s="40">
        <f t="shared" si="157"/>
        <v>7.0949999999999847E-2</v>
      </c>
      <c r="AC288" s="40">
        <f t="shared" si="158"/>
        <v>9.7269999999999968E-2</v>
      </c>
      <c r="AD288" s="40">
        <f t="shared" si="158"/>
        <v>8.0560000000000187E-2</v>
      </c>
      <c r="AE288" s="40">
        <f t="shared" si="159"/>
        <v>5.7269999999999932E-2</v>
      </c>
      <c r="AF288" s="40">
        <f t="shared" si="159"/>
        <v>6.9129999999999914E-2</v>
      </c>
      <c r="AG288" s="40">
        <f t="shared" si="160"/>
        <v>5.8860000000000134E-2</v>
      </c>
      <c r="AH288" s="40">
        <f t="shared" si="160"/>
        <v>7.4829999999999952E-2</v>
      </c>
      <c r="AI288" s="40">
        <f t="shared" si="161"/>
        <v>0</v>
      </c>
      <c r="AJ288" s="40">
        <f t="shared" si="161"/>
        <v>0</v>
      </c>
      <c r="AK288" s="40"/>
      <c r="AL288" s="40">
        <v>55</v>
      </c>
      <c r="AM288" s="40">
        <v>51</v>
      </c>
      <c r="AN288" s="40"/>
      <c r="AO288" s="40"/>
      <c r="AP288" s="40">
        <f t="shared" si="162"/>
        <v>5.622400000000001E-2</v>
      </c>
      <c r="AQ288" s="40">
        <f t="shared" si="163"/>
        <v>6.4743999999999954E-2</v>
      </c>
    </row>
    <row r="289" spans="3:43" ht="18.75">
      <c r="C289" s="8" t="s">
        <v>134</v>
      </c>
      <c r="D289" s="40">
        <v>3</v>
      </c>
      <c r="E289" s="40">
        <v>3</v>
      </c>
      <c r="F289" s="41">
        <v>2.24037</v>
      </c>
      <c r="G289" s="43">
        <v>2.24037</v>
      </c>
      <c r="H289" s="42">
        <v>2.1392500000000001</v>
      </c>
      <c r="I289" s="104">
        <v>2.1613699999999998</v>
      </c>
      <c r="J289" s="43">
        <v>2.1613699999999998</v>
      </c>
      <c r="K289" s="42">
        <v>2.1394099999999998</v>
      </c>
      <c r="L289" s="104">
        <v>2.1794699999999998</v>
      </c>
      <c r="M289" s="43">
        <v>2.1794699999999998</v>
      </c>
      <c r="N289" s="42">
        <v>2.1370300000000002</v>
      </c>
      <c r="O289" s="104">
        <v>2.24037</v>
      </c>
      <c r="P289" s="43">
        <v>2.24037</v>
      </c>
      <c r="Q289" s="42">
        <v>2.1392500000000001</v>
      </c>
      <c r="R289" s="104">
        <v>2.1794699999999998</v>
      </c>
      <c r="S289" s="43">
        <v>2.1794699999999998</v>
      </c>
      <c r="T289" s="42">
        <v>2.1370300000000002</v>
      </c>
      <c r="U289" s="43">
        <v>2.1613699999999998</v>
      </c>
      <c r="V289" s="43">
        <v>2.1613699999999998</v>
      </c>
      <c r="W289" s="44">
        <v>2.1394099999999998</v>
      </c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>
        <v>0</v>
      </c>
      <c r="AM289" s="40">
        <v>96</v>
      </c>
      <c r="AN289" s="40"/>
      <c r="AO289" s="40"/>
      <c r="AP289" s="40"/>
      <c r="AQ289" s="40"/>
    </row>
    <row r="290" spans="3:43" ht="17.25">
      <c r="C290" s="9" t="s">
        <v>135</v>
      </c>
      <c r="D290" s="40">
        <v>3</v>
      </c>
      <c r="E290" s="40">
        <v>3</v>
      </c>
      <c r="F290" s="41"/>
      <c r="G290" s="43"/>
      <c r="H290" s="42"/>
      <c r="I290" s="104"/>
      <c r="J290" s="43"/>
      <c r="K290" s="42"/>
      <c r="L290" s="104"/>
      <c r="M290" s="43"/>
      <c r="N290" s="42"/>
      <c r="O290" s="104"/>
      <c r="P290" s="43"/>
      <c r="Q290" s="42"/>
      <c r="R290" s="104"/>
      <c r="S290" s="43"/>
      <c r="T290" s="42"/>
      <c r="U290" s="43"/>
      <c r="V290" s="43"/>
      <c r="W290" s="44"/>
      <c r="X290" s="40"/>
      <c r="Y290" s="40">
        <f t="shared" ref="Y290:Z297" si="164">ABS($F290-G290)</f>
        <v>0</v>
      </c>
      <c r="Z290" s="40">
        <f t="shared" si="164"/>
        <v>0</v>
      </c>
      <c r="AA290" s="40">
        <f t="shared" ref="AA290:AB297" si="165">ABS($I290-J290)</f>
        <v>0</v>
      </c>
      <c r="AB290" s="40">
        <f t="shared" si="165"/>
        <v>0</v>
      </c>
      <c r="AC290" s="40">
        <f t="shared" ref="AC290:AD297" si="166">ABS($L290-M290)</f>
        <v>0</v>
      </c>
      <c r="AD290" s="40">
        <f t="shared" si="166"/>
        <v>0</v>
      </c>
      <c r="AE290" s="40">
        <f t="shared" ref="AE290:AF297" si="167">ABS($O290-P290)</f>
        <v>0</v>
      </c>
      <c r="AF290" s="40">
        <f t="shared" si="167"/>
        <v>0</v>
      </c>
      <c r="AG290" s="40">
        <f t="shared" ref="AG290:AH297" si="168">ABS($R290-S290)</f>
        <v>0</v>
      </c>
      <c r="AH290" s="40">
        <f t="shared" si="168"/>
        <v>0</v>
      </c>
      <c r="AI290" s="40">
        <f t="shared" ref="AI290:AJ297" si="169">ABS($U290-V290)</f>
        <v>0</v>
      </c>
      <c r="AJ290" s="40">
        <f t="shared" si="169"/>
        <v>0</v>
      </c>
      <c r="AK290" s="40"/>
      <c r="AL290" s="40">
        <v>44</v>
      </c>
      <c r="AM290" s="40">
        <v>492</v>
      </c>
      <c r="AN290" s="40"/>
      <c r="AO290" s="40"/>
      <c r="AP290" s="40"/>
      <c r="AQ290" s="40"/>
    </row>
    <row r="291" spans="3:43" ht="18">
      <c r="C291" s="9" t="s">
        <v>136</v>
      </c>
      <c r="D291" s="40">
        <v>3</v>
      </c>
      <c r="E291" s="40">
        <v>3</v>
      </c>
      <c r="F291" s="41">
        <v>1.69817</v>
      </c>
      <c r="G291" s="43">
        <v>1.6336999999999999</v>
      </c>
      <c r="H291" s="42">
        <v>1.3576900000000001</v>
      </c>
      <c r="I291" s="104">
        <v>1.8558600000000001</v>
      </c>
      <c r="J291" s="43">
        <v>1.87164</v>
      </c>
      <c r="K291" s="42">
        <v>1.87513</v>
      </c>
      <c r="L291" s="104"/>
      <c r="M291" s="43"/>
      <c r="N291" s="42"/>
      <c r="O291" s="104"/>
      <c r="P291" s="43"/>
      <c r="Q291" s="42"/>
      <c r="R291" s="104"/>
      <c r="S291" s="43"/>
      <c r="T291" s="42"/>
      <c r="U291" s="43"/>
      <c r="V291" s="43"/>
      <c r="W291" s="44"/>
      <c r="X291" s="40"/>
      <c r="Y291" s="40">
        <f t="shared" si="164"/>
        <v>6.4470000000000027E-2</v>
      </c>
      <c r="Z291" s="40">
        <f t="shared" si="164"/>
        <v>0.34047999999999989</v>
      </c>
      <c r="AA291" s="40">
        <f t="shared" si="165"/>
        <v>1.5779999999999905E-2</v>
      </c>
      <c r="AB291" s="40">
        <f t="shared" si="165"/>
        <v>1.9269999999999898E-2</v>
      </c>
      <c r="AC291" s="40">
        <f t="shared" si="166"/>
        <v>0</v>
      </c>
      <c r="AD291" s="40">
        <f t="shared" si="166"/>
        <v>0</v>
      </c>
      <c r="AE291" s="40">
        <f t="shared" si="167"/>
        <v>0</v>
      </c>
      <c r="AF291" s="40">
        <f t="shared" si="167"/>
        <v>0</v>
      </c>
      <c r="AG291" s="40">
        <f t="shared" si="168"/>
        <v>0</v>
      </c>
      <c r="AH291" s="40">
        <f t="shared" si="168"/>
        <v>0</v>
      </c>
      <c r="AI291" s="40">
        <f t="shared" si="169"/>
        <v>0</v>
      </c>
      <c r="AJ291" s="40">
        <f t="shared" si="169"/>
        <v>0</v>
      </c>
      <c r="AK291" s="40"/>
      <c r="AL291" s="40">
        <v>25</v>
      </c>
      <c r="AM291" s="40">
        <v>21</v>
      </c>
      <c r="AN291" s="40"/>
      <c r="AO291" s="40"/>
      <c r="AP291" s="40">
        <f t="shared" ref="AP291:AP297" si="170">(Y291+AA291+AC291+AE291+AG291+AI291)/(COUNTIF(Y291:AJ291,"&gt;0")/2)</f>
        <v>4.0124999999999966E-2</v>
      </c>
      <c r="AQ291" s="40">
        <f t="shared" ref="AQ291:AQ297" si="171">(Z291+AB291+AD291+AF291+AH291+AJ291)/(COUNTIF(Y291:AJ291,"&gt;0")/2)</f>
        <v>0.1798749999999999</v>
      </c>
    </row>
    <row r="292" spans="3:43" ht="18.75">
      <c r="C292" s="9" t="s">
        <v>137</v>
      </c>
      <c r="D292" s="40">
        <v>3</v>
      </c>
      <c r="E292" s="40">
        <v>3</v>
      </c>
      <c r="F292" s="41">
        <v>1.7145300000000001</v>
      </c>
      <c r="G292" s="43">
        <v>1.7533099999999999</v>
      </c>
      <c r="H292" s="42">
        <v>1.51555</v>
      </c>
      <c r="I292" s="104">
        <v>1.92092</v>
      </c>
      <c r="J292" s="43">
        <v>1.9454499999999999</v>
      </c>
      <c r="K292" s="42">
        <v>2.00508</v>
      </c>
      <c r="L292" s="104">
        <v>1.92353</v>
      </c>
      <c r="M292" s="43">
        <v>1.92089</v>
      </c>
      <c r="N292" s="42">
        <v>1.8980300000000001</v>
      </c>
      <c r="O292" s="104"/>
      <c r="P292" s="43"/>
      <c r="Q292" s="42"/>
      <c r="R292" s="104"/>
      <c r="S292" s="43"/>
      <c r="T292" s="42"/>
      <c r="U292" s="43"/>
      <c r="V292" s="43"/>
      <c r="W292" s="44"/>
      <c r="X292" s="40"/>
      <c r="Y292" s="40">
        <f t="shared" si="164"/>
        <v>3.8779999999999815E-2</v>
      </c>
      <c r="Z292" s="40">
        <f t="shared" si="164"/>
        <v>0.19898000000000016</v>
      </c>
      <c r="AA292" s="40">
        <f t="shared" si="165"/>
        <v>2.4529999999999941E-2</v>
      </c>
      <c r="AB292" s="40">
        <f t="shared" si="165"/>
        <v>8.4160000000000013E-2</v>
      </c>
      <c r="AC292" s="40">
        <f t="shared" si="166"/>
        <v>2.6399999999999757E-3</v>
      </c>
      <c r="AD292" s="40">
        <f t="shared" si="166"/>
        <v>2.5499999999999856E-2</v>
      </c>
      <c r="AE292" s="40">
        <f t="shared" si="167"/>
        <v>0</v>
      </c>
      <c r="AF292" s="40">
        <f t="shared" si="167"/>
        <v>0</v>
      </c>
      <c r="AG292" s="40">
        <f t="shared" si="168"/>
        <v>0</v>
      </c>
      <c r="AH292" s="40">
        <f t="shared" si="168"/>
        <v>0</v>
      </c>
      <c r="AI292" s="40">
        <f t="shared" si="169"/>
        <v>0</v>
      </c>
      <c r="AJ292" s="40">
        <f t="shared" si="169"/>
        <v>0</v>
      </c>
      <c r="AK292" s="40"/>
      <c r="AL292" s="40">
        <v>181</v>
      </c>
      <c r="AM292" s="40">
        <v>513</v>
      </c>
      <c r="AN292" s="40"/>
      <c r="AO292" s="40"/>
      <c r="AP292" s="40">
        <f t="shared" si="170"/>
        <v>2.1983333333333244E-2</v>
      </c>
      <c r="AQ292" s="40">
        <f t="shared" si="171"/>
        <v>0.10288000000000001</v>
      </c>
    </row>
    <row r="293" spans="3:43" ht="18.75">
      <c r="C293" s="9" t="s">
        <v>138</v>
      </c>
      <c r="D293" s="40">
        <v>3</v>
      </c>
      <c r="E293" s="40">
        <v>3</v>
      </c>
      <c r="F293" s="41">
        <v>1.7681</v>
      </c>
      <c r="G293" s="43">
        <v>1.8220000000000001</v>
      </c>
      <c r="H293" s="42">
        <v>1.6319300000000001</v>
      </c>
      <c r="I293" s="104">
        <v>2.0308000000000002</v>
      </c>
      <c r="J293" s="43">
        <v>1.9738199999999999</v>
      </c>
      <c r="K293" s="42">
        <v>2.0078800000000001</v>
      </c>
      <c r="L293" s="104">
        <v>1.95956</v>
      </c>
      <c r="M293" s="43">
        <v>1.97255</v>
      </c>
      <c r="N293" s="42">
        <v>1.99291</v>
      </c>
      <c r="O293" s="104">
        <v>1.9719599999999999</v>
      </c>
      <c r="P293" s="43">
        <v>1.9785900000000001</v>
      </c>
      <c r="Q293" s="42">
        <v>2.00231</v>
      </c>
      <c r="R293" s="104"/>
      <c r="S293" s="43"/>
      <c r="T293" s="42"/>
      <c r="U293" s="43"/>
      <c r="V293" s="43"/>
      <c r="W293" s="44"/>
      <c r="X293" s="40"/>
      <c r="Y293" s="40">
        <f t="shared" si="164"/>
        <v>5.3900000000000059E-2</v>
      </c>
      <c r="Z293" s="40">
        <f t="shared" si="164"/>
        <v>0.1361699999999999</v>
      </c>
      <c r="AA293" s="40">
        <f t="shared" si="165"/>
        <v>5.6980000000000253E-2</v>
      </c>
      <c r="AB293" s="40">
        <f t="shared" si="165"/>
        <v>2.2920000000000051E-2</v>
      </c>
      <c r="AC293" s="40">
        <f t="shared" si="166"/>
        <v>1.2990000000000057E-2</v>
      </c>
      <c r="AD293" s="40">
        <f t="shared" si="166"/>
        <v>3.3349999999999991E-2</v>
      </c>
      <c r="AE293" s="40">
        <f t="shared" si="167"/>
        <v>6.6300000000001358E-3</v>
      </c>
      <c r="AF293" s="40">
        <f t="shared" si="167"/>
        <v>3.0350000000000099E-2</v>
      </c>
      <c r="AG293" s="40">
        <f t="shared" si="168"/>
        <v>0</v>
      </c>
      <c r="AH293" s="40">
        <f t="shared" si="168"/>
        <v>0</v>
      </c>
      <c r="AI293" s="40">
        <f t="shared" si="169"/>
        <v>0</v>
      </c>
      <c r="AJ293" s="40">
        <f t="shared" si="169"/>
        <v>0</v>
      </c>
      <c r="AK293" s="40"/>
      <c r="AL293" s="40">
        <v>427</v>
      </c>
      <c r="AM293" s="40">
        <v>292</v>
      </c>
      <c r="AN293" s="40"/>
      <c r="AO293" s="40"/>
      <c r="AP293" s="40">
        <f t="shared" si="170"/>
        <v>3.2625000000000126E-2</v>
      </c>
      <c r="AQ293" s="40">
        <f t="shared" si="171"/>
        <v>5.5697500000000011E-2</v>
      </c>
    </row>
    <row r="294" spans="3:43" ht="18.75">
      <c r="C294" s="6" t="s">
        <v>139</v>
      </c>
      <c r="D294" s="40">
        <v>3</v>
      </c>
      <c r="E294" s="40">
        <v>3</v>
      </c>
      <c r="F294" s="41">
        <v>1.68814</v>
      </c>
      <c r="G294" s="43">
        <v>1.73254</v>
      </c>
      <c r="H294" s="42">
        <v>1.5952500000000001</v>
      </c>
      <c r="I294" s="104">
        <v>1.68814</v>
      </c>
      <c r="J294" s="43">
        <v>1.73238</v>
      </c>
      <c r="K294" s="42">
        <v>1.5952500000000001</v>
      </c>
      <c r="L294" s="104"/>
      <c r="M294" s="43"/>
      <c r="N294" s="42"/>
      <c r="O294" s="104"/>
      <c r="P294" s="43"/>
      <c r="Q294" s="42"/>
      <c r="R294" s="104"/>
      <c r="S294" s="43"/>
      <c r="T294" s="42"/>
      <c r="U294" s="43"/>
      <c r="V294" s="43"/>
      <c r="W294" s="44"/>
      <c r="X294" s="40"/>
      <c r="Y294" s="40">
        <f t="shared" si="164"/>
        <v>4.4399999999999995E-2</v>
      </c>
      <c r="Z294" s="40">
        <f t="shared" si="164"/>
        <v>9.2889999999999917E-2</v>
      </c>
      <c r="AA294" s="40">
        <f t="shared" si="165"/>
        <v>4.4240000000000057E-2</v>
      </c>
      <c r="AB294" s="40">
        <f t="shared" si="165"/>
        <v>9.2889999999999917E-2</v>
      </c>
      <c r="AC294" s="40">
        <f t="shared" si="166"/>
        <v>0</v>
      </c>
      <c r="AD294" s="40">
        <f t="shared" si="166"/>
        <v>0</v>
      </c>
      <c r="AE294" s="40">
        <f t="shared" si="167"/>
        <v>0</v>
      </c>
      <c r="AF294" s="40">
        <f t="shared" si="167"/>
        <v>0</v>
      </c>
      <c r="AG294" s="40">
        <f t="shared" si="168"/>
        <v>0</v>
      </c>
      <c r="AH294" s="40">
        <f t="shared" si="168"/>
        <v>0</v>
      </c>
      <c r="AI294" s="40">
        <f t="shared" si="169"/>
        <v>0</v>
      </c>
      <c r="AJ294" s="40">
        <f t="shared" si="169"/>
        <v>0</v>
      </c>
      <c r="AK294" s="40"/>
      <c r="AL294" s="40">
        <v>32</v>
      </c>
      <c r="AM294" s="40">
        <v>42</v>
      </c>
      <c r="AN294" s="40"/>
      <c r="AO294" s="40"/>
      <c r="AP294" s="40">
        <f t="shared" si="170"/>
        <v>4.4320000000000026E-2</v>
      </c>
      <c r="AQ294" s="40">
        <f t="shared" si="171"/>
        <v>9.2889999999999917E-2</v>
      </c>
    </row>
    <row r="295" spans="3:43" ht="18">
      <c r="C295" s="6" t="s">
        <v>140</v>
      </c>
      <c r="D295" s="40">
        <v>3</v>
      </c>
      <c r="E295" s="40">
        <v>3</v>
      </c>
      <c r="F295" s="41">
        <v>1.80271</v>
      </c>
      <c r="G295" s="43">
        <v>1.88029</v>
      </c>
      <c r="H295" s="42">
        <v>1.81047</v>
      </c>
      <c r="I295" s="104">
        <v>1.79406</v>
      </c>
      <c r="J295" s="43">
        <v>1.8585799999999999</v>
      </c>
      <c r="K295" s="42">
        <v>1.7863500000000001</v>
      </c>
      <c r="L295" s="104">
        <v>1.80447</v>
      </c>
      <c r="M295" s="43">
        <v>1.8667199999999999</v>
      </c>
      <c r="N295" s="42">
        <v>1.8454299999999999</v>
      </c>
      <c r="O295" s="104"/>
      <c r="P295" s="43"/>
      <c r="Q295" s="42"/>
      <c r="R295" s="104"/>
      <c r="S295" s="43"/>
      <c r="T295" s="42"/>
      <c r="U295" s="43"/>
      <c r="V295" s="43"/>
      <c r="W295" s="44"/>
      <c r="X295" s="40"/>
      <c r="Y295" s="40">
        <f t="shared" si="164"/>
        <v>7.7579999999999982E-2</v>
      </c>
      <c r="Z295" s="40">
        <f t="shared" si="164"/>
        <v>7.7599999999999891E-3</v>
      </c>
      <c r="AA295" s="40">
        <f t="shared" si="165"/>
        <v>6.4519999999999911E-2</v>
      </c>
      <c r="AB295" s="40">
        <f t="shared" si="165"/>
        <v>7.7099999999998836E-3</v>
      </c>
      <c r="AC295" s="40">
        <f t="shared" si="166"/>
        <v>6.2249999999999917E-2</v>
      </c>
      <c r="AD295" s="40">
        <f t="shared" si="166"/>
        <v>4.0959999999999885E-2</v>
      </c>
      <c r="AE295" s="40">
        <f t="shared" si="167"/>
        <v>0</v>
      </c>
      <c r="AF295" s="40">
        <f t="shared" si="167"/>
        <v>0</v>
      </c>
      <c r="AG295" s="40">
        <f t="shared" si="168"/>
        <v>0</v>
      </c>
      <c r="AH295" s="40">
        <f t="shared" si="168"/>
        <v>0</v>
      </c>
      <c r="AI295" s="40">
        <f t="shared" si="169"/>
        <v>0</v>
      </c>
      <c r="AJ295" s="40">
        <f t="shared" si="169"/>
        <v>0</v>
      </c>
      <c r="AK295" s="40"/>
      <c r="AL295" s="40">
        <v>127</v>
      </c>
      <c r="AM295" s="40">
        <v>103</v>
      </c>
      <c r="AN295" s="40"/>
      <c r="AO295" s="40"/>
      <c r="AP295" s="40">
        <f t="shared" si="170"/>
        <v>6.8116666666666603E-2</v>
      </c>
      <c r="AQ295" s="40">
        <f t="shared" si="171"/>
        <v>1.8809999999999921E-2</v>
      </c>
    </row>
    <row r="296" spans="3:43" ht="18.75">
      <c r="C296" s="6" t="s">
        <v>141</v>
      </c>
      <c r="D296" s="40">
        <v>3</v>
      </c>
      <c r="E296" s="40">
        <v>3</v>
      </c>
      <c r="F296" s="41">
        <v>1.8915500000000001</v>
      </c>
      <c r="G296" s="43">
        <v>1.9646699999999999</v>
      </c>
      <c r="H296" s="42">
        <v>1.93527</v>
      </c>
      <c r="I296" s="104">
        <v>1.8973800000000001</v>
      </c>
      <c r="J296" s="43">
        <v>1.96515</v>
      </c>
      <c r="K296" s="42">
        <v>1.94075</v>
      </c>
      <c r="L296" s="104">
        <v>1.8954599999999999</v>
      </c>
      <c r="M296" s="43">
        <v>1.9640899999999999</v>
      </c>
      <c r="N296" s="42">
        <v>1.9352400000000001</v>
      </c>
      <c r="O296" s="104">
        <v>1.89693</v>
      </c>
      <c r="P296" s="43">
        <v>1.96526</v>
      </c>
      <c r="Q296" s="42">
        <v>1.94079</v>
      </c>
      <c r="R296" s="104"/>
      <c r="S296" s="43"/>
      <c r="T296" s="42"/>
      <c r="U296" s="43"/>
      <c r="V296" s="43"/>
      <c r="W296" s="44"/>
      <c r="X296" s="40"/>
      <c r="Y296" s="40">
        <f t="shared" si="164"/>
        <v>7.3119999999999852E-2</v>
      </c>
      <c r="Z296" s="40">
        <f t="shared" si="164"/>
        <v>4.3719999999999981E-2</v>
      </c>
      <c r="AA296" s="40">
        <f t="shared" si="165"/>
        <v>6.7769999999999886E-2</v>
      </c>
      <c r="AB296" s="40">
        <f t="shared" si="165"/>
        <v>4.3369999999999909E-2</v>
      </c>
      <c r="AC296" s="40">
        <f t="shared" si="166"/>
        <v>6.8629999999999969E-2</v>
      </c>
      <c r="AD296" s="40">
        <f t="shared" si="166"/>
        <v>3.9780000000000149E-2</v>
      </c>
      <c r="AE296" s="40">
        <f t="shared" si="167"/>
        <v>6.8330000000000002E-2</v>
      </c>
      <c r="AF296" s="40">
        <f t="shared" si="167"/>
        <v>4.386000000000001E-2</v>
      </c>
      <c r="AG296" s="40">
        <f t="shared" si="168"/>
        <v>0</v>
      </c>
      <c r="AH296" s="40">
        <f t="shared" si="168"/>
        <v>0</v>
      </c>
      <c r="AI296" s="40">
        <f t="shared" si="169"/>
        <v>0</v>
      </c>
      <c r="AJ296" s="40">
        <f t="shared" si="169"/>
        <v>0</v>
      </c>
      <c r="AK296" s="40"/>
      <c r="AL296" s="40">
        <v>108</v>
      </c>
      <c r="AM296" s="40">
        <v>116</v>
      </c>
      <c r="AN296" s="40"/>
      <c r="AO296" s="40"/>
      <c r="AP296" s="40">
        <f t="shared" si="170"/>
        <v>6.9462499999999927E-2</v>
      </c>
      <c r="AQ296" s="40">
        <f t="shared" si="171"/>
        <v>4.2682500000000012E-2</v>
      </c>
    </row>
    <row r="297" spans="3:43" ht="18.75">
      <c r="C297" s="8" t="s">
        <v>142</v>
      </c>
      <c r="D297" s="40">
        <v>3</v>
      </c>
      <c r="E297" s="40">
        <v>3</v>
      </c>
      <c r="F297" s="41">
        <v>2.3673600000000001</v>
      </c>
      <c r="G297" s="43">
        <v>2.32775</v>
      </c>
      <c r="H297" s="42">
        <v>2.15307</v>
      </c>
      <c r="I297" s="104"/>
      <c r="J297" s="43"/>
      <c r="K297" s="42"/>
      <c r="L297" s="104"/>
      <c r="M297" s="43"/>
      <c r="N297" s="42"/>
      <c r="O297" s="104"/>
      <c r="P297" s="43"/>
      <c r="Q297" s="42"/>
      <c r="R297" s="104"/>
      <c r="S297" s="43"/>
      <c r="T297" s="42"/>
      <c r="U297" s="43"/>
      <c r="V297" s="43"/>
      <c r="W297" s="44"/>
      <c r="X297" s="40"/>
      <c r="Y297" s="40">
        <f t="shared" si="164"/>
        <v>3.9610000000000145E-2</v>
      </c>
      <c r="Z297" s="40">
        <f t="shared" si="164"/>
        <v>0.21429000000000009</v>
      </c>
      <c r="AA297" s="40">
        <f t="shared" si="165"/>
        <v>0</v>
      </c>
      <c r="AB297" s="40">
        <f t="shared" si="165"/>
        <v>0</v>
      </c>
      <c r="AC297" s="40">
        <f t="shared" si="166"/>
        <v>0</v>
      </c>
      <c r="AD297" s="40">
        <f t="shared" si="166"/>
        <v>0</v>
      </c>
      <c r="AE297" s="40">
        <f t="shared" si="167"/>
        <v>0</v>
      </c>
      <c r="AF297" s="40">
        <f t="shared" si="167"/>
        <v>0</v>
      </c>
      <c r="AG297" s="40">
        <f t="shared" si="168"/>
        <v>0</v>
      </c>
      <c r="AH297" s="40">
        <f t="shared" si="168"/>
        <v>0</v>
      </c>
      <c r="AI297" s="40">
        <f t="shared" si="169"/>
        <v>0</v>
      </c>
      <c r="AJ297" s="40">
        <f t="shared" si="169"/>
        <v>0</v>
      </c>
      <c r="AK297" s="40"/>
      <c r="AL297" s="40">
        <v>26</v>
      </c>
      <c r="AM297" s="40">
        <v>23</v>
      </c>
      <c r="AN297" s="40"/>
      <c r="AO297" s="40"/>
      <c r="AP297" s="40">
        <f t="shared" si="170"/>
        <v>3.9610000000000145E-2</v>
      </c>
      <c r="AQ297" s="40">
        <f t="shared" si="171"/>
        <v>0.21429000000000009</v>
      </c>
    </row>
    <row r="298" spans="3:43" ht="18">
      <c r="C298" s="8" t="s">
        <v>143</v>
      </c>
      <c r="D298" s="40">
        <v>3</v>
      </c>
      <c r="E298" s="40">
        <v>3</v>
      </c>
      <c r="F298" s="41">
        <v>2.2215400000000001</v>
      </c>
      <c r="G298" s="43">
        <v>2.2459099999999999</v>
      </c>
      <c r="H298" s="42">
        <v>2.2215400000000001</v>
      </c>
      <c r="I298" s="104">
        <v>2.2192799999999999</v>
      </c>
      <c r="J298" s="43">
        <v>2.2457600000000002</v>
      </c>
      <c r="K298" s="42">
        <v>2.2192799999999999</v>
      </c>
      <c r="L298" s="104"/>
      <c r="M298" s="43"/>
      <c r="N298" s="42"/>
      <c r="O298" s="104"/>
      <c r="P298" s="43"/>
      <c r="Q298" s="42"/>
      <c r="R298" s="104"/>
      <c r="S298" s="43"/>
      <c r="T298" s="42"/>
      <c r="U298" s="43"/>
      <c r="V298" s="43"/>
      <c r="W298" s="44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>
        <v>120</v>
      </c>
      <c r="AM298" s="40">
        <v>0</v>
      </c>
      <c r="AN298" s="40"/>
      <c r="AO298" s="40"/>
      <c r="AP298" s="40"/>
      <c r="AQ298" s="40"/>
    </row>
    <row r="299" spans="3:43" ht="18">
      <c r="C299" s="8" t="s">
        <v>144</v>
      </c>
      <c r="D299" s="40">
        <v>3</v>
      </c>
      <c r="E299" s="40">
        <v>3</v>
      </c>
      <c r="F299" s="41">
        <v>2.21421</v>
      </c>
      <c r="G299" s="43">
        <v>2.2782100000000001</v>
      </c>
      <c r="H299" s="42">
        <v>2.2295500000000001</v>
      </c>
      <c r="I299" s="104">
        <v>2.1360000000000001</v>
      </c>
      <c r="J299" s="43">
        <v>2.2719900000000002</v>
      </c>
      <c r="K299" s="42">
        <v>2.2297799999999999</v>
      </c>
      <c r="L299" s="104">
        <v>2.22688</v>
      </c>
      <c r="M299" s="43">
        <v>2.2751899999999998</v>
      </c>
      <c r="N299" s="42">
        <v>2.2306499999999998</v>
      </c>
      <c r="O299" s="104"/>
      <c r="P299" s="43"/>
      <c r="Q299" s="42"/>
      <c r="R299" s="104"/>
      <c r="S299" s="43"/>
      <c r="T299" s="42"/>
      <c r="U299" s="43"/>
      <c r="V299" s="43"/>
      <c r="W299" s="44"/>
      <c r="X299" s="40"/>
      <c r="Y299" s="40">
        <f t="shared" ref="Y299:Z301" si="172">ABS($F299-G299)</f>
        <v>6.4000000000000057E-2</v>
      </c>
      <c r="Z299" s="40">
        <f t="shared" si="172"/>
        <v>1.5340000000000131E-2</v>
      </c>
      <c r="AA299" s="40">
        <f t="shared" ref="AA299:AB301" si="173">ABS($I299-J299)</f>
        <v>0.13599000000000006</v>
      </c>
      <c r="AB299" s="40">
        <f t="shared" si="173"/>
        <v>9.3779999999999752E-2</v>
      </c>
      <c r="AC299" s="40">
        <f t="shared" ref="AC299:AD301" si="174">ABS($L299-M299)</f>
        <v>4.8309999999999853E-2</v>
      </c>
      <c r="AD299" s="40">
        <f t="shared" si="174"/>
        <v>3.769999999999829E-3</v>
      </c>
      <c r="AE299" s="40">
        <f t="shared" ref="AE299:AF301" si="175">ABS($O299-P299)</f>
        <v>0</v>
      </c>
      <c r="AF299" s="40">
        <f t="shared" si="175"/>
        <v>0</v>
      </c>
      <c r="AG299" s="40">
        <f t="shared" ref="AG299:AH301" si="176">ABS($R299-S299)</f>
        <v>0</v>
      </c>
      <c r="AH299" s="40">
        <f t="shared" si="176"/>
        <v>0</v>
      </c>
      <c r="AI299" s="40">
        <f t="shared" ref="AI299:AJ301" si="177">ABS($U299-V299)</f>
        <v>0</v>
      </c>
      <c r="AJ299" s="40">
        <f t="shared" si="177"/>
        <v>0</v>
      </c>
      <c r="AK299" s="40"/>
      <c r="AL299" s="40">
        <v>335</v>
      </c>
      <c r="AM299" s="40">
        <v>217</v>
      </c>
      <c r="AN299" s="40"/>
      <c r="AO299" s="40"/>
      <c r="AP299" s="40">
        <f t="shared" ref="AP299:AP301" si="178">(Y299+AA299+AC299+AE299+AG299+AI299)/(COUNTIF(Y299:AJ299,"&gt;0")/2)</f>
        <v>8.2766666666666655E-2</v>
      </c>
      <c r="AQ299" s="40">
        <f t="shared" ref="AQ299:AQ301" si="179">(Z299+AB299+AD299+AF299+AH299+AJ299)/(COUNTIF(Y299:AJ299,"&gt;0")/2)</f>
        <v>3.7629999999999907E-2</v>
      </c>
    </row>
    <row r="300" spans="3:43" ht="18.75">
      <c r="C300" s="8" t="s">
        <v>59</v>
      </c>
      <c r="D300" s="40">
        <v>3</v>
      </c>
      <c r="E300" s="40">
        <v>3</v>
      </c>
      <c r="F300" s="41">
        <v>2.3559700000000001</v>
      </c>
      <c r="G300" s="43">
        <v>2.2686999999999999</v>
      </c>
      <c r="H300" s="42">
        <v>2.1682100000000002</v>
      </c>
      <c r="I300" s="104">
        <v>2.3784000000000001</v>
      </c>
      <c r="J300" s="43">
        <v>2.2778700000000001</v>
      </c>
      <c r="K300" s="42">
        <v>2.2500300000000002</v>
      </c>
      <c r="L300" s="104"/>
      <c r="M300" s="43"/>
      <c r="N300" s="42"/>
      <c r="O300" s="104"/>
      <c r="P300" s="43"/>
      <c r="Q300" s="42"/>
      <c r="R300" s="104"/>
      <c r="S300" s="43"/>
      <c r="T300" s="42"/>
      <c r="U300" s="43"/>
      <c r="V300" s="43"/>
      <c r="W300" s="44"/>
      <c r="X300" s="40"/>
      <c r="Y300" s="40">
        <f t="shared" si="172"/>
        <v>8.7270000000000181E-2</v>
      </c>
      <c r="Z300" s="40">
        <f t="shared" si="172"/>
        <v>0.18775999999999993</v>
      </c>
      <c r="AA300" s="40">
        <f t="shared" si="173"/>
        <v>0.10053000000000001</v>
      </c>
      <c r="AB300" s="40">
        <f t="shared" si="173"/>
        <v>0.12836999999999987</v>
      </c>
      <c r="AC300" s="40">
        <f t="shared" si="174"/>
        <v>0</v>
      </c>
      <c r="AD300" s="40">
        <f t="shared" si="174"/>
        <v>0</v>
      </c>
      <c r="AE300" s="40">
        <f t="shared" si="175"/>
        <v>0</v>
      </c>
      <c r="AF300" s="40">
        <f t="shared" si="175"/>
        <v>0</v>
      </c>
      <c r="AG300" s="40">
        <f t="shared" si="176"/>
        <v>0</v>
      </c>
      <c r="AH300" s="40">
        <f t="shared" si="176"/>
        <v>0</v>
      </c>
      <c r="AI300" s="40">
        <f t="shared" si="177"/>
        <v>0</v>
      </c>
      <c r="AJ300" s="40">
        <f t="shared" si="177"/>
        <v>0</v>
      </c>
      <c r="AK300" s="40"/>
      <c r="AL300" s="40">
        <v>131</v>
      </c>
      <c r="AM300" s="40">
        <v>58</v>
      </c>
      <c r="AN300" s="40"/>
      <c r="AO300" s="40"/>
      <c r="AP300" s="40">
        <f t="shared" si="178"/>
        <v>9.3900000000000095E-2</v>
      </c>
      <c r="AQ300" s="40">
        <f t="shared" si="179"/>
        <v>0.1580649999999999</v>
      </c>
    </row>
    <row r="301" spans="3:43" ht="18.75">
      <c r="C301" s="8" t="s">
        <v>60</v>
      </c>
      <c r="D301" s="40">
        <v>3</v>
      </c>
      <c r="E301" s="40">
        <v>3</v>
      </c>
      <c r="F301" s="41">
        <v>2.3626100000000001</v>
      </c>
      <c r="G301" s="43">
        <v>2.2714400000000001</v>
      </c>
      <c r="H301" s="42">
        <v>2.2513200000000002</v>
      </c>
      <c r="I301" s="104">
        <v>2.37141</v>
      </c>
      <c r="J301" s="43">
        <v>2.2714599999999998</v>
      </c>
      <c r="K301" s="42">
        <v>2.2520899999999999</v>
      </c>
      <c r="L301" s="104">
        <v>2.3353299999999999</v>
      </c>
      <c r="M301" s="43">
        <v>2.2645300000000002</v>
      </c>
      <c r="N301" s="42">
        <v>2.1650700000000001</v>
      </c>
      <c r="O301" s="104"/>
      <c r="P301" s="43"/>
      <c r="Q301" s="42"/>
      <c r="R301" s="104"/>
      <c r="S301" s="43"/>
      <c r="T301" s="42"/>
      <c r="U301" s="43"/>
      <c r="V301" s="43"/>
      <c r="W301" s="44"/>
      <c r="X301" s="40"/>
      <c r="Y301" s="40">
        <f t="shared" si="172"/>
        <v>9.1169999999999973E-2</v>
      </c>
      <c r="Z301" s="40">
        <f t="shared" si="172"/>
        <v>0.11128999999999989</v>
      </c>
      <c r="AA301" s="40">
        <f t="shared" si="173"/>
        <v>9.9950000000000205E-2</v>
      </c>
      <c r="AB301" s="40">
        <f t="shared" si="173"/>
        <v>0.11932000000000009</v>
      </c>
      <c r="AC301" s="40">
        <f t="shared" si="174"/>
        <v>7.0799999999999752E-2</v>
      </c>
      <c r="AD301" s="40">
        <f t="shared" si="174"/>
        <v>0.17025999999999986</v>
      </c>
      <c r="AE301" s="40">
        <f t="shared" si="175"/>
        <v>0</v>
      </c>
      <c r="AF301" s="40">
        <f t="shared" si="175"/>
        <v>0</v>
      </c>
      <c r="AG301" s="40">
        <f t="shared" si="176"/>
        <v>0</v>
      </c>
      <c r="AH301" s="40">
        <f t="shared" si="176"/>
        <v>0</v>
      </c>
      <c r="AI301" s="40">
        <f t="shared" si="177"/>
        <v>0</v>
      </c>
      <c r="AJ301" s="40">
        <f t="shared" si="177"/>
        <v>0</v>
      </c>
      <c r="AK301" s="40"/>
      <c r="AL301" s="40">
        <v>143</v>
      </c>
      <c r="AM301" s="40">
        <v>117</v>
      </c>
      <c r="AN301" s="40"/>
      <c r="AO301" s="40"/>
      <c r="AP301" s="40">
        <f t="shared" si="178"/>
        <v>8.7306666666666644E-2</v>
      </c>
      <c r="AQ301" s="40">
        <f t="shared" si="179"/>
        <v>0.13362333333333329</v>
      </c>
    </row>
    <row r="302" spans="3:43" ht="18.75">
      <c r="C302" s="8" t="s">
        <v>145</v>
      </c>
      <c r="D302" s="40">
        <v>3</v>
      </c>
      <c r="E302" s="40">
        <v>3</v>
      </c>
      <c r="F302" s="41">
        <v>2.49648</v>
      </c>
      <c r="G302" s="43">
        <v>2.49648</v>
      </c>
      <c r="H302" s="42">
        <v>2.2720699999999998</v>
      </c>
      <c r="I302" s="104">
        <v>2.5019900000000002</v>
      </c>
      <c r="J302" s="43">
        <v>2.5019900000000002</v>
      </c>
      <c r="K302" s="42">
        <v>2.2724899999999999</v>
      </c>
      <c r="L302" s="104">
        <v>2.4953799999999999</v>
      </c>
      <c r="M302" s="43">
        <v>2.4953799999999999</v>
      </c>
      <c r="N302" s="42">
        <v>2.2721900000000002</v>
      </c>
      <c r="O302" s="104"/>
      <c r="P302" s="43"/>
      <c r="Q302" s="42"/>
      <c r="R302" s="104"/>
      <c r="S302" s="43"/>
      <c r="T302" s="42"/>
      <c r="U302" s="43"/>
      <c r="V302" s="43"/>
      <c r="W302" s="44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>
        <v>0</v>
      </c>
      <c r="AM302" s="40">
        <v>33</v>
      </c>
      <c r="AN302" s="40"/>
      <c r="AO302" s="40"/>
      <c r="AP302" s="40"/>
      <c r="AQ302" s="40"/>
    </row>
    <row r="303" spans="3:43" ht="18.75">
      <c r="C303" s="8" t="s">
        <v>146</v>
      </c>
      <c r="D303" s="40">
        <v>3</v>
      </c>
      <c r="E303" s="40">
        <v>3</v>
      </c>
      <c r="F303" s="41">
        <v>2.42117</v>
      </c>
      <c r="G303" s="43">
        <v>2.3382100000000001</v>
      </c>
      <c r="H303" s="42">
        <v>2.2827799999999998</v>
      </c>
      <c r="I303" s="104">
        <v>2.4171800000000001</v>
      </c>
      <c r="J303" s="43">
        <v>2.3385099999999999</v>
      </c>
      <c r="K303" s="42">
        <v>2.2828599999999999</v>
      </c>
      <c r="L303" s="104">
        <v>2.4182000000000001</v>
      </c>
      <c r="M303" s="43">
        <v>2.3383400000000001</v>
      </c>
      <c r="N303" s="42">
        <v>2.2829100000000002</v>
      </c>
      <c r="O303" s="104">
        <v>2.4202599999999999</v>
      </c>
      <c r="P303" s="43">
        <v>2.33812</v>
      </c>
      <c r="Q303" s="42">
        <v>2.28295</v>
      </c>
      <c r="R303" s="104"/>
      <c r="S303" s="43"/>
      <c r="T303" s="42"/>
      <c r="U303" s="43"/>
      <c r="V303" s="43"/>
      <c r="W303" s="44"/>
      <c r="X303" s="40"/>
      <c r="Y303" s="40">
        <f>ABS($F303-G303)</f>
        <v>8.2959999999999923E-2</v>
      </c>
      <c r="Z303" s="40">
        <f>ABS($F303-H303)</f>
        <v>0.13839000000000024</v>
      </c>
      <c r="AA303" s="40">
        <f>ABS($I303-J303)</f>
        <v>7.867000000000024E-2</v>
      </c>
      <c r="AB303" s="40">
        <f>ABS($I303-K303)</f>
        <v>0.13432000000000022</v>
      </c>
      <c r="AC303" s="40">
        <f>ABS($L303-M303)</f>
        <v>7.9860000000000042E-2</v>
      </c>
      <c r="AD303" s="40">
        <f>ABS($L303-N303)</f>
        <v>0.13528999999999991</v>
      </c>
      <c r="AE303" s="40">
        <f>ABS($O303-P303)</f>
        <v>8.213999999999988E-2</v>
      </c>
      <c r="AF303" s="40">
        <f>ABS($O303-Q303)</f>
        <v>0.13730999999999982</v>
      </c>
      <c r="AG303" s="40">
        <f>ABS($R303-S303)</f>
        <v>0</v>
      </c>
      <c r="AH303" s="40">
        <f>ABS($R303-T303)</f>
        <v>0</v>
      </c>
      <c r="AI303" s="40">
        <f>ABS($U303-V303)</f>
        <v>0</v>
      </c>
      <c r="AJ303" s="40">
        <f>ABS($U303-W303)</f>
        <v>0</v>
      </c>
      <c r="AK303" s="40"/>
      <c r="AL303" s="40">
        <v>36</v>
      </c>
      <c r="AM303" s="40">
        <v>27</v>
      </c>
      <c r="AN303" s="40"/>
      <c r="AO303" s="40"/>
      <c r="AP303" s="40">
        <f t="shared" ref="AP303:AP304" si="180">(Y303+AA303+AC303+AE303+AG303+AI303)/(COUNTIF(Y303:AJ303,"&gt;0")/2)</f>
        <v>8.0907500000000021E-2</v>
      </c>
      <c r="AQ303" s="40">
        <f t="shared" ref="AQ303:AQ304" si="181">(Z303+AB303+AD303+AF303+AH303+AJ303)/(COUNTIF(Y303:AJ303,"&gt;0")/2)</f>
        <v>0.13632750000000005</v>
      </c>
    </row>
    <row r="304" spans="3:43" ht="18.75">
      <c r="C304" s="8" t="s">
        <v>147</v>
      </c>
      <c r="D304" s="40">
        <v>3</v>
      </c>
      <c r="E304" s="40">
        <v>3</v>
      </c>
      <c r="F304" s="41">
        <v>2.4888599999999999</v>
      </c>
      <c r="G304" s="43">
        <v>2.5335200000000002</v>
      </c>
      <c r="H304" s="42">
        <v>2.3783400000000001</v>
      </c>
      <c r="I304" s="104">
        <v>2.4498199999999999</v>
      </c>
      <c r="J304" s="43">
        <v>2.3660100000000002</v>
      </c>
      <c r="K304" s="42">
        <v>2.3007200000000001</v>
      </c>
      <c r="L304" s="104">
        <v>2.7397999999999998</v>
      </c>
      <c r="M304" s="43">
        <v>2.5616599999999998</v>
      </c>
      <c r="N304" s="42">
        <v>2.80158</v>
      </c>
      <c r="O304" s="104">
        <v>2.4389799999999999</v>
      </c>
      <c r="P304" s="43">
        <v>2.3597000000000001</v>
      </c>
      <c r="Q304" s="42">
        <v>2.3009400000000002</v>
      </c>
      <c r="R304" s="104">
        <v>2.4692400000000001</v>
      </c>
      <c r="S304" s="43">
        <v>2.36924</v>
      </c>
      <c r="T304" s="42">
        <v>2.3021500000000001</v>
      </c>
      <c r="U304" s="43"/>
      <c r="V304" s="43"/>
      <c r="W304" s="44"/>
      <c r="X304" s="40"/>
      <c r="Y304" s="40">
        <f>ABS($F304-G304)</f>
        <v>4.4660000000000366E-2</v>
      </c>
      <c r="Z304" s="40">
        <f>ABS($F304-H304)</f>
        <v>0.11051999999999973</v>
      </c>
      <c r="AA304" s="40">
        <f>ABS($I304-J304)</f>
        <v>8.3809999999999718E-2</v>
      </c>
      <c r="AB304" s="40">
        <f>ABS($I304-K304)</f>
        <v>0.14909999999999979</v>
      </c>
      <c r="AC304" s="40">
        <f>ABS($L304-M304)</f>
        <v>0.17813999999999997</v>
      </c>
      <c r="AD304" s="40">
        <f>ABS($L304-N304)</f>
        <v>6.1780000000000168E-2</v>
      </c>
      <c r="AE304" s="40">
        <f>ABS($O304-P304)</f>
        <v>7.9279999999999795E-2</v>
      </c>
      <c r="AF304" s="40">
        <f>ABS($O304-Q304)</f>
        <v>0.13803999999999972</v>
      </c>
      <c r="AG304" s="40">
        <f>ABS($R304-S304)</f>
        <v>0.10000000000000009</v>
      </c>
      <c r="AH304" s="40">
        <f>ABS($R304-T304)</f>
        <v>0.16708999999999996</v>
      </c>
      <c r="AI304" s="40">
        <f>ABS($U304-V304)</f>
        <v>0</v>
      </c>
      <c r="AJ304" s="40">
        <f>ABS($U304-W304)</f>
        <v>0</v>
      </c>
      <c r="AK304" s="40"/>
      <c r="AL304" s="40">
        <v>125</v>
      </c>
      <c r="AM304" s="40">
        <v>311</v>
      </c>
      <c r="AN304" s="40"/>
      <c r="AO304" s="40"/>
      <c r="AP304" s="40">
        <f t="shared" si="180"/>
        <v>9.7177999999999987E-2</v>
      </c>
      <c r="AQ304" s="40">
        <f t="shared" si="181"/>
        <v>0.12530599999999986</v>
      </c>
    </row>
    <row r="305" spans="3:43" ht="17.25">
      <c r="C305" s="8" t="s">
        <v>148</v>
      </c>
      <c r="D305" s="40">
        <v>3</v>
      </c>
      <c r="E305" s="40">
        <v>3</v>
      </c>
      <c r="F305" s="41">
        <v>2.3369599999999999</v>
      </c>
      <c r="G305" s="43">
        <v>2.3447100000000001</v>
      </c>
      <c r="H305" s="42">
        <v>2.3369599999999999</v>
      </c>
      <c r="I305" s="104"/>
      <c r="J305" s="43"/>
      <c r="K305" s="42"/>
      <c r="L305" s="104"/>
      <c r="M305" s="43"/>
      <c r="N305" s="42"/>
      <c r="O305" s="104"/>
      <c r="P305" s="43"/>
      <c r="Q305" s="42"/>
      <c r="R305" s="104"/>
      <c r="S305" s="43"/>
      <c r="T305" s="42"/>
      <c r="U305" s="43"/>
      <c r="V305" s="43"/>
      <c r="W305" s="44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>
        <v>26</v>
      </c>
      <c r="AM305" s="40">
        <v>0</v>
      </c>
      <c r="AN305" s="40"/>
      <c r="AO305" s="40"/>
      <c r="AP305" s="40"/>
      <c r="AQ305" s="40"/>
    </row>
    <row r="306" spans="3:43" ht="18">
      <c r="C306" s="8" t="s">
        <v>149</v>
      </c>
      <c r="D306" s="40">
        <v>3</v>
      </c>
      <c r="E306" s="40">
        <v>3</v>
      </c>
      <c r="F306" s="41">
        <v>2.1731400000000001</v>
      </c>
      <c r="G306" s="43">
        <v>2.2107000000000001</v>
      </c>
      <c r="H306" s="42">
        <v>2.0097200000000002</v>
      </c>
      <c r="I306" s="104">
        <v>2.1731400000000001</v>
      </c>
      <c r="J306" s="43">
        <v>2.2102200000000001</v>
      </c>
      <c r="K306" s="42">
        <v>2.0097200000000002</v>
      </c>
      <c r="L306" s="104"/>
      <c r="M306" s="43"/>
      <c r="N306" s="42"/>
      <c r="O306" s="104"/>
      <c r="P306" s="43"/>
      <c r="Q306" s="42"/>
      <c r="R306" s="104"/>
      <c r="S306" s="43"/>
      <c r="T306" s="42"/>
      <c r="U306" s="43"/>
      <c r="V306" s="43"/>
      <c r="W306" s="44"/>
      <c r="X306" s="40"/>
      <c r="Y306" s="40">
        <f>ABS($F306-G306)</f>
        <v>3.7560000000000038E-2</v>
      </c>
      <c r="Z306" s="40">
        <f>ABS($F306-H306)</f>
        <v>0.1634199999999999</v>
      </c>
      <c r="AA306" s="40">
        <f>ABS($I306-J306)</f>
        <v>3.7080000000000002E-2</v>
      </c>
      <c r="AB306" s="40">
        <f>ABS($I306-K306)</f>
        <v>0.1634199999999999</v>
      </c>
      <c r="AC306" s="40">
        <f>ABS($L306-M306)</f>
        <v>0</v>
      </c>
      <c r="AD306" s="40">
        <f>ABS($L306-N306)</f>
        <v>0</v>
      </c>
      <c r="AE306" s="40">
        <f>ABS($O306-P306)</f>
        <v>0</v>
      </c>
      <c r="AF306" s="40">
        <f>ABS($O306-Q306)</f>
        <v>0</v>
      </c>
      <c r="AG306" s="40">
        <f>ABS($R306-S306)</f>
        <v>0</v>
      </c>
      <c r="AH306" s="40">
        <f>ABS($R306-T306)</f>
        <v>0</v>
      </c>
      <c r="AI306" s="40">
        <f>ABS($U306-V306)</f>
        <v>0</v>
      </c>
      <c r="AJ306" s="40">
        <f>ABS($U306-W306)</f>
        <v>0</v>
      </c>
      <c r="AK306" s="40"/>
      <c r="AL306" s="40">
        <v>68</v>
      </c>
      <c r="AM306" s="40">
        <v>55</v>
      </c>
      <c r="AN306" s="40"/>
      <c r="AO306" s="40"/>
      <c r="AP306" s="40">
        <f t="shared" ref="AP306:AP307" si="182">(Y306+AA306+AC306+AE306+AG306+AI306)/(COUNTIF(Y306:AJ306,"&gt;0")/2)</f>
        <v>3.732000000000002E-2</v>
      </c>
      <c r="AQ306" s="40">
        <f t="shared" ref="AQ306:AQ307" si="183">(Z306+AB306+AD306+AF306+AH306+AJ306)/(COUNTIF(Y306:AJ306,"&gt;0")/2)</f>
        <v>0.1634199999999999</v>
      </c>
    </row>
    <row r="307" spans="3:43" ht="18.75">
      <c r="C307" s="8" t="s">
        <v>57</v>
      </c>
      <c r="D307" s="40">
        <v>3</v>
      </c>
      <c r="E307" s="40">
        <v>3</v>
      </c>
      <c r="F307" s="41">
        <v>2.2414900000000002</v>
      </c>
      <c r="G307" s="43">
        <v>2.2253799999999999</v>
      </c>
      <c r="H307" s="42">
        <v>1.9091400000000001</v>
      </c>
      <c r="I307" s="104">
        <v>2.3417400000000002</v>
      </c>
      <c r="J307" s="43">
        <v>2.29291</v>
      </c>
      <c r="K307" s="42">
        <v>2.2112099999999999</v>
      </c>
      <c r="L307" s="104"/>
      <c r="M307" s="43"/>
      <c r="N307" s="42"/>
      <c r="O307" s="104"/>
      <c r="P307" s="43"/>
      <c r="Q307" s="42"/>
      <c r="R307" s="104"/>
      <c r="S307" s="43"/>
      <c r="T307" s="42"/>
      <c r="U307" s="43"/>
      <c r="V307" s="43"/>
      <c r="W307" s="44"/>
      <c r="X307" s="40"/>
      <c r="Y307" s="40">
        <f>ABS($F307-G307)</f>
        <v>1.6110000000000291E-2</v>
      </c>
      <c r="Z307" s="40">
        <f>ABS($F307-H307)</f>
        <v>0.33235000000000015</v>
      </c>
      <c r="AA307" s="40">
        <f>ABS($I307-J307)</f>
        <v>4.8830000000000151E-2</v>
      </c>
      <c r="AB307" s="40">
        <f>ABS($I307-K307)</f>
        <v>0.13053000000000026</v>
      </c>
      <c r="AC307" s="40">
        <f>ABS($L307-M307)</f>
        <v>0</v>
      </c>
      <c r="AD307" s="40">
        <f>ABS($L307-N307)</f>
        <v>0</v>
      </c>
      <c r="AE307" s="40">
        <f>ABS($O307-P307)</f>
        <v>0</v>
      </c>
      <c r="AF307" s="40">
        <f>ABS($O307-Q307)</f>
        <v>0</v>
      </c>
      <c r="AG307" s="40">
        <f>ABS($R307-S307)</f>
        <v>0</v>
      </c>
      <c r="AH307" s="40">
        <f>ABS($R307-T307)</f>
        <v>0</v>
      </c>
      <c r="AI307" s="40">
        <f>ABS($U307-V307)</f>
        <v>0</v>
      </c>
      <c r="AJ307" s="40">
        <f>ABS($U307-W307)</f>
        <v>0</v>
      </c>
      <c r="AK307" s="40"/>
      <c r="AL307" s="40">
        <v>151</v>
      </c>
      <c r="AM307" s="40">
        <v>123</v>
      </c>
      <c r="AN307" s="40"/>
      <c r="AO307" s="40"/>
      <c r="AP307" s="40">
        <f t="shared" si="182"/>
        <v>3.2470000000000221E-2</v>
      </c>
      <c r="AQ307" s="40">
        <f t="shared" si="183"/>
        <v>0.2314400000000002</v>
      </c>
    </row>
    <row r="308" spans="3:43" ht="18.75">
      <c r="C308" s="8" t="s">
        <v>150</v>
      </c>
      <c r="D308" s="40">
        <v>3</v>
      </c>
      <c r="E308" s="40">
        <v>3</v>
      </c>
      <c r="F308" s="41">
        <v>2.50257</v>
      </c>
      <c r="G308" s="43">
        <v>2.4124099999999999</v>
      </c>
      <c r="H308" s="42">
        <v>2.50257</v>
      </c>
      <c r="I308" s="104">
        <v>2.5040300000000002</v>
      </c>
      <c r="J308" s="43">
        <v>2.4127800000000001</v>
      </c>
      <c r="K308" s="42">
        <v>2.5040300000000002</v>
      </c>
      <c r="L308" s="104"/>
      <c r="M308" s="43"/>
      <c r="N308" s="42"/>
      <c r="O308" s="104"/>
      <c r="P308" s="43"/>
      <c r="Q308" s="42"/>
      <c r="R308" s="104"/>
      <c r="S308" s="43"/>
      <c r="T308" s="42"/>
      <c r="U308" s="43"/>
      <c r="V308" s="43"/>
      <c r="W308" s="44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>
        <v>47</v>
      </c>
      <c r="AM308" s="40">
        <v>0</v>
      </c>
      <c r="AN308" s="40"/>
      <c r="AO308" s="40"/>
      <c r="AP308" s="40"/>
      <c r="AQ308" s="40"/>
    </row>
    <row r="309" spans="3:43" ht="18.75">
      <c r="C309" s="8" t="s">
        <v>58</v>
      </c>
      <c r="D309" s="40">
        <v>3</v>
      </c>
      <c r="E309" s="40">
        <v>3</v>
      </c>
      <c r="F309" s="41">
        <v>2.1958700000000002</v>
      </c>
      <c r="G309" s="43">
        <v>2.23244</v>
      </c>
      <c r="H309" s="42">
        <v>1.96095</v>
      </c>
      <c r="I309" s="104">
        <v>2.36761</v>
      </c>
      <c r="J309" s="43">
        <v>2.2947799999999998</v>
      </c>
      <c r="K309" s="42">
        <v>2.2451500000000002</v>
      </c>
      <c r="L309" s="104">
        <v>2.3664100000000001</v>
      </c>
      <c r="M309" s="43">
        <v>2.30687</v>
      </c>
      <c r="N309" s="42">
        <v>2.2533599999999998</v>
      </c>
      <c r="O309" s="104"/>
      <c r="P309" s="43"/>
      <c r="Q309" s="42"/>
      <c r="R309" s="104"/>
      <c r="S309" s="43"/>
      <c r="T309" s="42"/>
      <c r="U309" s="43"/>
      <c r="V309" s="43"/>
      <c r="W309" s="44"/>
      <c r="X309" s="40"/>
      <c r="Y309" s="40">
        <f t="shared" ref="Y309:Z314" si="184">ABS($F309-G309)</f>
        <v>3.6569999999999769E-2</v>
      </c>
      <c r="Z309" s="40">
        <f t="shared" si="184"/>
        <v>0.23492000000000024</v>
      </c>
      <c r="AA309" s="40">
        <f t="shared" ref="AA309:AB314" si="185">ABS($I309-J309)</f>
        <v>7.2830000000000172E-2</v>
      </c>
      <c r="AB309" s="40">
        <f t="shared" si="185"/>
        <v>0.12245999999999979</v>
      </c>
      <c r="AC309" s="40">
        <f t="shared" ref="AC309:AD314" si="186">ABS($L309-M309)</f>
        <v>5.9540000000000148E-2</v>
      </c>
      <c r="AD309" s="40">
        <f t="shared" si="186"/>
        <v>0.11305000000000032</v>
      </c>
      <c r="AE309" s="40">
        <f t="shared" ref="AE309:AF314" si="187">ABS($O309-P309)</f>
        <v>0</v>
      </c>
      <c r="AF309" s="40">
        <f t="shared" si="187"/>
        <v>0</v>
      </c>
      <c r="AG309" s="40">
        <f t="shared" ref="AG309:AH314" si="188">ABS($R309-S309)</f>
        <v>0</v>
      </c>
      <c r="AH309" s="40">
        <f t="shared" si="188"/>
        <v>0</v>
      </c>
      <c r="AI309" s="40">
        <f t="shared" ref="AI309:AJ314" si="189">ABS($U309-V309)</f>
        <v>0</v>
      </c>
      <c r="AJ309" s="40">
        <f t="shared" si="189"/>
        <v>0</v>
      </c>
      <c r="AK309" s="40"/>
      <c r="AL309" s="40">
        <v>384</v>
      </c>
      <c r="AM309" s="40">
        <v>261</v>
      </c>
      <c r="AN309" s="40"/>
      <c r="AO309" s="40"/>
      <c r="AP309" s="40">
        <f t="shared" ref="AP309:AP314" si="190">(Y309+AA309+AC309+AE309+AG309+AI309)/(COUNTIF(Y309:AJ309,"&gt;0")/2)</f>
        <v>5.6313333333333361E-2</v>
      </c>
      <c r="AQ309" s="40">
        <f t="shared" ref="AQ309:AQ314" si="191">(Z309+AB309+AD309+AF309+AH309+AJ309)/(COUNTIF(Y309:AJ309,"&gt;0")/2)</f>
        <v>0.15681000000000012</v>
      </c>
    </row>
    <row r="310" spans="3:43" ht="18.75">
      <c r="C310" s="8" t="s">
        <v>151</v>
      </c>
      <c r="D310" s="40">
        <v>3</v>
      </c>
      <c r="E310" s="40">
        <v>3</v>
      </c>
      <c r="F310" s="41">
        <v>2.43119</v>
      </c>
      <c r="G310" s="43">
        <v>2.3511799999999998</v>
      </c>
      <c r="H310" s="42">
        <v>2.2293099999999999</v>
      </c>
      <c r="I310" s="104">
        <v>2.43628</v>
      </c>
      <c r="J310" s="43">
        <v>2.3507600000000002</v>
      </c>
      <c r="K310" s="42">
        <v>2.22933</v>
      </c>
      <c r="L310" s="104">
        <v>2.4424999999999999</v>
      </c>
      <c r="M310" s="43">
        <v>2.3513600000000001</v>
      </c>
      <c r="N310" s="42">
        <v>2.2290399999999999</v>
      </c>
      <c r="O310" s="104"/>
      <c r="P310" s="43"/>
      <c r="Q310" s="42"/>
      <c r="R310" s="104"/>
      <c r="S310" s="43"/>
      <c r="T310" s="42"/>
      <c r="U310" s="43"/>
      <c r="V310" s="43"/>
      <c r="W310" s="44"/>
      <c r="X310" s="40"/>
      <c r="Y310" s="40">
        <f t="shared" si="184"/>
        <v>8.0010000000000137E-2</v>
      </c>
      <c r="Z310" s="40">
        <f t="shared" si="184"/>
        <v>0.20188000000000006</v>
      </c>
      <c r="AA310" s="40">
        <f t="shared" si="185"/>
        <v>8.5519999999999818E-2</v>
      </c>
      <c r="AB310" s="40">
        <f t="shared" si="185"/>
        <v>0.20694999999999997</v>
      </c>
      <c r="AC310" s="40">
        <f t="shared" si="186"/>
        <v>9.1139999999999777E-2</v>
      </c>
      <c r="AD310" s="40">
        <f t="shared" si="186"/>
        <v>0.21345999999999998</v>
      </c>
      <c r="AE310" s="40">
        <f t="shared" si="187"/>
        <v>0</v>
      </c>
      <c r="AF310" s="40">
        <f t="shared" si="187"/>
        <v>0</v>
      </c>
      <c r="AG310" s="40">
        <f t="shared" si="188"/>
        <v>0</v>
      </c>
      <c r="AH310" s="40">
        <f t="shared" si="188"/>
        <v>0</v>
      </c>
      <c r="AI310" s="40">
        <f t="shared" si="189"/>
        <v>0</v>
      </c>
      <c r="AJ310" s="40">
        <f t="shared" si="189"/>
        <v>0</v>
      </c>
      <c r="AK310" s="40"/>
      <c r="AL310" s="40">
        <v>33</v>
      </c>
      <c r="AM310" s="40">
        <v>28</v>
      </c>
      <c r="AN310" s="40"/>
      <c r="AO310" s="40"/>
      <c r="AP310" s="40">
        <f t="shared" si="190"/>
        <v>8.5556666666666573E-2</v>
      </c>
      <c r="AQ310" s="40">
        <f t="shared" si="191"/>
        <v>0.20743</v>
      </c>
    </row>
    <row r="311" spans="3:43" ht="18.75">
      <c r="C311" s="8" t="s">
        <v>152</v>
      </c>
      <c r="D311" s="40">
        <v>3</v>
      </c>
      <c r="E311" s="40">
        <v>3</v>
      </c>
      <c r="F311" s="41">
        <v>2.4302700000000002</v>
      </c>
      <c r="G311" s="43">
        <v>2.37819</v>
      </c>
      <c r="H311" s="42">
        <v>2.2930100000000002</v>
      </c>
      <c r="I311" s="104">
        <v>2.41919</v>
      </c>
      <c r="J311" s="43">
        <v>2.3654799999999998</v>
      </c>
      <c r="K311" s="42">
        <v>2.27894</v>
      </c>
      <c r="L311" s="104">
        <v>2.40463</v>
      </c>
      <c r="M311" s="43">
        <v>2.3445800000000001</v>
      </c>
      <c r="N311" s="42">
        <v>2.2628900000000001</v>
      </c>
      <c r="O311" s="104">
        <v>2.43079</v>
      </c>
      <c r="P311" s="43">
        <v>2.3611599999999999</v>
      </c>
      <c r="Q311" s="42">
        <v>2.2798799999999999</v>
      </c>
      <c r="R311" s="104"/>
      <c r="S311" s="43"/>
      <c r="T311" s="42"/>
      <c r="U311" s="43"/>
      <c r="V311" s="43"/>
      <c r="W311" s="44"/>
      <c r="X311" s="40"/>
      <c r="Y311" s="40">
        <f t="shared" si="184"/>
        <v>5.2080000000000126E-2</v>
      </c>
      <c r="Z311" s="40">
        <f t="shared" si="184"/>
        <v>0.13725999999999994</v>
      </c>
      <c r="AA311" s="40">
        <f t="shared" si="185"/>
        <v>5.3710000000000147E-2</v>
      </c>
      <c r="AB311" s="40">
        <f t="shared" si="185"/>
        <v>0.14024999999999999</v>
      </c>
      <c r="AC311" s="40">
        <f t="shared" si="186"/>
        <v>6.0049999999999937E-2</v>
      </c>
      <c r="AD311" s="40">
        <f t="shared" si="186"/>
        <v>0.14173999999999998</v>
      </c>
      <c r="AE311" s="40">
        <f t="shared" si="187"/>
        <v>6.9630000000000081E-2</v>
      </c>
      <c r="AF311" s="40">
        <f t="shared" si="187"/>
        <v>0.1509100000000001</v>
      </c>
      <c r="AG311" s="40">
        <f t="shared" si="188"/>
        <v>0</v>
      </c>
      <c r="AH311" s="40">
        <f t="shared" si="188"/>
        <v>0</v>
      </c>
      <c r="AI311" s="40">
        <f t="shared" si="189"/>
        <v>0</v>
      </c>
      <c r="AJ311" s="40">
        <f t="shared" si="189"/>
        <v>0</v>
      </c>
      <c r="AK311" s="40"/>
      <c r="AL311" s="40">
        <v>70</v>
      </c>
      <c r="AM311" s="40">
        <v>95</v>
      </c>
      <c r="AN311" s="40"/>
      <c r="AO311" s="40"/>
      <c r="AP311" s="40">
        <f t="shared" si="190"/>
        <v>5.8867500000000073E-2</v>
      </c>
      <c r="AQ311" s="40">
        <f t="shared" si="191"/>
        <v>0.14254</v>
      </c>
    </row>
    <row r="312" spans="3:43" ht="18.75">
      <c r="C312" s="8" t="s">
        <v>153</v>
      </c>
      <c r="D312" s="40">
        <v>3</v>
      </c>
      <c r="E312" s="40">
        <v>3</v>
      </c>
      <c r="F312" s="41">
        <v>2.4474300000000002</v>
      </c>
      <c r="G312" s="43">
        <v>2.4163800000000002</v>
      </c>
      <c r="H312" s="42">
        <v>2.3115899999999998</v>
      </c>
      <c r="I312" s="104">
        <v>2.4166300000000001</v>
      </c>
      <c r="J312" s="43">
        <v>2.3876200000000001</v>
      </c>
      <c r="K312" s="42">
        <v>2.3246899999999999</v>
      </c>
      <c r="L312" s="104">
        <v>2.5235799999999999</v>
      </c>
      <c r="M312" s="43">
        <v>2.4320400000000002</v>
      </c>
      <c r="N312" s="42">
        <v>2.3080500000000002</v>
      </c>
      <c r="O312" s="104">
        <v>2.6798700000000002</v>
      </c>
      <c r="P312" s="43">
        <v>2.4503900000000001</v>
      </c>
      <c r="Q312" s="42">
        <v>2.5011100000000002</v>
      </c>
      <c r="R312" s="104">
        <v>2.5089299999999999</v>
      </c>
      <c r="S312" s="43">
        <v>2.4824099999999998</v>
      </c>
      <c r="T312" s="42">
        <v>2.4994900000000002</v>
      </c>
      <c r="U312" s="43"/>
      <c r="V312" s="43"/>
      <c r="W312" s="44"/>
      <c r="X312" s="40"/>
      <c r="Y312" s="40">
        <f t="shared" si="184"/>
        <v>3.1050000000000022E-2</v>
      </c>
      <c r="Z312" s="40">
        <f t="shared" si="184"/>
        <v>0.1358400000000004</v>
      </c>
      <c r="AA312" s="40">
        <f t="shared" si="185"/>
        <v>2.900999999999998E-2</v>
      </c>
      <c r="AB312" s="40">
        <f t="shared" si="185"/>
        <v>9.1940000000000133E-2</v>
      </c>
      <c r="AC312" s="40">
        <f t="shared" si="186"/>
        <v>9.1539999999999733E-2</v>
      </c>
      <c r="AD312" s="40">
        <f t="shared" si="186"/>
        <v>0.21552999999999978</v>
      </c>
      <c r="AE312" s="40">
        <f t="shared" si="187"/>
        <v>0.22948000000000013</v>
      </c>
      <c r="AF312" s="40">
        <f t="shared" si="187"/>
        <v>0.17876000000000003</v>
      </c>
      <c r="AG312" s="40">
        <f t="shared" si="188"/>
        <v>2.6520000000000099E-2</v>
      </c>
      <c r="AH312" s="40">
        <f t="shared" si="188"/>
        <v>9.4399999999996709E-3</v>
      </c>
      <c r="AI312" s="40">
        <f t="shared" si="189"/>
        <v>0</v>
      </c>
      <c r="AJ312" s="40">
        <f t="shared" si="189"/>
        <v>0</v>
      </c>
      <c r="AK312" s="40"/>
      <c r="AL312" s="40">
        <v>250</v>
      </c>
      <c r="AM312" s="40">
        <v>255</v>
      </c>
      <c r="AN312" s="40"/>
      <c r="AO312" s="40"/>
      <c r="AP312" s="40">
        <f t="shared" si="190"/>
        <v>8.1519999999999995E-2</v>
      </c>
      <c r="AQ312" s="40">
        <f t="shared" si="191"/>
        <v>0.126302</v>
      </c>
    </row>
    <row r="313" spans="3:43" ht="18.75">
      <c r="C313" s="8" t="s">
        <v>154</v>
      </c>
      <c r="D313" s="40">
        <v>3</v>
      </c>
      <c r="E313" s="40">
        <v>3</v>
      </c>
      <c r="F313" s="41">
        <v>2.5301300000000002</v>
      </c>
      <c r="G313" s="43">
        <v>2.4615499999999999</v>
      </c>
      <c r="H313" s="42">
        <v>2.4616699999999998</v>
      </c>
      <c r="I313" s="104">
        <v>2.5625800000000001</v>
      </c>
      <c r="J313" s="43">
        <v>2.4899</v>
      </c>
      <c r="K313" s="42">
        <v>2.4620199999999999</v>
      </c>
      <c r="L313" s="104">
        <v>2.6182300000000001</v>
      </c>
      <c r="M313" s="43">
        <v>2.5033799999999999</v>
      </c>
      <c r="N313" s="42">
        <v>2.4610099999999999</v>
      </c>
      <c r="O313" s="104">
        <v>2.60222</v>
      </c>
      <c r="P313" s="43">
        <v>2.4819800000000001</v>
      </c>
      <c r="Q313" s="42">
        <v>2.4610599999999998</v>
      </c>
      <c r="R313" s="104">
        <v>2.5923600000000002</v>
      </c>
      <c r="S313" s="43">
        <v>2.4931800000000002</v>
      </c>
      <c r="T313" s="42">
        <v>2.4617599999999999</v>
      </c>
      <c r="U313" s="43">
        <v>2.5325600000000001</v>
      </c>
      <c r="V313" s="43">
        <v>2.4799600000000002</v>
      </c>
      <c r="W313" s="44">
        <v>2.4611399999999999</v>
      </c>
      <c r="X313" s="40"/>
      <c r="Y313" s="40">
        <f t="shared" si="184"/>
        <v>6.8580000000000307E-2</v>
      </c>
      <c r="Z313" s="40">
        <f t="shared" si="184"/>
        <v>6.8460000000000409E-2</v>
      </c>
      <c r="AA313" s="40">
        <f t="shared" si="185"/>
        <v>7.2680000000000078E-2</v>
      </c>
      <c r="AB313" s="40">
        <f t="shared" si="185"/>
        <v>0.1005600000000002</v>
      </c>
      <c r="AC313" s="40">
        <f t="shared" si="186"/>
        <v>0.11485000000000012</v>
      </c>
      <c r="AD313" s="40">
        <f t="shared" si="186"/>
        <v>0.15722000000000014</v>
      </c>
      <c r="AE313" s="40">
        <f t="shared" si="187"/>
        <v>0.1202399999999999</v>
      </c>
      <c r="AF313" s="40">
        <f t="shared" si="187"/>
        <v>0.14116000000000017</v>
      </c>
      <c r="AG313" s="40">
        <f t="shared" si="188"/>
        <v>9.9180000000000046E-2</v>
      </c>
      <c r="AH313" s="40">
        <f t="shared" si="188"/>
        <v>0.13060000000000027</v>
      </c>
      <c r="AI313" s="40">
        <f t="shared" si="189"/>
        <v>5.259999999999998E-2</v>
      </c>
      <c r="AJ313" s="40">
        <f t="shared" si="189"/>
        <v>7.1420000000000261E-2</v>
      </c>
      <c r="AK313" s="40"/>
      <c r="AL313" s="40">
        <v>420</v>
      </c>
      <c r="AM313" s="40">
        <v>197</v>
      </c>
      <c r="AN313" s="40"/>
      <c r="AO313" s="40"/>
      <c r="AP313" s="40">
        <f t="shared" si="190"/>
        <v>8.8021666666666734E-2</v>
      </c>
      <c r="AQ313" s="40">
        <f t="shared" si="191"/>
        <v>0.11157000000000024</v>
      </c>
    </row>
    <row r="314" spans="3:43" ht="17.25" thickBot="1">
      <c r="C314" s="8" t="s">
        <v>155</v>
      </c>
      <c r="D314" s="40">
        <v>3</v>
      </c>
      <c r="E314" s="40">
        <v>3</v>
      </c>
      <c r="F314" s="45">
        <v>2.15754</v>
      </c>
      <c r="G314" s="66">
        <v>2.2660100000000001</v>
      </c>
      <c r="H314" s="46">
        <v>2.1519200000000001</v>
      </c>
      <c r="I314" s="105">
        <v>2.16764</v>
      </c>
      <c r="J314" s="66">
        <v>2.2639300000000002</v>
      </c>
      <c r="K314" s="46">
        <v>2.1282700000000001</v>
      </c>
      <c r="L314" s="105">
        <v>2.16974</v>
      </c>
      <c r="M314" s="66">
        <v>2.26505</v>
      </c>
      <c r="N314" s="46">
        <v>2.1284299999999998</v>
      </c>
      <c r="O314" s="105"/>
      <c r="P314" s="66"/>
      <c r="Q314" s="46"/>
      <c r="R314" s="105"/>
      <c r="S314" s="66"/>
      <c r="T314" s="46"/>
      <c r="U314" s="66"/>
      <c r="V314" s="66"/>
      <c r="W314" s="65"/>
      <c r="X314" s="40"/>
      <c r="Y314" s="40">
        <f t="shared" si="184"/>
        <v>0.10847000000000007</v>
      </c>
      <c r="Z314" s="40">
        <f t="shared" si="184"/>
        <v>5.6199999999999584E-3</v>
      </c>
      <c r="AA314" s="40">
        <f t="shared" si="185"/>
        <v>9.6290000000000209E-2</v>
      </c>
      <c r="AB314" s="40">
        <f t="shared" si="185"/>
        <v>3.9369999999999905E-2</v>
      </c>
      <c r="AC314" s="40">
        <f t="shared" si="186"/>
        <v>9.5310000000000006E-2</v>
      </c>
      <c r="AD314" s="40">
        <f t="shared" si="186"/>
        <v>4.131000000000018E-2</v>
      </c>
      <c r="AE314" s="40">
        <f t="shared" si="187"/>
        <v>0</v>
      </c>
      <c r="AF314" s="40">
        <f t="shared" si="187"/>
        <v>0</v>
      </c>
      <c r="AG314" s="40">
        <f t="shared" si="188"/>
        <v>0</v>
      </c>
      <c r="AH314" s="40">
        <f t="shared" si="188"/>
        <v>0</v>
      </c>
      <c r="AI314" s="40">
        <f t="shared" si="189"/>
        <v>0</v>
      </c>
      <c r="AJ314" s="40">
        <f t="shared" si="189"/>
        <v>0</v>
      </c>
      <c r="AK314" s="40"/>
      <c r="AL314" s="40">
        <v>174</v>
      </c>
      <c r="AM314" s="40">
        <v>37</v>
      </c>
      <c r="AN314" s="40"/>
      <c r="AO314" s="40"/>
      <c r="AP314" s="40">
        <f t="shared" si="190"/>
        <v>0.10002333333333342</v>
      </c>
      <c r="AQ314" s="40">
        <f t="shared" si="191"/>
        <v>2.876666666666668E-2</v>
      </c>
    </row>
    <row r="315" spans="3:43"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106">
        <f>SUM(AP5:AP314)/263</f>
        <v>4.8468114068441065E-2</v>
      </c>
      <c r="AQ315" s="106">
        <f>SUM(AQ5:AQ314)/263</f>
        <v>9.7027147655259785E-2</v>
      </c>
    </row>
  </sheetData>
  <mergeCells count="14">
    <mergeCell ref="U3:W3"/>
    <mergeCell ref="F3:H3"/>
    <mergeCell ref="I3:K3"/>
    <mergeCell ref="L3:N3"/>
    <mergeCell ref="O3:Q3"/>
    <mergeCell ref="R3:T3"/>
    <mergeCell ref="AL3:AM3"/>
    <mergeCell ref="AP3:AQ3"/>
    <mergeCell ref="Y3:Z3"/>
    <mergeCell ref="AA3:AB3"/>
    <mergeCell ref="AC3:AD3"/>
    <mergeCell ref="AE3:AF3"/>
    <mergeCell ref="AG3:AH3"/>
    <mergeCell ref="AI3:A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O78"/>
  <sheetViews>
    <sheetView topLeftCell="B1" workbookViewId="0">
      <selection activeCell="F3" sqref="F3"/>
    </sheetView>
  </sheetViews>
  <sheetFormatPr defaultColWidth="8.85546875" defaultRowHeight="15"/>
  <sheetData>
    <row r="2" spans="4:41" ht="27">
      <c r="F2" s="116" t="s">
        <v>356</v>
      </c>
      <c r="G2" s="116"/>
      <c r="H2" s="116"/>
      <c r="I2" s="116"/>
      <c r="J2" s="116"/>
      <c r="K2" s="116"/>
      <c r="L2" s="116"/>
      <c r="M2" s="116"/>
      <c r="N2" s="116"/>
      <c r="O2" s="116"/>
      <c r="P2" s="96" t="s">
        <v>355</v>
      </c>
      <c r="T2" s="116" t="s">
        <v>351</v>
      </c>
      <c r="U2" s="116"/>
      <c r="V2" s="116"/>
      <c r="W2" s="116"/>
      <c r="X2" s="116"/>
      <c r="Y2" s="116"/>
      <c r="Z2" s="116"/>
      <c r="AA2" s="116"/>
      <c r="AB2" s="116"/>
      <c r="AC2" s="116"/>
      <c r="AD2" s="94" t="s">
        <v>352</v>
      </c>
      <c r="AF2" s="116" t="s">
        <v>200</v>
      </c>
      <c r="AG2" s="118"/>
      <c r="AH2" s="118"/>
      <c r="AI2" s="118"/>
      <c r="AJ2" s="118"/>
      <c r="AK2" s="118"/>
      <c r="AL2" s="118"/>
      <c r="AM2" s="118"/>
      <c r="AN2" s="118"/>
      <c r="AO2" s="118"/>
    </row>
    <row r="4" spans="4:41" ht="26.25">
      <c r="F4" s="123" t="s">
        <v>353</v>
      </c>
      <c r="G4" s="123"/>
      <c r="H4" s="123"/>
      <c r="I4" s="123"/>
      <c r="J4" s="123"/>
      <c r="K4" s="123"/>
      <c r="L4" s="123"/>
      <c r="M4" s="123"/>
      <c r="N4" s="123"/>
      <c r="O4" s="123"/>
      <c r="Y4" s="123" t="s">
        <v>354</v>
      </c>
      <c r="Z4" s="123"/>
      <c r="AA4" s="123"/>
      <c r="AB4" s="123"/>
      <c r="AC4" s="123"/>
      <c r="AD4" s="123"/>
      <c r="AE4" s="123"/>
      <c r="AF4" s="123"/>
      <c r="AG4" s="123"/>
      <c r="AH4" s="123"/>
    </row>
    <row r="6" spans="4:41" ht="20.25" thickBot="1">
      <c r="F6" s="124" t="s">
        <v>190</v>
      </c>
      <c r="G6" s="124"/>
      <c r="H6" s="124"/>
      <c r="I6" s="124"/>
      <c r="J6" s="20"/>
      <c r="K6" s="20"/>
      <c r="L6" s="124" t="s">
        <v>191</v>
      </c>
      <c r="M6" s="124"/>
      <c r="N6" s="124"/>
      <c r="O6" s="124"/>
      <c r="Y6" s="124" t="s">
        <v>190</v>
      </c>
      <c r="Z6" s="124"/>
      <c r="AA6" s="124"/>
      <c r="AB6" s="124"/>
      <c r="AC6" s="20"/>
      <c r="AD6" s="20"/>
      <c r="AE6" s="124" t="s">
        <v>191</v>
      </c>
      <c r="AF6" s="124"/>
      <c r="AG6" s="124"/>
      <c r="AH6" s="124"/>
    </row>
    <row r="7" spans="4:41">
      <c r="F7" s="119" t="s">
        <v>184</v>
      </c>
      <c r="G7" s="120"/>
      <c r="H7" s="121" t="s">
        <v>185</v>
      </c>
      <c r="I7" s="122"/>
      <c r="J7" s="40"/>
      <c r="K7" s="40"/>
      <c r="L7" s="119" t="s">
        <v>184</v>
      </c>
      <c r="M7" s="120"/>
      <c r="N7" s="121" t="s">
        <v>185</v>
      </c>
      <c r="O7" s="122"/>
      <c r="Y7" s="119" t="s">
        <v>186</v>
      </c>
      <c r="Z7" s="120"/>
      <c r="AA7" s="121" t="s">
        <v>187</v>
      </c>
      <c r="AB7" s="122"/>
      <c r="AE7" s="119" t="s">
        <v>186</v>
      </c>
      <c r="AF7" s="120"/>
      <c r="AG7" s="121" t="s">
        <v>187</v>
      </c>
      <c r="AH7" s="122"/>
    </row>
    <row r="8" spans="4:41">
      <c r="F8" s="41" t="s">
        <v>188</v>
      </c>
      <c r="G8" s="39" t="s">
        <v>349</v>
      </c>
      <c r="H8" s="43" t="s">
        <v>188</v>
      </c>
      <c r="I8" s="39" t="s">
        <v>349</v>
      </c>
      <c r="J8" s="40"/>
      <c r="K8" s="40"/>
      <c r="L8" s="41" t="s">
        <v>188</v>
      </c>
      <c r="M8" s="39" t="s">
        <v>349</v>
      </c>
      <c r="N8" s="43" t="s">
        <v>188</v>
      </c>
      <c r="O8" s="39" t="s">
        <v>349</v>
      </c>
      <c r="Y8" s="28" t="s">
        <v>188</v>
      </c>
      <c r="Z8" s="39" t="s">
        <v>349</v>
      </c>
      <c r="AA8" s="25" t="s">
        <v>188</v>
      </c>
      <c r="AB8" s="39" t="s">
        <v>349</v>
      </c>
      <c r="AE8" s="28" t="s">
        <v>188</v>
      </c>
      <c r="AF8" s="39" t="s">
        <v>349</v>
      </c>
      <c r="AG8" s="25" t="s">
        <v>188</v>
      </c>
      <c r="AH8" s="39" t="s">
        <v>349</v>
      </c>
    </row>
    <row r="9" spans="4:41" ht="17.25">
      <c r="D9" s="6" t="s">
        <v>171</v>
      </c>
      <c r="F9" s="41"/>
      <c r="G9" s="42"/>
      <c r="H9" s="49">
        <v>1.23152572</v>
      </c>
      <c r="I9" s="50">
        <v>1.468</v>
      </c>
      <c r="J9" s="51"/>
      <c r="K9" s="51"/>
      <c r="L9" s="47">
        <v>8.8510532600000005</v>
      </c>
      <c r="M9" s="48">
        <v>8.5820000000000007</v>
      </c>
      <c r="N9" s="49">
        <v>8.7086447400000004</v>
      </c>
      <c r="O9" s="50">
        <v>8.4979999999999993</v>
      </c>
      <c r="W9" s="6" t="s">
        <v>96</v>
      </c>
      <c r="Y9" s="58">
        <v>0.62664812999999997</v>
      </c>
      <c r="Z9" s="61">
        <v>0.69199999999999995</v>
      </c>
      <c r="AA9" s="58">
        <v>1.49634825</v>
      </c>
      <c r="AB9" s="61">
        <v>1.94</v>
      </c>
      <c r="AC9" s="51"/>
      <c r="AD9" s="51"/>
      <c r="AE9" s="58">
        <v>8.4957513900000006</v>
      </c>
      <c r="AF9" s="61">
        <v>8.0530000000000008</v>
      </c>
      <c r="AG9" s="60">
        <v>8.4679462300000008</v>
      </c>
      <c r="AH9" s="59">
        <v>8.0310000000000006</v>
      </c>
    </row>
    <row r="10" spans="4:41" ht="17.25">
      <c r="D10" s="8" t="s">
        <v>78</v>
      </c>
      <c r="F10" s="41"/>
      <c r="G10" s="42"/>
      <c r="H10" s="49">
        <v>1.13020845</v>
      </c>
      <c r="I10" s="50">
        <v>1.427</v>
      </c>
      <c r="J10" s="51"/>
      <c r="K10" s="51"/>
      <c r="L10" s="47">
        <v>8.90477308</v>
      </c>
      <c r="M10" s="48">
        <v>8.6549999999999994</v>
      </c>
      <c r="N10" s="49">
        <v>8.7450271100000005</v>
      </c>
      <c r="O10" s="50">
        <v>8.452</v>
      </c>
      <c r="W10" s="8" t="s">
        <v>97</v>
      </c>
      <c r="Y10" s="47">
        <v>0.78435743000000002</v>
      </c>
      <c r="Z10" s="48">
        <v>1</v>
      </c>
      <c r="AA10" s="47">
        <v>1.4958254600000001</v>
      </c>
      <c r="AB10" s="48">
        <v>2.169</v>
      </c>
      <c r="AC10" s="51"/>
      <c r="AD10" s="51"/>
      <c r="AE10" s="47">
        <v>8.5300285299999992</v>
      </c>
      <c r="AF10" s="48">
        <v>7.9619999999999997</v>
      </c>
      <c r="AG10" s="49"/>
      <c r="AH10" s="50">
        <v>7.7380000000000004</v>
      </c>
    </row>
    <row r="11" spans="4:41" ht="18">
      <c r="D11" s="8" t="s">
        <v>79</v>
      </c>
      <c r="F11" s="41"/>
      <c r="G11" s="42"/>
      <c r="H11" s="49">
        <v>0.94146485000000002</v>
      </c>
      <c r="I11" s="50">
        <v>1.081</v>
      </c>
      <c r="J11" s="51"/>
      <c r="K11" s="51"/>
      <c r="L11" s="47">
        <v>9.0841382999999993</v>
      </c>
      <c r="M11" s="48">
        <v>8.8559999999999999</v>
      </c>
      <c r="N11" s="49">
        <v>8.8416387699999994</v>
      </c>
      <c r="O11" s="50">
        <v>8.7439999999999998</v>
      </c>
      <c r="W11" s="8" t="s">
        <v>98</v>
      </c>
      <c r="Y11" s="47">
        <v>0.22877410000000001</v>
      </c>
      <c r="Z11" s="48">
        <v>0.309</v>
      </c>
      <c r="AA11" s="47">
        <v>1.2089382500000001</v>
      </c>
      <c r="AB11" s="48">
        <v>1.621</v>
      </c>
      <c r="AC11" s="51"/>
      <c r="AD11" s="51"/>
      <c r="AE11" s="47">
        <v>8.7844345599999993</v>
      </c>
      <c r="AF11" s="48">
        <v>8.4329999999999998</v>
      </c>
      <c r="AG11" s="49">
        <v>8.6309308100000006</v>
      </c>
      <c r="AH11" s="50">
        <v>8.2360000000000007</v>
      </c>
    </row>
    <row r="12" spans="4:41" ht="18">
      <c r="D12" s="8" t="s">
        <v>80</v>
      </c>
      <c r="F12" s="41"/>
      <c r="G12" s="42"/>
      <c r="H12" s="49">
        <v>0.76005378999999995</v>
      </c>
      <c r="I12" s="50">
        <v>0.95899999999999996</v>
      </c>
      <c r="J12" s="51"/>
      <c r="K12" s="51"/>
      <c r="L12" s="47">
        <v>9.0225125800000008</v>
      </c>
      <c r="M12" s="48">
        <v>8.8859999999999992</v>
      </c>
      <c r="N12" s="49">
        <v>8.9645829100000007</v>
      </c>
      <c r="O12" s="50">
        <v>8.7629999999999999</v>
      </c>
      <c r="W12" s="8" t="s">
        <v>99</v>
      </c>
      <c r="Y12" s="47">
        <v>0.21972833</v>
      </c>
      <c r="Z12" s="48">
        <v>0.499</v>
      </c>
      <c r="AA12" s="47">
        <v>1.21054222</v>
      </c>
      <c r="AB12" s="48">
        <v>1.3360000000000001</v>
      </c>
      <c r="AC12" s="51"/>
      <c r="AD12" s="51"/>
      <c r="AE12" s="47">
        <v>8.8672302500000004</v>
      </c>
      <c r="AF12" s="48">
        <v>8.5719999999999992</v>
      </c>
      <c r="AG12" s="49">
        <v>8.5728832199999996</v>
      </c>
      <c r="AH12" s="50">
        <v>8.452</v>
      </c>
    </row>
    <row r="13" spans="4:41" ht="18">
      <c r="D13" s="8" t="s">
        <v>81</v>
      </c>
      <c r="F13" s="41"/>
      <c r="G13" s="42"/>
      <c r="H13" s="49">
        <v>0.84666295000000003</v>
      </c>
      <c r="I13" s="50">
        <v>0.99299999999999999</v>
      </c>
      <c r="J13" s="51"/>
      <c r="K13" s="51"/>
      <c r="L13" s="47">
        <v>9.0799960199999994</v>
      </c>
      <c r="M13" s="48">
        <v>8.9730000000000008</v>
      </c>
      <c r="N13" s="49">
        <v>8.8853133500000006</v>
      </c>
      <c r="O13" s="50">
        <v>8.7080000000000002</v>
      </c>
      <c r="W13" s="8" t="s">
        <v>100</v>
      </c>
      <c r="Y13" s="47">
        <v>0.33128281999999998</v>
      </c>
      <c r="Z13" s="48">
        <v>0.51100000000000001</v>
      </c>
      <c r="AA13" s="47">
        <v>1.1779458700000001</v>
      </c>
      <c r="AB13" s="48">
        <v>1.1919999999999999</v>
      </c>
      <c r="AC13" s="51"/>
      <c r="AD13" s="51"/>
      <c r="AE13" s="47">
        <v>8.7529611000000003</v>
      </c>
      <c r="AF13" s="48">
        <v>8.609</v>
      </c>
      <c r="AG13" s="49">
        <v>8.5629401299999994</v>
      </c>
      <c r="AH13" s="50">
        <v>8.5009999999999994</v>
      </c>
    </row>
    <row r="14" spans="4:41" ht="18.75">
      <c r="D14" s="6" t="s">
        <v>61</v>
      </c>
      <c r="F14" s="41"/>
      <c r="G14" s="42"/>
      <c r="H14" s="49">
        <v>0.97095640999999999</v>
      </c>
      <c r="I14" s="50">
        <v>1.274</v>
      </c>
      <c r="J14" s="51"/>
      <c r="K14" s="51"/>
      <c r="L14" s="47">
        <v>8.9891393999999991</v>
      </c>
      <c r="M14" s="48">
        <v>8.7530000000000001</v>
      </c>
      <c r="N14" s="49">
        <v>8.9314931299999998</v>
      </c>
      <c r="O14" s="50">
        <v>8.6809999999999992</v>
      </c>
      <c r="W14" s="6" t="s">
        <v>101</v>
      </c>
      <c r="Y14" s="47">
        <v>0.30913005999999998</v>
      </c>
      <c r="Z14" s="48">
        <v>0.56399999999999995</v>
      </c>
      <c r="AA14" s="47">
        <v>1.3066903599999999</v>
      </c>
      <c r="AB14" s="48">
        <v>1.774</v>
      </c>
      <c r="AC14" s="51"/>
      <c r="AD14" s="51"/>
      <c r="AE14" s="47">
        <v>8.6975713999999993</v>
      </c>
      <c r="AF14" s="48">
        <v>8.2420000000000009</v>
      </c>
      <c r="AG14" s="49"/>
      <c r="AH14" s="50">
        <v>8.1890000000000001</v>
      </c>
    </row>
    <row r="15" spans="4:41" ht="17.25">
      <c r="D15" s="8" t="s">
        <v>75</v>
      </c>
      <c r="F15" s="41"/>
      <c r="G15" s="42"/>
      <c r="H15" s="49">
        <v>1.3616112199999999</v>
      </c>
      <c r="I15" s="50">
        <v>1.673</v>
      </c>
      <c r="J15" s="51"/>
      <c r="K15" s="51"/>
      <c r="L15" s="47">
        <v>8.6879330800000005</v>
      </c>
      <c r="M15" s="48">
        <v>8.3379999999999992</v>
      </c>
      <c r="N15" s="49">
        <v>8.5357444999999998</v>
      </c>
      <c r="O15" s="50">
        <v>8.2089999999999996</v>
      </c>
      <c r="W15" s="8" t="s">
        <v>102</v>
      </c>
      <c r="Y15" s="47">
        <v>1.0758487800000001</v>
      </c>
      <c r="Z15" s="48">
        <v>0.68700000000000006</v>
      </c>
      <c r="AA15" s="47">
        <v>1.7087727100000001</v>
      </c>
      <c r="AB15" s="48">
        <v>2.1539999999999999</v>
      </c>
      <c r="AC15" s="51"/>
      <c r="AD15" s="51"/>
      <c r="AE15" s="47">
        <v>8.6348886999999994</v>
      </c>
      <c r="AF15" s="48">
        <v>7.7910000000000004</v>
      </c>
      <c r="AG15" s="49"/>
      <c r="AH15" s="50">
        <v>7.8109999999999999</v>
      </c>
    </row>
    <row r="16" spans="4:41" ht="18">
      <c r="D16" s="8" t="s">
        <v>76</v>
      </c>
      <c r="F16" s="41"/>
      <c r="G16" s="42"/>
      <c r="H16" s="49">
        <v>1.0949161300000001</v>
      </c>
      <c r="I16" s="50">
        <v>1.6759999999999999</v>
      </c>
      <c r="J16" s="51"/>
      <c r="K16" s="51"/>
      <c r="L16" s="47">
        <v>8.8037513799999996</v>
      </c>
      <c r="M16" s="48">
        <v>8.4039999999999999</v>
      </c>
      <c r="N16" s="49">
        <v>8.6937055500000007</v>
      </c>
      <c r="O16" s="50">
        <v>8.2029999999999994</v>
      </c>
      <c r="W16" s="8" t="s">
        <v>103</v>
      </c>
      <c r="Y16" s="47">
        <v>0.21437816000000001</v>
      </c>
      <c r="Z16" s="48">
        <v>0.84299999999999997</v>
      </c>
      <c r="AA16" s="47">
        <v>1.0676253</v>
      </c>
      <c r="AB16" s="48">
        <v>1.7210000000000001</v>
      </c>
      <c r="AC16" s="51"/>
      <c r="AD16" s="51"/>
      <c r="AE16" s="47">
        <v>8.79633222</v>
      </c>
      <c r="AF16" s="48">
        <v>8.1329999999999991</v>
      </c>
      <c r="AG16" s="49">
        <v>8.7081304999999993</v>
      </c>
      <c r="AH16" s="50">
        <v>8.1080000000000005</v>
      </c>
    </row>
    <row r="17" spans="4:34" ht="18">
      <c r="D17" s="8" t="s">
        <v>77</v>
      </c>
      <c r="F17" s="41"/>
      <c r="G17" s="42"/>
      <c r="H17" s="49">
        <v>0.82868584999999995</v>
      </c>
      <c r="I17" s="50">
        <v>1.407</v>
      </c>
      <c r="J17" s="51"/>
      <c r="K17" s="51"/>
      <c r="L17" s="47">
        <v>8.8762422000000001</v>
      </c>
      <c r="M17" s="48">
        <v>8.52</v>
      </c>
      <c r="N17" s="49">
        <v>8.8357267499999992</v>
      </c>
      <c r="O17" s="50">
        <v>8.3160000000000007</v>
      </c>
      <c r="W17" s="8" t="s">
        <v>156</v>
      </c>
      <c r="Y17" s="47">
        <v>0.26640789999999998</v>
      </c>
      <c r="Z17" s="48">
        <v>0.57599999999999996</v>
      </c>
      <c r="AA17" s="47">
        <v>0.89501255000000002</v>
      </c>
      <c r="AB17" s="48">
        <v>1.4810000000000001</v>
      </c>
      <c r="AC17" s="51"/>
      <c r="AD17" s="51"/>
      <c r="AE17" s="47">
        <v>8.7911581600000002</v>
      </c>
      <c r="AF17" s="48">
        <v>8.2750000000000004</v>
      </c>
      <c r="AG17" s="49">
        <v>8.7786167899999992</v>
      </c>
      <c r="AH17" s="50">
        <v>8.1940000000000008</v>
      </c>
    </row>
    <row r="18" spans="4:34" ht="18">
      <c r="D18" s="8" t="s">
        <v>174</v>
      </c>
      <c r="F18" s="41"/>
      <c r="G18" s="42"/>
      <c r="H18" s="49"/>
      <c r="I18" s="50">
        <v>1.0720000000000001</v>
      </c>
      <c r="J18" s="51"/>
      <c r="K18" s="51"/>
      <c r="L18" s="47">
        <v>8.9463134199999992</v>
      </c>
      <c r="M18" s="48">
        <v>8.5890000000000004</v>
      </c>
      <c r="N18" s="49"/>
      <c r="O18" s="50">
        <v>8.3919999999999995</v>
      </c>
      <c r="W18" s="8" t="s">
        <v>104</v>
      </c>
      <c r="Y18" s="47">
        <v>0.47642454000000001</v>
      </c>
      <c r="Z18" s="48">
        <v>0.42299999999999999</v>
      </c>
      <c r="AA18" s="47">
        <v>1.45569525</v>
      </c>
      <c r="AB18" s="48">
        <v>1.619</v>
      </c>
      <c r="AC18" s="51"/>
      <c r="AD18" s="51"/>
      <c r="AE18" s="47">
        <v>8.6752502400000004</v>
      </c>
      <c r="AF18" s="48">
        <v>8.3870000000000005</v>
      </c>
      <c r="AG18" s="49"/>
      <c r="AH18" s="50">
        <v>8.3640000000000008</v>
      </c>
    </row>
    <row r="19" spans="4:34" ht="18">
      <c r="D19" s="8" t="s">
        <v>73</v>
      </c>
      <c r="F19" s="41"/>
      <c r="G19" s="42"/>
      <c r="H19" s="49">
        <v>1.23952324</v>
      </c>
      <c r="I19" s="50">
        <v>1.3320000000000001</v>
      </c>
      <c r="J19" s="51"/>
      <c r="K19" s="51"/>
      <c r="L19" s="47">
        <v>8.8809429000000009</v>
      </c>
      <c r="M19" s="48">
        <v>8.6720000000000006</v>
      </c>
      <c r="N19" s="49">
        <v>8.7018179799999995</v>
      </c>
      <c r="O19" s="50">
        <v>8.6440000000000001</v>
      </c>
      <c r="W19" s="8" t="s">
        <v>105</v>
      </c>
      <c r="Y19" s="47">
        <v>5.2508150000000003E-2</v>
      </c>
      <c r="Z19" s="48">
        <v>0.47</v>
      </c>
      <c r="AA19" s="47">
        <v>0.91527910999999995</v>
      </c>
      <c r="AB19" s="48">
        <v>1.3859999999999999</v>
      </c>
      <c r="AC19" s="51"/>
      <c r="AD19" s="51"/>
      <c r="AE19" s="47">
        <v>9.1034126299999993</v>
      </c>
      <c r="AF19" s="48">
        <v>8.5790000000000006</v>
      </c>
      <c r="AG19" s="49">
        <v>9.0170949900000004</v>
      </c>
      <c r="AH19" s="50">
        <v>8.5879999999999992</v>
      </c>
    </row>
    <row r="20" spans="4:34" ht="18.75">
      <c r="D20" s="8" t="s">
        <v>74</v>
      </c>
      <c r="F20" s="41"/>
      <c r="G20" s="42"/>
      <c r="H20" s="49">
        <v>0.85055342</v>
      </c>
      <c r="I20" s="50">
        <v>1.252</v>
      </c>
      <c r="J20" s="51"/>
      <c r="K20" s="51"/>
      <c r="L20" s="47">
        <v>9.1546719999999997</v>
      </c>
      <c r="M20" s="48">
        <v>8.8309999999999995</v>
      </c>
      <c r="N20" s="49">
        <v>9.0635885399999996</v>
      </c>
      <c r="O20" s="50">
        <v>8.7219999999999995</v>
      </c>
      <c r="W20" s="6" t="s">
        <v>106</v>
      </c>
      <c r="Y20" s="47">
        <v>0.87848254000000003</v>
      </c>
      <c r="Z20" s="48">
        <v>0.90100000000000002</v>
      </c>
      <c r="AA20" s="47">
        <v>1.3222464</v>
      </c>
      <c r="AB20" s="48">
        <v>1.639</v>
      </c>
      <c r="AC20" s="51"/>
      <c r="AD20" s="51"/>
      <c r="AE20" s="47">
        <v>8.6257042599999991</v>
      </c>
      <c r="AF20" s="48">
        <v>8.2710000000000008</v>
      </c>
      <c r="AG20" s="49"/>
      <c r="AH20" s="50">
        <v>8.2880000000000003</v>
      </c>
    </row>
    <row r="21" spans="4:34" ht="18.75">
      <c r="D21" s="6" t="s">
        <v>63</v>
      </c>
      <c r="F21" s="41"/>
      <c r="G21" s="42"/>
      <c r="H21" s="49">
        <v>1.37348772</v>
      </c>
      <c r="I21" s="50">
        <v>1.4970000000000001</v>
      </c>
      <c r="J21" s="51"/>
      <c r="K21" s="51"/>
      <c r="L21" s="47">
        <v>8.6548380799999993</v>
      </c>
      <c r="M21" s="48">
        <v>8.4860000000000007</v>
      </c>
      <c r="N21" s="49">
        <v>8.5626425800000003</v>
      </c>
      <c r="O21" s="50">
        <v>8.3970000000000002</v>
      </c>
      <c r="W21" s="6" t="s">
        <v>107</v>
      </c>
      <c r="Y21" s="47">
        <v>0.30968402</v>
      </c>
      <c r="Z21" s="48">
        <v>0.53400000000000003</v>
      </c>
      <c r="AA21" s="47">
        <v>1.1831615900000001</v>
      </c>
      <c r="AB21" s="48">
        <v>1.49</v>
      </c>
      <c r="AC21" s="51"/>
      <c r="AD21" s="51"/>
      <c r="AE21" s="47">
        <v>8.7636504199999994</v>
      </c>
      <c r="AF21" s="48">
        <v>8.3559999999999999</v>
      </c>
      <c r="AG21" s="49"/>
      <c r="AH21" s="50">
        <v>8.3970000000000002</v>
      </c>
    </row>
    <row r="22" spans="4:34" ht="18.75">
      <c r="D22" s="6" t="s">
        <v>64</v>
      </c>
      <c r="F22" s="41"/>
      <c r="G22" s="42"/>
      <c r="H22" s="49">
        <v>1.08544017</v>
      </c>
      <c r="I22" s="50">
        <v>1.3220000000000001</v>
      </c>
      <c r="J22" s="51"/>
      <c r="K22" s="51"/>
      <c r="L22" s="47">
        <v>8.7500356200000002</v>
      </c>
      <c r="M22" s="48">
        <v>8.516</v>
      </c>
      <c r="N22" s="49">
        <v>8.6882210299999993</v>
      </c>
      <c r="O22" s="50">
        <v>8.4819999999999993</v>
      </c>
      <c r="W22" s="6" t="s">
        <v>108</v>
      </c>
      <c r="Y22" s="47">
        <v>0.12319379</v>
      </c>
      <c r="Z22" s="48">
        <v>0.48599999999999999</v>
      </c>
      <c r="AA22" s="47">
        <v>1.1647432499999999</v>
      </c>
      <c r="AB22" s="48">
        <v>1.47</v>
      </c>
      <c r="AC22" s="51"/>
      <c r="AD22" s="51"/>
      <c r="AE22" s="47">
        <v>8.8078470899999992</v>
      </c>
      <c r="AF22" s="48">
        <v>8.3369999999999997</v>
      </c>
      <c r="AG22" s="49">
        <v>8.7328820900000004</v>
      </c>
      <c r="AH22" s="50">
        <v>8.3859999999999992</v>
      </c>
    </row>
    <row r="23" spans="4:34" ht="18.75">
      <c r="D23" s="6" t="s">
        <v>65</v>
      </c>
      <c r="F23" s="41"/>
      <c r="G23" s="42"/>
      <c r="H23" s="49">
        <v>1.0854641700000001</v>
      </c>
      <c r="I23" s="50">
        <v>1.2749999999999999</v>
      </c>
      <c r="J23" s="51"/>
      <c r="K23" s="51"/>
      <c r="L23" s="47">
        <v>8.8299641999999992</v>
      </c>
      <c r="M23" s="48">
        <v>8.5719999999999992</v>
      </c>
      <c r="N23" s="49">
        <v>8.7425620899999998</v>
      </c>
      <c r="O23" s="50">
        <v>8.5109999999999992</v>
      </c>
      <c r="W23" s="8" t="s">
        <v>109</v>
      </c>
      <c r="Y23" s="47">
        <v>1.08269364</v>
      </c>
      <c r="Z23" s="48">
        <v>1</v>
      </c>
      <c r="AA23" s="47">
        <v>1.6084294699999999</v>
      </c>
      <c r="AB23" s="48">
        <v>2.04</v>
      </c>
      <c r="AC23" s="51"/>
      <c r="AD23" s="51"/>
      <c r="AE23" s="47">
        <v>8.4241687200000008</v>
      </c>
      <c r="AF23" s="48">
        <v>8.0719999999999992</v>
      </c>
      <c r="AG23" s="49">
        <v>8.3395246299999997</v>
      </c>
      <c r="AH23" s="50">
        <v>7.8979999999999997</v>
      </c>
    </row>
    <row r="24" spans="4:34" ht="18.75">
      <c r="D24" s="6" t="s">
        <v>66</v>
      </c>
      <c r="F24" s="41"/>
      <c r="G24" s="42"/>
      <c r="H24" s="49">
        <v>1.0854765</v>
      </c>
      <c r="I24" s="50">
        <v>1.2969999999999999</v>
      </c>
      <c r="J24" s="51"/>
      <c r="K24" s="51"/>
      <c r="L24" s="47">
        <v>8.8086932400000002</v>
      </c>
      <c r="M24" s="48">
        <v>8.5530000000000008</v>
      </c>
      <c r="N24" s="49">
        <v>8.7792297999999995</v>
      </c>
      <c r="O24" s="50">
        <v>8.5250000000000004</v>
      </c>
      <c r="W24" s="8" t="s">
        <v>110</v>
      </c>
      <c r="Y24" s="47">
        <v>0.45637649000000002</v>
      </c>
      <c r="Z24" s="48">
        <v>0.46400000000000002</v>
      </c>
      <c r="AA24" s="47">
        <v>1.2592032399999999</v>
      </c>
      <c r="AB24" s="48">
        <v>1.522</v>
      </c>
      <c r="AC24" s="51"/>
      <c r="AD24" s="51"/>
      <c r="AE24" s="47">
        <v>8.6037376299999995</v>
      </c>
      <c r="AF24" s="48">
        <v>8.43</v>
      </c>
      <c r="AG24" s="49">
        <v>8.5172332599999994</v>
      </c>
      <c r="AH24" s="50">
        <v>8.3379999999999992</v>
      </c>
    </row>
    <row r="25" spans="4:34" ht="18">
      <c r="D25" s="8" t="s">
        <v>67</v>
      </c>
      <c r="F25" s="41"/>
      <c r="G25" s="42"/>
      <c r="H25" s="49">
        <v>1.17436567</v>
      </c>
      <c r="I25" s="50">
        <v>1.3839999999999999</v>
      </c>
      <c r="J25" s="51"/>
      <c r="K25" s="51"/>
      <c r="L25" s="47">
        <v>8.8199176000000001</v>
      </c>
      <c r="M25" s="48">
        <v>8.6880000000000006</v>
      </c>
      <c r="N25" s="49">
        <v>8.6987789099999997</v>
      </c>
      <c r="O25" s="50">
        <v>8.5129999999999999</v>
      </c>
      <c r="W25" s="8" t="s">
        <v>111</v>
      </c>
      <c r="Y25" s="47">
        <v>0.39872792000000001</v>
      </c>
      <c r="Z25" s="48">
        <v>0.39300000000000002</v>
      </c>
      <c r="AA25" s="47">
        <v>1.37328827</v>
      </c>
      <c r="AB25" s="48">
        <v>1.371</v>
      </c>
      <c r="AC25" s="51"/>
      <c r="AD25" s="51"/>
      <c r="AE25" s="47">
        <v>8.5348209599999993</v>
      </c>
      <c r="AF25" s="48">
        <v>8.4619999999999997</v>
      </c>
      <c r="AG25" s="49">
        <v>8.4053954300000004</v>
      </c>
      <c r="AH25" s="50">
        <v>8.4559999999999995</v>
      </c>
    </row>
    <row r="26" spans="4:34" ht="18">
      <c r="D26" s="8" t="s">
        <v>68</v>
      </c>
      <c r="F26" s="41"/>
      <c r="G26" s="42"/>
      <c r="H26" s="49">
        <v>1.04076149</v>
      </c>
      <c r="I26" s="50">
        <v>1.109</v>
      </c>
      <c r="J26" s="51"/>
      <c r="K26" s="51"/>
      <c r="L26" s="47">
        <v>8.7611671799999993</v>
      </c>
      <c r="M26" s="48">
        <v>8.8089999999999993</v>
      </c>
      <c r="N26" s="49">
        <v>8.6795394100000003</v>
      </c>
      <c r="O26" s="50">
        <v>8.7309999999999999</v>
      </c>
      <c r="W26" s="8" t="s">
        <v>112</v>
      </c>
      <c r="Y26" s="47">
        <v>0.43343375000000001</v>
      </c>
      <c r="Z26" s="48">
        <v>0.65400000000000003</v>
      </c>
      <c r="AA26" s="47">
        <v>1.4584255100000001</v>
      </c>
      <c r="AB26" s="48">
        <v>1.395</v>
      </c>
      <c r="AC26" s="51"/>
      <c r="AD26" s="51"/>
      <c r="AE26" s="47">
        <v>8.4853660899999994</v>
      </c>
      <c r="AF26" s="48">
        <v>8.4480000000000004</v>
      </c>
      <c r="AG26" s="49">
        <v>8.3158784699999995</v>
      </c>
      <c r="AH26" s="50">
        <v>8.4079999999999995</v>
      </c>
    </row>
    <row r="27" spans="4:34" ht="18">
      <c r="D27" s="8" t="s">
        <v>69</v>
      </c>
      <c r="F27" s="41"/>
      <c r="G27" s="42"/>
      <c r="H27" s="49">
        <v>1.0551644600000001</v>
      </c>
      <c r="I27" s="50">
        <v>1.101</v>
      </c>
      <c r="J27" s="51"/>
      <c r="K27" s="51"/>
      <c r="L27" s="47">
        <v>8.7859072600000001</v>
      </c>
      <c r="M27" s="48">
        <v>8.7729999999999997</v>
      </c>
      <c r="N27" s="49">
        <v>8.6903141799999997</v>
      </c>
      <c r="O27" s="50">
        <v>8.7140000000000004</v>
      </c>
      <c r="W27" s="8" t="s">
        <v>113</v>
      </c>
      <c r="Y27" s="47">
        <v>1.0038067500000001</v>
      </c>
      <c r="Z27" s="48">
        <v>0.51700000000000002</v>
      </c>
      <c r="AA27" s="47">
        <v>1.2955837699999999</v>
      </c>
      <c r="AB27" s="48">
        <v>1.448</v>
      </c>
      <c r="AC27" s="51"/>
      <c r="AD27" s="51"/>
      <c r="AE27" s="47"/>
      <c r="AF27" s="48">
        <v>8.4529999999999994</v>
      </c>
      <c r="AG27" s="49"/>
      <c r="AH27" s="50">
        <v>8.4480000000000004</v>
      </c>
    </row>
    <row r="28" spans="4:34" ht="18">
      <c r="D28" s="8" t="s">
        <v>70</v>
      </c>
      <c r="F28" s="41"/>
      <c r="G28" s="42"/>
      <c r="H28" s="49">
        <v>1.1894194300000001</v>
      </c>
      <c r="I28" s="50">
        <v>1.1970000000000001</v>
      </c>
      <c r="J28" s="51"/>
      <c r="K28" s="51"/>
      <c r="L28" s="47">
        <v>8.8048587600000001</v>
      </c>
      <c r="M28" s="48">
        <v>8.8239999999999998</v>
      </c>
      <c r="N28" s="49">
        <v>8.59942517</v>
      </c>
      <c r="O28" s="50">
        <v>8.6479999999999997</v>
      </c>
      <c r="W28" s="8" t="s">
        <v>114</v>
      </c>
      <c r="Y28" s="47">
        <v>0.33358881000000001</v>
      </c>
      <c r="Z28" s="48">
        <v>0.46800000000000003</v>
      </c>
      <c r="AA28" s="47">
        <v>0.83132923999999997</v>
      </c>
      <c r="AB28" s="48">
        <v>1.276</v>
      </c>
      <c r="AC28" s="51"/>
      <c r="AD28" s="51"/>
      <c r="AE28" s="47">
        <v>8.82622383</v>
      </c>
      <c r="AF28" s="48">
        <v>8.5410000000000004</v>
      </c>
      <c r="AG28" s="49"/>
      <c r="AH28" s="50">
        <v>8.5649999999999995</v>
      </c>
    </row>
    <row r="29" spans="4:34" ht="18">
      <c r="D29" s="8" t="s">
        <v>71</v>
      </c>
      <c r="F29" s="41"/>
      <c r="G29" s="42"/>
      <c r="H29" s="49">
        <v>0.90882850000000004</v>
      </c>
      <c r="I29" s="50">
        <v>1.069</v>
      </c>
      <c r="J29" s="51"/>
      <c r="K29" s="51"/>
      <c r="L29" s="47">
        <v>8.9178104600000001</v>
      </c>
      <c r="M29" s="48">
        <v>8.7970000000000006</v>
      </c>
      <c r="N29" s="49">
        <v>8.8973212999999998</v>
      </c>
      <c r="O29" s="50">
        <v>8.7989999999999995</v>
      </c>
      <c r="W29" s="9" t="s">
        <v>115</v>
      </c>
      <c r="Y29" s="47">
        <v>0.67375534000000004</v>
      </c>
      <c r="Z29" s="48">
        <v>0.89500000000000002</v>
      </c>
      <c r="AA29" s="47">
        <v>1.4550476999999999</v>
      </c>
      <c r="AB29" s="48">
        <v>1.946</v>
      </c>
      <c r="AC29" s="51"/>
      <c r="AD29" s="51"/>
      <c r="AE29" s="47">
        <v>8.5539454999999993</v>
      </c>
      <c r="AF29" s="48">
        <v>8.0530000000000008</v>
      </c>
      <c r="AG29" s="49">
        <v>8.4848854800000009</v>
      </c>
      <c r="AH29" s="50">
        <v>8.0280000000000005</v>
      </c>
    </row>
    <row r="30" spans="4:34" ht="18">
      <c r="D30" s="8" t="s">
        <v>72</v>
      </c>
      <c r="F30" s="41"/>
      <c r="G30" s="42"/>
      <c r="H30" s="49">
        <v>0.47509825999999999</v>
      </c>
      <c r="I30" s="50">
        <v>1.0569999999999999</v>
      </c>
      <c r="J30" s="51"/>
      <c r="K30" s="51"/>
      <c r="L30" s="47">
        <v>9.1332419399999996</v>
      </c>
      <c r="M30" s="48">
        <v>8.7560000000000002</v>
      </c>
      <c r="N30" s="49">
        <v>9.1373844799999997</v>
      </c>
      <c r="O30" s="50">
        <v>8.7590000000000003</v>
      </c>
      <c r="W30" s="9" t="s">
        <v>116</v>
      </c>
      <c r="Y30" s="47">
        <v>0.67458505999999996</v>
      </c>
      <c r="Z30" s="48">
        <v>0.85299999999999998</v>
      </c>
      <c r="AA30" s="47">
        <v>1.25947981</v>
      </c>
      <c r="AB30" s="48">
        <v>1.4359999999999999</v>
      </c>
      <c r="AC30" s="51"/>
      <c r="AD30" s="51"/>
      <c r="AE30" s="47">
        <v>8.7597360200000001</v>
      </c>
      <c r="AF30" s="48">
        <v>8.5939999999999994</v>
      </c>
      <c r="AG30" s="49">
        <v>8.6993051700000006</v>
      </c>
      <c r="AH30" s="50">
        <v>8.5299999999999994</v>
      </c>
    </row>
    <row r="31" spans="4:34" ht="18">
      <c r="D31" s="9" t="s">
        <v>82</v>
      </c>
      <c r="F31" s="41"/>
      <c r="G31" s="42"/>
      <c r="H31" s="49">
        <v>1.37504509</v>
      </c>
      <c r="I31" s="50">
        <v>1.651</v>
      </c>
      <c r="J31" s="51"/>
      <c r="K31" s="51"/>
      <c r="L31" s="47">
        <v>8.6586501800000004</v>
      </c>
      <c r="M31" s="48">
        <v>8.4090000000000007</v>
      </c>
      <c r="N31" s="49">
        <v>8.5075963699999999</v>
      </c>
      <c r="O31" s="50">
        <v>8.2919999999999998</v>
      </c>
      <c r="W31" s="9" t="s">
        <v>163</v>
      </c>
      <c r="Y31" s="47">
        <v>0.50179571999999995</v>
      </c>
      <c r="Z31" s="48">
        <v>0.76200000000000001</v>
      </c>
      <c r="AA31" s="47">
        <v>1.43524527</v>
      </c>
      <c r="AB31" s="48">
        <v>1.917</v>
      </c>
      <c r="AC31" s="51"/>
      <c r="AD31" s="51"/>
      <c r="AE31" s="47">
        <v>8.5828371000000008</v>
      </c>
      <c r="AF31" s="48">
        <v>8.0939999999999994</v>
      </c>
      <c r="AG31" s="49">
        <v>8.5044821699999993</v>
      </c>
      <c r="AH31" s="50">
        <v>8.0570000000000004</v>
      </c>
    </row>
    <row r="32" spans="4:34" ht="18">
      <c r="D32" s="9" t="s">
        <v>83</v>
      </c>
      <c r="F32" s="41"/>
      <c r="G32" s="42"/>
      <c r="H32" s="49">
        <v>1.25527145</v>
      </c>
      <c r="I32" s="50">
        <v>1.508</v>
      </c>
      <c r="J32" s="51"/>
      <c r="K32" s="51"/>
      <c r="L32" s="47">
        <v>8.8425322200000007</v>
      </c>
      <c r="M32" s="48">
        <v>8.5739999999999998</v>
      </c>
      <c r="N32" s="49">
        <v>8.6649799499999993</v>
      </c>
      <c r="O32" s="50">
        <v>8.4600000000000009</v>
      </c>
      <c r="W32" s="9" t="s">
        <v>164</v>
      </c>
      <c r="Y32" s="47">
        <v>0.55239389999999999</v>
      </c>
      <c r="Z32" s="48">
        <v>0.89500000000000002</v>
      </c>
      <c r="AA32" s="47">
        <v>1.4355379100000001</v>
      </c>
      <c r="AB32" s="48">
        <v>1.917</v>
      </c>
      <c r="AC32" s="51"/>
      <c r="AD32" s="51"/>
      <c r="AE32" s="47">
        <v>8.5800785200000007</v>
      </c>
      <c r="AF32" s="48">
        <v>8.0719999999999992</v>
      </c>
      <c r="AG32" s="49">
        <v>8.5041283300000003</v>
      </c>
      <c r="AH32" s="50">
        <v>8.0570000000000004</v>
      </c>
    </row>
    <row r="33" spans="4:34" ht="18">
      <c r="D33" s="9" t="s">
        <v>85</v>
      </c>
      <c r="F33" s="41"/>
      <c r="G33" s="42"/>
      <c r="H33" s="49">
        <v>1.23509471</v>
      </c>
      <c r="I33" s="50">
        <v>1.3440000000000001</v>
      </c>
      <c r="J33" s="51"/>
      <c r="K33" s="51"/>
      <c r="L33" s="47">
        <v>8.7585215400000003</v>
      </c>
      <c r="M33" s="48">
        <v>8.6419999999999995</v>
      </c>
      <c r="N33" s="49">
        <v>8.6496456500000001</v>
      </c>
      <c r="O33" s="50">
        <v>8.5920000000000005</v>
      </c>
      <c r="W33" s="9" t="s">
        <v>117</v>
      </c>
      <c r="Y33" s="47">
        <v>0.33266328000000001</v>
      </c>
      <c r="Z33" s="48">
        <v>0.54700000000000004</v>
      </c>
      <c r="AA33" s="47">
        <v>1.0852780099999999</v>
      </c>
      <c r="AB33" s="48">
        <v>1.2549999999999999</v>
      </c>
      <c r="AC33" s="51"/>
      <c r="AD33" s="51"/>
      <c r="AE33" s="47">
        <v>8.9405066800000004</v>
      </c>
      <c r="AF33" s="48">
        <v>8.7330000000000005</v>
      </c>
      <c r="AG33" s="49">
        <v>8.84800991</v>
      </c>
      <c r="AH33" s="50">
        <v>8.7110000000000003</v>
      </c>
    </row>
    <row r="34" spans="4:34" ht="18.75">
      <c r="D34" s="9" t="s">
        <v>86</v>
      </c>
      <c r="F34" s="41"/>
      <c r="G34" s="42"/>
      <c r="H34" s="49">
        <v>1.0268828400000001</v>
      </c>
      <c r="I34" s="50">
        <v>1.1060000000000001</v>
      </c>
      <c r="J34" s="51"/>
      <c r="K34" s="51"/>
      <c r="L34" s="47">
        <v>9.0140465400000007</v>
      </c>
      <c r="M34" s="48">
        <v>8.8949999999999996</v>
      </c>
      <c r="N34" s="49">
        <v>8.8656793799999996</v>
      </c>
      <c r="O34" s="50">
        <v>8.8209999999999997</v>
      </c>
      <c r="W34" s="9" t="s">
        <v>118</v>
      </c>
      <c r="Y34" s="47">
        <v>0.30680452000000002</v>
      </c>
      <c r="Z34" s="48">
        <v>0.63500000000000001</v>
      </c>
      <c r="AA34" s="47">
        <v>1.0736540299999999</v>
      </c>
      <c r="AB34" s="48">
        <v>1.452</v>
      </c>
      <c r="AC34" s="51"/>
      <c r="AD34" s="51"/>
      <c r="AE34" s="47">
        <v>8.8899252200000003</v>
      </c>
      <c r="AF34" s="48">
        <v>8.4990000000000006</v>
      </c>
      <c r="AG34" s="49">
        <v>8.8583066299999995</v>
      </c>
      <c r="AH34" s="50">
        <v>8.5169999999999995</v>
      </c>
    </row>
    <row r="35" spans="4:34" ht="18.75">
      <c r="D35" s="9" t="s">
        <v>84</v>
      </c>
      <c r="F35" s="41"/>
      <c r="G35" s="42"/>
      <c r="H35" s="49">
        <v>1.35234136</v>
      </c>
      <c r="I35" s="50">
        <v>1.5960000000000001</v>
      </c>
      <c r="J35" s="51"/>
      <c r="K35" s="51"/>
      <c r="L35" s="47">
        <v>8.7526567600000007</v>
      </c>
      <c r="M35" s="48">
        <v>8.4789999999999992</v>
      </c>
      <c r="N35" s="49">
        <v>8.5649545400000004</v>
      </c>
      <c r="O35" s="50">
        <v>8.3670000000000009</v>
      </c>
      <c r="W35" s="8" t="s">
        <v>119</v>
      </c>
      <c r="Y35" s="47">
        <v>0.55692514000000004</v>
      </c>
      <c r="Z35" s="48">
        <v>0.65800000000000003</v>
      </c>
      <c r="AA35" s="47">
        <v>1.1476404600000001</v>
      </c>
      <c r="AB35" s="48">
        <v>1.369</v>
      </c>
      <c r="AC35" s="51"/>
      <c r="AD35" s="51"/>
      <c r="AE35" s="47">
        <v>8.9513294000000005</v>
      </c>
      <c r="AF35" s="48">
        <v>8.7439999999999998</v>
      </c>
      <c r="AG35" s="49">
        <v>8.7429976800000002</v>
      </c>
      <c r="AH35" s="50">
        <v>8.5950000000000006</v>
      </c>
    </row>
    <row r="36" spans="4:34" ht="18">
      <c r="D36" s="9" t="s">
        <v>165</v>
      </c>
      <c r="F36" s="41"/>
      <c r="G36" s="42"/>
      <c r="H36" s="49">
        <v>1.27211786</v>
      </c>
      <c r="I36" s="50">
        <v>1.516</v>
      </c>
      <c r="J36" s="51"/>
      <c r="K36" s="51"/>
      <c r="L36" s="47">
        <v>8.8912614800000007</v>
      </c>
      <c r="M36" s="48">
        <v>8.6110000000000007</v>
      </c>
      <c r="N36" s="49">
        <v>8.6658767399999999</v>
      </c>
      <c r="O36" s="50">
        <v>8.4589999999999996</v>
      </c>
      <c r="W36" s="8" t="s">
        <v>120</v>
      </c>
      <c r="Y36" s="47">
        <v>0.56129322000000004</v>
      </c>
      <c r="Z36" s="48">
        <v>0.95799999999999996</v>
      </c>
      <c r="AA36" s="47">
        <v>1.37332992</v>
      </c>
      <c r="AB36" s="48">
        <v>2.1230000000000002</v>
      </c>
      <c r="AC36" s="51"/>
      <c r="AD36" s="51"/>
      <c r="AE36" s="47">
        <v>8.6320554200000004</v>
      </c>
      <c r="AF36" s="48">
        <v>7.8810000000000002</v>
      </c>
      <c r="AG36" s="49">
        <v>8.5690559000000004</v>
      </c>
      <c r="AH36" s="50">
        <v>7.8120000000000003</v>
      </c>
    </row>
    <row r="37" spans="4:34" ht="18">
      <c r="D37" s="9" t="s">
        <v>166</v>
      </c>
      <c r="F37" s="41"/>
      <c r="G37" s="42"/>
      <c r="H37" s="49">
        <v>1.2720786799999999</v>
      </c>
      <c r="I37" s="50">
        <v>1.516</v>
      </c>
      <c r="J37" s="51"/>
      <c r="K37" s="51"/>
      <c r="L37" s="47">
        <v>8.8989480800000003</v>
      </c>
      <c r="M37" s="48">
        <v>8.6259999999999994</v>
      </c>
      <c r="N37" s="49">
        <v>8.66589572</v>
      </c>
      <c r="O37" s="50">
        <v>8.4589999999999996</v>
      </c>
      <c r="W37" s="8" t="s">
        <v>121</v>
      </c>
      <c r="Y37" s="47">
        <v>0.46184025000000001</v>
      </c>
      <c r="Z37" s="48">
        <v>0.96299999999999997</v>
      </c>
      <c r="AA37" s="47">
        <v>1.20154268</v>
      </c>
      <c r="AB37" s="48">
        <v>1.9079999999999999</v>
      </c>
      <c r="AC37" s="51"/>
      <c r="AD37" s="51"/>
      <c r="AE37" s="47">
        <v>8.7381731899999995</v>
      </c>
      <c r="AF37" s="48">
        <v>8.0609999999999999</v>
      </c>
      <c r="AG37" s="49">
        <v>8.7055237200000004</v>
      </c>
      <c r="AH37" s="50">
        <v>7.9720000000000004</v>
      </c>
    </row>
    <row r="38" spans="4:34" ht="18">
      <c r="D38" s="9" t="s">
        <v>87</v>
      </c>
      <c r="F38" s="41"/>
      <c r="G38" s="42"/>
      <c r="H38" s="49">
        <v>1.24419188</v>
      </c>
      <c r="I38" s="50">
        <v>1.379</v>
      </c>
      <c r="J38" s="51"/>
      <c r="K38" s="51"/>
      <c r="L38" s="47">
        <v>8.8247369399999993</v>
      </c>
      <c r="M38" s="48">
        <v>8.64</v>
      </c>
      <c r="N38" s="49">
        <v>8.6606035400000003</v>
      </c>
      <c r="O38" s="50">
        <v>8.5660000000000007</v>
      </c>
      <c r="W38" s="8" t="s">
        <v>122</v>
      </c>
      <c r="Y38" s="47">
        <v>0.35517110000000002</v>
      </c>
      <c r="Z38" s="48">
        <v>0.73499999999999999</v>
      </c>
      <c r="AA38" s="47">
        <v>1.1671034199999999</v>
      </c>
      <c r="AB38" s="48">
        <v>1.948</v>
      </c>
      <c r="AC38" s="51"/>
      <c r="AD38" s="51"/>
      <c r="AE38" s="47">
        <v>8.8488857599999999</v>
      </c>
      <c r="AF38" s="48">
        <v>8.1839999999999993</v>
      </c>
      <c r="AG38" s="49">
        <v>8.7709571000000004</v>
      </c>
      <c r="AH38" s="50">
        <v>7.9820000000000002</v>
      </c>
    </row>
    <row r="39" spans="4:34" ht="18.75">
      <c r="D39" s="9" t="s">
        <v>89</v>
      </c>
      <c r="F39" s="41"/>
      <c r="G39" s="42"/>
      <c r="H39" s="49">
        <v>1.1506736099999999</v>
      </c>
      <c r="I39" s="50">
        <v>1.2749999999999999</v>
      </c>
      <c r="J39" s="51"/>
      <c r="K39" s="51"/>
      <c r="L39" s="47">
        <v>8.84759356</v>
      </c>
      <c r="M39" s="48">
        <v>8.7420000000000009</v>
      </c>
      <c r="N39" s="49">
        <v>8.7504320500000006</v>
      </c>
      <c r="O39" s="50">
        <v>8.6739999999999995</v>
      </c>
      <c r="W39" s="8" t="s">
        <v>123</v>
      </c>
      <c r="Y39" s="47">
        <v>0.36395875999999999</v>
      </c>
      <c r="Z39" s="48">
        <v>0.49199999999999999</v>
      </c>
      <c r="AA39" s="47">
        <v>1.07921964</v>
      </c>
      <c r="AB39" s="48">
        <v>1.8320000000000001</v>
      </c>
      <c r="AC39" s="51"/>
      <c r="AD39" s="51"/>
      <c r="AE39" s="47">
        <v>8.8976755599999997</v>
      </c>
      <c r="AF39" s="48">
        <v>8.3680000000000003</v>
      </c>
      <c r="AG39" s="49">
        <v>8.8726608200000001</v>
      </c>
      <c r="AH39" s="50">
        <v>8.109</v>
      </c>
    </row>
    <row r="40" spans="4:34" ht="18.75">
      <c r="D40" s="9" t="s">
        <v>88</v>
      </c>
      <c r="F40" s="41"/>
      <c r="G40" s="42"/>
      <c r="H40" s="49">
        <v>0.89107738999999997</v>
      </c>
      <c r="I40" s="50">
        <v>1.032</v>
      </c>
      <c r="J40" s="51"/>
      <c r="K40" s="51"/>
      <c r="L40" s="47">
        <v>9.0871281400000008</v>
      </c>
      <c r="M40" s="48">
        <v>8.9469999999999992</v>
      </c>
      <c r="N40" s="49">
        <v>9.0044552499999995</v>
      </c>
      <c r="O40" s="50">
        <v>8.9</v>
      </c>
      <c r="W40" s="6" t="s">
        <v>124</v>
      </c>
      <c r="Y40" s="47">
        <v>0.42082803000000002</v>
      </c>
      <c r="Z40" s="48">
        <v>0.71199999999999997</v>
      </c>
      <c r="AA40" s="47">
        <v>1.69235644</v>
      </c>
      <c r="AB40" s="48">
        <v>2.3410000000000002</v>
      </c>
      <c r="AC40" s="51"/>
      <c r="AD40" s="51"/>
      <c r="AE40" s="47">
        <v>8.3602094499999993</v>
      </c>
      <c r="AF40" s="48">
        <v>7.6989999999999998</v>
      </c>
      <c r="AG40" s="49">
        <v>8.2651459799999998</v>
      </c>
      <c r="AH40" s="50">
        <v>7.6289999999999996</v>
      </c>
    </row>
    <row r="41" spans="4:34" ht="18.75">
      <c r="D41" s="9" t="s">
        <v>90</v>
      </c>
      <c r="F41" s="41"/>
      <c r="G41" s="42"/>
      <c r="H41" s="49">
        <v>1.1158405</v>
      </c>
      <c r="I41" s="50">
        <v>1.3009999999999999</v>
      </c>
      <c r="J41" s="51"/>
      <c r="K41" s="51"/>
      <c r="L41" s="47">
        <v>9.0098974799999993</v>
      </c>
      <c r="M41" s="48">
        <v>8.81</v>
      </c>
      <c r="N41" s="49">
        <v>8.7255740599999996</v>
      </c>
      <c r="O41" s="50">
        <v>8.6219999999999999</v>
      </c>
      <c r="W41" s="6" t="s">
        <v>125</v>
      </c>
      <c r="Y41" s="47">
        <v>0.59623788</v>
      </c>
      <c r="Z41" s="48">
        <v>0.73399999999999999</v>
      </c>
      <c r="AA41" s="47">
        <v>1.6266280900000001</v>
      </c>
      <c r="AB41" s="48">
        <v>2.23</v>
      </c>
      <c r="AC41" s="51"/>
      <c r="AD41" s="51"/>
      <c r="AE41" s="47">
        <v>8.3724039799999996</v>
      </c>
      <c r="AF41" s="48">
        <v>7.8010000000000002</v>
      </c>
      <c r="AG41" s="49">
        <v>8.3094415900000005</v>
      </c>
      <c r="AH41" s="50">
        <v>7.7350000000000003</v>
      </c>
    </row>
    <row r="42" spans="4:34" ht="18.75">
      <c r="D42" s="9" t="s">
        <v>91</v>
      </c>
      <c r="F42" s="41"/>
      <c r="G42" s="42"/>
      <c r="H42" s="49">
        <v>0.93510603999999997</v>
      </c>
      <c r="I42" s="50">
        <v>1.2430000000000001</v>
      </c>
      <c r="J42" s="51"/>
      <c r="K42" s="51"/>
      <c r="L42" s="47">
        <v>9.1236644200000008</v>
      </c>
      <c r="M42" s="48">
        <v>8.84</v>
      </c>
      <c r="N42" s="49">
        <v>8.9694198400000005</v>
      </c>
      <c r="O42" s="50">
        <v>8.7149999999999999</v>
      </c>
      <c r="W42" s="6" t="s">
        <v>126</v>
      </c>
      <c r="Y42" s="47">
        <v>0.53161871999999999</v>
      </c>
      <c r="Z42" s="48">
        <v>0.80200000000000005</v>
      </c>
      <c r="AA42" s="47">
        <v>1.6577338699999999</v>
      </c>
      <c r="AB42" s="48">
        <v>2.1659999999999999</v>
      </c>
      <c r="AC42" s="51"/>
      <c r="AD42" s="51"/>
      <c r="AE42" s="47">
        <v>8.3905622399999995</v>
      </c>
      <c r="AF42" s="48">
        <v>7.851</v>
      </c>
      <c r="AG42" s="49">
        <v>8.2829749499999998</v>
      </c>
      <c r="AH42" s="50">
        <v>7.8049999999999997</v>
      </c>
    </row>
    <row r="43" spans="4:34" ht="18.75">
      <c r="D43" s="8" t="s">
        <v>92</v>
      </c>
      <c r="F43" s="41"/>
      <c r="G43" s="42"/>
      <c r="H43" s="49">
        <v>1.1412797299999999</v>
      </c>
      <c r="I43" s="50">
        <v>1.3029999999999999</v>
      </c>
      <c r="J43" s="51"/>
      <c r="K43" s="51"/>
      <c r="L43" s="47">
        <v>9.1177935600000009</v>
      </c>
      <c r="M43" s="48">
        <v>8.9350000000000005</v>
      </c>
      <c r="N43" s="49">
        <v>8.7767239099999994</v>
      </c>
      <c r="O43" s="50">
        <v>8.6560000000000006</v>
      </c>
      <c r="W43" s="6" t="s">
        <v>127</v>
      </c>
      <c r="Y43" s="47">
        <v>0.55423305</v>
      </c>
      <c r="Z43" s="48">
        <v>0.72</v>
      </c>
      <c r="AA43" s="47">
        <v>1.71793591</v>
      </c>
      <c r="AB43" s="48">
        <v>2.1850000000000001</v>
      </c>
      <c r="AC43" s="51"/>
      <c r="AD43" s="51"/>
      <c r="AE43" s="47">
        <v>8.4092600100000006</v>
      </c>
      <c r="AF43" s="48">
        <v>7.9320000000000004</v>
      </c>
      <c r="AG43" s="49">
        <v>8.2515886100000007</v>
      </c>
      <c r="AH43" s="50">
        <v>7.7960000000000003</v>
      </c>
    </row>
    <row r="44" spans="4:34" ht="18.75">
      <c r="D44" s="8" t="s">
        <v>93</v>
      </c>
      <c r="F44" s="41"/>
      <c r="G44" s="42"/>
      <c r="H44" s="49">
        <v>0.83239713000000004</v>
      </c>
      <c r="I44" s="50">
        <v>0.90100000000000002</v>
      </c>
      <c r="J44" s="51"/>
      <c r="K44" s="51"/>
      <c r="L44" s="47">
        <v>9.3990818600000008</v>
      </c>
      <c r="M44" s="48">
        <v>9.1620000000000008</v>
      </c>
      <c r="N44" s="49">
        <v>9.0088025900000002</v>
      </c>
      <c r="O44" s="50">
        <v>9.0470000000000006</v>
      </c>
      <c r="W44" s="6" t="s">
        <v>128</v>
      </c>
      <c r="Y44" s="47">
        <v>0.56931072999999999</v>
      </c>
      <c r="Z44" s="48">
        <v>0.66700000000000004</v>
      </c>
      <c r="AA44" s="47">
        <v>1.84074939</v>
      </c>
      <c r="AB44" s="48">
        <v>2.2410000000000001</v>
      </c>
      <c r="AC44" s="51"/>
      <c r="AD44" s="51"/>
      <c r="AE44" s="47">
        <v>8.3812571499999997</v>
      </c>
      <c r="AF44" s="48">
        <v>7.9320000000000004</v>
      </c>
      <c r="AG44" s="49">
        <v>8.1550201900000001</v>
      </c>
      <c r="AH44" s="50">
        <v>7.7460000000000004</v>
      </c>
    </row>
    <row r="45" spans="4:34" ht="18.75">
      <c r="D45" s="8" t="s">
        <v>23</v>
      </c>
      <c r="F45" s="41"/>
      <c r="G45" s="42"/>
      <c r="H45" s="49">
        <v>1.56588415</v>
      </c>
      <c r="I45" s="50">
        <v>1.891</v>
      </c>
      <c r="J45" s="51"/>
      <c r="K45" s="51"/>
      <c r="L45" s="47">
        <v>8.5530540199999994</v>
      </c>
      <c r="M45" s="48">
        <v>8.0890000000000004</v>
      </c>
      <c r="N45" s="49">
        <v>8.38895211</v>
      </c>
      <c r="O45" s="50">
        <v>8.0090000000000003</v>
      </c>
      <c r="W45" s="8" t="s">
        <v>129</v>
      </c>
      <c r="Y45" s="47">
        <v>0.36692081999999998</v>
      </c>
      <c r="Z45" s="48">
        <v>0.54</v>
      </c>
      <c r="AA45" s="47">
        <v>1.57357054</v>
      </c>
      <c r="AB45" s="48">
        <v>1.9890000000000001</v>
      </c>
      <c r="AC45" s="51"/>
      <c r="AD45" s="51"/>
      <c r="AE45" s="47">
        <v>8.5129313199999999</v>
      </c>
      <c r="AF45" s="48">
        <v>8.0809999999999995</v>
      </c>
      <c r="AG45" s="49">
        <v>8.3859098400000001</v>
      </c>
      <c r="AH45" s="50">
        <v>7.9779999999999998</v>
      </c>
    </row>
    <row r="46" spans="4:34" ht="18.75">
      <c r="D46" s="8" t="s">
        <v>24</v>
      </c>
      <c r="F46" s="41"/>
      <c r="G46" s="42"/>
      <c r="H46" s="49">
        <v>1.38263666</v>
      </c>
      <c r="I46" s="50">
        <v>1.8620000000000001</v>
      </c>
      <c r="J46" s="51"/>
      <c r="K46" s="51"/>
      <c r="L46" s="47">
        <v>8.7146869999999996</v>
      </c>
      <c r="M46" s="48">
        <v>8.1319999999999997</v>
      </c>
      <c r="N46" s="49">
        <v>8.5130712400000004</v>
      </c>
      <c r="O46" s="50">
        <v>8.0370000000000008</v>
      </c>
      <c r="W46" s="8" t="s">
        <v>130</v>
      </c>
      <c r="Y46" s="47">
        <v>0.47717120000000002</v>
      </c>
      <c r="Z46" s="48">
        <v>0.60199999999999998</v>
      </c>
      <c r="AA46" s="47">
        <v>1.0559397800000001</v>
      </c>
      <c r="AB46" s="48">
        <v>1.4950000000000001</v>
      </c>
      <c r="AC46" s="51"/>
      <c r="AD46" s="51"/>
      <c r="AE46" s="47">
        <v>8.6927286800000001</v>
      </c>
      <c r="AF46" s="48">
        <v>8.4169999999999998</v>
      </c>
      <c r="AG46" s="49">
        <v>8.7084506800000003</v>
      </c>
      <c r="AH46" s="50">
        <v>8.4209999999999994</v>
      </c>
    </row>
    <row r="47" spans="4:34" ht="18.75">
      <c r="D47" s="8" t="s">
        <v>25</v>
      </c>
      <c r="F47" s="41"/>
      <c r="G47" s="42"/>
      <c r="H47" s="49">
        <v>1.2098317199999999</v>
      </c>
      <c r="I47" s="50">
        <v>1.603</v>
      </c>
      <c r="J47" s="51"/>
      <c r="K47" s="51"/>
      <c r="L47" s="47">
        <v>8.88880202</v>
      </c>
      <c r="M47" s="48">
        <v>8.4220000000000006</v>
      </c>
      <c r="N47" s="49">
        <v>8.6572239799999995</v>
      </c>
      <c r="O47" s="50">
        <v>8.2240000000000002</v>
      </c>
      <c r="W47" s="8" t="s">
        <v>52</v>
      </c>
      <c r="Y47" s="47">
        <v>0.63703187999999999</v>
      </c>
      <c r="Z47" s="48">
        <v>0.63300000000000001</v>
      </c>
      <c r="AA47" s="47">
        <v>1.3470060500000001</v>
      </c>
      <c r="AB47" s="48">
        <v>1.7549999999999999</v>
      </c>
      <c r="AC47" s="51"/>
      <c r="AD47" s="51"/>
      <c r="AE47" s="47">
        <v>8.60208716</v>
      </c>
      <c r="AF47" s="48">
        <v>8.2469999999999999</v>
      </c>
      <c r="AG47" s="49">
        <v>8.5686543700000009</v>
      </c>
      <c r="AH47" s="50">
        <v>8.2140000000000004</v>
      </c>
    </row>
    <row r="48" spans="4:34" ht="18.75">
      <c r="D48" s="8" t="s">
        <v>26</v>
      </c>
      <c r="F48" s="41"/>
      <c r="G48" s="42"/>
      <c r="H48" s="49">
        <v>0.98355587</v>
      </c>
      <c r="I48" s="50">
        <v>1.37</v>
      </c>
      <c r="J48" s="51"/>
      <c r="K48" s="51"/>
      <c r="L48" s="47">
        <v>8.99162252</v>
      </c>
      <c r="M48" s="48">
        <v>8.5879999999999992</v>
      </c>
      <c r="N48" s="49">
        <v>8.8246871500000008</v>
      </c>
      <c r="O48" s="50">
        <v>8.3360000000000003</v>
      </c>
      <c r="W48" s="8" t="s">
        <v>53</v>
      </c>
      <c r="Y48" s="47">
        <v>0.19760046000000001</v>
      </c>
      <c r="Z48" s="48">
        <v>0.51100000000000001</v>
      </c>
      <c r="AA48" s="47">
        <v>1.33137124</v>
      </c>
      <c r="AB48" s="48">
        <v>1.6719999999999999</v>
      </c>
      <c r="AC48" s="51"/>
      <c r="AD48" s="51"/>
      <c r="AE48" s="47">
        <v>8.7563354600000007</v>
      </c>
      <c r="AF48" s="48">
        <v>8.3729999999999993</v>
      </c>
      <c r="AG48" s="49">
        <v>8.57317134</v>
      </c>
      <c r="AH48" s="50">
        <v>8.298</v>
      </c>
    </row>
    <row r="49" spans="4:34" ht="18.75">
      <c r="D49" s="8" t="s">
        <v>27</v>
      </c>
      <c r="F49" s="41"/>
      <c r="G49" s="42"/>
      <c r="H49" s="49">
        <v>0.92691942999999999</v>
      </c>
      <c r="I49" s="50">
        <v>1.2809999999999999</v>
      </c>
      <c r="J49" s="51"/>
      <c r="K49" s="51"/>
      <c r="L49" s="47">
        <v>9.0052635399999996</v>
      </c>
      <c r="M49" s="48">
        <v>8.5449999999999999</v>
      </c>
      <c r="N49" s="49">
        <v>8.9339699899999996</v>
      </c>
      <c r="O49" s="50">
        <v>8.4740000000000002</v>
      </c>
      <c r="W49" s="8" t="s">
        <v>131</v>
      </c>
      <c r="Y49" s="47">
        <v>0.54566625999999996</v>
      </c>
      <c r="Z49" s="48">
        <v>0.88300000000000001</v>
      </c>
      <c r="AA49" s="47">
        <v>1.3553781300000001</v>
      </c>
      <c r="AB49" s="48">
        <v>1.823</v>
      </c>
      <c r="AC49" s="51"/>
      <c r="AD49" s="51"/>
      <c r="AE49" s="47">
        <v>8.6515026800000001</v>
      </c>
      <c r="AF49" s="48">
        <v>8.1419999999999995</v>
      </c>
      <c r="AG49" s="49">
        <v>8.5854210099999992</v>
      </c>
      <c r="AH49" s="50">
        <v>8.1539999999999999</v>
      </c>
    </row>
    <row r="50" spans="4:34" ht="18.75">
      <c r="D50" s="8" t="s">
        <v>28</v>
      </c>
      <c r="F50" s="41"/>
      <c r="G50" s="42"/>
      <c r="H50" s="49">
        <v>0.82917673000000003</v>
      </c>
      <c r="I50" s="50">
        <v>1.21</v>
      </c>
      <c r="J50" s="51"/>
      <c r="K50" s="51"/>
      <c r="L50" s="47">
        <v>9.1356053799999994</v>
      </c>
      <c r="M50" s="48">
        <v>8.6069999999999993</v>
      </c>
      <c r="N50" s="49">
        <v>9.07955851</v>
      </c>
      <c r="O50" s="50">
        <v>8.6050000000000004</v>
      </c>
      <c r="W50" s="8" t="s">
        <v>132</v>
      </c>
      <c r="Y50" s="47">
        <v>0.57733168999999995</v>
      </c>
      <c r="Z50" s="48">
        <v>0.89400000000000002</v>
      </c>
      <c r="AA50" s="47">
        <v>1.21333432</v>
      </c>
      <c r="AB50" s="48">
        <v>1.7070000000000001</v>
      </c>
      <c r="AC50" s="51"/>
      <c r="AD50" s="51"/>
      <c r="AE50" s="47">
        <v>8.6529439299999993</v>
      </c>
      <c r="AF50" s="48">
        <v>8.2270000000000003</v>
      </c>
      <c r="AG50" s="49">
        <v>8.7243765999999994</v>
      </c>
      <c r="AH50" s="50">
        <v>8.2690000000000001</v>
      </c>
    </row>
    <row r="51" spans="4:34" ht="18.75">
      <c r="D51" s="9" t="s">
        <v>13</v>
      </c>
      <c r="F51" s="41"/>
      <c r="G51" s="42"/>
      <c r="H51" s="49">
        <v>1.58892196</v>
      </c>
      <c r="I51" s="50">
        <v>1.8069999999999999</v>
      </c>
      <c r="J51" s="51"/>
      <c r="K51" s="51"/>
      <c r="L51" s="47">
        <v>8.4348816200000005</v>
      </c>
      <c r="M51" s="48">
        <v>8.173</v>
      </c>
      <c r="N51" s="49">
        <v>8.3724017400000008</v>
      </c>
      <c r="O51" s="50">
        <v>8.1479999999999997</v>
      </c>
      <c r="W51" s="8" t="s">
        <v>133</v>
      </c>
      <c r="Y51" s="47">
        <v>0.39515509999999998</v>
      </c>
      <c r="Z51" s="48">
        <v>0.60699999999999998</v>
      </c>
      <c r="AA51" s="47">
        <v>1.25292252</v>
      </c>
      <c r="AB51" s="48">
        <v>1.712</v>
      </c>
      <c r="AC51" s="51"/>
      <c r="AD51" s="51"/>
      <c r="AE51" s="47">
        <v>8.8410522</v>
      </c>
      <c r="AF51" s="48">
        <v>8.3770000000000007</v>
      </c>
      <c r="AG51" s="49">
        <v>8.7127183600000002</v>
      </c>
      <c r="AH51" s="50">
        <v>8.2750000000000004</v>
      </c>
    </row>
    <row r="52" spans="4:34" ht="18.75">
      <c r="D52" s="6" t="s">
        <v>14</v>
      </c>
      <c r="F52" s="41"/>
      <c r="G52" s="42"/>
      <c r="H52" s="49">
        <v>1.38633904</v>
      </c>
      <c r="I52" s="50">
        <v>1.6870000000000001</v>
      </c>
      <c r="J52" s="51"/>
      <c r="K52" s="51"/>
      <c r="L52" s="47">
        <v>8.5444223000000008</v>
      </c>
      <c r="M52" s="48">
        <v>8.2390000000000008</v>
      </c>
      <c r="N52" s="49">
        <v>8.4711572400000001</v>
      </c>
      <c r="O52" s="50">
        <v>8.2289999999999992</v>
      </c>
      <c r="W52" s="8" t="s">
        <v>134</v>
      </c>
      <c r="Y52" s="47">
        <v>0.30547319000000001</v>
      </c>
      <c r="Z52" s="48">
        <v>0.47199999999999998</v>
      </c>
      <c r="AA52" s="47">
        <v>1.2967580299999999</v>
      </c>
      <c r="AB52" s="48">
        <v>1.7050000000000001</v>
      </c>
      <c r="AC52" s="51"/>
      <c r="AD52" s="51"/>
      <c r="AE52" s="47">
        <v>8.9168832899999995</v>
      </c>
      <c r="AF52" s="48">
        <v>8.4149999999999991</v>
      </c>
      <c r="AG52" s="49">
        <v>8.6914713100000007</v>
      </c>
      <c r="AH52" s="50">
        <v>8.2899999999999991</v>
      </c>
    </row>
    <row r="53" spans="4:34" ht="18.75">
      <c r="D53" s="6" t="s">
        <v>15</v>
      </c>
      <c r="F53" s="41"/>
      <c r="G53" s="42"/>
      <c r="H53" s="49">
        <v>1.4233016599999999</v>
      </c>
      <c r="I53" s="50">
        <v>1.681</v>
      </c>
      <c r="J53" s="51"/>
      <c r="K53" s="51"/>
      <c r="L53" s="47">
        <v>8.6277374800000004</v>
      </c>
      <c r="M53" s="48">
        <v>8.3480000000000008</v>
      </c>
      <c r="N53" s="49">
        <v>8.4880403399999995</v>
      </c>
      <c r="O53" s="50">
        <v>8.2750000000000004</v>
      </c>
      <c r="W53" s="9" t="s">
        <v>135</v>
      </c>
      <c r="Y53" s="47">
        <v>0.32108045000000002</v>
      </c>
      <c r="Z53" s="48">
        <v>0.66700000000000004</v>
      </c>
      <c r="AA53" s="47">
        <v>1.64938988</v>
      </c>
      <c r="AB53" s="48">
        <v>2.1840000000000002</v>
      </c>
      <c r="AC53" s="51"/>
      <c r="AD53" s="51"/>
      <c r="AE53" s="47">
        <v>8.3664433099999993</v>
      </c>
      <c r="AF53" s="48">
        <v>7.843</v>
      </c>
      <c r="AG53" s="49">
        <v>8.3144795600000005</v>
      </c>
      <c r="AH53" s="50">
        <v>7.766</v>
      </c>
    </row>
    <row r="54" spans="4:34" ht="18.75">
      <c r="D54" s="6" t="s">
        <v>16</v>
      </c>
      <c r="F54" s="41"/>
      <c r="G54" s="42"/>
      <c r="H54" s="49">
        <v>1.4640602899999999</v>
      </c>
      <c r="I54" s="50">
        <v>1.6859999999999999</v>
      </c>
      <c r="J54" s="51"/>
      <c r="K54" s="51"/>
      <c r="L54" s="47">
        <v>8.6695091600000005</v>
      </c>
      <c r="M54" s="48">
        <v>8.4019999999999992</v>
      </c>
      <c r="N54" s="49">
        <v>8.4714465899999993</v>
      </c>
      <c r="O54" s="50">
        <v>8.2859999999999996</v>
      </c>
      <c r="W54" s="9" t="s">
        <v>136</v>
      </c>
      <c r="Y54" s="47">
        <v>0.3344221</v>
      </c>
      <c r="Z54" s="48">
        <v>0.74299999999999999</v>
      </c>
      <c r="AA54" s="47">
        <v>1.5094294399999999</v>
      </c>
      <c r="AB54" s="48">
        <v>2.0649999999999999</v>
      </c>
      <c r="AC54" s="51"/>
      <c r="AD54" s="51"/>
      <c r="AE54" s="47">
        <v>8.3763686400000008</v>
      </c>
      <c r="AF54" s="48">
        <v>7.86</v>
      </c>
      <c r="AG54" s="49">
        <v>8.3289710600000006</v>
      </c>
      <c r="AH54" s="50">
        <v>7.827</v>
      </c>
    </row>
    <row r="55" spans="4:34" ht="18.75">
      <c r="D55" s="6" t="s">
        <v>94</v>
      </c>
      <c r="F55" s="41"/>
      <c r="G55" s="42"/>
      <c r="H55" s="49">
        <v>1.4966663899999999</v>
      </c>
      <c r="I55" s="50">
        <v>1.69</v>
      </c>
      <c r="J55" s="51"/>
      <c r="K55" s="51"/>
      <c r="L55" s="47">
        <v>8.6113984400000003</v>
      </c>
      <c r="M55" s="48">
        <v>8.3420000000000005</v>
      </c>
      <c r="N55" s="49">
        <v>8.4692962900000008</v>
      </c>
      <c r="O55" s="50">
        <v>8.2910000000000004</v>
      </c>
      <c r="W55" s="9" t="s">
        <v>137</v>
      </c>
      <c r="Y55" s="47">
        <v>0.37865844999999998</v>
      </c>
      <c r="Z55" s="48">
        <v>0.63800000000000001</v>
      </c>
      <c r="AA55" s="47">
        <v>1.5596924599999999</v>
      </c>
      <c r="AB55" s="48">
        <v>2.0350000000000001</v>
      </c>
      <c r="AC55" s="51"/>
      <c r="AD55" s="51"/>
      <c r="AE55" s="47">
        <v>8.4455137899999997</v>
      </c>
      <c r="AF55" s="48">
        <v>7.992</v>
      </c>
      <c r="AG55" s="49">
        <v>8.3314683600000006</v>
      </c>
      <c r="AH55" s="50">
        <v>7.9089999999999998</v>
      </c>
    </row>
    <row r="56" spans="4:34" ht="18.75">
      <c r="D56" s="6" t="s">
        <v>95</v>
      </c>
      <c r="F56" s="41"/>
      <c r="G56" s="42"/>
      <c r="H56" s="49">
        <v>1.4979500400000001</v>
      </c>
      <c r="I56" s="50">
        <v>1.6830000000000001</v>
      </c>
      <c r="J56" s="51"/>
      <c r="K56" s="51"/>
      <c r="L56" s="47">
        <v>8.5991178000000001</v>
      </c>
      <c r="M56" s="48">
        <v>8.3130000000000006</v>
      </c>
      <c r="N56" s="49">
        <v>8.49614242</v>
      </c>
      <c r="O56" s="50">
        <v>8.3059999999999992</v>
      </c>
      <c r="W56" s="9" t="s">
        <v>138</v>
      </c>
      <c r="Y56" s="47">
        <v>0.36197077999999999</v>
      </c>
      <c r="Z56" s="48">
        <v>0.65800000000000003</v>
      </c>
      <c r="AA56" s="47">
        <v>1.58098709</v>
      </c>
      <c r="AB56" s="48">
        <v>1.9870000000000001</v>
      </c>
      <c r="AC56" s="51"/>
      <c r="AD56" s="51"/>
      <c r="AE56" s="47">
        <v>8.4801381599999992</v>
      </c>
      <c r="AF56" s="48">
        <v>8.0429999999999993</v>
      </c>
      <c r="AG56" s="49">
        <v>8.3369540299999993</v>
      </c>
      <c r="AH56" s="50">
        <v>7.9749999999999996</v>
      </c>
    </row>
    <row r="57" spans="4:34" ht="18.75">
      <c r="D57" s="8" t="s">
        <v>44</v>
      </c>
      <c r="F57" s="41"/>
      <c r="G57" s="42"/>
      <c r="H57" s="49">
        <v>1.0221266099999999</v>
      </c>
      <c r="I57" s="50">
        <v>1.2649999999999999</v>
      </c>
      <c r="J57" s="51"/>
      <c r="K57" s="51"/>
      <c r="L57" s="47">
        <v>8.8604199999999995</v>
      </c>
      <c r="M57" s="48">
        <v>8.6780000000000008</v>
      </c>
      <c r="N57" s="49">
        <v>8.8412672899999993</v>
      </c>
      <c r="O57" s="50">
        <v>8.6679999999999993</v>
      </c>
      <c r="W57" s="6" t="s">
        <v>139</v>
      </c>
      <c r="Y57" s="47">
        <v>0.54443160999999995</v>
      </c>
      <c r="Z57" s="48">
        <v>0.57399999999999995</v>
      </c>
      <c r="AA57" s="47">
        <v>1.4650074500000001</v>
      </c>
      <c r="AB57" s="48">
        <v>1.909</v>
      </c>
      <c r="AC57" s="51"/>
      <c r="AD57" s="51"/>
      <c r="AE57" s="47">
        <v>8.4293542899999991</v>
      </c>
      <c r="AF57" s="48">
        <v>8.1039999999999992</v>
      </c>
      <c r="AG57" s="49">
        <v>8.2864754699999992</v>
      </c>
      <c r="AH57" s="50">
        <v>7.9550000000000001</v>
      </c>
    </row>
    <row r="58" spans="4:34" ht="18">
      <c r="D58" s="8" t="s">
        <v>45</v>
      </c>
      <c r="F58" s="41"/>
      <c r="G58" s="42"/>
      <c r="H58" s="49">
        <v>0.26940715999999998</v>
      </c>
      <c r="I58" s="50">
        <v>1.097</v>
      </c>
      <c r="J58" s="51"/>
      <c r="K58" s="51"/>
      <c r="L58" s="47">
        <v>9.1908166399999995</v>
      </c>
      <c r="M58" s="48">
        <v>8.7959999999999994</v>
      </c>
      <c r="N58" s="49">
        <v>9.4414562600000007</v>
      </c>
      <c r="O58" s="50">
        <v>8.8089999999999993</v>
      </c>
      <c r="W58" s="6" t="s">
        <v>140</v>
      </c>
      <c r="Y58" s="47">
        <v>0.50061855</v>
      </c>
      <c r="Z58" s="48">
        <v>0.61299999999999999</v>
      </c>
      <c r="AA58" s="47">
        <v>1.6011207599999999</v>
      </c>
      <c r="AB58" s="48">
        <v>1.798</v>
      </c>
      <c r="AC58" s="51"/>
      <c r="AD58" s="51"/>
      <c r="AE58" s="47">
        <v>8.4023719099999994</v>
      </c>
      <c r="AF58" s="48">
        <v>8.2279999999999998</v>
      </c>
      <c r="AG58" s="49">
        <v>8.2488050800000003</v>
      </c>
      <c r="AH58" s="50">
        <v>8.1370000000000005</v>
      </c>
    </row>
    <row r="59" spans="4:34" ht="18.75">
      <c r="D59" s="8" t="s">
        <v>21</v>
      </c>
      <c r="F59" s="41"/>
      <c r="G59" s="42"/>
      <c r="H59" s="49">
        <v>1.53508779</v>
      </c>
      <c r="I59" s="50">
        <v>1.746</v>
      </c>
      <c r="J59" s="51"/>
      <c r="K59" s="51"/>
      <c r="L59" s="47">
        <v>8.6158864600000005</v>
      </c>
      <c r="M59" s="48">
        <v>8.3640000000000008</v>
      </c>
      <c r="N59" s="49">
        <v>8.4274108900000009</v>
      </c>
      <c r="O59" s="50">
        <v>8.2219999999999995</v>
      </c>
      <c r="W59" s="6" t="s">
        <v>141</v>
      </c>
      <c r="Y59" s="47">
        <v>0.67863258999999998</v>
      </c>
      <c r="Z59" s="48">
        <v>0.71599999999999997</v>
      </c>
      <c r="AA59" s="47">
        <v>1.96679637</v>
      </c>
      <c r="AB59" s="48">
        <v>1.784</v>
      </c>
      <c r="AC59" s="51"/>
      <c r="AD59" s="51"/>
      <c r="AE59" s="47">
        <v>8.1687564100000003</v>
      </c>
      <c r="AF59" s="48">
        <v>8.2029999999999994</v>
      </c>
      <c r="AG59" s="49">
        <v>7.9503734499999998</v>
      </c>
      <c r="AH59" s="50">
        <v>8.1790000000000003</v>
      </c>
    </row>
    <row r="60" spans="4:34" ht="18.75">
      <c r="D60" s="8" t="s">
        <v>157</v>
      </c>
      <c r="F60" s="41"/>
      <c r="G60" s="42"/>
      <c r="H60" s="49">
        <v>0.89757534999999999</v>
      </c>
      <c r="I60" s="50">
        <v>1.2130000000000001</v>
      </c>
      <c r="J60" s="51"/>
      <c r="K60" s="51"/>
      <c r="L60" s="47">
        <v>8.9198750800000006</v>
      </c>
      <c r="M60" s="48">
        <v>8.7249999999999996</v>
      </c>
      <c r="N60" s="49">
        <v>8.8779725500000009</v>
      </c>
      <c r="O60" s="50">
        <v>8.7089999999999996</v>
      </c>
      <c r="W60" s="8" t="s">
        <v>142</v>
      </c>
      <c r="Y60" s="47">
        <v>0.94986661999999999</v>
      </c>
      <c r="Z60" s="48">
        <v>0.93600000000000005</v>
      </c>
      <c r="AA60" s="47">
        <v>1.3323987900000001</v>
      </c>
      <c r="AB60" s="48">
        <v>1.4279999999999999</v>
      </c>
      <c r="AC60" s="51"/>
      <c r="AD60" s="51"/>
      <c r="AE60" s="47"/>
      <c r="AF60" s="48">
        <v>8.7530000000000001</v>
      </c>
      <c r="AG60" s="49">
        <v>8.6372919499999998</v>
      </c>
      <c r="AH60" s="50">
        <v>8.5399999999999991</v>
      </c>
    </row>
    <row r="61" spans="4:34" ht="18.75">
      <c r="D61" s="8" t="s">
        <v>22</v>
      </c>
      <c r="F61" s="41"/>
      <c r="G61" s="42"/>
      <c r="H61" s="49">
        <v>1.2912347799999999</v>
      </c>
      <c r="I61" s="50">
        <v>1.54</v>
      </c>
      <c r="J61" s="51"/>
      <c r="K61" s="51"/>
      <c r="L61" s="47">
        <v>8.7375156399999998</v>
      </c>
      <c r="M61" s="48">
        <v>8.5180000000000007</v>
      </c>
      <c r="N61" s="49">
        <v>8.6240507199999996</v>
      </c>
      <c r="O61" s="50">
        <v>8.4250000000000007</v>
      </c>
      <c r="W61" s="8" t="s">
        <v>143</v>
      </c>
      <c r="Y61" s="47">
        <v>0.28075849000000003</v>
      </c>
      <c r="Z61" s="48">
        <v>0.35199999999999998</v>
      </c>
      <c r="AA61" s="47">
        <v>0.74546128</v>
      </c>
      <c r="AB61" s="48">
        <v>0.996</v>
      </c>
      <c r="AC61" s="51"/>
      <c r="AD61" s="51"/>
      <c r="AE61" s="47">
        <v>9.2349515699999998</v>
      </c>
      <c r="AF61" s="48">
        <v>9.1300000000000008</v>
      </c>
      <c r="AG61" s="49">
        <v>9.0972027999999998</v>
      </c>
      <c r="AH61" s="50">
        <v>8.9139999999999997</v>
      </c>
    </row>
    <row r="62" spans="4:34" ht="18.75">
      <c r="D62" s="8" t="s">
        <v>158</v>
      </c>
      <c r="F62" s="41"/>
      <c r="G62" s="42"/>
      <c r="H62" s="49">
        <v>0.72930101999999997</v>
      </c>
      <c r="I62" s="50">
        <v>1.1859999999999999</v>
      </c>
      <c r="J62" s="51"/>
      <c r="K62" s="51"/>
      <c r="L62" s="47">
        <v>9.1191644800000002</v>
      </c>
      <c r="M62" s="48">
        <v>8.8699999999999992</v>
      </c>
      <c r="N62" s="49">
        <v>9.1252478400000001</v>
      </c>
      <c r="O62" s="50">
        <v>8.7729999999999997</v>
      </c>
      <c r="W62" s="8" t="s">
        <v>144</v>
      </c>
      <c r="Y62" s="47">
        <v>4.5772010000000002E-2</v>
      </c>
      <c r="Z62" s="48">
        <v>0.192</v>
      </c>
      <c r="AA62" s="47">
        <v>8.9028280000000001E-2</v>
      </c>
      <c r="AB62" s="48">
        <v>0.61099999999999999</v>
      </c>
      <c r="AC62" s="51"/>
      <c r="AD62" s="51"/>
      <c r="AE62" s="47">
        <v>9.6488615299999996</v>
      </c>
      <c r="AF62" s="48">
        <v>9.17</v>
      </c>
      <c r="AG62" s="49">
        <v>9.7568806200000004</v>
      </c>
      <c r="AH62" s="50">
        <v>9.1310000000000002</v>
      </c>
    </row>
    <row r="63" spans="4:34" ht="18.75">
      <c r="D63" s="8" t="s">
        <v>17</v>
      </c>
      <c r="F63" s="41"/>
      <c r="G63" s="42"/>
      <c r="H63" s="49">
        <v>1.1412988100000001</v>
      </c>
      <c r="I63" s="50">
        <v>1.427</v>
      </c>
      <c r="J63" s="51"/>
      <c r="K63" s="51"/>
      <c r="L63" s="47">
        <v>8.9145318800000002</v>
      </c>
      <c r="M63" s="48">
        <v>8.6509999999999998</v>
      </c>
      <c r="N63" s="49">
        <v>8.7786213499999999</v>
      </c>
      <c r="O63" s="50">
        <v>8.5449999999999999</v>
      </c>
      <c r="W63" s="8" t="s">
        <v>59</v>
      </c>
      <c r="Y63" s="47">
        <v>0.37142224000000001</v>
      </c>
      <c r="Z63" s="48">
        <v>0.46</v>
      </c>
      <c r="AA63" s="47">
        <v>0.94503819</v>
      </c>
      <c r="AB63" s="48">
        <v>1.1140000000000001</v>
      </c>
      <c r="AC63" s="51"/>
      <c r="AD63" s="51"/>
      <c r="AE63" s="47">
        <v>9.0479762800000003</v>
      </c>
      <c r="AF63" s="48">
        <v>8.9849999999999994</v>
      </c>
      <c r="AG63" s="49">
        <v>8.9624868299999996</v>
      </c>
      <c r="AH63" s="50">
        <v>8.8369999999999997</v>
      </c>
    </row>
    <row r="64" spans="4:34" ht="18.75">
      <c r="D64" s="8" t="s">
        <v>18</v>
      </c>
      <c r="F64" s="41"/>
      <c r="G64" s="42"/>
      <c r="H64" s="49">
        <v>1.07212565</v>
      </c>
      <c r="I64" s="50">
        <v>1.403</v>
      </c>
      <c r="J64" s="51"/>
      <c r="K64" s="51"/>
      <c r="L64" s="47">
        <v>9.0695931999999999</v>
      </c>
      <c r="M64" s="48">
        <v>8.7550000000000008</v>
      </c>
      <c r="N64" s="49">
        <v>8.8540610300000004</v>
      </c>
      <c r="O64" s="50">
        <v>8.5739999999999998</v>
      </c>
      <c r="W64" s="8" t="s">
        <v>60</v>
      </c>
      <c r="Y64" s="47">
        <v>0.12881822000000001</v>
      </c>
      <c r="Z64" s="48">
        <v>0.32300000000000001</v>
      </c>
      <c r="AA64" s="47">
        <v>0.67185474999999995</v>
      </c>
      <c r="AB64" s="48">
        <v>1.0329999999999999</v>
      </c>
      <c r="AC64" s="51"/>
      <c r="AD64" s="51"/>
      <c r="AE64" s="47">
        <v>9.2765841800000004</v>
      </c>
      <c r="AF64" s="48">
        <v>9.0690000000000008</v>
      </c>
      <c r="AG64" s="49">
        <v>9.2137846299999993</v>
      </c>
      <c r="AH64" s="50">
        <v>8.8680000000000003</v>
      </c>
    </row>
    <row r="65" spans="4:34" ht="18.75">
      <c r="D65" s="8" t="s">
        <v>19</v>
      </c>
      <c r="F65" s="41"/>
      <c r="G65" s="42"/>
      <c r="H65" s="49">
        <v>1.0204886799999999</v>
      </c>
      <c r="I65" s="50">
        <v>1.3640000000000001</v>
      </c>
      <c r="J65" s="51"/>
      <c r="K65" s="51"/>
      <c r="L65" s="47">
        <v>9.0742646400000009</v>
      </c>
      <c r="M65" s="48">
        <v>8.6999999999999993</v>
      </c>
      <c r="N65" s="49">
        <v>8.9424367399999998</v>
      </c>
      <c r="O65" s="50">
        <v>8.6240000000000006</v>
      </c>
      <c r="W65" s="8" t="s">
        <v>145</v>
      </c>
      <c r="Y65" s="47">
        <v>0.11637684</v>
      </c>
      <c r="Z65" s="48">
        <v>0.29399999999999998</v>
      </c>
      <c r="AA65" s="47">
        <v>0.86956137</v>
      </c>
      <c r="AB65" s="48">
        <v>0.99199999999999999</v>
      </c>
      <c r="AC65" s="51"/>
      <c r="AD65" s="51"/>
      <c r="AE65" s="47">
        <v>9.2802778799999999</v>
      </c>
      <c r="AF65" s="48">
        <v>9.0820000000000007</v>
      </c>
      <c r="AG65" s="49">
        <v>9.06886057</v>
      </c>
      <c r="AH65" s="50">
        <v>8.9529999999999994</v>
      </c>
    </row>
    <row r="66" spans="4:34" ht="18.75">
      <c r="D66" s="8" t="s">
        <v>20</v>
      </c>
      <c r="F66" s="41"/>
      <c r="G66" s="42"/>
      <c r="H66" s="49">
        <v>0.87574377999999997</v>
      </c>
      <c r="I66" s="50">
        <v>1.339</v>
      </c>
      <c r="J66" s="51"/>
      <c r="K66" s="51"/>
      <c r="L66" s="47">
        <v>9.2517463800000002</v>
      </c>
      <c r="M66" s="48">
        <v>8.657</v>
      </c>
      <c r="N66" s="49">
        <v>9.1148406600000005</v>
      </c>
      <c r="O66" s="50">
        <v>8.6560000000000006</v>
      </c>
      <c r="W66" s="8" t="s">
        <v>146</v>
      </c>
      <c r="Y66" s="47">
        <v>-9.8268299999999999E-3</v>
      </c>
      <c r="Z66" s="48">
        <v>0.498</v>
      </c>
      <c r="AA66" s="47">
        <v>0.36366388999999999</v>
      </c>
      <c r="AB66" s="48">
        <v>0.79100000000000004</v>
      </c>
      <c r="AC66" s="51"/>
      <c r="AD66" s="51"/>
      <c r="AE66" s="47">
        <v>9.51036137</v>
      </c>
      <c r="AF66" s="48">
        <v>8.9879999999999995</v>
      </c>
      <c r="AG66" s="49">
        <v>9.5434237700000004</v>
      </c>
      <c r="AH66" s="50">
        <v>9.0879999999999992</v>
      </c>
    </row>
    <row r="67" spans="4:34" ht="18.75">
      <c r="D67" s="9" t="s">
        <v>43</v>
      </c>
      <c r="F67" s="41"/>
      <c r="G67" s="42"/>
      <c r="H67" s="49">
        <v>1.16783601</v>
      </c>
      <c r="I67" s="50">
        <v>1.4510000000000001</v>
      </c>
      <c r="J67" s="51"/>
      <c r="K67" s="51"/>
      <c r="L67" s="47">
        <v>8.7365109600000004</v>
      </c>
      <c r="M67" s="48">
        <v>8.5470000000000006</v>
      </c>
      <c r="N67" s="49">
        <v>8.7067038100000005</v>
      </c>
      <c r="O67" s="50">
        <v>8.4670000000000005</v>
      </c>
      <c r="W67" s="8" t="s">
        <v>147</v>
      </c>
      <c r="Y67" s="47">
        <v>8.3241280000000001E-2</v>
      </c>
      <c r="Z67" s="48">
        <v>0.36299999999999999</v>
      </c>
      <c r="AA67" s="47">
        <v>0.20300235999999999</v>
      </c>
      <c r="AB67" s="48">
        <v>0.90500000000000003</v>
      </c>
      <c r="AC67" s="51"/>
      <c r="AD67" s="51"/>
      <c r="AE67" s="47">
        <v>9.54968298</v>
      </c>
      <c r="AF67" s="48">
        <v>8.9939999999999998</v>
      </c>
      <c r="AG67" s="49">
        <v>9.7292273599999994</v>
      </c>
      <c r="AH67" s="50">
        <v>8.9830000000000005</v>
      </c>
    </row>
    <row r="68" spans="4:34" ht="18">
      <c r="D68" s="9" t="s">
        <v>54</v>
      </c>
      <c r="F68" s="41"/>
      <c r="G68" s="42"/>
      <c r="H68" s="49">
        <v>1.0977162899999999</v>
      </c>
      <c r="I68" s="50">
        <v>1.4119999999999999</v>
      </c>
      <c r="J68" s="51"/>
      <c r="K68" s="51"/>
      <c r="L68" s="47">
        <v>8.6966477999999992</v>
      </c>
      <c r="M68" s="48">
        <v>8.5470000000000006</v>
      </c>
      <c r="N68" s="49">
        <v>8.6652581499999997</v>
      </c>
      <c r="O68" s="50">
        <v>8.4770000000000003</v>
      </c>
      <c r="W68" s="8" t="s">
        <v>350</v>
      </c>
      <c r="Y68" s="47">
        <v>0.70344973</v>
      </c>
      <c r="Z68" s="48">
        <v>0.47799999999999998</v>
      </c>
      <c r="AA68" s="47">
        <v>1.36527658</v>
      </c>
      <c r="AB68" s="48">
        <v>1.4610000000000001</v>
      </c>
      <c r="AC68" s="51"/>
      <c r="AD68" s="51"/>
      <c r="AE68" s="47"/>
      <c r="AF68" s="48">
        <v>8.6419999999999995</v>
      </c>
      <c r="AG68" s="49">
        <v>8.6050363399999998</v>
      </c>
      <c r="AH68" s="50">
        <v>8.5129999999999999</v>
      </c>
    </row>
    <row r="69" spans="4:34" ht="18.75">
      <c r="D69" s="9" t="s">
        <v>55</v>
      </c>
      <c r="F69" s="41"/>
      <c r="G69" s="42"/>
      <c r="H69" s="49">
        <v>1.12009651</v>
      </c>
      <c r="I69" s="50">
        <v>1.4179999999999999</v>
      </c>
      <c r="J69" s="51"/>
      <c r="K69" s="51"/>
      <c r="L69" s="47">
        <v>8.7456504000000006</v>
      </c>
      <c r="M69" s="48">
        <v>8.5559999999999992</v>
      </c>
      <c r="N69" s="49">
        <v>8.6868580499999997</v>
      </c>
      <c r="O69" s="50">
        <v>8.5060000000000002</v>
      </c>
      <c r="W69" s="8" t="s">
        <v>149</v>
      </c>
      <c r="Y69" s="47">
        <v>0.27546267000000002</v>
      </c>
      <c r="Z69" s="48">
        <v>0.39300000000000002</v>
      </c>
      <c r="AA69" s="47">
        <v>0.82077988999999996</v>
      </c>
      <c r="AB69" s="48">
        <v>0.94599999999999995</v>
      </c>
      <c r="AC69" s="51"/>
      <c r="AD69" s="51"/>
      <c r="AE69" s="47">
        <v>9.0079164299999999</v>
      </c>
      <c r="AF69" s="48">
        <v>8.9480000000000004</v>
      </c>
      <c r="AG69" s="49">
        <v>9.0144831100000005</v>
      </c>
      <c r="AH69" s="50">
        <v>8.9730000000000008</v>
      </c>
    </row>
    <row r="70" spans="4:34" ht="18.75">
      <c r="D70" s="9" t="s">
        <v>56</v>
      </c>
      <c r="F70" s="41"/>
      <c r="G70" s="42"/>
      <c r="H70" s="49">
        <v>1.17597474</v>
      </c>
      <c r="I70" s="50">
        <v>1.4339999999999999</v>
      </c>
      <c r="J70" s="51"/>
      <c r="K70" s="51"/>
      <c r="L70" s="47">
        <v>8.8319017199999994</v>
      </c>
      <c r="M70" s="48">
        <v>8.6240000000000006</v>
      </c>
      <c r="N70" s="49">
        <v>8.6965605999999998</v>
      </c>
      <c r="O70" s="50">
        <v>8.5239999999999991</v>
      </c>
      <c r="W70" s="8" t="s">
        <v>155</v>
      </c>
      <c r="Y70" s="47">
        <v>0.27114129999999997</v>
      </c>
      <c r="Z70" s="49">
        <v>0.27300000000000002</v>
      </c>
      <c r="AA70" s="47">
        <v>0.80539404999999997</v>
      </c>
      <c r="AB70" s="48">
        <v>0.95</v>
      </c>
      <c r="AC70" s="51"/>
      <c r="AD70" s="51"/>
      <c r="AE70" s="47">
        <v>8.93378476</v>
      </c>
      <c r="AF70" s="49">
        <v>8.9030000000000005</v>
      </c>
      <c r="AG70" s="47">
        <v>9.0034132299999996</v>
      </c>
      <c r="AH70" s="50">
        <v>8.93</v>
      </c>
    </row>
    <row r="71" spans="4:34" ht="18.75">
      <c r="D71" s="6" t="s">
        <v>40</v>
      </c>
      <c r="F71" s="41"/>
      <c r="G71" s="42"/>
      <c r="H71" s="49">
        <v>1.09700284</v>
      </c>
      <c r="I71" s="50">
        <v>1.3160000000000001</v>
      </c>
      <c r="J71" s="51"/>
      <c r="K71" s="51"/>
      <c r="L71" s="47">
        <v>8.7513027999999995</v>
      </c>
      <c r="M71" s="48">
        <v>8.6129999999999995</v>
      </c>
      <c r="N71" s="49">
        <v>8.5960538</v>
      </c>
      <c r="O71" s="50">
        <v>8.5489999999999995</v>
      </c>
      <c r="W71" s="8" t="s">
        <v>57</v>
      </c>
      <c r="Y71" s="47">
        <v>0.24969744999999999</v>
      </c>
      <c r="Z71" s="48">
        <v>0.32200000000000001</v>
      </c>
      <c r="AA71" s="47">
        <v>1.08309905</v>
      </c>
      <c r="AB71" s="48">
        <v>1.159</v>
      </c>
      <c r="AC71" s="51"/>
      <c r="AD71" s="51"/>
      <c r="AE71" s="47">
        <v>8.9020162900000006</v>
      </c>
      <c r="AF71" s="48">
        <v>8.8469999999999995</v>
      </c>
      <c r="AG71" s="49">
        <v>8.8357943500000005</v>
      </c>
      <c r="AH71" s="50">
        <v>8.7870000000000008</v>
      </c>
    </row>
    <row r="72" spans="4:34" ht="18.75">
      <c r="D72" s="6" t="s">
        <v>41</v>
      </c>
      <c r="F72" s="41"/>
      <c r="G72" s="42"/>
      <c r="H72" s="49">
        <v>1.1707858900000001</v>
      </c>
      <c r="I72" s="50">
        <v>1.306</v>
      </c>
      <c r="J72" s="51"/>
      <c r="K72" s="51"/>
      <c r="L72" s="47">
        <v>8.7954652400000004</v>
      </c>
      <c r="M72" s="48">
        <v>8.6950000000000003</v>
      </c>
      <c r="N72" s="49">
        <v>8.6610974299999999</v>
      </c>
      <c r="O72" s="50">
        <v>8.6310000000000002</v>
      </c>
      <c r="W72" s="8" t="s">
        <v>150</v>
      </c>
      <c r="Y72" s="47">
        <v>0.82127994999999998</v>
      </c>
      <c r="Z72" s="48">
        <v>0.84199999999999997</v>
      </c>
      <c r="AA72" s="47">
        <v>1.2232242</v>
      </c>
      <c r="AB72" s="48">
        <v>1.22</v>
      </c>
      <c r="AC72" s="51"/>
      <c r="AD72" s="51"/>
      <c r="AE72" s="47">
        <v>8.7398381900000004</v>
      </c>
      <c r="AF72" s="48">
        <v>8.6649999999999991</v>
      </c>
      <c r="AG72" s="49"/>
      <c r="AH72" s="50">
        <v>8.7560000000000002</v>
      </c>
    </row>
    <row r="73" spans="4:34" ht="18.75">
      <c r="D73" s="6" t="s">
        <v>42</v>
      </c>
      <c r="F73" s="41"/>
      <c r="G73" s="42"/>
      <c r="H73" s="49">
        <v>1.5803304300000001</v>
      </c>
      <c r="I73" s="50">
        <v>1.3520000000000001</v>
      </c>
      <c r="J73" s="51"/>
      <c r="K73" s="51"/>
      <c r="L73" s="47">
        <v>8.6784949200000003</v>
      </c>
      <c r="M73" s="48">
        <v>8.702</v>
      </c>
      <c r="N73" s="49">
        <v>8.3114726500000007</v>
      </c>
      <c r="O73" s="50">
        <v>8.6110000000000007</v>
      </c>
      <c r="W73" s="8" t="s">
        <v>58</v>
      </c>
      <c r="Y73" s="47">
        <v>0.14110180999999999</v>
      </c>
      <c r="Z73" s="48">
        <v>0.20899999999999999</v>
      </c>
      <c r="AA73" s="47">
        <v>0.78791575000000003</v>
      </c>
      <c r="AB73" s="48">
        <v>0.99299999999999999</v>
      </c>
      <c r="AC73" s="51"/>
      <c r="AD73" s="51"/>
      <c r="AE73" s="47">
        <v>9.0998481099999999</v>
      </c>
      <c r="AF73" s="48">
        <v>9.01</v>
      </c>
      <c r="AG73" s="49">
        <v>9.0959870299999999</v>
      </c>
      <c r="AH73" s="50">
        <v>8.9309999999999992</v>
      </c>
    </row>
    <row r="74" spans="4:34" ht="18.75">
      <c r="D74" s="8" t="s">
        <v>49</v>
      </c>
      <c r="F74" s="41"/>
      <c r="G74" s="42"/>
      <c r="H74" s="49">
        <v>0.89316326999999995</v>
      </c>
      <c r="I74" s="50">
        <v>0.88300000000000001</v>
      </c>
      <c r="J74" s="51"/>
      <c r="K74" s="51"/>
      <c r="L74" s="47">
        <v>9.1686315799999996</v>
      </c>
      <c r="M74" s="48">
        <v>9.1920000000000002</v>
      </c>
      <c r="N74" s="49">
        <v>9.00573713</v>
      </c>
      <c r="O74" s="50">
        <v>9.0329999999999995</v>
      </c>
      <c r="W74" s="8" t="s">
        <v>151</v>
      </c>
      <c r="Y74" s="47">
        <v>0.25962372</v>
      </c>
      <c r="Z74" s="48">
        <v>0.29499999999999998</v>
      </c>
      <c r="AA74" s="47">
        <v>0.94659420999999999</v>
      </c>
      <c r="AB74" s="48">
        <v>1.046</v>
      </c>
      <c r="AC74" s="51"/>
      <c r="AD74" s="51"/>
      <c r="AE74" s="47">
        <v>9.0710213399999997</v>
      </c>
      <c r="AF74" s="48">
        <v>9.0060000000000002</v>
      </c>
      <c r="AG74" s="49">
        <v>8.9854908899999995</v>
      </c>
      <c r="AH74" s="50">
        <v>8.9030000000000005</v>
      </c>
    </row>
    <row r="75" spans="4:34" ht="18.75">
      <c r="D75" s="8" t="s">
        <v>50</v>
      </c>
      <c r="F75" s="41"/>
      <c r="G75" s="42"/>
      <c r="H75" s="49">
        <v>9.5477419999999993E-2</v>
      </c>
      <c r="I75" s="50">
        <v>0.495</v>
      </c>
      <c r="J75" s="51"/>
      <c r="K75" s="51"/>
      <c r="L75" s="47">
        <v>9.5622035800000003</v>
      </c>
      <c r="M75" s="48">
        <v>9.3059999999999992</v>
      </c>
      <c r="N75" s="49">
        <v>9.7319890200000003</v>
      </c>
      <c r="O75" s="50">
        <v>9.3230000000000004</v>
      </c>
      <c r="W75" s="8" t="s">
        <v>152</v>
      </c>
      <c r="Y75" s="47">
        <v>0.16431448000000001</v>
      </c>
      <c r="Z75" s="48">
        <v>0.34499999999999997</v>
      </c>
      <c r="AA75" s="47">
        <v>0.61431208000000004</v>
      </c>
      <c r="AB75" s="48">
        <v>0.82799999999999996</v>
      </c>
      <c r="AC75" s="51"/>
      <c r="AD75" s="51"/>
      <c r="AE75" s="47">
        <v>9.2631986800000004</v>
      </c>
      <c r="AF75" s="48">
        <v>9.0660000000000007</v>
      </c>
      <c r="AG75" s="49">
        <v>9.3000330600000005</v>
      </c>
      <c r="AH75" s="50">
        <v>9.0939999999999994</v>
      </c>
    </row>
    <row r="76" spans="4:34" ht="18.75">
      <c r="D76" s="8" t="s">
        <v>51</v>
      </c>
      <c r="F76" s="41"/>
      <c r="G76" s="42"/>
      <c r="H76" s="49">
        <v>2.6050759999999999E-2</v>
      </c>
      <c r="I76" s="50">
        <v>0.58199999999999996</v>
      </c>
      <c r="J76" s="51"/>
      <c r="K76" s="51"/>
      <c r="L76" s="47">
        <v>9.78939396</v>
      </c>
      <c r="M76" s="48">
        <v>9.1449999999999996</v>
      </c>
      <c r="N76" s="49">
        <v>9.8809109799999995</v>
      </c>
      <c r="O76" s="50">
        <v>9.1440000000000001</v>
      </c>
      <c r="W76" s="8" t="s">
        <v>153</v>
      </c>
      <c r="Y76" s="47">
        <v>0.1077123</v>
      </c>
      <c r="Z76" s="48">
        <v>0.32100000000000001</v>
      </c>
      <c r="AA76" s="47">
        <v>0.42736341999999999</v>
      </c>
      <c r="AB76" s="48">
        <v>0.82399999999999995</v>
      </c>
      <c r="AC76" s="51"/>
      <c r="AD76" s="51"/>
      <c r="AE76" s="47">
        <v>9.4002157400000002</v>
      </c>
      <c r="AF76" s="48">
        <v>9.077</v>
      </c>
      <c r="AG76" s="49">
        <v>9.5029959599999998</v>
      </c>
      <c r="AH76" s="50">
        <v>9.109</v>
      </c>
    </row>
    <row r="77" spans="4:34" ht="18.75">
      <c r="D77" s="8" t="s">
        <v>37</v>
      </c>
      <c r="F77" s="41"/>
      <c r="G77" s="42"/>
      <c r="H77" s="49">
        <v>1.3172606200000001</v>
      </c>
      <c r="I77" s="50">
        <v>1.35</v>
      </c>
      <c r="J77" s="51"/>
      <c r="K77" s="51"/>
      <c r="L77" s="47">
        <v>8.8263307199999996</v>
      </c>
      <c r="M77" s="48">
        <v>8.8290000000000006</v>
      </c>
      <c r="N77" s="49">
        <v>8.6468962999999999</v>
      </c>
      <c r="O77" s="50">
        <v>8.6069999999999993</v>
      </c>
      <c r="W77" s="8" t="s">
        <v>154</v>
      </c>
      <c r="Y77" s="98">
        <v>9.3708420000000001E-2</v>
      </c>
      <c r="Z77" s="99">
        <v>0.17299999999999999</v>
      </c>
      <c r="AA77" s="98">
        <v>0.24907145999999999</v>
      </c>
      <c r="AB77" s="99">
        <v>0.80900000000000005</v>
      </c>
      <c r="AC77" s="51"/>
      <c r="AD77" s="51"/>
      <c r="AE77" s="98">
        <v>9.4623607199999995</v>
      </c>
      <c r="AF77" s="99">
        <v>9.0820000000000007</v>
      </c>
      <c r="AG77" s="100">
        <v>9.7043084799999999</v>
      </c>
      <c r="AH77" s="101">
        <v>9.1310000000000002</v>
      </c>
    </row>
    <row r="78" spans="4:34" ht="20.25">
      <c r="D78" s="8" t="s">
        <v>159</v>
      </c>
      <c r="F78" s="41"/>
      <c r="G78" s="42"/>
      <c r="H78" s="49">
        <v>0.70570186000000001</v>
      </c>
      <c r="I78" s="50">
        <v>0.92500000000000004</v>
      </c>
      <c r="J78" s="51"/>
      <c r="K78" s="51"/>
      <c r="L78" s="47">
        <v>9.3747138400000001</v>
      </c>
      <c r="M78" s="48">
        <v>9.2170000000000005</v>
      </c>
      <c r="N78" s="49">
        <v>9.1280283600000001</v>
      </c>
      <c r="O78" s="50">
        <v>8.9719999999999995</v>
      </c>
      <c r="W78" s="125" t="s">
        <v>192</v>
      </c>
      <c r="X78" s="125"/>
      <c r="Y78" s="57">
        <f>AVERAGE(Y9:Y77)</f>
        <v>0.42456487884057981</v>
      </c>
      <c r="Z78" s="57">
        <f>AVERAGE(Z9:Z77)</f>
        <v>0.59186956521739142</v>
      </c>
      <c r="AA78" s="57">
        <f>AVERAGE(AA9:AA77)</f>
        <v>1.2026856852173913</v>
      </c>
      <c r="AB78" s="57">
        <f>AVERAGE(AB9:AB77)</f>
        <v>1.5657391304347825</v>
      </c>
      <c r="AC78" s="57"/>
      <c r="AD78" s="57"/>
      <c r="AE78" s="57">
        <f>AVERAGE(AE9:AE77)</f>
        <v>8.7759649493939413</v>
      </c>
      <c r="AF78" s="57">
        <f>AVERAGE(AF9:AF77)</f>
        <v>8.4184492753623186</v>
      </c>
      <c r="AG78" s="57">
        <f>AVERAGE(AG9:AG77)</f>
        <v>8.7113057046666658</v>
      </c>
      <c r="AH78" s="57">
        <f>AVERAGE(AH9:AH77)</f>
        <v>8.3560144927536246</v>
      </c>
    </row>
  </sheetData>
  <mergeCells count="18">
    <mergeCell ref="AG7:AH7"/>
    <mergeCell ref="W78:X78"/>
    <mergeCell ref="F2:O2"/>
    <mergeCell ref="T2:AC2"/>
    <mergeCell ref="AF2:AO2"/>
    <mergeCell ref="F7:G7"/>
    <mergeCell ref="H7:I7"/>
    <mergeCell ref="L7:M7"/>
    <mergeCell ref="N7:O7"/>
    <mergeCell ref="Y7:Z7"/>
    <mergeCell ref="AA7:AB7"/>
    <mergeCell ref="F4:O4"/>
    <mergeCell ref="Y4:AH4"/>
    <mergeCell ref="F6:I6"/>
    <mergeCell ref="L6:O6"/>
    <mergeCell ref="Y6:AB6"/>
    <mergeCell ref="AE6:AH6"/>
    <mergeCell ref="AE7:A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Y95"/>
  <sheetViews>
    <sheetView zoomScaleNormal="100" workbookViewId="0">
      <selection activeCell="C4" sqref="C4"/>
    </sheetView>
  </sheetViews>
  <sheetFormatPr defaultColWidth="8.85546875" defaultRowHeight="15"/>
  <cols>
    <col min="2" max="2" width="24" customWidth="1"/>
  </cols>
  <sheetData>
    <row r="3" spans="2:77" ht="26.25">
      <c r="C3" s="129" t="s">
        <v>357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</row>
    <row r="4" spans="2:77" ht="15.75" thickBot="1"/>
    <row r="5" spans="2:77" ht="33" thickBot="1">
      <c r="C5" s="126" t="s">
        <v>175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6" t="s">
        <v>196</v>
      </c>
      <c r="AH5" s="127"/>
      <c r="AI5" s="127"/>
      <c r="AJ5" s="127"/>
      <c r="AK5" s="127"/>
      <c r="AL5" s="127"/>
      <c r="AM5" s="127"/>
      <c r="AN5" s="127"/>
      <c r="AO5" s="127"/>
      <c r="AP5" s="128"/>
      <c r="AQ5" s="126" t="s">
        <v>177</v>
      </c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8"/>
      <c r="BP5" s="126" t="s">
        <v>197</v>
      </c>
      <c r="BQ5" s="127"/>
      <c r="BR5" s="127"/>
      <c r="BS5" s="127"/>
      <c r="BT5" s="127"/>
      <c r="BU5" s="127"/>
      <c r="BV5" s="127"/>
      <c r="BW5" s="127"/>
      <c r="BX5" s="127"/>
      <c r="BY5" s="128"/>
    </row>
    <row r="6" spans="2:77" ht="26.25">
      <c r="C6" s="67"/>
      <c r="D6" s="68"/>
      <c r="E6" s="68" t="s">
        <v>4</v>
      </c>
      <c r="F6" s="68"/>
      <c r="G6" s="69"/>
      <c r="H6" s="67"/>
      <c r="I6" s="68"/>
      <c r="J6" s="68" t="s">
        <v>167</v>
      </c>
      <c r="K6" s="68"/>
      <c r="L6" s="69"/>
      <c r="M6" s="67"/>
      <c r="N6" s="68"/>
      <c r="O6" s="68" t="s">
        <v>168</v>
      </c>
      <c r="P6" s="68"/>
      <c r="Q6" s="69"/>
      <c r="R6" s="67"/>
      <c r="S6" s="68"/>
      <c r="T6" s="68" t="s">
        <v>169</v>
      </c>
      <c r="U6" s="68"/>
      <c r="V6" s="69"/>
      <c r="W6" s="67"/>
      <c r="X6" s="68"/>
      <c r="Y6" s="68" t="s">
        <v>170</v>
      </c>
      <c r="Z6" s="68"/>
      <c r="AA6" s="69"/>
      <c r="AB6" s="67"/>
      <c r="AC6" s="68"/>
      <c r="AD6" s="68" t="s">
        <v>2</v>
      </c>
      <c r="AE6" s="68"/>
      <c r="AF6" s="69"/>
      <c r="AG6" s="67"/>
      <c r="AH6" s="68"/>
      <c r="AI6" s="68" t="s">
        <v>6</v>
      </c>
      <c r="AJ6" s="68"/>
      <c r="AK6" s="69"/>
      <c r="AL6" s="67"/>
      <c r="AM6" s="68"/>
      <c r="AN6" s="68" t="s">
        <v>7</v>
      </c>
      <c r="AO6" s="68"/>
      <c r="AP6" s="69"/>
      <c r="AQ6" s="67"/>
      <c r="AR6" s="68"/>
      <c r="AS6" s="68" t="s">
        <v>193</v>
      </c>
      <c r="AT6" s="68"/>
      <c r="AU6" s="69"/>
      <c r="AV6" s="67"/>
      <c r="AW6" s="68"/>
      <c r="AX6" s="68" t="s">
        <v>12</v>
      </c>
      <c r="AY6" s="68"/>
      <c r="AZ6" s="69"/>
      <c r="BA6" s="67"/>
      <c r="BB6" s="68"/>
      <c r="BC6" s="68" t="s">
        <v>8</v>
      </c>
      <c r="BD6" s="68"/>
      <c r="BE6" s="69"/>
      <c r="BF6" s="67"/>
      <c r="BG6" s="68"/>
      <c r="BH6" s="68" t="s">
        <v>9</v>
      </c>
      <c r="BI6" s="68"/>
      <c r="BJ6" s="69"/>
      <c r="BK6" s="67"/>
      <c r="BL6" s="68"/>
      <c r="BM6" s="68" t="s">
        <v>5</v>
      </c>
      <c r="BN6" s="68"/>
      <c r="BO6" s="69"/>
      <c r="BP6" s="67"/>
      <c r="BQ6" s="68"/>
      <c r="BR6" s="68" t="s">
        <v>11</v>
      </c>
      <c r="BS6" s="68"/>
      <c r="BT6" s="69"/>
      <c r="BU6" s="67"/>
      <c r="BV6" s="68"/>
      <c r="BW6" s="68" t="s">
        <v>10</v>
      </c>
      <c r="BX6" s="68"/>
      <c r="BY6" s="69"/>
    </row>
    <row r="7" spans="2:77" ht="19.5">
      <c r="C7" s="70" t="s">
        <v>194</v>
      </c>
      <c r="D7" s="71"/>
      <c r="E7" s="71"/>
      <c r="F7" s="71" t="s">
        <v>195</v>
      </c>
      <c r="G7" s="72"/>
      <c r="H7" s="70" t="s">
        <v>194</v>
      </c>
      <c r="I7" s="71"/>
      <c r="J7" s="71"/>
      <c r="K7" s="71" t="s">
        <v>195</v>
      </c>
      <c r="L7" s="72"/>
      <c r="M7" s="70" t="s">
        <v>194</v>
      </c>
      <c r="N7" s="71"/>
      <c r="O7" s="71"/>
      <c r="P7" s="71" t="s">
        <v>195</v>
      </c>
      <c r="Q7" s="72"/>
      <c r="R7" s="70" t="s">
        <v>194</v>
      </c>
      <c r="S7" s="71"/>
      <c r="T7" s="71"/>
      <c r="U7" s="71" t="s">
        <v>195</v>
      </c>
      <c r="V7" s="72"/>
      <c r="W7" s="70" t="s">
        <v>194</v>
      </c>
      <c r="X7" s="71"/>
      <c r="Y7" s="71"/>
      <c r="Z7" s="71" t="s">
        <v>195</v>
      </c>
      <c r="AA7" s="72"/>
      <c r="AB7" s="70" t="s">
        <v>194</v>
      </c>
      <c r="AC7" s="71"/>
      <c r="AD7" s="71"/>
      <c r="AE7" s="71" t="s">
        <v>195</v>
      </c>
      <c r="AF7" s="72"/>
      <c r="AG7" s="70" t="s">
        <v>194</v>
      </c>
      <c r="AH7" s="71"/>
      <c r="AI7" s="71"/>
      <c r="AJ7" s="71" t="s">
        <v>195</v>
      </c>
      <c r="AK7" s="72"/>
      <c r="AL7" s="70" t="s">
        <v>194</v>
      </c>
      <c r="AM7" s="71"/>
      <c r="AN7" s="71"/>
      <c r="AO7" s="71" t="s">
        <v>195</v>
      </c>
      <c r="AP7" s="72"/>
      <c r="AQ7" s="70" t="s">
        <v>194</v>
      </c>
      <c r="AR7" s="71"/>
      <c r="AS7" s="71"/>
      <c r="AT7" s="71" t="s">
        <v>195</v>
      </c>
      <c r="AU7" s="72"/>
      <c r="AV7" s="70" t="s">
        <v>194</v>
      </c>
      <c r="AW7" s="71"/>
      <c r="AX7" s="71"/>
      <c r="AY7" s="71" t="s">
        <v>195</v>
      </c>
      <c r="AZ7" s="72"/>
      <c r="BA7" s="70" t="s">
        <v>194</v>
      </c>
      <c r="BB7" s="71"/>
      <c r="BC7" s="71"/>
      <c r="BD7" s="71" t="s">
        <v>195</v>
      </c>
      <c r="BE7" s="72"/>
      <c r="BF7" s="70" t="s">
        <v>194</v>
      </c>
      <c r="BG7" s="71"/>
      <c r="BH7" s="71"/>
      <c r="BI7" s="71" t="s">
        <v>195</v>
      </c>
      <c r="BJ7" s="72"/>
      <c r="BK7" s="70" t="s">
        <v>194</v>
      </c>
      <c r="BL7" s="71"/>
      <c r="BM7" s="71"/>
      <c r="BN7" s="71" t="s">
        <v>195</v>
      </c>
      <c r="BO7" s="72"/>
      <c r="BP7" s="70" t="s">
        <v>194</v>
      </c>
      <c r="BQ7" s="71"/>
      <c r="BR7" s="71"/>
      <c r="BS7" s="71" t="s">
        <v>195</v>
      </c>
      <c r="BT7" s="72"/>
      <c r="BU7" s="70" t="s">
        <v>194</v>
      </c>
      <c r="BV7" s="71"/>
      <c r="BW7" s="71"/>
      <c r="BX7" s="71" t="s">
        <v>195</v>
      </c>
      <c r="BY7" s="72"/>
    </row>
    <row r="8" spans="2:77" ht="19.5">
      <c r="C8" s="70"/>
      <c r="D8" s="71"/>
      <c r="E8" s="71"/>
      <c r="F8" s="71"/>
      <c r="G8" s="72"/>
      <c r="H8" s="70"/>
      <c r="I8" s="71"/>
      <c r="J8" s="71"/>
      <c r="K8" s="71"/>
      <c r="L8" s="72"/>
      <c r="M8" s="70"/>
      <c r="N8" s="71"/>
      <c r="O8" s="71"/>
      <c r="P8" s="71"/>
      <c r="Q8" s="72"/>
      <c r="R8" s="70"/>
      <c r="S8" s="71"/>
      <c r="T8" s="71"/>
      <c r="U8" s="71"/>
      <c r="V8" s="72"/>
      <c r="W8" s="70"/>
      <c r="X8" s="71"/>
      <c r="Y8" s="71"/>
      <c r="Z8" s="71"/>
      <c r="AA8" s="72"/>
      <c r="AB8" s="70"/>
      <c r="AC8" s="71"/>
      <c r="AD8" s="71"/>
      <c r="AE8" s="71"/>
      <c r="AF8" s="72"/>
      <c r="AG8" s="70"/>
      <c r="AH8" s="71"/>
      <c r="AI8" s="71"/>
      <c r="AJ8" s="71"/>
      <c r="AK8" s="72"/>
      <c r="AL8" s="70"/>
      <c r="AM8" s="71"/>
      <c r="AN8" s="71"/>
      <c r="AO8" s="71"/>
      <c r="AP8" s="72"/>
      <c r="AQ8" s="70"/>
      <c r="AR8" s="71"/>
      <c r="AS8" s="71"/>
      <c r="AT8" s="71"/>
      <c r="AU8" s="72"/>
      <c r="AV8" s="70"/>
      <c r="AW8" s="71"/>
      <c r="AX8" s="71"/>
      <c r="AY8" s="71"/>
      <c r="AZ8" s="72"/>
      <c r="BA8" s="70"/>
      <c r="BB8" s="71"/>
      <c r="BC8" s="71"/>
      <c r="BD8" s="71"/>
      <c r="BE8" s="72"/>
      <c r="BF8" s="70"/>
      <c r="BG8" s="71"/>
      <c r="BH8" s="71"/>
      <c r="BI8" s="71"/>
      <c r="BJ8" s="72"/>
      <c r="BK8" s="70"/>
      <c r="BL8" s="71"/>
      <c r="BM8" s="71"/>
      <c r="BN8" s="71"/>
      <c r="BO8" s="72"/>
      <c r="BP8" s="70"/>
      <c r="BQ8" s="71"/>
      <c r="BR8" s="71"/>
      <c r="BS8" s="71"/>
      <c r="BT8" s="72"/>
      <c r="BU8" s="70"/>
      <c r="BV8" s="71"/>
      <c r="BW8" s="71"/>
      <c r="BX8" s="71"/>
      <c r="BY8" s="72"/>
    </row>
    <row r="9" spans="2:77" ht="17.25">
      <c r="B9" s="3" t="s">
        <v>62</v>
      </c>
      <c r="C9" s="83">
        <v>8.3256999999999994</v>
      </c>
      <c r="D9" s="84">
        <v>1.3931</v>
      </c>
      <c r="E9" s="84"/>
      <c r="F9" s="84">
        <v>8.4710000000000001</v>
      </c>
      <c r="G9" s="85">
        <v>0</v>
      </c>
      <c r="H9" s="83">
        <v>8.2782999999999998</v>
      </c>
      <c r="I9" s="84">
        <v>1.3880999999999999</v>
      </c>
      <c r="J9" s="84"/>
      <c r="K9" s="84">
        <v>8.4459</v>
      </c>
      <c r="L9" s="85">
        <v>-1E-4</v>
      </c>
      <c r="M9" s="83">
        <v>8.2773000000000003</v>
      </c>
      <c r="N9" s="84">
        <v>1.3803000000000001</v>
      </c>
      <c r="O9" s="84"/>
      <c r="P9" s="84">
        <v>8.4374000000000002</v>
      </c>
      <c r="Q9" s="85">
        <v>0</v>
      </c>
      <c r="R9" s="83">
        <v>8.2919999999999998</v>
      </c>
      <c r="S9" s="84">
        <v>1.3877999999999999</v>
      </c>
      <c r="T9" s="84"/>
      <c r="U9" s="84">
        <v>8.4491999999999994</v>
      </c>
      <c r="V9" s="85">
        <v>0</v>
      </c>
      <c r="W9" s="83">
        <v>8.2888999999999999</v>
      </c>
      <c r="X9" s="84">
        <v>1.3845000000000001</v>
      </c>
      <c r="Y9" s="84"/>
      <c r="Z9" s="84">
        <v>8.4474</v>
      </c>
      <c r="AA9" s="85">
        <v>0</v>
      </c>
      <c r="AB9" s="83">
        <v>8.31</v>
      </c>
      <c r="AC9" s="84">
        <v>1.3264</v>
      </c>
      <c r="AD9" s="84"/>
      <c r="AE9" s="84">
        <v>8.4489999999999998</v>
      </c>
      <c r="AF9" s="85">
        <v>0</v>
      </c>
      <c r="AG9" s="83">
        <v>0</v>
      </c>
      <c r="AH9" s="84">
        <v>0</v>
      </c>
      <c r="AI9" s="84"/>
      <c r="AJ9" s="84">
        <v>8.4290000000000003</v>
      </c>
      <c r="AK9" s="85">
        <v>0</v>
      </c>
      <c r="AL9" s="83">
        <v>0</v>
      </c>
      <c r="AM9" s="84">
        <v>0</v>
      </c>
      <c r="AN9" s="84"/>
      <c r="AO9" s="84">
        <v>8.3702000000000005</v>
      </c>
      <c r="AP9" s="85">
        <v>0</v>
      </c>
      <c r="AQ9" s="83">
        <v>8.1503999999999994</v>
      </c>
      <c r="AR9" s="84">
        <v>1.5306</v>
      </c>
      <c r="AS9" s="84"/>
      <c r="AT9" s="84">
        <v>8.4532000000000007</v>
      </c>
      <c r="AU9" s="85">
        <v>0</v>
      </c>
      <c r="AV9" s="83">
        <v>0</v>
      </c>
      <c r="AW9" s="84">
        <v>0</v>
      </c>
      <c r="AX9" s="84"/>
      <c r="AY9" s="84">
        <v>8.3851999999999993</v>
      </c>
      <c r="AZ9" s="85">
        <v>0</v>
      </c>
      <c r="BA9" s="83">
        <v>0</v>
      </c>
      <c r="BB9" s="84">
        <v>0</v>
      </c>
      <c r="BC9" s="84"/>
      <c r="BD9" s="84">
        <v>8.4298000000000002</v>
      </c>
      <c r="BE9" s="85">
        <v>0</v>
      </c>
      <c r="BF9" s="83">
        <v>0</v>
      </c>
      <c r="BG9" s="84">
        <v>0</v>
      </c>
      <c r="BH9" s="84"/>
      <c r="BI9" s="84">
        <v>8.3870000000000005</v>
      </c>
      <c r="BJ9" s="85">
        <v>0</v>
      </c>
      <c r="BK9" s="83">
        <v>0</v>
      </c>
      <c r="BL9" s="84">
        <v>0</v>
      </c>
      <c r="BM9" s="84"/>
      <c r="BN9" s="84">
        <v>8.4141999999999992</v>
      </c>
      <c r="BO9" s="85">
        <v>0</v>
      </c>
      <c r="BP9" s="83">
        <v>0</v>
      </c>
      <c r="BQ9" s="84">
        <v>0</v>
      </c>
      <c r="BR9" s="84"/>
      <c r="BS9" s="84">
        <v>8.3848000000000003</v>
      </c>
      <c r="BT9" s="85">
        <v>0</v>
      </c>
      <c r="BU9" s="83">
        <v>0</v>
      </c>
      <c r="BV9" s="84">
        <v>0</v>
      </c>
      <c r="BW9" s="84"/>
      <c r="BX9" s="84">
        <v>8.4304000000000006</v>
      </c>
      <c r="BY9" s="85">
        <v>0</v>
      </c>
    </row>
    <row r="10" spans="2:77" ht="17.25">
      <c r="B10" s="4" t="s">
        <v>78</v>
      </c>
      <c r="C10" s="83">
        <v>8.5053999999999998</v>
      </c>
      <c r="D10" s="84">
        <v>1.3102</v>
      </c>
      <c r="E10" s="84"/>
      <c r="F10" s="84">
        <v>8.6092999999999993</v>
      </c>
      <c r="G10" s="85">
        <v>-2.3E-3</v>
      </c>
      <c r="H10" s="83">
        <v>8.4945000000000004</v>
      </c>
      <c r="I10" s="84">
        <v>1.2952999999999999</v>
      </c>
      <c r="J10" s="84"/>
      <c r="K10" s="84">
        <v>8.6189</v>
      </c>
      <c r="L10" s="85">
        <v>-4.3E-3</v>
      </c>
      <c r="M10" s="83">
        <v>8.5001999999999995</v>
      </c>
      <c r="N10" s="84">
        <v>1.2851999999999999</v>
      </c>
      <c r="O10" s="84"/>
      <c r="P10" s="84">
        <v>8.6167999999999996</v>
      </c>
      <c r="Q10" s="85">
        <v>-1.6000000000000001E-3</v>
      </c>
      <c r="R10" s="83">
        <v>8.4926999999999992</v>
      </c>
      <c r="S10" s="84">
        <v>1.3050999999999999</v>
      </c>
      <c r="T10" s="84"/>
      <c r="U10" s="84">
        <v>8.6016999999999992</v>
      </c>
      <c r="V10" s="85">
        <v>-3.1300000000000001E-2</v>
      </c>
      <c r="W10" s="83">
        <v>8.4990000000000006</v>
      </c>
      <c r="X10" s="84">
        <v>1.2942</v>
      </c>
      <c r="Y10" s="84"/>
      <c r="Z10" s="84">
        <v>8.6092999999999993</v>
      </c>
      <c r="AA10" s="85">
        <v>-2.3E-3</v>
      </c>
      <c r="AB10" s="83">
        <v>8.4864999999999995</v>
      </c>
      <c r="AC10" s="84">
        <v>1.3092999999999999</v>
      </c>
      <c r="AD10" s="84"/>
      <c r="AE10" s="84">
        <v>8.6059000000000001</v>
      </c>
      <c r="AF10" s="85">
        <v>-1.43E-2</v>
      </c>
      <c r="AG10" s="83">
        <v>8.4382000000000001</v>
      </c>
      <c r="AH10" s="84">
        <v>1.3398000000000001</v>
      </c>
      <c r="AI10" s="84"/>
      <c r="AJ10" s="84">
        <v>8.5625</v>
      </c>
      <c r="AK10" s="85">
        <v>-2.0999999999999999E-3</v>
      </c>
      <c r="AL10" s="83">
        <v>8.3727999999999998</v>
      </c>
      <c r="AM10" s="84">
        <v>1.4239999999999999</v>
      </c>
      <c r="AN10" s="84"/>
      <c r="AO10" s="84">
        <v>8.5381</v>
      </c>
      <c r="AP10" s="85">
        <v>-2.0999999999999999E-3</v>
      </c>
      <c r="AQ10" s="83">
        <v>8.4027999999999992</v>
      </c>
      <c r="AR10" s="84">
        <v>1.4104000000000001</v>
      </c>
      <c r="AS10" s="84"/>
      <c r="AT10" s="84">
        <v>8.7040000000000006</v>
      </c>
      <c r="AU10" s="85">
        <v>0</v>
      </c>
      <c r="AV10" s="83">
        <v>8.2725000000000009</v>
      </c>
      <c r="AW10" s="84">
        <v>1.5559000000000001</v>
      </c>
      <c r="AX10" s="84"/>
      <c r="AY10" s="84">
        <v>8.4194999999999993</v>
      </c>
      <c r="AZ10" s="85">
        <v>-5.4999999999999997E-3</v>
      </c>
      <c r="BA10" s="83">
        <v>8.4002999999999997</v>
      </c>
      <c r="BB10" s="84">
        <v>1.4342999999999999</v>
      </c>
      <c r="BC10" s="84"/>
      <c r="BD10" s="84">
        <v>8.4644999999999992</v>
      </c>
      <c r="BE10" s="85">
        <v>-2.0999999999999999E-3</v>
      </c>
      <c r="BF10" s="83">
        <v>8.3811999999999998</v>
      </c>
      <c r="BG10" s="84">
        <v>1.4681999999999999</v>
      </c>
      <c r="BH10" s="84"/>
      <c r="BI10" s="84">
        <v>8.4268999999999998</v>
      </c>
      <c r="BJ10" s="85">
        <v>-1.9E-3</v>
      </c>
      <c r="BK10" s="83">
        <v>8.4321999999999999</v>
      </c>
      <c r="BL10" s="84">
        <v>1.3979999999999999</v>
      </c>
      <c r="BM10" s="84"/>
      <c r="BN10" s="84">
        <v>8.5277999999999992</v>
      </c>
      <c r="BO10" s="85">
        <v>-2E-3</v>
      </c>
      <c r="BP10" s="83">
        <v>8.4895999999999994</v>
      </c>
      <c r="BQ10" s="84">
        <v>1.3231999999999999</v>
      </c>
      <c r="BR10" s="84"/>
      <c r="BS10" s="84">
        <v>8.5212000000000003</v>
      </c>
      <c r="BT10" s="85">
        <v>-4.5999999999999999E-3</v>
      </c>
      <c r="BU10" s="83">
        <v>8.3755000000000006</v>
      </c>
      <c r="BV10" s="84">
        <v>1.4217</v>
      </c>
      <c r="BW10" s="84"/>
      <c r="BX10" s="84">
        <v>8.5147999999999993</v>
      </c>
      <c r="BY10" s="85">
        <v>-1.6000000000000001E-3</v>
      </c>
    </row>
    <row r="11" spans="2:77" ht="16.5">
      <c r="B11" s="4" t="s">
        <v>79</v>
      </c>
      <c r="C11" s="83">
        <v>8.4555000000000007</v>
      </c>
      <c r="D11" s="84">
        <v>1.2968999999999999</v>
      </c>
      <c r="E11" s="84"/>
      <c r="F11" s="84">
        <v>8.7932000000000006</v>
      </c>
      <c r="G11" s="85">
        <v>0</v>
      </c>
      <c r="H11" s="83">
        <v>8.4182000000000006</v>
      </c>
      <c r="I11" s="84">
        <v>1.3051999999999999</v>
      </c>
      <c r="J11" s="84"/>
      <c r="K11" s="84">
        <v>8.7552000000000003</v>
      </c>
      <c r="L11" s="85">
        <v>0</v>
      </c>
      <c r="M11" s="83">
        <v>8.4113000000000007</v>
      </c>
      <c r="N11" s="84">
        <v>1.3023</v>
      </c>
      <c r="O11" s="84"/>
      <c r="P11" s="84">
        <v>8.7804000000000002</v>
      </c>
      <c r="Q11" s="85">
        <v>0</v>
      </c>
      <c r="R11" s="83">
        <v>8.4245999999999999</v>
      </c>
      <c r="S11" s="84">
        <v>1.31</v>
      </c>
      <c r="T11" s="84"/>
      <c r="U11" s="84">
        <v>8.7861999999999991</v>
      </c>
      <c r="V11" s="85">
        <v>0</v>
      </c>
      <c r="W11" s="83">
        <v>8.4113000000000007</v>
      </c>
      <c r="X11" s="84">
        <v>1.3048999999999999</v>
      </c>
      <c r="Y11" s="84"/>
      <c r="Z11" s="84">
        <v>8.7872000000000003</v>
      </c>
      <c r="AA11" s="85">
        <v>0</v>
      </c>
      <c r="AB11" s="83">
        <v>8.4276</v>
      </c>
      <c r="AC11" s="84">
        <v>1.3031999999999999</v>
      </c>
      <c r="AD11" s="84"/>
      <c r="AE11" s="84">
        <v>8.7829999999999995</v>
      </c>
      <c r="AF11" s="85">
        <v>0</v>
      </c>
      <c r="AG11" s="83">
        <v>8.3567999999999998</v>
      </c>
      <c r="AH11" s="84">
        <v>1.3604000000000001</v>
      </c>
      <c r="AI11" s="84"/>
      <c r="AJ11" s="84">
        <v>8.7528000000000006</v>
      </c>
      <c r="AK11" s="85">
        <v>0</v>
      </c>
      <c r="AL11" s="83">
        <v>8.2220999999999993</v>
      </c>
      <c r="AM11" s="84">
        <v>1.4633</v>
      </c>
      <c r="AN11" s="84"/>
      <c r="AO11" s="84">
        <v>8.7186000000000003</v>
      </c>
      <c r="AP11" s="85">
        <v>0</v>
      </c>
      <c r="AQ11" s="83">
        <v>8.2194000000000003</v>
      </c>
      <c r="AR11" s="84">
        <v>1.5351999999999999</v>
      </c>
      <c r="AS11" s="84"/>
      <c r="AT11" s="84">
        <v>8.7606000000000002</v>
      </c>
      <c r="AU11" s="85">
        <v>0</v>
      </c>
      <c r="AV11" s="83">
        <v>8.1832999999999991</v>
      </c>
      <c r="AW11" s="84">
        <v>1.5903</v>
      </c>
      <c r="AX11" s="84"/>
      <c r="AY11" s="84">
        <v>8.7579999999999991</v>
      </c>
      <c r="AZ11" s="85">
        <v>0</v>
      </c>
      <c r="BA11" s="83">
        <v>8.2053999999999991</v>
      </c>
      <c r="BB11" s="84">
        <v>1.5548</v>
      </c>
      <c r="BC11" s="84"/>
      <c r="BD11" s="84">
        <v>8.75</v>
      </c>
      <c r="BE11" s="85">
        <v>0</v>
      </c>
      <c r="BF11" s="83">
        <v>8.1722999999999999</v>
      </c>
      <c r="BG11" s="84">
        <v>1.5892999999999999</v>
      </c>
      <c r="BH11" s="84"/>
      <c r="BI11" s="84">
        <v>8.7509999999999994</v>
      </c>
      <c r="BJ11" s="85">
        <v>0</v>
      </c>
      <c r="BK11" s="83">
        <v>8.2934000000000001</v>
      </c>
      <c r="BL11" s="84">
        <v>1.4638</v>
      </c>
      <c r="BM11" s="84"/>
      <c r="BN11" s="84">
        <v>8.7826000000000004</v>
      </c>
      <c r="BO11" s="85">
        <v>0</v>
      </c>
      <c r="BP11" s="83">
        <v>8.2775999999999996</v>
      </c>
      <c r="BQ11" s="84">
        <v>1.4750000000000001</v>
      </c>
      <c r="BR11" s="84"/>
      <c r="BS11" s="84">
        <v>8.7818000000000005</v>
      </c>
      <c r="BT11" s="85">
        <v>0</v>
      </c>
      <c r="BU11" s="83">
        <v>8.2727000000000004</v>
      </c>
      <c r="BV11" s="84">
        <v>1.4939</v>
      </c>
      <c r="BW11" s="84"/>
      <c r="BX11" s="84">
        <v>8.7639999999999993</v>
      </c>
      <c r="BY11" s="85">
        <v>0</v>
      </c>
    </row>
    <row r="12" spans="2:77" ht="18">
      <c r="B12" s="4" t="s">
        <v>80</v>
      </c>
      <c r="C12" s="83">
        <v>8.4809999999999999</v>
      </c>
      <c r="D12" s="84">
        <v>1.1155999999999999</v>
      </c>
      <c r="E12" s="84"/>
      <c r="F12" s="84">
        <v>8.6720000000000006</v>
      </c>
      <c r="G12" s="85">
        <v>0</v>
      </c>
      <c r="H12" s="83">
        <v>8.4642999999999997</v>
      </c>
      <c r="I12" s="84">
        <v>1.1211</v>
      </c>
      <c r="J12" s="84"/>
      <c r="K12" s="84">
        <v>8.625</v>
      </c>
      <c r="L12" s="85">
        <v>0</v>
      </c>
      <c r="M12" s="83">
        <v>8.5053000000000001</v>
      </c>
      <c r="N12" s="84">
        <v>1.0936999999999999</v>
      </c>
      <c r="O12" s="84"/>
      <c r="P12" s="84">
        <v>8.6435999999999993</v>
      </c>
      <c r="Q12" s="85">
        <v>0</v>
      </c>
      <c r="R12" s="83">
        <v>8.4933999999999994</v>
      </c>
      <c r="S12" s="84">
        <v>1.0962000000000001</v>
      </c>
      <c r="T12" s="84"/>
      <c r="U12" s="84">
        <v>8.6663999999999994</v>
      </c>
      <c r="V12" s="85">
        <v>0</v>
      </c>
      <c r="W12" s="83">
        <v>8.4970999999999997</v>
      </c>
      <c r="X12" s="84">
        <v>1.0949</v>
      </c>
      <c r="Y12" s="84"/>
      <c r="Z12" s="84">
        <v>8.6677999999999997</v>
      </c>
      <c r="AA12" s="85">
        <v>0</v>
      </c>
      <c r="AB12" s="83">
        <v>8.4816000000000003</v>
      </c>
      <c r="AC12" s="84">
        <v>1.1035999999999999</v>
      </c>
      <c r="AD12" s="84"/>
      <c r="AE12" s="84">
        <v>8.6425999999999998</v>
      </c>
      <c r="AF12" s="85">
        <v>0</v>
      </c>
      <c r="AG12" s="83">
        <v>8.4443999999999999</v>
      </c>
      <c r="AH12" s="84">
        <v>1.1224000000000001</v>
      </c>
      <c r="AI12" s="84"/>
      <c r="AJ12" s="84">
        <v>8.6096000000000004</v>
      </c>
      <c r="AK12" s="85">
        <v>0</v>
      </c>
      <c r="AL12" s="83">
        <v>8.3873999999999995</v>
      </c>
      <c r="AM12" s="84">
        <v>1.2141999999999999</v>
      </c>
      <c r="AN12" s="84"/>
      <c r="AO12" s="84">
        <v>8.5657999999999994</v>
      </c>
      <c r="AP12" s="85">
        <v>0</v>
      </c>
      <c r="AQ12" s="83">
        <v>8.3763000000000005</v>
      </c>
      <c r="AR12" s="84">
        <v>1.3343</v>
      </c>
      <c r="AS12" s="84"/>
      <c r="AT12" s="84">
        <v>8.6370000000000005</v>
      </c>
      <c r="AU12" s="85">
        <v>0</v>
      </c>
      <c r="AV12" s="83">
        <v>8.3333999999999993</v>
      </c>
      <c r="AW12" s="84">
        <v>1.3954</v>
      </c>
      <c r="AX12" s="84"/>
      <c r="AY12" s="84">
        <v>8.6408000000000005</v>
      </c>
      <c r="AZ12" s="85">
        <v>0</v>
      </c>
      <c r="BA12" s="83">
        <v>8.3689999999999998</v>
      </c>
      <c r="BB12" s="84">
        <v>1.3452</v>
      </c>
      <c r="BC12" s="84"/>
      <c r="BD12" s="84">
        <v>8.6308000000000007</v>
      </c>
      <c r="BE12" s="85">
        <v>0</v>
      </c>
      <c r="BF12" s="83">
        <v>8.3368000000000002</v>
      </c>
      <c r="BG12" s="84">
        <v>1.3672</v>
      </c>
      <c r="BH12" s="84"/>
      <c r="BI12" s="84">
        <v>8.6145999999999994</v>
      </c>
      <c r="BJ12" s="85">
        <v>0</v>
      </c>
      <c r="BK12" s="83">
        <v>8.4267000000000003</v>
      </c>
      <c r="BL12" s="84">
        <v>1.2725</v>
      </c>
      <c r="BM12" s="84"/>
      <c r="BN12" s="84">
        <v>8.6527999999999992</v>
      </c>
      <c r="BO12" s="85">
        <v>0</v>
      </c>
      <c r="BP12" s="83">
        <v>8.3801000000000005</v>
      </c>
      <c r="BQ12" s="84">
        <v>1.3571</v>
      </c>
      <c r="BR12" s="84"/>
      <c r="BS12" s="84">
        <v>8.6790000000000003</v>
      </c>
      <c r="BT12" s="85">
        <v>0</v>
      </c>
      <c r="BU12" s="83">
        <v>8.4083000000000006</v>
      </c>
      <c r="BV12" s="84">
        <v>1.2519</v>
      </c>
      <c r="BW12" s="84"/>
      <c r="BX12" s="84">
        <v>8.6094000000000008</v>
      </c>
      <c r="BY12" s="85">
        <v>0</v>
      </c>
    </row>
    <row r="13" spans="2:77" ht="18">
      <c r="B13" s="4" t="s">
        <v>81</v>
      </c>
      <c r="C13" s="83">
        <v>8.3574999999999999</v>
      </c>
      <c r="D13" s="84">
        <v>1.1658999999999999</v>
      </c>
      <c r="E13" s="84"/>
      <c r="F13" s="84">
        <v>8.7157999999999998</v>
      </c>
      <c r="G13" s="85">
        <v>0</v>
      </c>
      <c r="H13" s="83">
        <v>8.3294999999999995</v>
      </c>
      <c r="I13" s="84">
        <v>1.1855</v>
      </c>
      <c r="J13" s="84"/>
      <c r="K13" s="84">
        <v>8.6807999999999996</v>
      </c>
      <c r="L13" s="85">
        <v>0</v>
      </c>
      <c r="M13" s="83">
        <v>8.3332999999999995</v>
      </c>
      <c r="N13" s="84">
        <v>1.1623000000000001</v>
      </c>
      <c r="O13" s="84"/>
      <c r="P13" s="84">
        <v>8.7083999999999993</v>
      </c>
      <c r="Q13" s="85">
        <v>0</v>
      </c>
      <c r="R13" s="83">
        <v>8.3589000000000002</v>
      </c>
      <c r="S13" s="84">
        <v>1.1367</v>
      </c>
      <c r="T13" s="84"/>
      <c r="U13" s="84">
        <v>8.7113999999999994</v>
      </c>
      <c r="V13" s="85">
        <v>0</v>
      </c>
      <c r="W13" s="83">
        <v>8.36</v>
      </c>
      <c r="X13" s="84">
        <v>1.1388</v>
      </c>
      <c r="Y13" s="84"/>
      <c r="Z13" s="84">
        <v>8.7129999999999992</v>
      </c>
      <c r="AA13" s="85">
        <v>0</v>
      </c>
      <c r="AB13" s="83">
        <v>8.3515999999999995</v>
      </c>
      <c r="AC13" s="84">
        <v>1.1384000000000001</v>
      </c>
      <c r="AD13" s="84"/>
      <c r="AE13" s="84">
        <v>8.7051999999999996</v>
      </c>
      <c r="AF13" s="85">
        <v>0</v>
      </c>
      <c r="AG13" s="83">
        <v>8.2660999999999998</v>
      </c>
      <c r="AH13" s="84">
        <v>1.2364999999999999</v>
      </c>
      <c r="AI13" s="84"/>
      <c r="AJ13" s="84">
        <v>8.6774000000000004</v>
      </c>
      <c r="AK13" s="85">
        <v>0</v>
      </c>
      <c r="AL13" s="83">
        <v>8.1943999999999999</v>
      </c>
      <c r="AM13" s="84">
        <v>1.3577999999999999</v>
      </c>
      <c r="AN13" s="84"/>
      <c r="AO13" s="84">
        <v>8.6327999999999996</v>
      </c>
      <c r="AP13" s="85">
        <v>0</v>
      </c>
      <c r="AQ13" s="83">
        <v>8.2254000000000005</v>
      </c>
      <c r="AR13" s="84">
        <v>1.3944000000000001</v>
      </c>
      <c r="AS13" s="84"/>
      <c r="AT13" s="84">
        <v>8.7070000000000007</v>
      </c>
      <c r="AU13" s="85">
        <v>0</v>
      </c>
      <c r="AV13" s="83">
        <v>8.1880000000000006</v>
      </c>
      <c r="AW13" s="84">
        <v>1.4318</v>
      </c>
      <c r="AX13" s="84"/>
      <c r="AY13" s="84">
        <v>8.6760000000000002</v>
      </c>
      <c r="AZ13" s="85">
        <v>0</v>
      </c>
      <c r="BA13" s="83">
        <v>8.2226999999999997</v>
      </c>
      <c r="BB13" s="84">
        <v>1.4111</v>
      </c>
      <c r="BC13" s="84"/>
      <c r="BD13" s="84">
        <v>8.7043999999999997</v>
      </c>
      <c r="BE13" s="85">
        <v>0</v>
      </c>
      <c r="BF13" s="83">
        <v>8.1948000000000008</v>
      </c>
      <c r="BG13" s="84">
        <v>1.4332</v>
      </c>
      <c r="BH13" s="84"/>
      <c r="BI13" s="84">
        <v>8.6791999999999998</v>
      </c>
      <c r="BJ13" s="85">
        <v>0</v>
      </c>
      <c r="BK13" s="83">
        <v>8.2461000000000002</v>
      </c>
      <c r="BL13" s="84">
        <v>1.3259000000000001</v>
      </c>
      <c r="BM13" s="84"/>
      <c r="BN13" s="84">
        <v>8.7140000000000004</v>
      </c>
      <c r="BO13" s="85">
        <v>0</v>
      </c>
      <c r="BP13" s="83">
        <v>8.2586999999999993</v>
      </c>
      <c r="BQ13" s="84">
        <v>1.3871</v>
      </c>
      <c r="BR13" s="84"/>
      <c r="BS13" s="84">
        <v>8.7103999999999999</v>
      </c>
      <c r="BT13" s="85">
        <v>0</v>
      </c>
      <c r="BU13" s="83">
        <v>8.2448999999999995</v>
      </c>
      <c r="BV13" s="84">
        <v>1.3385</v>
      </c>
      <c r="BW13" s="84"/>
      <c r="BX13" s="84">
        <v>8.6812000000000005</v>
      </c>
      <c r="BY13" s="85">
        <v>0</v>
      </c>
    </row>
    <row r="14" spans="2:77" ht="18">
      <c r="B14" s="3" t="s">
        <v>61</v>
      </c>
      <c r="C14" s="83">
        <v>8.4976000000000003</v>
      </c>
      <c r="D14" s="84">
        <v>1.2702</v>
      </c>
      <c r="E14" s="84"/>
      <c r="F14" s="84">
        <v>8.6807999999999996</v>
      </c>
      <c r="G14" s="85">
        <v>0</v>
      </c>
      <c r="H14" s="83">
        <v>8.4636999999999993</v>
      </c>
      <c r="I14" s="84">
        <v>1.2708999999999999</v>
      </c>
      <c r="J14" s="84"/>
      <c r="K14" s="84">
        <v>8.6397999999999993</v>
      </c>
      <c r="L14" s="85">
        <v>0</v>
      </c>
      <c r="M14" s="83">
        <v>8.4743999999999993</v>
      </c>
      <c r="N14" s="84">
        <v>1.2442</v>
      </c>
      <c r="O14" s="84"/>
      <c r="P14" s="84">
        <v>8.6524000000000001</v>
      </c>
      <c r="Q14" s="85">
        <v>0</v>
      </c>
      <c r="R14" s="83">
        <v>8.4817999999999998</v>
      </c>
      <c r="S14" s="84">
        <v>1.2504</v>
      </c>
      <c r="T14" s="84"/>
      <c r="U14" s="84">
        <v>8.6630000000000003</v>
      </c>
      <c r="V14" s="85">
        <v>0</v>
      </c>
      <c r="W14" s="83">
        <v>8.4898000000000007</v>
      </c>
      <c r="X14" s="84">
        <v>1.2589999999999999</v>
      </c>
      <c r="Y14" s="84"/>
      <c r="Z14" s="84">
        <v>8.6644000000000005</v>
      </c>
      <c r="AA14" s="85">
        <v>0</v>
      </c>
      <c r="AB14" s="83">
        <v>8.4786999999999999</v>
      </c>
      <c r="AC14" s="84">
        <v>1.2506999999999999</v>
      </c>
      <c r="AD14" s="84"/>
      <c r="AE14" s="84">
        <v>8.6609999999999996</v>
      </c>
      <c r="AF14" s="85">
        <v>0</v>
      </c>
      <c r="AG14" s="83">
        <v>8.4544999999999995</v>
      </c>
      <c r="AH14" s="84">
        <v>1.3019000000000001</v>
      </c>
      <c r="AI14" s="84"/>
      <c r="AJ14" s="84">
        <v>8.6335999999999995</v>
      </c>
      <c r="AK14" s="85">
        <v>0</v>
      </c>
      <c r="AL14" s="83">
        <v>8.3948</v>
      </c>
      <c r="AM14" s="84">
        <v>1.3748</v>
      </c>
      <c r="AN14" s="84"/>
      <c r="AO14" s="84">
        <v>8.5828000000000007</v>
      </c>
      <c r="AP14" s="85">
        <v>0</v>
      </c>
      <c r="AQ14" s="83">
        <v>8.4075000000000006</v>
      </c>
      <c r="AR14" s="84">
        <v>1.4005000000000001</v>
      </c>
      <c r="AS14" s="84"/>
      <c r="AT14" s="84">
        <v>8.6608000000000001</v>
      </c>
      <c r="AU14" s="85">
        <v>0</v>
      </c>
      <c r="AV14" s="83">
        <v>8.3850999999999996</v>
      </c>
      <c r="AW14" s="84">
        <v>1.4477</v>
      </c>
      <c r="AX14" s="84"/>
      <c r="AY14" s="84">
        <v>8.5975999999999999</v>
      </c>
      <c r="AZ14" s="85">
        <v>0</v>
      </c>
      <c r="BA14" s="83">
        <v>8.3983000000000008</v>
      </c>
      <c r="BB14" s="84">
        <v>1.4093</v>
      </c>
      <c r="BC14" s="84"/>
      <c r="BD14" s="84">
        <v>8.6294000000000004</v>
      </c>
      <c r="BE14" s="85">
        <v>0</v>
      </c>
      <c r="BF14" s="83">
        <v>8.3752999999999993</v>
      </c>
      <c r="BG14" s="84">
        <v>1.4551000000000001</v>
      </c>
      <c r="BH14" s="84"/>
      <c r="BI14" s="84">
        <v>8.6300000000000008</v>
      </c>
      <c r="BJ14" s="85">
        <v>0</v>
      </c>
      <c r="BK14" s="83">
        <v>8.4304000000000006</v>
      </c>
      <c r="BL14" s="84">
        <v>1.3517999999999999</v>
      </c>
      <c r="BM14" s="84"/>
      <c r="BN14" s="84">
        <v>8.6704000000000008</v>
      </c>
      <c r="BO14" s="85">
        <v>0</v>
      </c>
      <c r="BP14" s="83">
        <v>8.4358000000000004</v>
      </c>
      <c r="BQ14" s="84">
        <v>1.3815999999999999</v>
      </c>
      <c r="BR14" s="84"/>
      <c r="BS14" s="84">
        <v>8.6120000000000001</v>
      </c>
      <c r="BT14" s="85">
        <v>0</v>
      </c>
      <c r="BU14" s="83">
        <v>8.4167000000000005</v>
      </c>
      <c r="BV14" s="84">
        <v>1.3665</v>
      </c>
      <c r="BW14" s="84"/>
      <c r="BX14" s="84">
        <v>8.6313999999999993</v>
      </c>
      <c r="BY14" s="85">
        <v>0</v>
      </c>
    </row>
    <row r="15" spans="2:77" ht="17.25">
      <c r="B15" s="4" t="s">
        <v>75</v>
      </c>
      <c r="C15" s="83">
        <v>8.2675000000000001</v>
      </c>
      <c r="D15" s="84">
        <v>1.5794999999999999</v>
      </c>
      <c r="E15" s="84"/>
      <c r="F15" s="84">
        <v>8.4285999999999994</v>
      </c>
      <c r="G15" s="85">
        <v>0</v>
      </c>
      <c r="H15" s="83">
        <v>8.2706999999999997</v>
      </c>
      <c r="I15" s="84">
        <v>1.5839000000000001</v>
      </c>
      <c r="J15" s="84"/>
      <c r="K15" s="84">
        <v>8.4244000000000003</v>
      </c>
      <c r="L15" s="85">
        <v>0</v>
      </c>
      <c r="M15" s="83">
        <v>8.2733000000000008</v>
      </c>
      <c r="N15" s="84">
        <v>1.5779000000000001</v>
      </c>
      <c r="O15" s="84"/>
      <c r="P15" s="84">
        <v>8.4239999999999995</v>
      </c>
      <c r="Q15" s="85">
        <v>0</v>
      </c>
      <c r="R15" s="83">
        <v>8.2669999999999995</v>
      </c>
      <c r="S15" s="84">
        <v>1.589</v>
      </c>
      <c r="T15" s="84"/>
      <c r="U15" s="84">
        <v>8.4212000000000007</v>
      </c>
      <c r="V15" s="85">
        <v>0</v>
      </c>
      <c r="W15" s="83">
        <v>8.2693999999999992</v>
      </c>
      <c r="X15" s="84">
        <v>1.589</v>
      </c>
      <c r="Y15" s="84"/>
      <c r="Z15" s="84">
        <v>8.4147999999999996</v>
      </c>
      <c r="AA15" s="85">
        <v>0</v>
      </c>
      <c r="AB15" s="83">
        <v>8.2445000000000004</v>
      </c>
      <c r="AC15" s="84">
        <v>1.5694999999999999</v>
      </c>
      <c r="AD15" s="84"/>
      <c r="AE15" s="84">
        <v>8.4178999999999995</v>
      </c>
      <c r="AF15" s="85">
        <v>-2.9999999999999997E-4</v>
      </c>
      <c r="AG15" s="83">
        <v>8.1875999999999998</v>
      </c>
      <c r="AH15" s="84">
        <v>1.6446000000000001</v>
      </c>
      <c r="AI15" s="84"/>
      <c r="AJ15" s="84">
        <v>8.3735999999999997</v>
      </c>
      <c r="AK15" s="85">
        <v>0</v>
      </c>
      <c r="AL15" s="83">
        <v>8.1364999999999998</v>
      </c>
      <c r="AM15" s="84">
        <v>1.6889000000000001</v>
      </c>
      <c r="AN15" s="84"/>
      <c r="AO15" s="84">
        <v>8.3393999999999995</v>
      </c>
      <c r="AP15" s="85">
        <v>0</v>
      </c>
      <c r="AQ15" s="83">
        <v>8.1233000000000004</v>
      </c>
      <c r="AR15" s="84">
        <v>1.6860999999999999</v>
      </c>
      <c r="AS15" s="84"/>
      <c r="AT15" s="84">
        <v>8.5239999999999991</v>
      </c>
      <c r="AU15" s="85">
        <v>0</v>
      </c>
      <c r="AV15" s="83">
        <v>8.1077999999999992</v>
      </c>
      <c r="AW15" s="84">
        <v>1.7188000000000001</v>
      </c>
      <c r="AX15" s="84"/>
      <c r="AY15" s="84">
        <v>8.2506000000000004</v>
      </c>
      <c r="AZ15" s="85">
        <v>0</v>
      </c>
      <c r="BA15" s="83">
        <v>8.1087000000000007</v>
      </c>
      <c r="BB15" s="84">
        <v>1.6865000000000001</v>
      </c>
      <c r="BC15" s="84"/>
      <c r="BD15" s="84">
        <v>8.2824000000000009</v>
      </c>
      <c r="BE15" s="85">
        <v>0</v>
      </c>
      <c r="BF15" s="83">
        <v>8.0967000000000002</v>
      </c>
      <c r="BG15" s="84">
        <v>1.7101</v>
      </c>
      <c r="BH15" s="84"/>
      <c r="BI15" s="84">
        <v>8.2514000000000003</v>
      </c>
      <c r="BJ15" s="85">
        <v>0</v>
      </c>
      <c r="BK15" s="83">
        <v>8.1532</v>
      </c>
      <c r="BL15" s="84">
        <v>1.6632</v>
      </c>
      <c r="BM15" s="84"/>
      <c r="BN15" s="84">
        <v>8.3353999999999999</v>
      </c>
      <c r="BO15" s="85">
        <v>0</v>
      </c>
      <c r="BP15" s="83">
        <v>8.1488999999999994</v>
      </c>
      <c r="BQ15" s="84">
        <v>1.6833</v>
      </c>
      <c r="BR15" s="84"/>
      <c r="BS15" s="84">
        <v>8.3071999999999999</v>
      </c>
      <c r="BT15" s="85">
        <v>0</v>
      </c>
      <c r="BU15" s="83">
        <v>8.1593</v>
      </c>
      <c r="BV15" s="84">
        <v>1.7004999999999999</v>
      </c>
      <c r="BW15" s="84"/>
      <c r="BX15" s="84">
        <v>8.2870000000000008</v>
      </c>
      <c r="BY15" s="85">
        <v>0</v>
      </c>
    </row>
    <row r="16" spans="2:77" ht="18">
      <c r="B16" s="4" t="s">
        <v>76</v>
      </c>
      <c r="C16" s="83">
        <v>8.2146000000000008</v>
      </c>
      <c r="D16" s="84">
        <v>1.5935999999999999</v>
      </c>
      <c r="E16" s="84"/>
      <c r="F16" s="84">
        <v>8.4345999999999997</v>
      </c>
      <c r="G16" s="85">
        <v>0</v>
      </c>
      <c r="H16" s="83">
        <v>8.1908999999999992</v>
      </c>
      <c r="I16" s="84">
        <v>1.5623</v>
      </c>
      <c r="J16" s="84"/>
      <c r="K16" s="84">
        <v>8.4154</v>
      </c>
      <c r="L16" s="85">
        <v>0</v>
      </c>
      <c r="M16" s="83">
        <v>8.2262000000000004</v>
      </c>
      <c r="N16" s="84">
        <v>1.5306</v>
      </c>
      <c r="O16" s="84"/>
      <c r="P16" s="84">
        <v>8.4128000000000007</v>
      </c>
      <c r="Q16" s="85">
        <v>0</v>
      </c>
      <c r="R16" s="83">
        <v>8.2119</v>
      </c>
      <c r="S16" s="84">
        <v>1.5565</v>
      </c>
      <c r="T16" s="84"/>
      <c r="U16" s="84">
        <v>8.4184000000000001</v>
      </c>
      <c r="V16" s="85">
        <v>0</v>
      </c>
      <c r="W16" s="83">
        <v>8.2205999999999992</v>
      </c>
      <c r="X16" s="84">
        <v>1.5773999999999999</v>
      </c>
      <c r="Y16" s="84"/>
      <c r="Z16" s="84">
        <v>8.4108000000000001</v>
      </c>
      <c r="AA16" s="85">
        <v>0</v>
      </c>
      <c r="AB16" s="83">
        <v>8.2161000000000008</v>
      </c>
      <c r="AC16" s="84">
        <v>1.5672999999999999</v>
      </c>
      <c r="AD16" s="84"/>
      <c r="AE16" s="84">
        <v>8.4136000000000006</v>
      </c>
      <c r="AF16" s="85">
        <v>0</v>
      </c>
      <c r="AG16" s="83">
        <v>8.1453000000000007</v>
      </c>
      <c r="AH16" s="84">
        <v>1.6536999999999999</v>
      </c>
      <c r="AI16" s="84"/>
      <c r="AJ16" s="84">
        <v>8.3640000000000008</v>
      </c>
      <c r="AK16" s="85">
        <v>0</v>
      </c>
      <c r="AL16" s="83">
        <v>8.0871999999999993</v>
      </c>
      <c r="AM16" s="84">
        <v>1.6970000000000001</v>
      </c>
      <c r="AN16" s="84"/>
      <c r="AO16" s="84">
        <v>8.3132000000000001</v>
      </c>
      <c r="AP16" s="85">
        <v>0</v>
      </c>
      <c r="AQ16" s="83">
        <v>8.093</v>
      </c>
      <c r="AR16" s="84">
        <v>1.7041999999999999</v>
      </c>
      <c r="AS16" s="84"/>
      <c r="AT16" s="84">
        <v>8.5180000000000007</v>
      </c>
      <c r="AU16" s="85">
        <v>0</v>
      </c>
      <c r="AV16" s="83">
        <v>8.0752000000000006</v>
      </c>
      <c r="AW16" s="84">
        <v>1.7214</v>
      </c>
      <c r="AX16" s="84"/>
      <c r="AY16" s="84">
        <v>8.2416999999999998</v>
      </c>
      <c r="AZ16" s="85">
        <v>1E-4</v>
      </c>
      <c r="BA16" s="83">
        <v>8.0922000000000001</v>
      </c>
      <c r="BB16" s="84">
        <v>1.7143999999999999</v>
      </c>
      <c r="BC16" s="84"/>
      <c r="BD16" s="84">
        <v>8.2581000000000007</v>
      </c>
      <c r="BE16" s="85">
        <v>1E-4</v>
      </c>
      <c r="BF16" s="83">
        <v>8.0855999999999995</v>
      </c>
      <c r="BG16" s="84">
        <v>1.7350000000000001</v>
      </c>
      <c r="BH16" s="84"/>
      <c r="BI16" s="84">
        <v>8.2370999999999999</v>
      </c>
      <c r="BJ16" s="85">
        <v>1E-4</v>
      </c>
      <c r="BK16" s="83">
        <v>8.1065000000000005</v>
      </c>
      <c r="BL16" s="84">
        <v>1.6857</v>
      </c>
      <c r="BM16" s="84"/>
      <c r="BN16" s="84">
        <v>8.3146000000000004</v>
      </c>
      <c r="BO16" s="85">
        <v>0</v>
      </c>
      <c r="BP16" s="83">
        <v>8.0972000000000008</v>
      </c>
      <c r="BQ16" s="84">
        <v>1.7145999999999999</v>
      </c>
      <c r="BR16" s="84"/>
      <c r="BS16" s="84">
        <v>8.3170000000000002</v>
      </c>
      <c r="BT16" s="85">
        <v>0</v>
      </c>
      <c r="BU16" s="83">
        <v>8.1073000000000004</v>
      </c>
      <c r="BV16" s="84">
        <v>1.7121</v>
      </c>
      <c r="BW16" s="84"/>
      <c r="BX16" s="84">
        <v>8.2845999999999993</v>
      </c>
      <c r="BY16" s="85">
        <v>0</v>
      </c>
    </row>
    <row r="17" spans="2:77" ht="18">
      <c r="B17" s="4" t="s">
        <v>77</v>
      </c>
      <c r="C17" s="83">
        <v>8.2029999999999994</v>
      </c>
      <c r="D17" s="84">
        <v>1.3786</v>
      </c>
      <c r="E17" s="84"/>
      <c r="F17" s="84">
        <v>8.5692000000000004</v>
      </c>
      <c r="G17" s="85">
        <v>0</v>
      </c>
      <c r="H17" s="83">
        <v>8.1814999999999998</v>
      </c>
      <c r="I17" s="84">
        <v>1.3880999999999999</v>
      </c>
      <c r="J17" s="84"/>
      <c r="K17" s="84">
        <v>8.5495999999999999</v>
      </c>
      <c r="L17" s="85">
        <v>0</v>
      </c>
      <c r="M17" s="83">
        <v>8.2012</v>
      </c>
      <c r="N17" s="84">
        <v>1.389</v>
      </c>
      <c r="O17" s="84"/>
      <c r="P17" s="84">
        <v>8.5776000000000003</v>
      </c>
      <c r="Q17" s="85">
        <v>0</v>
      </c>
      <c r="R17" s="83">
        <v>8.1950000000000003</v>
      </c>
      <c r="S17" s="84">
        <v>1.3717999999999999</v>
      </c>
      <c r="T17" s="84"/>
      <c r="U17" s="84">
        <v>8.5739999999999998</v>
      </c>
      <c r="V17" s="85">
        <v>0</v>
      </c>
      <c r="W17" s="83">
        <v>8.1952999999999996</v>
      </c>
      <c r="X17" s="84">
        <v>1.3703000000000001</v>
      </c>
      <c r="Y17" s="84"/>
      <c r="Z17" s="84">
        <v>8.5768000000000004</v>
      </c>
      <c r="AA17" s="85">
        <v>0</v>
      </c>
      <c r="AB17" s="83">
        <v>8.1934000000000005</v>
      </c>
      <c r="AC17" s="84">
        <v>1.3728</v>
      </c>
      <c r="AD17" s="84"/>
      <c r="AE17" s="84">
        <v>8.5678000000000001</v>
      </c>
      <c r="AF17" s="85">
        <v>0</v>
      </c>
      <c r="AG17" s="83">
        <v>8.1585000000000001</v>
      </c>
      <c r="AH17" s="84">
        <v>1.4225000000000001</v>
      </c>
      <c r="AI17" s="84"/>
      <c r="AJ17" s="84">
        <v>8.5335999999999999</v>
      </c>
      <c r="AK17" s="85">
        <v>0</v>
      </c>
      <c r="AL17" s="83">
        <v>8.0952999999999999</v>
      </c>
      <c r="AM17" s="84">
        <v>1.4891000000000001</v>
      </c>
      <c r="AN17" s="84"/>
      <c r="AO17" s="84">
        <v>8.5069999999999997</v>
      </c>
      <c r="AP17" s="85">
        <v>0</v>
      </c>
      <c r="AQ17" s="83">
        <v>8.1240000000000006</v>
      </c>
      <c r="AR17" s="84">
        <v>1.54</v>
      </c>
      <c r="AS17" s="84"/>
      <c r="AT17" s="84">
        <v>8.6164000000000005</v>
      </c>
      <c r="AU17" s="85">
        <v>0</v>
      </c>
      <c r="AV17" s="83">
        <v>8.0914999999999999</v>
      </c>
      <c r="AW17" s="84">
        <v>1.5645</v>
      </c>
      <c r="AX17" s="84"/>
      <c r="AY17" s="84">
        <v>8.6134000000000004</v>
      </c>
      <c r="AZ17" s="85">
        <v>0</v>
      </c>
      <c r="BA17" s="83">
        <v>8.0949000000000009</v>
      </c>
      <c r="BB17" s="84">
        <v>1.5327</v>
      </c>
      <c r="BC17" s="84"/>
      <c r="BD17" s="84">
        <v>8.5736000000000008</v>
      </c>
      <c r="BE17" s="85">
        <v>0</v>
      </c>
      <c r="BF17" s="83">
        <v>8.0886999999999993</v>
      </c>
      <c r="BG17" s="84">
        <v>1.5669</v>
      </c>
      <c r="BH17" s="84"/>
      <c r="BI17" s="84">
        <v>8.6072000000000006</v>
      </c>
      <c r="BJ17" s="85">
        <v>0</v>
      </c>
      <c r="BK17" s="83">
        <v>8.1395999999999997</v>
      </c>
      <c r="BL17" s="84">
        <v>1.4794</v>
      </c>
      <c r="BM17" s="84"/>
      <c r="BN17" s="84">
        <v>8.6148000000000007</v>
      </c>
      <c r="BO17" s="85">
        <v>0</v>
      </c>
      <c r="BP17" s="83">
        <v>8.1424000000000003</v>
      </c>
      <c r="BQ17" s="84">
        <v>1.5311999999999999</v>
      </c>
      <c r="BR17" s="84"/>
      <c r="BS17" s="84">
        <v>8.6448</v>
      </c>
      <c r="BT17" s="85">
        <v>0</v>
      </c>
      <c r="BU17" s="83">
        <v>8.1120999999999999</v>
      </c>
      <c r="BV17" s="84">
        <v>1.5085</v>
      </c>
      <c r="BW17" s="84"/>
      <c r="BX17" s="84">
        <v>8.58</v>
      </c>
      <c r="BY17" s="85">
        <v>0</v>
      </c>
    </row>
    <row r="18" spans="2:77" ht="18">
      <c r="B18" s="4" t="s">
        <v>174</v>
      </c>
      <c r="C18" s="83">
        <v>8.1707999999999998</v>
      </c>
      <c r="D18" s="84">
        <v>-1.8E-3</v>
      </c>
      <c r="E18" s="84"/>
      <c r="F18" s="84">
        <v>8.6313999999999993</v>
      </c>
      <c r="G18" s="85">
        <v>0</v>
      </c>
      <c r="H18" s="83">
        <v>8.1554000000000002</v>
      </c>
      <c r="I18" s="84">
        <v>2.24E-2</v>
      </c>
      <c r="J18" s="84"/>
      <c r="K18" s="84">
        <v>8.5953999999999997</v>
      </c>
      <c r="L18" s="85">
        <v>0</v>
      </c>
      <c r="M18" s="83">
        <v>8.1911000000000005</v>
      </c>
      <c r="N18" s="84">
        <v>3.3099999999999997E-2</v>
      </c>
      <c r="O18" s="84"/>
      <c r="P18" s="84">
        <v>8.6283999999999992</v>
      </c>
      <c r="Q18" s="85">
        <v>0</v>
      </c>
      <c r="R18" s="83">
        <v>8.1884999999999994</v>
      </c>
      <c r="S18" s="84">
        <v>1.47E-2</v>
      </c>
      <c r="T18" s="84"/>
      <c r="U18" s="84">
        <v>8.6295999999999999</v>
      </c>
      <c r="V18" s="85">
        <v>0</v>
      </c>
      <c r="W18" s="83">
        <v>8.1910000000000007</v>
      </c>
      <c r="X18" s="84">
        <v>1.06E-2</v>
      </c>
      <c r="Y18" s="84"/>
      <c r="Z18" s="84">
        <v>8.6321999999999992</v>
      </c>
      <c r="AA18" s="85">
        <v>0</v>
      </c>
      <c r="AB18" s="83">
        <v>8.1755999999999993</v>
      </c>
      <c r="AC18" s="84">
        <v>-2.0799999999999999E-2</v>
      </c>
      <c r="AD18" s="84"/>
      <c r="AE18" s="84">
        <v>8.6229999999999993</v>
      </c>
      <c r="AF18" s="85">
        <v>0</v>
      </c>
      <c r="AG18" s="83">
        <v>8.1613000000000007</v>
      </c>
      <c r="AH18" s="84">
        <v>-7.9000000000000008E-3</v>
      </c>
      <c r="AI18" s="84"/>
      <c r="AJ18" s="84">
        <v>8.5990000000000002</v>
      </c>
      <c r="AK18" s="85">
        <v>2.0000000000000001E-4</v>
      </c>
      <c r="AL18" s="83">
        <v>8.0807000000000002</v>
      </c>
      <c r="AM18" s="84">
        <v>-4.2500000000000003E-2</v>
      </c>
      <c r="AN18" s="84"/>
      <c r="AO18" s="84">
        <v>8.5147999999999993</v>
      </c>
      <c r="AP18" s="85">
        <v>0</v>
      </c>
      <c r="AQ18" s="83">
        <v>8.3236000000000008</v>
      </c>
      <c r="AR18" s="84">
        <v>0</v>
      </c>
      <c r="AS18" s="84"/>
      <c r="AT18" s="84">
        <v>8.6552000000000007</v>
      </c>
      <c r="AU18" s="85">
        <v>0</v>
      </c>
      <c r="AV18" s="83">
        <v>8.0462000000000007</v>
      </c>
      <c r="AW18" s="84">
        <v>1.18E-2</v>
      </c>
      <c r="AX18" s="84"/>
      <c r="AY18" s="84">
        <v>8.6517999999999997</v>
      </c>
      <c r="AZ18" s="85">
        <v>0</v>
      </c>
      <c r="BA18" s="83">
        <v>8.0913000000000004</v>
      </c>
      <c r="BB18" s="84">
        <v>1.47E-2</v>
      </c>
      <c r="BC18" s="84"/>
      <c r="BD18" s="84">
        <v>8.6547999999999998</v>
      </c>
      <c r="BE18" s="85">
        <v>0</v>
      </c>
      <c r="BF18" s="83">
        <v>8.0519999999999996</v>
      </c>
      <c r="BG18" s="84">
        <v>7.4000000000000003E-3</v>
      </c>
      <c r="BH18" s="84"/>
      <c r="BI18" s="84">
        <v>8.6503999999999994</v>
      </c>
      <c r="BJ18" s="85">
        <v>0</v>
      </c>
      <c r="BK18" s="83">
        <v>8.1441999999999997</v>
      </c>
      <c r="BL18" s="84">
        <v>3.8E-3</v>
      </c>
      <c r="BM18" s="84"/>
      <c r="BN18" s="84">
        <v>8.6549999999999994</v>
      </c>
      <c r="BO18" s="85">
        <v>0</v>
      </c>
      <c r="BP18" s="83">
        <v>8.1643000000000008</v>
      </c>
      <c r="BQ18" s="84">
        <v>-3.0300000000000001E-2</v>
      </c>
      <c r="BR18" s="84"/>
      <c r="BS18" s="84">
        <v>8.6734000000000009</v>
      </c>
      <c r="BT18" s="85">
        <v>0</v>
      </c>
      <c r="BU18" s="83">
        <v>8.1259999999999994</v>
      </c>
      <c r="BV18" s="84">
        <v>-1.2800000000000001E-2</v>
      </c>
      <c r="BW18" s="84"/>
      <c r="BX18" s="84">
        <v>8.6172000000000004</v>
      </c>
      <c r="BY18" s="85">
        <v>-2.0000000000000001E-4</v>
      </c>
    </row>
    <row r="19" spans="2:77" ht="17.25">
      <c r="B19" s="4" t="s">
        <v>73</v>
      </c>
      <c r="C19" s="83">
        <v>8.2720000000000002</v>
      </c>
      <c r="D19" s="84">
        <v>1.4927999999999999</v>
      </c>
      <c r="E19" s="84"/>
      <c r="F19" s="84">
        <v>8.3826999999999998</v>
      </c>
      <c r="G19" s="85">
        <v>-4.1500000000000002E-2</v>
      </c>
      <c r="H19" s="83">
        <v>8.2652999999999999</v>
      </c>
      <c r="I19" s="84">
        <v>1.4881</v>
      </c>
      <c r="J19" s="84"/>
      <c r="K19" s="84">
        <v>8.3886000000000003</v>
      </c>
      <c r="L19" s="85">
        <v>-7.6E-3</v>
      </c>
      <c r="M19" s="83">
        <v>8.2940000000000005</v>
      </c>
      <c r="N19" s="84">
        <v>1.4683999999999999</v>
      </c>
      <c r="O19" s="84"/>
      <c r="P19" s="84">
        <v>8.3940999999999999</v>
      </c>
      <c r="Q19" s="85">
        <v>-2.5899999999999999E-2</v>
      </c>
      <c r="R19" s="83">
        <v>8.2919</v>
      </c>
      <c r="S19" s="84">
        <v>1.4729000000000001</v>
      </c>
      <c r="T19" s="84"/>
      <c r="U19" s="84">
        <v>8.3941999999999997</v>
      </c>
      <c r="V19" s="85">
        <v>-2.06E-2</v>
      </c>
      <c r="W19" s="83">
        <v>8.2779000000000007</v>
      </c>
      <c r="X19" s="84">
        <v>1.4851000000000001</v>
      </c>
      <c r="Y19" s="84"/>
      <c r="Z19" s="84">
        <v>8.3963000000000001</v>
      </c>
      <c r="AA19" s="85">
        <v>-2.0500000000000001E-2</v>
      </c>
      <c r="AB19" s="83">
        <v>8.2872000000000003</v>
      </c>
      <c r="AC19" s="84">
        <v>1.4762</v>
      </c>
      <c r="AD19" s="84"/>
      <c r="AE19" s="84">
        <v>8.3797999999999995</v>
      </c>
      <c r="AF19" s="85">
        <v>-3.1600000000000003E-2</v>
      </c>
      <c r="AG19" s="83">
        <v>8.2199000000000009</v>
      </c>
      <c r="AH19" s="84">
        <v>1.5193000000000001</v>
      </c>
      <c r="AI19" s="84"/>
      <c r="AJ19" s="84">
        <v>8.3674999999999997</v>
      </c>
      <c r="AK19" s="85">
        <v>7.3000000000000001E-3</v>
      </c>
      <c r="AL19" s="83">
        <v>8.16</v>
      </c>
      <c r="AM19" s="84">
        <v>1.603</v>
      </c>
      <c r="AN19" s="84"/>
      <c r="AO19" s="84">
        <v>8.3003</v>
      </c>
      <c r="AP19" s="85">
        <v>2.1499999999999998E-2</v>
      </c>
      <c r="AQ19" s="83">
        <v>8.1595999999999993</v>
      </c>
      <c r="AR19" s="84">
        <v>1.5998000000000001</v>
      </c>
      <c r="AS19" s="84"/>
      <c r="AT19" s="84">
        <v>8.4711999999999996</v>
      </c>
      <c r="AU19" s="85">
        <v>0</v>
      </c>
      <c r="AV19" s="83">
        <v>8.1067</v>
      </c>
      <c r="AW19" s="84">
        <v>1.6261000000000001</v>
      </c>
      <c r="AX19" s="84"/>
      <c r="AY19" s="84">
        <v>8.2654999999999994</v>
      </c>
      <c r="AZ19" s="85">
        <v>-1.3100000000000001E-2</v>
      </c>
      <c r="BA19" s="83">
        <v>8.1432000000000002</v>
      </c>
      <c r="BB19" s="84">
        <v>1.6060000000000001</v>
      </c>
      <c r="BC19" s="84"/>
      <c r="BD19" s="84">
        <v>8.2774999999999999</v>
      </c>
      <c r="BE19" s="85">
        <v>-1.0500000000000001E-2</v>
      </c>
      <c r="BF19" s="83">
        <v>8.1115999999999993</v>
      </c>
      <c r="BG19" s="84">
        <v>1.6362000000000001</v>
      </c>
      <c r="BH19" s="84"/>
      <c r="BI19" s="84">
        <v>8.2596000000000007</v>
      </c>
      <c r="BJ19" s="85">
        <v>1.54E-2</v>
      </c>
      <c r="BK19" s="83">
        <v>8.1758000000000006</v>
      </c>
      <c r="BL19" s="84">
        <v>1.5569999999999999</v>
      </c>
      <c r="BM19" s="84"/>
      <c r="BN19" s="84">
        <v>8.3261000000000003</v>
      </c>
      <c r="BO19" s="85">
        <v>-2.5000000000000001E-3</v>
      </c>
      <c r="BP19" s="83">
        <v>8.1702999999999992</v>
      </c>
      <c r="BQ19" s="84">
        <v>1.6129</v>
      </c>
      <c r="BR19" s="84"/>
      <c r="BS19" s="84">
        <v>8.2783999999999995</v>
      </c>
      <c r="BT19" s="85">
        <v>-8.9999999999999993E-3</v>
      </c>
      <c r="BU19" s="83">
        <v>8.1798000000000002</v>
      </c>
      <c r="BV19" s="84">
        <v>1.5893999999999999</v>
      </c>
      <c r="BW19" s="84"/>
      <c r="BX19" s="84">
        <v>8.2954000000000008</v>
      </c>
      <c r="BY19" s="85">
        <v>2.5999999999999999E-3</v>
      </c>
    </row>
    <row r="20" spans="2:77" ht="18">
      <c r="B20" s="4" t="s">
        <v>74</v>
      </c>
      <c r="C20" s="83">
        <v>8.0412999999999997</v>
      </c>
      <c r="D20" s="84">
        <v>1.4207000000000001</v>
      </c>
      <c r="E20" s="84"/>
      <c r="F20" s="84">
        <v>8.3745999999999992</v>
      </c>
      <c r="G20" s="85">
        <v>0</v>
      </c>
      <c r="H20" s="83">
        <v>8.0380000000000003</v>
      </c>
      <c r="I20" s="84">
        <v>1.411</v>
      </c>
      <c r="J20" s="84"/>
      <c r="K20" s="84">
        <v>8.3406000000000002</v>
      </c>
      <c r="L20" s="85">
        <v>0</v>
      </c>
      <c r="M20" s="83">
        <v>8.1089000000000002</v>
      </c>
      <c r="N20" s="84">
        <v>1.3818999999999999</v>
      </c>
      <c r="O20" s="84"/>
      <c r="P20" s="84">
        <v>8.3485999999999994</v>
      </c>
      <c r="Q20" s="85">
        <v>0</v>
      </c>
      <c r="R20" s="83">
        <v>8.0791000000000004</v>
      </c>
      <c r="S20" s="84">
        <v>1.3935</v>
      </c>
      <c r="T20" s="84"/>
      <c r="U20" s="84">
        <v>8.3513999999999999</v>
      </c>
      <c r="V20" s="85">
        <v>0</v>
      </c>
      <c r="W20" s="83">
        <v>8.0739999999999998</v>
      </c>
      <c r="X20" s="84">
        <v>1.389</v>
      </c>
      <c r="Y20" s="84"/>
      <c r="Z20" s="84">
        <v>8.3526000000000007</v>
      </c>
      <c r="AA20" s="85">
        <v>0</v>
      </c>
      <c r="AB20" s="83">
        <v>8.0668000000000006</v>
      </c>
      <c r="AC20" s="84">
        <v>1.4046000000000001</v>
      </c>
      <c r="AD20" s="84"/>
      <c r="AE20" s="84">
        <v>8.3475999999999999</v>
      </c>
      <c r="AF20" s="85">
        <v>0</v>
      </c>
      <c r="AG20" s="83">
        <v>8.0104000000000006</v>
      </c>
      <c r="AH20" s="84">
        <v>1.4850000000000001</v>
      </c>
      <c r="AI20" s="84"/>
      <c r="AJ20" s="84">
        <v>8.2943999999999996</v>
      </c>
      <c r="AK20" s="85">
        <v>0</v>
      </c>
      <c r="AL20" s="83">
        <v>7.9145000000000003</v>
      </c>
      <c r="AM20" s="84">
        <v>1.5535000000000001</v>
      </c>
      <c r="AN20" s="84"/>
      <c r="AO20" s="84">
        <v>8.2715999999999994</v>
      </c>
      <c r="AP20" s="85">
        <v>0</v>
      </c>
      <c r="AQ20" s="83">
        <v>7.9088000000000003</v>
      </c>
      <c r="AR20" s="84">
        <v>1.5902000000000001</v>
      </c>
      <c r="AS20" s="84"/>
      <c r="AT20" s="84">
        <v>8.2628000000000004</v>
      </c>
      <c r="AU20" s="85">
        <v>0</v>
      </c>
      <c r="AV20" s="83">
        <v>7.8609</v>
      </c>
      <c r="AW20" s="84">
        <v>1.6021000000000001</v>
      </c>
      <c r="AX20" s="84"/>
      <c r="AY20" s="84">
        <v>8.2504000000000008</v>
      </c>
      <c r="AZ20" s="85">
        <v>0</v>
      </c>
      <c r="BA20" s="83">
        <v>7.9318</v>
      </c>
      <c r="BB20" s="84">
        <v>1.613</v>
      </c>
      <c r="BC20" s="84"/>
      <c r="BD20" s="84">
        <v>8.2812000000000001</v>
      </c>
      <c r="BE20" s="85">
        <v>0</v>
      </c>
      <c r="BF20" s="83">
        <v>7.8704000000000001</v>
      </c>
      <c r="BG20" s="84">
        <v>1.6148</v>
      </c>
      <c r="BH20" s="84"/>
      <c r="BI20" s="84">
        <v>8.27</v>
      </c>
      <c r="BJ20" s="85">
        <v>0</v>
      </c>
      <c r="BK20" s="83">
        <v>7.9126000000000003</v>
      </c>
      <c r="BL20" s="84">
        <v>1.5384</v>
      </c>
      <c r="BM20" s="84"/>
      <c r="BN20" s="84">
        <v>8.2493999999999996</v>
      </c>
      <c r="BO20" s="85">
        <v>0</v>
      </c>
      <c r="BP20" s="83">
        <v>7.9523000000000001</v>
      </c>
      <c r="BQ20" s="84">
        <v>1.5814999999999999</v>
      </c>
      <c r="BR20" s="84"/>
      <c r="BS20" s="84">
        <v>8.2132000000000005</v>
      </c>
      <c r="BT20" s="85">
        <v>0</v>
      </c>
      <c r="BU20" s="83">
        <v>7.9272999999999998</v>
      </c>
      <c r="BV20" s="84">
        <v>1.6281000000000001</v>
      </c>
      <c r="BW20" s="84"/>
      <c r="BX20" s="84">
        <v>8.2346000000000004</v>
      </c>
      <c r="BY20" s="85">
        <v>0</v>
      </c>
    </row>
    <row r="21" spans="2:77" ht="17.25">
      <c r="B21" s="3" t="s">
        <v>63</v>
      </c>
      <c r="C21" s="83">
        <v>8.3401999999999994</v>
      </c>
      <c r="D21" s="84">
        <v>1.4790000000000001</v>
      </c>
      <c r="E21" s="84"/>
      <c r="F21" s="84">
        <v>8.3659999999999997</v>
      </c>
      <c r="G21" s="85">
        <v>-0.1852</v>
      </c>
      <c r="H21" s="83">
        <v>8.3435000000000006</v>
      </c>
      <c r="I21" s="84">
        <v>1.4695</v>
      </c>
      <c r="J21" s="84"/>
      <c r="K21" s="84">
        <v>8.4015000000000004</v>
      </c>
      <c r="L21" s="85">
        <v>-0.18870000000000001</v>
      </c>
      <c r="M21" s="83">
        <v>8.3482000000000003</v>
      </c>
      <c r="N21" s="84">
        <v>1.4782</v>
      </c>
      <c r="O21" s="84"/>
      <c r="P21" s="84">
        <v>8.3783999999999992</v>
      </c>
      <c r="Q21" s="85">
        <v>-0.1668</v>
      </c>
      <c r="R21" s="83">
        <v>8.3452000000000002</v>
      </c>
      <c r="S21" s="84">
        <v>1.4802</v>
      </c>
      <c r="T21" s="84"/>
      <c r="U21" s="84">
        <v>8.3742000000000001</v>
      </c>
      <c r="V21" s="85">
        <v>-0.16819999999999999</v>
      </c>
      <c r="W21" s="83">
        <v>8.3447999999999993</v>
      </c>
      <c r="X21" s="84">
        <v>1.484</v>
      </c>
      <c r="Y21" s="84"/>
      <c r="Z21" s="84">
        <v>8.3867999999999991</v>
      </c>
      <c r="AA21" s="85">
        <v>-0.18099999999999999</v>
      </c>
      <c r="AB21" s="83">
        <v>8.3437000000000001</v>
      </c>
      <c r="AC21" s="84">
        <v>1.4801</v>
      </c>
      <c r="AD21" s="84"/>
      <c r="AE21" s="84">
        <v>8.3646999999999991</v>
      </c>
      <c r="AF21" s="85">
        <v>0.16350000000000001</v>
      </c>
      <c r="AG21" s="83">
        <v>8.3002000000000002</v>
      </c>
      <c r="AH21" s="84">
        <v>1.5134000000000001</v>
      </c>
      <c r="AI21" s="84"/>
      <c r="AJ21" s="84">
        <v>8.3423999999999996</v>
      </c>
      <c r="AK21" s="85">
        <v>-0.26600000000000001</v>
      </c>
      <c r="AL21" s="83">
        <v>8.2065999999999999</v>
      </c>
      <c r="AM21" s="84">
        <v>1.5786</v>
      </c>
      <c r="AN21" s="84"/>
      <c r="AO21" s="84">
        <v>8.2815999999999992</v>
      </c>
      <c r="AP21" s="85">
        <v>-0.29480000000000001</v>
      </c>
      <c r="AQ21" s="83">
        <v>8.2914999999999992</v>
      </c>
      <c r="AR21" s="84">
        <v>1.5652999999999999</v>
      </c>
      <c r="AS21" s="84"/>
      <c r="AT21" s="84">
        <v>8.4393999999999991</v>
      </c>
      <c r="AU21" s="85">
        <v>0</v>
      </c>
      <c r="AV21" s="83">
        <v>8.2334999999999994</v>
      </c>
      <c r="AW21" s="84">
        <v>1.5972999999999999</v>
      </c>
      <c r="AX21" s="84"/>
      <c r="AY21" s="84">
        <v>8.3165999999999993</v>
      </c>
      <c r="AZ21" s="85">
        <v>-0.37340000000000001</v>
      </c>
      <c r="BA21" s="83">
        <v>8.2820999999999998</v>
      </c>
      <c r="BB21" s="84">
        <v>1.5757000000000001</v>
      </c>
      <c r="BC21" s="84"/>
      <c r="BD21" s="84">
        <v>8.3422999999999998</v>
      </c>
      <c r="BE21" s="85">
        <v>-0.40629999999999999</v>
      </c>
      <c r="BF21" s="83">
        <v>8.2411999999999992</v>
      </c>
      <c r="BG21" s="84">
        <v>1.6015999999999999</v>
      </c>
      <c r="BH21" s="84"/>
      <c r="BI21" s="84">
        <v>8.3358000000000008</v>
      </c>
      <c r="BJ21" s="85">
        <v>-0.39</v>
      </c>
      <c r="BK21" s="83">
        <v>8.2914999999999992</v>
      </c>
      <c r="BL21" s="84">
        <v>1.5181</v>
      </c>
      <c r="BM21" s="84"/>
      <c r="BN21" s="84">
        <v>8.3722999999999992</v>
      </c>
      <c r="BO21" s="85">
        <v>-0.41349999999999998</v>
      </c>
      <c r="BP21" s="83">
        <v>8.2731999999999992</v>
      </c>
      <c r="BQ21" s="84">
        <v>1.5454000000000001</v>
      </c>
      <c r="BR21" s="84"/>
      <c r="BS21" s="84">
        <v>8.3864999999999998</v>
      </c>
      <c r="BT21" s="85">
        <v>-0.4375</v>
      </c>
      <c r="BU21" s="83">
        <v>8.2635000000000005</v>
      </c>
      <c r="BV21" s="84">
        <v>1.5665</v>
      </c>
      <c r="BW21" s="84"/>
      <c r="BX21" s="84">
        <v>8.3435000000000006</v>
      </c>
      <c r="BY21" s="85">
        <v>-0.37309999999999999</v>
      </c>
    </row>
    <row r="22" spans="2:77" ht="18.75">
      <c r="B22" s="3" t="s">
        <v>64</v>
      </c>
      <c r="C22" s="83">
        <v>8.3312000000000008</v>
      </c>
      <c r="D22" s="84">
        <v>1.3644000000000001</v>
      </c>
      <c r="E22" s="84"/>
      <c r="F22" s="84">
        <v>8.4269999999999996</v>
      </c>
      <c r="G22" s="85">
        <v>-0.14799999999999999</v>
      </c>
      <c r="H22" s="83">
        <v>8.3172999999999995</v>
      </c>
      <c r="I22" s="84">
        <v>1.3349</v>
      </c>
      <c r="J22" s="84"/>
      <c r="K22" s="84">
        <v>8.3931000000000004</v>
      </c>
      <c r="L22" s="85">
        <v>-5.7299999999999997E-2</v>
      </c>
      <c r="M22" s="83">
        <v>8.3134999999999994</v>
      </c>
      <c r="N22" s="84">
        <v>1.3239000000000001</v>
      </c>
      <c r="O22" s="84"/>
      <c r="P22" s="84">
        <v>8.4001000000000001</v>
      </c>
      <c r="Q22" s="85">
        <v>-5.3699999999999998E-2</v>
      </c>
      <c r="R22" s="83">
        <v>8.3286999999999995</v>
      </c>
      <c r="S22" s="84">
        <v>1.3343</v>
      </c>
      <c r="T22" s="84"/>
      <c r="U22" s="84">
        <v>8.4086999999999996</v>
      </c>
      <c r="V22" s="85">
        <v>-7.3700000000000002E-2</v>
      </c>
      <c r="W22" s="83">
        <v>8.3274000000000008</v>
      </c>
      <c r="X22" s="84">
        <v>1.3422000000000001</v>
      </c>
      <c r="Y22" s="84"/>
      <c r="Z22" s="84">
        <v>8.4095999999999993</v>
      </c>
      <c r="AA22" s="85">
        <v>-7.6600000000000001E-2</v>
      </c>
      <c r="AB22" s="83">
        <v>8.3251000000000008</v>
      </c>
      <c r="AC22" s="84">
        <v>1.3347</v>
      </c>
      <c r="AD22" s="84"/>
      <c r="AE22" s="84">
        <v>8.4002999999999997</v>
      </c>
      <c r="AF22" s="85">
        <v>7.3700000000000002E-2</v>
      </c>
      <c r="AG22" s="83">
        <v>8.2515999999999998</v>
      </c>
      <c r="AH22" s="84">
        <v>1.3968</v>
      </c>
      <c r="AI22" s="84"/>
      <c r="AJ22" s="84">
        <v>8.3665000000000003</v>
      </c>
      <c r="AK22" s="85">
        <v>-0.14510000000000001</v>
      </c>
      <c r="AL22" s="83">
        <v>8.1242000000000001</v>
      </c>
      <c r="AM22" s="84">
        <v>1.4907999999999999</v>
      </c>
      <c r="AN22" s="84"/>
      <c r="AO22" s="84">
        <v>8.3260000000000005</v>
      </c>
      <c r="AP22" s="85">
        <v>-0.24099999999999999</v>
      </c>
      <c r="AQ22" s="83">
        <v>8.1641999999999992</v>
      </c>
      <c r="AR22" s="84">
        <v>1.5724</v>
      </c>
      <c r="AS22" s="84"/>
      <c r="AT22" s="84">
        <v>8.423</v>
      </c>
      <c r="AU22" s="85">
        <v>0</v>
      </c>
      <c r="AV22" s="83">
        <v>8.1037999999999997</v>
      </c>
      <c r="AW22" s="84">
        <v>1.6186</v>
      </c>
      <c r="AX22" s="84"/>
      <c r="AY22" s="84">
        <v>8.2393000000000001</v>
      </c>
      <c r="AZ22" s="85">
        <v>-0.20810000000000001</v>
      </c>
      <c r="BA22" s="83">
        <v>8.1464999999999996</v>
      </c>
      <c r="BB22" s="84">
        <v>1.5849</v>
      </c>
      <c r="BC22" s="84"/>
      <c r="BD22" s="84">
        <v>8.2529000000000003</v>
      </c>
      <c r="BE22" s="85">
        <v>-0.18390000000000001</v>
      </c>
      <c r="BF22" s="83">
        <v>8.1001999999999992</v>
      </c>
      <c r="BG22" s="84">
        <v>1.6146</v>
      </c>
      <c r="BH22" s="84"/>
      <c r="BI22" s="84">
        <v>8.2187000000000001</v>
      </c>
      <c r="BJ22" s="85">
        <v>-0.1817</v>
      </c>
      <c r="BK22" s="83">
        <v>8.2128999999999994</v>
      </c>
      <c r="BL22" s="84">
        <v>1.5235000000000001</v>
      </c>
      <c r="BM22" s="84"/>
      <c r="BN22" s="84">
        <v>8.3167000000000009</v>
      </c>
      <c r="BO22" s="85">
        <v>-0.2077</v>
      </c>
      <c r="BP22" s="83">
        <v>8.2387999999999995</v>
      </c>
      <c r="BQ22" s="84">
        <v>1.5094000000000001</v>
      </c>
      <c r="BR22" s="84"/>
      <c r="BS22" s="84">
        <v>8.2893000000000008</v>
      </c>
      <c r="BT22" s="85">
        <v>-0.2155</v>
      </c>
      <c r="BU22" s="83">
        <v>8.1789000000000005</v>
      </c>
      <c r="BV22" s="84">
        <v>1.5310999999999999</v>
      </c>
      <c r="BW22" s="84"/>
      <c r="BX22" s="84">
        <v>8.3114000000000008</v>
      </c>
      <c r="BY22" s="85">
        <v>-0.2286</v>
      </c>
    </row>
    <row r="23" spans="2:77" ht="18.75">
      <c r="B23" s="3" t="s">
        <v>65</v>
      </c>
      <c r="C23" s="83">
        <v>8.0803999999999991</v>
      </c>
      <c r="D23" s="84">
        <v>1.4072</v>
      </c>
      <c r="E23" s="84"/>
      <c r="F23" s="84">
        <v>8.2401999999999997</v>
      </c>
      <c r="G23" s="85">
        <v>0</v>
      </c>
      <c r="H23" s="83">
        <v>8.0610999999999997</v>
      </c>
      <c r="I23" s="84">
        <v>1.3913</v>
      </c>
      <c r="J23" s="84"/>
      <c r="K23" s="84">
        <v>8.2070000000000007</v>
      </c>
      <c r="L23" s="85">
        <v>0</v>
      </c>
      <c r="M23" s="83">
        <v>8.1244999999999994</v>
      </c>
      <c r="N23" s="84">
        <v>1.3629</v>
      </c>
      <c r="O23" s="84"/>
      <c r="P23" s="84">
        <v>8.1997999999999998</v>
      </c>
      <c r="Q23" s="85">
        <v>0</v>
      </c>
      <c r="R23" s="83">
        <v>8.1097999999999999</v>
      </c>
      <c r="S23" s="84">
        <v>1.4177999999999999</v>
      </c>
      <c r="T23" s="84"/>
      <c r="U23" s="84">
        <v>8.2251999999999992</v>
      </c>
      <c r="V23" s="85">
        <v>0</v>
      </c>
      <c r="W23" s="83">
        <v>8.1336999999999993</v>
      </c>
      <c r="X23" s="84">
        <v>1.4043000000000001</v>
      </c>
      <c r="Y23" s="84"/>
      <c r="Z23" s="84">
        <v>8.2254000000000005</v>
      </c>
      <c r="AA23" s="85">
        <v>0</v>
      </c>
      <c r="AB23" s="83">
        <v>8.1015999999999995</v>
      </c>
      <c r="AC23" s="84">
        <v>1.4088000000000001</v>
      </c>
      <c r="AD23" s="84"/>
      <c r="AE23" s="84">
        <v>8.2227999999999994</v>
      </c>
      <c r="AF23" s="85">
        <v>0</v>
      </c>
      <c r="AG23" s="83">
        <v>8.0924999999999994</v>
      </c>
      <c r="AH23" s="84">
        <v>1.4442999999999999</v>
      </c>
      <c r="AI23" s="84"/>
      <c r="AJ23" s="84">
        <v>8.1529000000000007</v>
      </c>
      <c r="AK23" s="85">
        <v>-1E-4</v>
      </c>
      <c r="AL23" s="83">
        <v>7.9747000000000003</v>
      </c>
      <c r="AM23" s="84">
        <v>1.5051000000000001</v>
      </c>
      <c r="AN23" s="84"/>
      <c r="AO23" s="84">
        <v>8.1519999999999992</v>
      </c>
      <c r="AP23" s="85">
        <v>0</v>
      </c>
      <c r="AQ23" s="83">
        <v>7.9592999999999998</v>
      </c>
      <c r="AR23" s="84">
        <v>1.5841000000000001</v>
      </c>
      <c r="AS23" s="84"/>
      <c r="AT23" s="84">
        <v>8.0969999999999995</v>
      </c>
      <c r="AU23" s="85">
        <v>0</v>
      </c>
      <c r="AV23" s="83">
        <v>7.8974000000000002</v>
      </c>
      <c r="AW23" s="84">
        <v>1.7012</v>
      </c>
      <c r="AX23" s="84"/>
      <c r="AY23" s="84">
        <v>8.1164000000000005</v>
      </c>
      <c r="AZ23" s="85">
        <v>0</v>
      </c>
      <c r="BA23" s="83">
        <v>7.9569000000000001</v>
      </c>
      <c r="BB23" s="84">
        <v>1.6411</v>
      </c>
      <c r="BC23" s="84"/>
      <c r="BD23" s="84">
        <v>8.1165000000000003</v>
      </c>
      <c r="BE23" s="85">
        <v>1E-4</v>
      </c>
      <c r="BF23" s="83">
        <v>7.8967999999999998</v>
      </c>
      <c r="BG23" s="84">
        <v>1.7378</v>
      </c>
      <c r="BH23" s="84"/>
      <c r="BI23" s="84">
        <v>8.1083999999999996</v>
      </c>
      <c r="BJ23" s="85">
        <v>0</v>
      </c>
      <c r="BK23" s="83">
        <v>8.0137</v>
      </c>
      <c r="BL23" s="84">
        <v>1.4884999999999999</v>
      </c>
      <c r="BM23" s="84"/>
      <c r="BN23" s="84">
        <v>8.2213999999999992</v>
      </c>
      <c r="BO23" s="85">
        <v>0</v>
      </c>
      <c r="BP23" s="83">
        <v>7.9774000000000003</v>
      </c>
      <c r="BQ23" s="84">
        <v>1.587</v>
      </c>
      <c r="BR23" s="84"/>
      <c r="BS23" s="84">
        <v>8.1740999999999993</v>
      </c>
      <c r="BT23" s="85">
        <v>1E-4</v>
      </c>
      <c r="BU23" s="83">
        <v>7.9798999999999998</v>
      </c>
      <c r="BV23" s="84">
        <v>1.4924999999999999</v>
      </c>
      <c r="BW23" s="84"/>
      <c r="BX23" s="84">
        <v>8.1623999999999999</v>
      </c>
      <c r="BY23" s="85">
        <v>0</v>
      </c>
    </row>
    <row r="24" spans="2:77" ht="18.75">
      <c r="B24" s="3" t="s">
        <v>66</v>
      </c>
      <c r="C24" s="83">
        <v>7.9612999999999996</v>
      </c>
      <c r="D24" s="84">
        <v>1.4781</v>
      </c>
      <c r="E24" s="84"/>
      <c r="F24" s="84">
        <v>8.4139999999999997</v>
      </c>
      <c r="G24" s="85">
        <v>0</v>
      </c>
      <c r="H24" s="83">
        <v>7.9280999999999997</v>
      </c>
      <c r="I24" s="84">
        <v>1.4704999999999999</v>
      </c>
      <c r="J24" s="84"/>
      <c r="K24" s="84">
        <v>8.3751999999999995</v>
      </c>
      <c r="L24" s="85">
        <v>0</v>
      </c>
      <c r="M24" s="83">
        <v>7.9612999999999996</v>
      </c>
      <c r="N24" s="84">
        <v>1.4484999999999999</v>
      </c>
      <c r="O24" s="84"/>
      <c r="P24" s="84">
        <v>8.3849999999999998</v>
      </c>
      <c r="Q24" s="85">
        <v>0</v>
      </c>
      <c r="R24" s="83">
        <v>7.9626000000000001</v>
      </c>
      <c r="S24" s="84">
        <v>1.4481999999999999</v>
      </c>
      <c r="T24" s="84"/>
      <c r="U24" s="84">
        <v>8.3957999999999995</v>
      </c>
      <c r="V24" s="85">
        <v>0</v>
      </c>
      <c r="W24" s="83">
        <v>7.9771000000000001</v>
      </c>
      <c r="X24" s="84">
        <v>1.4417</v>
      </c>
      <c r="Y24" s="84"/>
      <c r="Z24" s="84">
        <v>8.3970000000000002</v>
      </c>
      <c r="AA24" s="85">
        <v>0</v>
      </c>
      <c r="AB24" s="83">
        <v>7.9698000000000002</v>
      </c>
      <c r="AC24" s="84">
        <v>1.4394</v>
      </c>
      <c r="AD24" s="84"/>
      <c r="AE24" s="84">
        <v>8.3905999999999992</v>
      </c>
      <c r="AF24" s="85">
        <v>0</v>
      </c>
      <c r="AG24" s="83">
        <v>7.9036999999999997</v>
      </c>
      <c r="AH24" s="84">
        <v>1.4662999999999999</v>
      </c>
      <c r="AI24" s="84"/>
      <c r="AJ24" s="84">
        <v>8.3534000000000006</v>
      </c>
      <c r="AK24" s="85">
        <v>0</v>
      </c>
      <c r="AL24" s="83">
        <v>7.8159000000000001</v>
      </c>
      <c r="AM24" s="84">
        <v>1.5105</v>
      </c>
      <c r="AN24" s="84"/>
      <c r="AO24" s="84">
        <v>8.2622</v>
      </c>
      <c r="AP24" s="85">
        <v>0</v>
      </c>
      <c r="AQ24" s="83">
        <v>7.7564000000000002</v>
      </c>
      <c r="AR24" s="84">
        <v>1.6636</v>
      </c>
      <c r="AS24" s="84"/>
      <c r="AT24" s="84">
        <v>8.3420000000000005</v>
      </c>
      <c r="AU24" s="85">
        <v>0</v>
      </c>
      <c r="AV24" s="83">
        <v>7.7896000000000001</v>
      </c>
      <c r="AW24" s="84">
        <v>1.7325999999999999</v>
      </c>
      <c r="AX24" s="84"/>
      <c r="AY24" s="84">
        <v>8.3268000000000004</v>
      </c>
      <c r="AZ24" s="85">
        <v>0</v>
      </c>
      <c r="BA24" s="83">
        <v>7.7538</v>
      </c>
      <c r="BB24" s="84">
        <v>1.6677999999999999</v>
      </c>
      <c r="BC24" s="84"/>
      <c r="BD24" s="84">
        <v>8.3168000000000006</v>
      </c>
      <c r="BE24" s="85">
        <v>0</v>
      </c>
      <c r="BF24" s="83">
        <v>7.7576999999999998</v>
      </c>
      <c r="BG24" s="84">
        <v>1.7087000000000001</v>
      </c>
      <c r="BH24" s="84"/>
      <c r="BI24" s="84">
        <v>8.2981999999999996</v>
      </c>
      <c r="BJ24" s="85">
        <v>0</v>
      </c>
      <c r="BK24" s="83">
        <v>7.8501000000000003</v>
      </c>
      <c r="BL24" s="84">
        <v>1.5615000000000001</v>
      </c>
      <c r="BM24" s="84"/>
      <c r="BN24" s="84">
        <v>8.3667999999999996</v>
      </c>
      <c r="BO24" s="85">
        <v>0</v>
      </c>
      <c r="BP24" s="83">
        <v>7.7824999999999998</v>
      </c>
      <c r="BQ24" s="84">
        <v>1.6052999999999999</v>
      </c>
      <c r="BR24" s="84"/>
      <c r="BS24" s="84">
        <v>8.2772000000000006</v>
      </c>
      <c r="BT24" s="85">
        <v>0</v>
      </c>
      <c r="BU24" s="83">
        <v>7.8163999999999998</v>
      </c>
      <c r="BV24" s="84">
        <v>1.5664</v>
      </c>
      <c r="BW24" s="84"/>
      <c r="BX24" s="84">
        <v>8.2986000000000004</v>
      </c>
      <c r="BY24" s="85">
        <v>0</v>
      </c>
    </row>
    <row r="25" spans="2:77" ht="17.25">
      <c r="B25" s="4" t="s">
        <v>67</v>
      </c>
      <c r="C25" s="83">
        <v>8.5361999999999991</v>
      </c>
      <c r="D25" s="84">
        <v>1.27</v>
      </c>
      <c r="E25" s="84"/>
      <c r="F25" s="84">
        <v>8.5707000000000004</v>
      </c>
      <c r="G25" s="85">
        <v>-1.1000000000000001E-3</v>
      </c>
      <c r="H25" s="83">
        <v>8.5214999999999996</v>
      </c>
      <c r="I25" s="84">
        <v>1.2464999999999999</v>
      </c>
      <c r="J25" s="84"/>
      <c r="K25" s="84">
        <v>8.5744000000000007</v>
      </c>
      <c r="L25" s="85">
        <v>-5.9999999999999995E-4</v>
      </c>
      <c r="M25" s="83">
        <v>8.5501000000000005</v>
      </c>
      <c r="N25" s="84">
        <v>1.2701</v>
      </c>
      <c r="O25" s="84"/>
      <c r="P25" s="84">
        <v>8.6141000000000005</v>
      </c>
      <c r="Q25" s="85">
        <v>2.9999999999999997E-4</v>
      </c>
      <c r="R25" s="83">
        <v>8.5463000000000005</v>
      </c>
      <c r="S25" s="84">
        <v>1.2646999999999999</v>
      </c>
      <c r="T25" s="84"/>
      <c r="U25" s="84">
        <v>8.59</v>
      </c>
      <c r="V25" s="85">
        <v>-8.0000000000000004E-4</v>
      </c>
      <c r="W25" s="83">
        <v>8.5376999999999992</v>
      </c>
      <c r="X25" s="84">
        <v>1.2639</v>
      </c>
      <c r="Y25" s="84"/>
      <c r="Z25" s="84">
        <v>8.6111000000000004</v>
      </c>
      <c r="AA25" s="85">
        <v>-1.09E-2</v>
      </c>
      <c r="AB25" s="83">
        <v>8.5663999999999998</v>
      </c>
      <c r="AC25" s="84">
        <v>1.2487999999999999</v>
      </c>
      <c r="AD25" s="84"/>
      <c r="AE25" s="84">
        <v>8.6027000000000005</v>
      </c>
      <c r="AF25" s="85">
        <v>2.9999999999999997E-4</v>
      </c>
      <c r="AG25" s="83">
        <v>8.4736999999999991</v>
      </c>
      <c r="AH25" s="84">
        <v>1.3154999999999999</v>
      </c>
      <c r="AI25" s="84"/>
      <c r="AJ25" s="84">
        <v>8.5622000000000007</v>
      </c>
      <c r="AK25" s="85">
        <v>9.4000000000000004E-3</v>
      </c>
      <c r="AL25" s="83">
        <v>8.3506999999999998</v>
      </c>
      <c r="AM25" s="84">
        <v>1.3793</v>
      </c>
      <c r="AN25" s="84"/>
      <c r="AO25" s="84">
        <v>8.5190000000000001</v>
      </c>
      <c r="AP25" s="85">
        <v>-2.0000000000000001E-4</v>
      </c>
      <c r="AQ25" s="83">
        <v>8.4797999999999991</v>
      </c>
      <c r="AR25" s="84">
        <v>1.355</v>
      </c>
      <c r="AS25" s="84"/>
      <c r="AT25" s="84">
        <v>8.7062000000000008</v>
      </c>
      <c r="AU25" s="85">
        <v>0</v>
      </c>
      <c r="AV25" s="83">
        <v>8.4366000000000003</v>
      </c>
      <c r="AW25" s="84">
        <v>1.4059999999999999</v>
      </c>
      <c r="AX25" s="84"/>
      <c r="AY25" s="84">
        <v>8.3686000000000007</v>
      </c>
      <c r="AZ25" s="85">
        <v>4.0000000000000002E-4</v>
      </c>
      <c r="BA25" s="83">
        <v>8.4251000000000005</v>
      </c>
      <c r="BB25" s="84">
        <v>1.3472999999999999</v>
      </c>
      <c r="BC25" s="84"/>
      <c r="BD25" s="84">
        <v>8.4215</v>
      </c>
      <c r="BE25" s="85">
        <v>-1E-4</v>
      </c>
      <c r="BF25" s="83">
        <v>8.3870000000000005</v>
      </c>
      <c r="BG25" s="84">
        <v>1.3646</v>
      </c>
      <c r="BH25" s="84"/>
      <c r="BI25" s="84">
        <v>8.3931000000000004</v>
      </c>
      <c r="BJ25" s="85">
        <v>-1E-4</v>
      </c>
      <c r="BK25" s="83">
        <v>8.4579000000000004</v>
      </c>
      <c r="BL25" s="84">
        <v>1.3245</v>
      </c>
      <c r="BM25" s="84"/>
      <c r="BN25" s="84">
        <v>8.4917999999999996</v>
      </c>
      <c r="BO25" s="85">
        <v>4.0000000000000002E-4</v>
      </c>
      <c r="BP25" s="83">
        <v>8.49</v>
      </c>
      <c r="BQ25" s="84">
        <v>1.3098000000000001</v>
      </c>
      <c r="BR25" s="84"/>
      <c r="BS25" s="84">
        <v>8.4530999999999992</v>
      </c>
      <c r="BT25" s="85">
        <v>-1E-4</v>
      </c>
      <c r="BU25" s="83">
        <v>8.4527000000000001</v>
      </c>
      <c r="BV25" s="84">
        <v>1.3767</v>
      </c>
      <c r="BW25" s="84"/>
      <c r="BX25" s="84">
        <v>8.4797999999999991</v>
      </c>
      <c r="BY25" s="85">
        <v>-2.1684E-19</v>
      </c>
    </row>
    <row r="26" spans="2:77" ht="16.5">
      <c r="B26" s="4" t="s">
        <v>68</v>
      </c>
      <c r="C26" s="83">
        <v>8.43</v>
      </c>
      <c r="D26" s="84">
        <v>1.2951999999999999</v>
      </c>
      <c r="E26" s="84"/>
      <c r="F26" s="84">
        <v>8.4667999999999992</v>
      </c>
      <c r="G26" s="85">
        <v>0.10680000000000001</v>
      </c>
      <c r="H26" s="83">
        <v>8.3993000000000002</v>
      </c>
      <c r="I26" s="84">
        <v>1.2735000000000001</v>
      </c>
      <c r="J26" s="84"/>
      <c r="K26" s="84">
        <v>8.4111999999999991</v>
      </c>
      <c r="L26" s="85">
        <v>1.4999999999999999E-2</v>
      </c>
      <c r="M26" s="83">
        <v>8.4010999999999996</v>
      </c>
      <c r="N26" s="84">
        <v>1.2977000000000001</v>
      </c>
      <c r="O26" s="84"/>
      <c r="P26" s="84">
        <v>8.4460999999999995</v>
      </c>
      <c r="Q26" s="85">
        <v>6.4299999999999996E-2</v>
      </c>
      <c r="R26" s="83">
        <v>8.4205000000000005</v>
      </c>
      <c r="S26" s="84">
        <v>1.2779</v>
      </c>
      <c r="T26" s="84"/>
      <c r="U26" s="84">
        <v>8.4475999999999996</v>
      </c>
      <c r="V26" s="85">
        <v>7.9799999999999996E-2</v>
      </c>
      <c r="W26" s="83">
        <v>8.4169999999999998</v>
      </c>
      <c r="X26" s="84">
        <v>1.2882</v>
      </c>
      <c r="Y26" s="84"/>
      <c r="Z26" s="84">
        <v>8.4436</v>
      </c>
      <c r="AA26" s="85">
        <v>8.7800000000000003E-2</v>
      </c>
      <c r="AB26" s="83">
        <v>8.4138999999999999</v>
      </c>
      <c r="AC26" s="84">
        <v>1.2770999999999999</v>
      </c>
      <c r="AD26" s="84"/>
      <c r="AE26" s="84">
        <v>8.4242000000000008</v>
      </c>
      <c r="AF26" s="85">
        <v>7.1400000000000005E-2</v>
      </c>
      <c r="AG26" s="83">
        <v>8.3376000000000001</v>
      </c>
      <c r="AH26" s="84">
        <v>1.3612</v>
      </c>
      <c r="AI26" s="84"/>
      <c r="AJ26" s="84">
        <v>8.3950999999999993</v>
      </c>
      <c r="AK26" s="85">
        <v>0.12089999999999999</v>
      </c>
      <c r="AL26" s="83">
        <v>8.1881000000000004</v>
      </c>
      <c r="AM26" s="84">
        <v>1.4582999999999999</v>
      </c>
      <c r="AN26" s="84"/>
      <c r="AO26" s="84">
        <v>8.3350000000000009</v>
      </c>
      <c r="AP26" s="85">
        <v>0.14660000000000001</v>
      </c>
      <c r="AQ26" s="83">
        <v>8.0614000000000008</v>
      </c>
      <c r="AR26" s="84">
        <v>1.6859999999999999</v>
      </c>
      <c r="AS26" s="84"/>
      <c r="AT26" s="84">
        <v>8.4429999999999996</v>
      </c>
      <c r="AU26" s="85">
        <v>0</v>
      </c>
      <c r="AV26" s="83">
        <v>8.1268999999999991</v>
      </c>
      <c r="AW26" s="84">
        <v>1.6047</v>
      </c>
      <c r="AX26" s="84"/>
      <c r="AY26" s="84">
        <v>8.1991999999999994</v>
      </c>
      <c r="AZ26" s="85">
        <v>3.2399999999999998E-2</v>
      </c>
      <c r="BA26" s="83">
        <v>8.1556999999999995</v>
      </c>
      <c r="BB26" s="84">
        <v>1.5654999999999999</v>
      </c>
      <c r="BC26" s="84"/>
      <c r="BD26" s="84">
        <v>8.2306000000000008</v>
      </c>
      <c r="BE26" s="85">
        <v>4.7199999999999999E-2</v>
      </c>
      <c r="BF26" s="83">
        <v>8.1232000000000006</v>
      </c>
      <c r="BG26" s="84">
        <v>1.6013999999999999</v>
      </c>
      <c r="BH26" s="84"/>
      <c r="BI26" s="84">
        <v>8.1844999999999999</v>
      </c>
      <c r="BJ26" s="85">
        <v>5.1700000000000003E-2</v>
      </c>
      <c r="BK26" s="83">
        <v>8.2309000000000001</v>
      </c>
      <c r="BL26" s="84">
        <v>1.4849000000000001</v>
      </c>
      <c r="BM26" s="84"/>
      <c r="BN26" s="84">
        <v>8.298</v>
      </c>
      <c r="BO26" s="85">
        <v>8.3000000000000004E-2</v>
      </c>
      <c r="BP26" s="83">
        <v>8.2199000000000009</v>
      </c>
      <c r="BQ26" s="84">
        <v>1.5103</v>
      </c>
      <c r="BR26" s="84"/>
      <c r="BS26" s="84">
        <v>8.26</v>
      </c>
      <c r="BT26" s="85">
        <v>9.1200000000000003E-2</v>
      </c>
      <c r="BU26" s="83">
        <v>8.2146000000000008</v>
      </c>
      <c r="BV26" s="84">
        <v>1.502</v>
      </c>
      <c r="BW26" s="84"/>
      <c r="BX26" s="84">
        <v>8.2828999999999997</v>
      </c>
      <c r="BY26" s="85">
        <v>0.1009</v>
      </c>
    </row>
    <row r="27" spans="2:77" ht="18">
      <c r="B27" s="4" t="s">
        <v>69</v>
      </c>
      <c r="C27" s="83">
        <v>8.3154000000000003</v>
      </c>
      <c r="D27" s="84">
        <v>1.3404</v>
      </c>
      <c r="E27" s="84"/>
      <c r="F27" s="84">
        <v>8.5215999999999994</v>
      </c>
      <c r="G27" s="85">
        <v>0</v>
      </c>
      <c r="H27" s="83">
        <v>8.2690000000000001</v>
      </c>
      <c r="I27" s="84">
        <v>1.3495999999999999</v>
      </c>
      <c r="J27" s="84"/>
      <c r="K27" s="84">
        <v>8.4931999999999999</v>
      </c>
      <c r="L27" s="85">
        <v>0</v>
      </c>
      <c r="M27" s="83">
        <v>8.3185000000000002</v>
      </c>
      <c r="N27" s="84">
        <v>1.3321000000000001</v>
      </c>
      <c r="O27" s="84"/>
      <c r="P27" s="84">
        <v>8.5175999999999998</v>
      </c>
      <c r="Q27" s="85">
        <v>0</v>
      </c>
      <c r="R27" s="83">
        <v>8.3024000000000004</v>
      </c>
      <c r="S27" s="84">
        <v>1.3096000000000001</v>
      </c>
      <c r="T27" s="84"/>
      <c r="U27" s="84">
        <v>8.5077999999999996</v>
      </c>
      <c r="V27" s="85">
        <v>0</v>
      </c>
      <c r="W27" s="83">
        <v>8.2895000000000003</v>
      </c>
      <c r="X27" s="84">
        <v>1.3075000000000001</v>
      </c>
      <c r="Y27" s="84"/>
      <c r="Z27" s="84">
        <v>8.5272000000000006</v>
      </c>
      <c r="AA27" s="85">
        <v>0</v>
      </c>
      <c r="AB27" s="83">
        <v>8.2980999999999998</v>
      </c>
      <c r="AC27" s="84">
        <v>1.3177000000000001</v>
      </c>
      <c r="AD27" s="84"/>
      <c r="AE27" s="84">
        <v>8.5039999999999996</v>
      </c>
      <c r="AF27" s="85">
        <v>0</v>
      </c>
      <c r="AG27" s="83">
        <v>8.2759</v>
      </c>
      <c r="AH27" s="84">
        <v>1.4178999999999999</v>
      </c>
      <c r="AI27" s="84"/>
      <c r="AJ27" s="84">
        <v>8.4613999999999994</v>
      </c>
      <c r="AK27" s="85">
        <v>0</v>
      </c>
      <c r="AL27" s="83">
        <v>8.1440000000000001</v>
      </c>
      <c r="AM27" s="84">
        <v>1.5058</v>
      </c>
      <c r="AN27" s="84"/>
      <c r="AO27" s="84">
        <v>8.4038000000000004</v>
      </c>
      <c r="AP27" s="85">
        <v>0</v>
      </c>
      <c r="AQ27" s="83">
        <v>8.1746999999999996</v>
      </c>
      <c r="AR27" s="84">
        <v>1.5530999999999999</v>
      </c>
      <c r="AS27" s="84"/>
      <c r="AT27" s="84">
        <v>8.4443999999999999</v>
      </c>
      <c r="AU27" s="85">
        <v>0</v>
      </c>
      <c r="AV27" s="83">
        <v>8.0746000000000002</v>
      </c>
      <c r="AW27" s="84">
        <v>1.5309999999999999</v>
      </c>
      <c r="AX27" s="84"/>
      <c r="AY27" s="84">
        <v>8.4290000000000003</v>
      </c>
      <c r="AZ27" s="85">
        <v>0</v>
      </c>
      <c r="BA27" s="83">
        <v>8.1503999999999994</v>
      </c>
      <c r="BB27" s="84">
        <v>1.5502</v>
      </c>
      <c r="BC27" s="84"/>
      <c r="BD27" s="84">
        <v>8.4169999999999998</v>
      </c>
      <c r="BE27" s="85">
        <v>0</v>
      </c>
      <c r="BF27" s="83">
        <v>8.09</v>
      </c>
      <c r="BG27" s="84">
        <v>1.5469999999999999</v>
      </c>
      <c r="BH27" s="84"/>
      <c r="BI27" s="84">
        <v>8.4209999999999994</v>
      </c>
      <c r="BJ27" s="85">
        <v>0</v>
      </c>
      <c r="BK27" s="83">
        <v>8.2096999999999998</v>
      </c>
      <c r="BL27" s="84">
        <v>1.4837</v>
      </c>
      <c r="BM27" s="84"/>
      <c r="BN27" s="84">
        <v>8.4345999999999997</v>
      </c>
      <c r="BO27" s="85">
        <v>0</v>
      </c>
      <c r="BP27" s="83">
        <v>8.1486000000000001</v>
      </c>
      <c r="BQ27" s="84">
        <v>1.4863999999999999</v>
      </c>
      <c r="BR27" s="84"/>
      <c r="BS27" s="84">
        <v>8.4627999999999997</v>
      </c>
      <c r="BT27" s="85">
        <v>0</v>
      </c>
      <c r="BU27" s="83">
        <v>8.1757000000000009</v>
      </c>
      <c r="BV27" s="84">
        <v>1.5153000000000001</v>
      </c>
      <c r="BW27" s="84"/>
      <c r="BX27" s="84">
        <v>8.4123999999999999</v>
      </c>
      <c r="BY27" s="85">
        <v>0</v>
      </c>
    </row>
    <row r="28" spans="2:77" ht="18">
      <c r="B28" s="4" t="s">
        <v>70</v>
      </c>
      <c r="C28" s="83">
        <v>8.1414000000000009</v>
      </c>
      <c r="D28" s="84">
        <v>1.448</v>
      </c>
      <c r="E28" s="84"/>
      <c r="F28" s="84">
        <v>8.4841999999999995</v>
      </c>
      <c r="G28" s="85">
        <v>0</v>
      </c>
      <c r="H28" s="83">
        <v>8.0891000000000002</v>
      </c>
      <c r="I28" s="84">
        <v>1.4313</v>
      </c>
      <c r="J28" s="84"/>
      <c r="K28" s="84">
        <v>8.4575999999999993</v>
      </c>
      <c r="L28" s="85">
        <v>0</v>
      </c>
      <c r="M28" s="83">
        <v>8.1204999999999998</v>
      </c>
      <c r="N28" s="84">
        <v>1.4175</v>
      </c>
      <c r="O28" s="84"/>
      <c r="P28" s="84">
        <v>8.4735999999999994</v>
      </c>
      <c r="Q28" s="85">
        <v>0</v>
      </c>
      <c r="R28" s="83">
        <v>8.1235999999999997</v>
      </c>
      <c r="S28" s="84">
        <v>1.3957999999999999</v>
      </c>
      <c r="T28" s="84"/>
      <c r="U28" s="84">
        <v>8.4760000000000009</v>
      </c>
      <c r="V28" s="85">
        <v>0</v>
      </c>
      <c r="W28" s="83">
        <v>8.1190999999999995</v>
      </c>
      <c r="X28" s="84">
        <v>1.4153</v>
      </c>
      <c r="Y28" s="84"/>
      <c r="Z28" s="84">
        <v>8.4773999999999994</v>
      </c>
      <c r="AA28" s="85">
        <v>0</v>
      </c>
      <c r="AB28" s="83">
        <v>8.1141000000000005</v>
      </c>
      <c r="AC28" s="84">
        <v>1.4113</v>
      </c>
      <c r="AD28" s="84"/>
      <c r="AE28" s="84">
        <v>8.4724000000000004</v>
      </c>
      <c r="AF28" s="85">
        <v>0</v>
      </c>
      <c r="AG28" s="83">
        <v>8.0411999999999999</v>
      </c>
      <c r="AH28" s="84">
        <v>1.5007999999999999</v>
      </c>
      <c r="AI28" s="84"/>
      <c r="AJ28" s="84">
        <v>8.4052000000000007</v>
      </c>
      <c r="AK28" s="85">
        <v>0</v>
      </c>
      <c r="AL28" s="83">
        <v>7.9756999999999998</v>
      </c>
      <c r="AM28" s="84">
        <v>1.5661</v>
      </c>
      <c r="AN28" s="84"/>
      <c r="AO28" s="84">
        <v>8.3783999999999992</v>
      </c>
      <c r="AP28" s="85">
        <v>0</v>
      </c>
      <c r="AQ28" s="83">
        <v>7.9490999999999996</v>
      </c>
      <c r="AR28" s="84">
        <v>1.6281000000000001</v>
      </c>
      <c r="AS28" s="84"/>
      <c r="AT28" s="84">
        <v>8.3905999999999992</v>
      </c>
      <c r="AU28" s="85">
        <v>0</v>
      </c>
      <c r="AV28" s="83">
        <v>7.9316000000000004</v>
      </c>
      <c r="AW28" s="84">
        <v>1.6424000000000001</v>
      </c>
      <c r="AX28" s="84"/>
      <c r="AY28" s="84">
        <v>8.3732000000000006</v>
      </c>
      <c r="AZ28" s="85">
        <v>0</v>
      </c>
      <c r="BA28" s="83">
        <v>7.9459999999999997</v>
      </c>
      <c r="BB28" s="84">
        <v>1.6359999999999999</v>
      </c>
      <c r="BC28" s="84"/>
      <c r="BD28" s="84">
        <v>8.3834</v>
      </c>
      <c r="BE28" s="85">
        <v>0</v>
      </c>
      <c r="BF28" s="83">
        <v>7.9302000000000001</v>
      </c>
      <c r="BG28" s="84">
        <v>1.655</v>
      </c>
      <c r="BH28" s="84"/>
      <c r="BI28" s="84">
        <v>8.3656000000000006</v>
      </c>
      <c r="BJ28" s="85">
        <v>0</v>
      </c>
      <c r="BK28" s="83">
        <v>8.0159000000000002</v>
      </c>
      <c r="BL28" s="84">
        <v>1.5843</v>
      </c>
      <c r="BM28" s="84"/>
      <c r="BN28" s="84">
        <v>8.4309999999999992</v>
      </c>
      <c r="BO28" s="85">
        <v>0</v>
      </c>
      <c r="BP28" s="83">
        <v>7.9397000000000002</v>
      </c>
      <c r="BQ28" s="84">
        <v>1.5707</v>
      </c>
      <c r="BR28" s="84"/>
      <c r="BS28" s="84">
        <v>8.3775999999999993</v>
      </c>
      <c r="BT28" s="85">
        <v>0</v>
      </c>
      <c r="BU28" s="83">
        <v>7.9867999999999997</v>
      </c>
      <c r="BV28" s="84">
        <v>1.6033999999999999</v>
      </c>
      <c r="BW28" s="84"/>
      <c r="BX28" s="84">
        <v>8.3734000000000002</v>
      </c>
      <c r="BY28" s="85">
        <v>0</v>
      </c>
    </row>
    <row r="29" spans="2:77" ht="17.25">
      <c r="B29" s="4" t="s">
        <v>71</v>
      </c>
      <c r="C29" s="83">
        <v>8.6788000000000007</v>
      </c>
      <c r="D29" s="84">
        <v>1.1112</v>
      </c>
      <c r="E29" s="84"/>
      <c r="F29" s="84">
        <v>8.6766000000000005</v>
      </c>
      <c r="G29" s="85">
        <v>-2.0000000000000001E-4</v>
      </c>
      <c r="H29" s="83">
        <v>8.6692</v>
      </c>
      <c r="I29" s="84">
        <v>1.1032</v>
      </c>
      <c r="J29" s="84"/>
      <c r="K29" s="84">
        <v>8.6438000000000006</v>
      </c>
      <c r="L29" s="85">
        <v>2.0000000000000001E-4</v>
      </c>
      <c r="M29" s="83">
        <v>8.6832999999999991</v>
      </c>
      <c r="N29" s="84">
        <v>1.0692999999999999</v>
      </c>
      <c r="O29" s="84"/>
      <c r="P29" s="84">
        <v>8.6471</v>
      </c>
      <c r="Q29" s="85">
        <v>-1E-4</v>
      </c>
      <c r="R29" s="83">
        <v>8.6883999999999997</v>
      </c>
      <c r="S29" s="84">
        <v>1.0871999999999999</v>
      </c>
      <c r="T29" s="84"/>
      <c r="U29" s="84">
        <v>8.6572999999999993</v>
      </c>
      <c r="V29" s="85">
        <v>-1E-4</v>
      </c>
      <c r="W29" s="83">
        <v>8.6875999999999998</v>
      </c>
      <c r="X29" s="84">
        <v>1.0878000000000001</v>
      </c>
      <c r="Y29" s="84"/>
      <c r="Z29" s="84">
        <v>8.6582000000000008</v>
      </c>
      <c r="AA29" s="85">
        <v>0</v>
      </c>
      <c r="AB29" s="83">
        <v>8.6822999999999997</v>
      </c>
      <c r="AC29" s="84">
        <v>1.0905</v>
      </c>
      <c r="AD29" s="84"/>
      <c r="AE29" s="84">
        <v>8.6536000000000008</v>
      </c>
      <c r="AF29" s="85">
        <v>0</v>
      </c>
      <c r="AG29" s="83">
        <v>8.6501000000000001</v>
      </c>
      <c r="AH29" s="84">
        <v>1.1151</v>
      </c>
      <c r="AI29" s="84"/>
      <c r="AJ29" s="84">
        <v>8.6283999999999992</v>
      </c>
      <c r="AK29" s="85">
        <v>0</v>
      </c>
      <c r="AL29" s="83">
        <v>8.6033000000000008</v>
      </c>
      <c r="AM29" s="84">
        <v>1.1787000000000001</v>
      </c>
      <c r="AN29" s="84"/>
      <c r="AO29" s="84">
        <v>8.5669000000000004</v>
      </c>
      <c r="AP29" s="85">
        <v>-2.9999999999999997E-4</v>
      </c>
      <c r="AQ29" s="83">
        <v>8.6728000000000005</v>
      </c>
      <c r="AR29" s="84">
        <v>1.1012</v>
      </c>
      <c r="AS29" s="84"/>
      <c r="AT29" s="84">
        <v>8.7141999999999999</v>
      </c>
      <c r="AU29" s="85">
        <v>0</v>
      </c>
      <c r="AV29" s="83">
        <v>8.5800999999999998</v>
      </c>
      <c r="AW29" s="84">
        <v>1.2701</v>
      </c>
      <c r="AX29" s="84"/>
      <c r="AY29" s="84">
        <v>8.5632999999999999</v>
      </c>
      <c r="AZ29" s="85">
        <v>1E-4</v>
      </c>
      <c r="BA29" s="83">
        <v>8.6165000000000003</v>
      </c>
      <c r="BB29" s="84">
        <v>1.2257</v>
      </c>
      <c r="BC29" s="84"/>
      <c r="BD29" s="84">
        <v>8.6115999999999993</v>
      </c>
      <c r="BE29" s="85">
        <v>0</v>
      </c>
      <c r="BF29" s="83">
        <v>8.5949000000000009</v>
      </c>
      <c r="BG29" s="84">
        <v>1.2535000000000001</v>
      </c>
      <c r="BH29" s="84"/>
      <c r="BI29" s="84">
        <v>8.5733999999999995</v>
      </c>
      <c r="BJ29" s="85">
        <v>2.0000000000000001E-4</v>
      </c>
      <c r="BK29" s="83">
        <v>8.6372</v>
      </c>
      <c r="BL29" s="84">
        <v>1.1626000000000001</v>
      </c>
      <c r="BM29" s="84"/>
      <c r="BN29" s="84">
        <v>8.6557999999999993</v>
      </c>
      <c r="BO29" s="85">
        <v>-2.0000000000000001E-4</v>
      </c>
      <c r="BP29" s="83">
        <v>8.6202000000000005</v>
      </c>
      <c r="BQ29" s="84">
        <v>1.2105999999999999</v>
      </c>
      <c r="BR29" s="84"/>
      <c r="BS29" s="84">
        <v>8.5614000000000008</v>
      </c>
      <c r="BT29" s="85">
        <v>-4.0000000000000002E-4</v>
      </c>
      <c r="BU29" s="83">
        <v>8.6212999999999997</v>
      </c>
      <c r="BV29" s="84">
        <v>1.1891</v>
      </c>
      <c r="BW29" s="84"/>
      <c r="BX29" s="84">
        <v>8.6283999999999992</v>
      </c>
      <c r="BY29" s="85">
        <v>2.0000000000000001E-4</v>
      </c>
    </row>
    <row r="30" spans="2:77" ht="16.5">
      <c r="B30" s="4" t="s">
        <v>72</v>
      </c>
      <c r="C30" s="83">
        <v>8.4649000000000001</v>
      </c>
      <c r="D30" s="84">
        <v>1.1447000000000001</v>
      </c>
      <c r="E30" s="84"/>
      <c r="F30" s="84">
        <v>8.4915000000000003</v>
      </c>
      <c r="G30" s="85">
        <v>4.8999999999999998E-3</v>
      </c>
      <c r="H30" s="83">
        <v>8.4335000000000004</v>
      </c>
      <c r="I30" s="84">
        <v>1.1327</v>
      </c>
      <c r="J30" s="84"/>
      <c r="K30" s="84">
        <v>8.4307999999999996</v>
      </c>
      <c r="L30" s="85">
        <v>2.0000000000000001E-4</v>
      </c>
      <c r="M30" s="83">
        <v>8.4408999999999992</v>
      </c>
      <c r="N30" s="84">
        <v>1.1158999999999999</v>
      </c>
      <c r="O30" s="84"/>
      <c r="P30" s="84">
        <v>8.4711999999999996</v>
      </c>
      <c r="Q30" s="85">
        <v>-4.7999999999999996E-3</v>
      </c>
      <c r="R30" s="83">
        <v>8.4534000000000002</v>
      </c>
      <c r="S30" s="84">
        <v>1.1264000000000001</v>
      </c>
      <c r="T30" s="84"/>
      <c r="U30" s="84">
        <v>8.4700000000000006</v>
      </c>
      <c r="V30" s="85">
        <v>-1E-3</v>
      </c>
      <c r="W30" s="83">
        <v>8.4646000000000008</v>
      </c>
      <c r="X30" s="84">
        <v>1.1144000000000001</v>
      </c>
      <c r="Y30" s="84"/>
      <c r="Z30" s="84">
        <v>8.4713999999999992</v>
      </c>
      <c r="AA30" s="85">
        <v>-5.9999999999999995E-4</v>
      </c>
      <c r="AB30" s="83">
        <v>8.4764999999999997</v>
      </c>
      <c r="AC30" s="84">
        <v>1.0974999999999999</v>
      </c>
      <c r="AD30" s="84"/>
      <c r="AE30" s="84">
        <v>8.4544999999999995</v>
      </c>
      <c r="AF30" s="85">
        <v>-6.8999999999999999E-3</v>
      </c>
      <c r="AG30" s="83">
        <v>8.4337999999999997</v>
      </c>
      <c r="AH30" s="84">
        <v>1.1792</v>
      </c>
      <c r="AI30" s="84"/>
      <c r="AJ30" s="84">
        <v>8.4162999999999997</v>
      </c>
      <c r="AK30" s="85">
        <v>-1.2999999999999999E-3</v>
      </c>
      <c r="AL30" s="83">
        <v>8.3016000000000005</v>
      </c>
      <c r="AM30" s="84">
        <v>1.3022</v>
      </c>
      <c r="AN30" s="84"/>
      <c r="AO30" s="84">
        <v>8.3617000000000008</v>
      </c>
      <c r="AP30" s="85">
        <v>-1E-4</v>
      </c>
      <c r="AQ30" s="83">
        <v>8.3566000000000003</v>
      </c>
      <c r="AR30" s="84">
        <v>1.3304</v>
      </c>
      <c r="AS30" s="84"/>
      <c r="AT30" s="84">
        <v>8.5155999999999992</v>
      </c>
      <c r="AU30" s="85">
        <v>0</v>
      </c>
      <c r="AV30" s="83">
        <v>8.2619000000000007</v>
      </c>
      <c r="AW30" s="84">
        <v>1.4265000000000001</v>
      </c>
      <c r="AX30" s="84"/>
      <c r="AY30" s="84">
        <v>8.2870000000000008</v>
      </c>
      <c r="AZ30" s="85">
        <v>1.8800000000000001E-2</v>
      </c>
      <c r="BA30" s="83">
        <v>8.2436000000000007</v>
      </c>
      <c r="BB30" s="84">
        <v>1.3964000000000001</v>
      </c>
      <c r="BC30" s="84"/>
      <c r="BD30" s="84">
        <v>8.3068000000000008</v>
      </c>
      <c r="BE30" s="85">
        <v>1.06E-2</v>
      </c>
      <c r="BF30" s="83">
        <v>8.2700999999999993</v>
      </c>
      <c r="BG30" s="84">
        <v>1.4142999999999999</v>
      </c>
      <c r="BH30" s="84"/>
      <c r="BI30" s="84">
        <v>8.2875999999999994</v>
      </c>
      <c r="BJ30" s="85">
        <v>1.9800000000000002E-2</v>
      </c>
      <c r="BK30" s="83">
        <v>8.3658000000000001</v>
      </c>
      <c r="BL30" s="84">
        <v>1.2949999999999999</v>
      </c>
      <c r="BM30" s="84"/>
      <c r="BN30" s="84">
        <v>8.3862000000000005</v>
      </c>
      <c r="BO30" s="85">
        <v>-3.5999999999999999E-3</v>
      </c>
      <c r="BP30" s="83">
        <v>8.2956000000000003</v>
      </c>
      <c r="BQ30" s="84">
        <v>1.367</v>
      </c>
      <c r="BR30" s="84"/>
      <c r="BS30" s="84">
        <v>8.3096999999999994</v>
      </c>
      <c r="BT30" s="85">
        <v>5.8900000000000001E-2</v>
      </c>
      <c r="BU30" s="83">
        <v>8.3495000000000008</v>
      </c>
      <c r="BV30" s="84">
        <v>1.2977000000000001</v>
      </c>
      <c r="BW30" s="84"/>
      <c r="BX30" s="84">
        <v>8.3918999999999997</v>
      </c>
      <c r="BY30" s="85">
        <v>-1.9699999999999999E-2</v>
      </c>
    </row>
    <row r="31" spans="2:77" ht="18">
      <c r="B31" s="2" t="s">
        <v>82</v>
      </c>
      <c r="C31" s="83">
        <v>8.2027999999999999</v>
      </c>
      <c r="D31" s="84">
        <v>1.6052</v>
      </c>
      <c r="E31" s="84"/>
      <c r="F31" s="84">
        <v>8.2515999999999998</v>
      </c>
      <c r="G31" s="85">
        <v>3.9399999999999998E-2</v>
      </c>
      <c r="H31" s="83">
        <v>8.2007999999999992</v>
      </c>
      <c r="I31" s="84">
        <v>1.5898000000000001</v>
      </c>
      <c r="J31" s="84"/>
      <c r="K31" s="84">
        <v>8.2898999999999994</v>
      </c>
      <c r="L31" s="85">
        <v>1.95E-2</v>
      </c>
      <c r="M31" s="83">
        <v>8.2009000000000007</v>
      </c>
      <c r="N31" s="84">
        <v>1.5967</v>
      </c>
      <c r="O31" s="84"/>
      <c r="P31" s="84">
        <v>8.2809000000000008</v>
      </c>
      <c r="Q31" s="85">
        <v>2.23E-2</v>
      </c>
      <c r="R31" s="83">
        <v>8.1964000000000006</v>
      </c>
      <c r="S31" s="84">
        <v>1.5893999999999999</v>
      </c>
      <c r="T31" s="84"/>
      <c r="U31" s="84">
        <v>8.2690000000000001</v>
      </c>
      <c r="V31" s="85">
        <v>3.6400000000000002E-2</v>
      </c>
      <c r="W31" s="83">
        <v>8.2017000000000007</v>
      </c>
      <c r="X31" s="84">
        <v>1.5867</v>
      </c>
      <c r="Y31" s="84"/>
      <c r="Z31" s="84">
        <v>8.2720000000000002</v>
      </c>
      <c r="AA31" s="85">
        <v>4.36E-2</v>
      </c>
      <c r="AB31" s="83">
        <v>8.2106999999999992</v>
      </c>
      <c r="AC31" s="84">
        <v>1.5901000000000001</v>
      </c>
      <c r="AD31" s="84"/>
      <c r="AE31" s="84">
        <v>8.2647999999999993</v>
      </c>
      <c r="AF31" s="85">
        <v>3.8399999999999997E-2</v>
      </c>
      <c r="AG31" s="83">
        <v>8.1403999999999996</v>
      </c>
      <c r="AH31" s="84">
        <v>1.6255999999999999</v>
      </c>
      <c r="AI31" s="84"/>
      <c r="AJ31" s="84">
        <v>8.2422000000000004</v>
      </c>
      <c r="AK31" s="85">
        <v>2.8799999999999999E-2</v>
      </c>
      <c r="AL31" s="83">
        <v>8.0296000000000003</v>
      </c>
      <c r="AM31" s="84">
        <v>1.6676</v>
      </c>
      <c r="AN31" s="84"/>
      <c r="AO31" s="84">
        <v>8.2037999999999993</v>
      </c>
      <c r="AP31" s="85">
        <v>-9.1999999999999998E-3</v>
      </c>
      <c r="AQ31" s="83">
        <v>8.0379000000000005</v>
      </c>
      <c r="AR31" s="84">
        <v>1.7668999999999999</v>
      </c>
      <c r="AS31" s="84"/>
      <c r="AT31" s="84">
        <v>8.3881999999999994</v>
      </c>
      <c r="AU31" s="85">
        <v>0</v>
      </c>
      <c r="AV31" s="83">
        <v>8.0167000000000002</v>
      </c>
      <c r="AW31" s="84">
        <v>1.7488999999999999</v>
      </c>
      <c r="AX31" s="84"/>
      <c r="AY31" s="84">
        <v>8.1231000000000009</v>
      </c>
      <c r="AZ31" s="85">
        <v>1.4500000000000001E-2</v>
      </c>
      <c r="BA31" s="83">
        <v>8.0173000000000005</v>
      </c>
      <c r="BB31" s="84">
        <v>1.7666999999999999</v>
      </c>
      <c r="BC31" s="84"/>
      <c r="BD31" s="84">
        <v>8.1606000000000005</v>
      </c>
      <c r="BE31" s="85">
        <v>3.3599999999999998E-2</v>
      </c>
      <c r="BF31" s="83">
        <v>8.0020000000000007</v>
      </c>
      <c r="BG31" s="84">
        <v>1.7518</v>
      </c>
      <c r="BH31" s="84"/>
      <c r="BI31" s="84">
        <v>8.125</v>
      </c>
      <c r="BJ31" s="85">
        <v>3.6200000000000003E-2</v>
      </c>
      <c r="BK31" s="83">
        <v>8.0961999999999996</v>
      </c>
      <c r="BL31" s="84">
        <v>1.6901999999999999</v>
      </c>
      <c r="BM31" s="84"/>
      <c r="BN31" s="84">
        <v>8.1614000000000004</v>
      </c>
      <c r="BO31" s="85">
        <v>5.1999999999999998E-3</v>
      </c>
      <c r="BP31" s="83">
        <v>8.0403000000000002</v>
      </c>
      <c r="BQ31" s="84">
        <v>1.7097</v>
      </c>
      <c r="BR31" s="84"/>
      <c r="BS31" s="84">
        <v>8.1654999999999998</v>
      </c>
      <c r="BT31" s="85">
        <v>-3.4299999999999997E-2</v>
      </c>
      <c r="BU31" s="83">
        <v>8.0801999999999996</v>
      </c>
      <c r="BV31" s="84">
        <v>1.7</v>
      </c>
      <c r="BW31" s="84"/>
      <c r="BX31" s="84">
        <v>8.1684999999999999</v>
      </c>
      <c r="BY31" s="85">
        <v>3.49E-2</v>
      </c>
    </row>
    <row r="32" spans="2:77" ht="18">
      <c r="B32" s="2" t="s">
        <v>83</v>
      </c>
      <c r="C32" s="83">
        <v>8.1259999999999994</v>
      </c>
      <c r="D32" s="84">
        <v>1.5656000000000001</v>
      </c>
      <c r="E32" s="84"/>
      <c r="F32" s="84">
        <v>8.4692000000000007</v>
      </c>
      <c r="G32" s="85">
        <v>0</v>
      </c>
      <c r="H32" s="83">
        <v>8.1423000000000005</v>
      </c>
      <c r="I32" s="84">
        <v>1.5503</v>
      </c>
      <c r="J32" s="84"/>
      <c r="K32" s="84">
        <v>8.4423999999999992</v>
      </c>
      <c r="L32" s="85">
        <v>0</v>
      </c>
      <c r="M32" s="83">
        <v>8.1483000000000008</v>
      </c>
      <c r="N32" s="84">
        <v>1.5499000000000001</v>
      </c>
      <c r="O32" s="84"/>
      <c r="P32" s="84">
        <v>8.4626000000000001</v>
      </c>
      <c r="Q32" s="85">
        <v>0</v>
      </c>
      <c r="R32" s="83">
        <v>8.1580999999999992</v>
      </c>
      <c r="S32" s="84">
        <v>1.5503</v>
      </c>
      <c r="T32" s="84"/>
      <c r="U32" s="84">
        <v>8.4260000000000002</v>
      </c>
      <c r="V32" s="85">
        <v>0</v>
      </c>
      <c r="W32" s="83">
        <v>8.1507000000000005</v>
      </c>
      <c r="X32" s="84">
        <v>1.5397000000000001</v>
      </c>
      <c r="Y32" s="84"/>
      <c r="Z32" s="84">
        <v>8.452</v>
      </c>
      <c r="AA32" s="85">
        <v>0</v>
      </c>
      <c r="AB32" s="83">
        <v>8.1341999999999999</v>
      </c>
      <c r="AC32" s="84">
        <v>1.5327999999999999</v>
      </c>
      <c r="AD32" s="84"/>
      <c r="AE32" s="84">
        <v>8.4225999999999992</v>
      </c>
      <c r="AF32" s="85">
        <v>0</v>
      </c>
      <c r="AG32" s="83">
        <v>8.06</v>
      </c>
      <c r="AH32" s="84">
        <v>1.6044</v>
      </c>
      <c r="AI32" s="84"/>
      <c r="AJ32" s="84">
        <v>8.4225999999999992</v>
      </c>
      <c r="AK32" s="85">
        <v>0</v>
      </c>
      <c r="AL32" s="83">
        <v>8.0059000000000005</v>
      </c>
      <c r="AM32" s="84">
        <v>1.6031</v>
      </c>
      <c r="AN32" s="84"/>
      <c r="AO32" s="84">
        <v>8.3588000000000005</v>
      </c>
      <c r="AP32" s="85">
        <v>0</v>
      </c>
      <c r="AQ32" s="83">
        <v>7.9775999999999998</v>
      </c>
      <c r="AR32" s="84">
        <v>1.6328</v>
      </c>
      <c r="AS32" s="84"/>
      <c r="AT32" s="84">
        <v>8.3707999999999991</v>
      </c>
      <c r="AU32" s="85">
        <v>0</v>
      </c>
      <c r="AV32" s="83">
        <v>7.9753999999999996</v>
      </c>
      <c r="AW32" s="84">
        <v>1.7141999999999999</v>
      </c>
      <c r="AX32" s="84"/>
      <c r="AY32" s="84">
        <v>8.3773999999999997</v>
      </c>
      <c r="AZ32" s="85">
        <v>0</v>
      </c>
      <c r="BA32" s="83">
        <v>7.9497999999999998</v>
      </c>
      <c r="BB32" s="84">
        <v>1.6534</v>
      </c>
      <c r="BC32" s="84"/>
      <c r="BD32" s="84">
        <v>8.3965999999999994</v>
      </c>
      <c r="BE32" s="85">
        <v>0</v>
      </c>
      <c r="BF32" s="83">
        <v>7.9912999999999998</v>
      </c>
      <c r="BG32" s="84">
        <v>1.6964999999999999</v>
      </c>
      <c r="BH32" s="84"/>
      <c r="BI32" s="84">
        <v>8.3892000000000007</v>
      </c>
      <c r="BJ32" s="85">
        <v>0</v>
      </c>
      <c r="BK32" s="83">
        <v>8.0629000000000008</v>
      </c>
      <c r="BL32" s="84">
        <v>1.6258999999999999</v>
      </c>
      <c r="BM32" s="84"/>
      <c r="BN32" s="84">
        <v>8.3783999999999992</v>
      </c>
      <c r="BO32" s="85">
        <v>0</v>
      </c>
      <c r="BP32" s="83">
        <v>8.0289000000000001</v>
      </c>
      <c r="BQ32" s="84">
        <v>1.6607000000000001</v>
      </c>
      <c r="BR32" s="84"/>
      <c r="BS32" s="84">
        <v>8.4201999999999995</v>
      </c>
      <c r="BT32" s="85">
        <v>0</v>
      </c>
      <c r="BU32" s="83">
        <v>8.0275999999999996</v>
      </c>
      <c r="BV32" s="84">
        <v>1.6217999999999999</v>
      </c>
      <c r="BW32" s="84"/>
      <c r="BX32" s="84">
        <v>8.3658000000000001</v>
      </c>
      <c r="BY32" s="85">
        <v>0</v>
      </c>
    </row>
    <row r="33" spans="2:77" ht="18">
      <c r="B33" s="2" t="s">
        <v>85</v>
      </c>
      <c r="C33" s="83">
        <v>8.3423999999999996</v>
      </c>
      <c r="D33" s="84">
        <v>1.4678</v>
      </c>
      <c r="E33" s="84"/>
      <c r="F33" s="84">
        <v>8.4588999999999999</v>
      </c>
      <c r="G33" s="85">
        <v>0.1045</v>
      </c>
      <c r="H33" s="83">
        <v>8.3405000000000005</v>
      </c>
      <c r="I33" s="84">
        <v>1.4641</v>
      </c>
      <c r="J33" s="84"/>
      <c r="K33" s="84">
        <v>8.4436999999999998</v>
      </c>
      <c r="L33" s="85">
        <v>0.12690000000000001</v>
      </c>
      <c r="M33" s="83">
        <v>8.3557000000000006</v>
      </c>
      <c r="N33" s="84">
        <v>1.4587000000000001</v>
      </c>
      <c r="O33" s="84"/>
      <c r="P33" s="84">
        <v>8.4418000000000006</v>
      </c>
      <c r="Q33" s="85">
        <v>0.1308</v>
      </c>
      <c r="R33" s="83">
        <v>8.3512000000000004</v>
      </c>
      <c r="S33" s="84">
        <v>1.4645999999999999</v>
      </c>
      <c r="T33" s="84"/>
      <c r="U33" s="84">
        <v>8.4563000000000006</v>
      </c>
      <c r="V33" s="85">
        <v>0.13350000000000001</v>
      </c>
      <c r="W33" s="83">
        <v>8.3431999999999995</v>
      </c>
      <c r="X33" s="84">
        <v>1.4668000000000001</v>
      </c>
      <c r="Y33" s="84"/>
      <c r="Z33" s="84">
        <v>8.4671000000000003</v>
      </c>
      <c r="AA33" s="85">
        <v>0.13689999999999999</v>
      </c>
      <c r="AB33" s="83">
        <v>8.3454999999999995</v>
      </c>
      <c r="AC33" s="84">
        <v>1.4686999999999999</v>
      </c>
      <c r="AD33" s="84"/>
      <c r="AE33" s="84">
        <v>8.4441000000000006</v>
      </c>
      <c r="AF33" s="85">
        <v>0.12670000000000001</v>
      </c>
      <c r="AG33" s="83">
        <v>8.2962000000000007</v>
      </c>
      <c r="AH33" s="84">
        <v>1.5218</v>
      </c>
      <c r="AI33" s="84"/>
      <c r="AJ33" s="84">
        <v>8.4191000000000003</v>
      </c>
      <c r="AK33" s="85">
        <v>0.1431</v>
      </c>
      <c r="AL33" s="83">
        <v>8.1908999999999992</v>
      </c>
      <c r="AM33" s="84">
        <v>1.6163000000000001</v>
      </c>
      <c r="AN33" s="84"/>
      <c r="AO33" s="84">
        <v>8.3514999999999997</v>
      </c>
      <c r="AP33" s="85">
        <v>0.1353</v>
      </c>
      <c r="AQ33" s="83">
        <v>8.1829999999999998</v>
      </c>
      <c r="AR33" s="84">
        <v>1.6202000000000001</v>
      </c>
      <c r="AS33" s="84"/>
      <c r="AT33" s="84">
        <v>8.4743999999999993</v>
      </c>
      <c r="AU33" s="85">
        <v>0</v>
      </c>
      <c r="AV33" s="83">
        <v>8.1119000000000003</v>
      </c>
      <c r="AW33" s="84">
        <v>1.6733</v>
      </c>
      <c r="AX33" s="84"/>
      <c r="AY33" s="84">
        <v>8.2918000000000003</v>
      </c>
      <c r="AZ33" s="85">
        <v>0.193</v>
      </c>
      <c r="BA33" s="83">
        <v>8.1707000000000001</v>
      </c>
      <c r="BB33" s="84">
        <v>1.6469</v>
      </c>
      <c r="BC33" s="84"/>
      <c r="BD33" s="84">
        <v>8.3287999999999993</v>
      </c>
      <c r="BE33" s="85">
        <v>0.21199999999999999</v>
      </c>
      <c r="BF33" s="83">
        <v>8.1217000000000006</v>
      </c>
      <c r="BG33" s="84">
        <v>1.6753</v>
      </c>
      <c r="BH33" s="84"/>
      <c r="BI33" s="84">
        <v>8.3043999999999993</v>
      </c>
      <c r="BJ33" s="85">
        <v>0.21679999999999999</v>
      </c>
      <c r="BK33" s="83">
        <v>8.2324000000000002</v>
      </c>
      <c r="BL33" s="84">
        <v>1.5688</v>
      </c>
      <c r="BM33" s="84"/>
      <c r="BN33" s="84">
        <v>8.391</v>
      </c>
      <c r="BO33" s="85">
        <v>0.2036</v>
      </c>
      <c r="BP33" s="83">
        <v>8.2135999999999996</v>
      </c>
      <c r="BQ33" s="84">
        <v>1.5766</v>
      </c>
      <c r="BR33" s="84"/>
      <c r="BS33" s="84">
        <v>8.3619000000000003</v>
      </c>
      <c r="BT33" s="85">
        <v>0.19309999999999999</v>
      </c>
      <c r="BU33" s="83">
        <v>8.1891999999999996</v>
      </c>
      <c r="BV33" s="84">
        <v>1.6084000000000001</v>
      </c>
      <c r="BW33" s="84"/>
      <c r="BX33" s="84">
        <v>8.3760999999999992</v>
      </c>
      <c r="BY33" s="85">
        <v>0.18410000000000001</v>
      </c>
    </row>
    <row r="34" spans="2:77" ht="18">
      <c r="B34" s="2" t="s">
        <v>86</v>
      </c>
      <c r="C34" s="83">
        <v>8.2996999999999996</v>
      </c>
      <c r="D34" s="84">
        <v>1.3663000000000001</v>
      </c>
      <c r="E34" s="84"/>
      <c r="F34" s="84">
        <v>8.5478000000000005</v>
      </c>
      <c r="G34" s="85">
        <v>0</v>
      </c>
      <c r="H34" s="83">
        <v>8.2902000000000005</v>
      </c>
      <c r="I34" s="84">
        <v>1.3648</v>
      </c>
      <c r="J34" s="84"/>
      <c r="K34" s="84">
        <v>8.5266999999999999</v>
      </c>
      <c r="L34" s="85">
        <v>-1E-4</v>
      </c>
      <c r="M34" s="83">
        <v>8.3111999999999995</v>
      </c>
      <c r="N34" s="84">
        <v>1.3255999999999999</v>
      </c>
      <c r="O34" s="84"/>
      <c r="P34" s="84">
        <v>8.5981000000000005</v>
      </c>
      <c r="Q34" s="85">
        <v>1E-4</v>
      </c>
      <c r="R34" s="83">
        <v>8.3013999999999992</v>
      </c>
      <c r="S34" s="84">
        <v>1.3333999999999999</v>
      </c>
      <c r="T34" s="84"/>
      <c r="U34" s="84">
        <v>8.5601000000000003</v>
      </c>
      <c r="V34" s="85">
        <v>1E-4</v>
      </c>
      <c r="W34" s="83">
        <v>8.3024000000000004</v>
      </c>
      <c r="X34" s="84">
        <v>1.3304</v>
      </c>
      <c r="Y34" s="84"/>
      <c r="Z34" s="84">
        <v>8.5627999999999993</v>
      </c>
      <c r="AA34" s="85">
        <v>0</v>
      </c>
      <c r="AB34" s="83">
        <v>8.2946000000000009</v>
      </c>
      <c r="AC34" s="84">
        <v>1.3355999999999999</v>
      </c>
      <c r="AD34" s="84"/>
      <c r="AE34" s="84">
        <v>8.5559999999999992</v>
      </c>
      <c r="AF34" s="85">
        <v>0</v>
      </c>
      <c r="AG34" s="83">
        <v>8.2434999999999992</v>
      </c>
      <c r="AH34" s="84">
        <v>1.4187000000000001</v>
      </c>
      <c r="AI34" s="84"/>
      <c r="AJ34" s="84">
        <v>8.5226000000000006</v>
      </c>
      <c r="AK34" s="85">
        <v>0</v>
      </c>
      <c r="AL34" s="83">
        <v>8.1302000000000003</v>
      </c>
      <c r="AM34" s="84">
        <v>1.4794</v>
      </c>
      <c r="AN34" s="84"/>
      <c r="AO34" s="84">
        <v>8.4833999999999996</v>
      </c>
      <c r="AP34" s="85">
        <v>0</v>
      </c>
      <c r="AQ34" s="83">
        <v>8.1280000000000001</v>
      </c>
      <c r="AR34" s="84">
        <v>1.5651999999999999</v>
      </c>
      <c r="AS34" s="84"/>
      <c r="AT34" s="84">
        <v>8.5202000000000009</v>
      </c>
      <c r="AU34" s="85">
        <v>0</v>
      </c>
      <c r="AV34" s="83">
        <v>8.1212</v>
      </c>
      <c r="AW34" s="84">
        <v>1.6424000000000001</v>
      </c>
      <c r="AX34" s="84"/>
      <c r="AY34" s="84">
        <v>8.4814000000000007</v>
      </c>
      <c r="AZ34" s="85">
        <v>0</v>
      </c>
      <c r="BA34" s="83">
        <v>8.1501000000000001</v>
      </c>
      <c r="BB34" s="84">
        <v>1.5934999999999999</v>
      </c>
      <c r="BC34" s="84"/>
      <c r="BD34" s="84">
        <v>8.5230999999999995</v>
      </c>
      <c r="BE34" s="85">
        <v>1E-4</v>
      </c>
      <c r="BF34" s="83">
        <v>8.1353000000000009</v>
      </c>
      <c r="BG34" s="84">
        <v>1.6313</v>
      </c>
      <c r="BH34" s="84"/>
      <c r="BI34" s="84">
        <v>8.4895999999999994</v>
      </c>
      <c r="BJ34" s="85">
        <v>0</v>
      </c>
      <c r="BK34" s="83">
        <v>8.173</v>
      </c>
      <c r="BL34" s="84">
        <v>1.4912000000000001</v>
      </c>
      <c r="BM34" s="84"/>
      <c r="BN34" s="84">
        <v>8.5288000000000004</v>
      </c>
      <c r="BO34" s="85">
        <v>0</v>
      </c>
      <c r="BP34" s="83">
        <v>8.1914999999999996</v>
      </c>
      <c r="BQ34" s="84">
        <v>1.5552999999999999</v>
      </c>
      <c r="BR34" s="84"/>
      <c r="BS34" s="84">
        <v>8.4998000000000005</v>
      </c>
      <c r="BT34" s="85">
        <v>0</v>
      </c>
      <c r="BU34" s="83">
        <v>8.1495999999999995</v>
      </c>
      <c r="BV34" s="84">
        <v>1.5251999999999999</v>
      </c>
      <c r="BW34" s="84"/>
      <c r="BX34" s="84">
        <v>8.5277999999999992</v>
      </c>
      <c r="BY34" s="85">
        <v>0</v>
      </c>
    </row>
    <row r="35" spans="2:77" ht="18">
      <c r="B35" s="2" t="s">
        <v>84</v>
      </c>
      <c r="C35" s="83">
        <v>8.1416000000000004</v>
      </c>
      <c r="D35" s="84">
        <v>1.548</v>
      </c>
      <c r="E35" s="84"/>
      <c r="F35" s="84">
        <v>8.4443999999999999</v>
      </c>
      <c r="G35" s="85">
        <v>0</v>
      </c>
      <c r="H35" s="83">
        <v>8.1242000000000001</v>
      </c>
      <c r="I35" s="84">
        <v>1.5271999999999999</v>
      </c>
      <c r="J35" s="84"/>
      <c r="K35" s="84">
        <v>8.4212000000000007</v>
      </c>
      <c r="L35" s="85">
        <v>0</v>
      </c>
      <c r="M35" s="83">
        <v>8.1317000000000004</v>
      </c>
      <c r="N35" s="84">
        <v>1.5239</v>
      </c>
      <c r="O35" s="84"/>
      <c r="P35" s="84">
        <v>8.4149999999999991</v>
      </c>
      <c r="Q35" s="85">
        <v>0</v>
      </c>
      <c r="R35" s="83">
        <v>8.1256000000000004</v>
      </c>
      <c r="S35" s="84">
        <v>1.5167999999999999</v>
      </c>
      <c r="T35" s="84"/>
      <c r="U35" s="84">
        <v>8.4372000000000007</v>
      </c>
      <c r="V35" s="85">
        <v>0</v>
      </c>
      <c r="W35" s="83">
        <v>8.1199999999999992</v>
      </c>
      <c r="X35" s="84">
        <v>1.5124</v>
      </c>
      <c r="Y35" s="84"/>
      <c r="Z35" s="84">
        <v>8.4385999999999992</v>
      </c>
      <c r="AA35" s="85">
        <v>0</v>
      </c>
      <c r="AB35" s="83">
        <v>8.1145999999999994</v>
      </c>
      <c r="AC35" s="84">
        <v>1.51</v>
      </c>
      <c r="AD35" s="84"/>
      <c r="AE35" s="84">
        <v>8.4336000000000002</v>
      </c>
      <c r="AF35" s="85">
        <v>0</v>
      </c>
      <c r="AG35" s="83">
        <v>8.0675000000000008</v>
      </c>
      <c r="AH35" s="84">
        <v>1.5889</v>
      </c>
      <c r="AI35" s="84"/>
      <c r="AJ35" s="84">
        <v>8.4062000000000001</v>
      </c>
      <c r="AK35" s="85">
        <v>0</v>
      </c>
      <c r="AL35" s="83">
        <v>7.9881000000000002</v>
      </c>
      <c r="AM35" s="84">
        <v>1.6669</v>
      </c>
      <c r="AN35" s="84"/>
      <c r="AO35" s="84">
        <v>8.3561999999999994</v>
      </c>
      <c r="AP35" s="85">
        <v>0</v>
      </c>
      <c r="AQ35" s="83">
        <v>8.0382999999999996</v>
      </c>
      <c r="AR35" s="84">
        <v>1.6629</v>
      </c>
      <c r="AS35" s="84"/>
      <c r="AT35" s="84">
        <v>8.3474000000000004</v>
      </c>
      <c r="AU35" s="85">
        <v>0</v>
      </c>
      <c r="AV35" s="83">
        <v>7.9265999999999996</v>
      </c>
      <c r="AW35" s="84">
        <v>1.7048000000000001</v>
      </c>
      <c r="AX35" s="84"/>
      <c r="AY35" s="84">
        <v>8.3211999999999993</v>
      </c>
      <c r="AZ35" s="85">
        <v>0</v>
      </c>
      <c r="BA35" s="83">
        <v>7.9907000000000004</v>
      </c>
      <c r="BB35" s="84">
        <v>1.6822999999999999</v>
      </c>
      <c r="BC35" s="84"/>
      <c r="BD35" s="84">
        <v>8.3384</v>
      </c>
      <c r="BE35" s="85">
        <v>0</v>
      </c>
      <c r="BF35" s="83">
        <v>7.9214000000000002</v>
      </c>
      <c r="BG35" s="84">
        <v>1.6990000000000001</v>
      </c>
      <c r="BH35" s="84"/>
      <c r="BI35" s="84">
        <v>8.3170000000000002</v>
      </c>
      <c r="BJ35" s="85">
        <v>0</v>
      </c>
      <c r="BK35" s="83">
        <v>8.0079999999999991</v>
      </c>
      <c r="BL35" s="84">
        <v>1.6226</v>
      </c>
      <c r="BM35" s="84"/>
      <c r="BN35" s="84">
        <v>8.3757999999999999</v>
      </c>
      <c r="BO35" s="85">
        <v>0</v>
      </c>
      <c r="BP35" s="83">
        <v>7.9432</v>
      </c>
      <c r="BQ35" s="84">
        <v>1.7050000000000001</v>
      </c>
      <c r="BR35" s="84"/>
      <c r="BS35" s="84">
        <v>8.3379999999999992</v>
      </c>
      <c r="BT35" s="85">
        <v>0</v>
      </c>
      <c r="BU35" s="83">
        <v>7.9871999999999996</v>
      </c>
      <c r="BV35" s="84">
        <v>1.6552</v>
      </c>
      <c r="BW35" s="84"/>
      <c r="BX35" s="84">
        <v>8.3707999999999991</v>
      </c>
      <c r="BY35" s="85">
        <v>0</v>
      </c>
    </row>
    <row r="36" spans="2:77" ht="18">
      <c r="B36" s="2" t="s">
        <v>165</v>
      </c>
      <c r="C36" s="83">
        <v>8.2380999999999993</v>
      </c>
      <c r="D36" s="84">
        <v>1.5201</v>
      </c>
      <c r="E36" s="84"/>
      <c r="F36" s="84">
        <v>8.4784000000000006</v>
      </c>
      <c r="G36" s="85">
        <v>0</v>
      </c>
      <c r="H36" s="83">
        <v>8.2057000000000002</v>
      </c>
      <c r="I36" s="84">
        <v>1.4937</v>
      </c>
      <c r="J36" s="84"/>
      <c r="K36" s="84">
        <v>8.4442000000000004</v>
      </c>
      <c r="L36" s="85">
        <v>0</v>
      </c>
      <c r="M36" s="83">
        <v>8.2380999999999993</v>
      </c>
      <c r="N36" s="84">
        <v>1.4973000000000001</v>
      </c>
      <c r="O36" s="84"/>
      <c r="P36" s="84">
        <v>8.4583999999999993</v>
      </c>
      <c r="Q36" s="85">
        <v>0</v>
      </c>
      <c r="R36" s="83">
        <v>8.2378999999999998</v>
      </c>
      <c r="S36" s="84">
        <v>1.5046999999999999</v>
      </c>
      <c r="T36" s="84"/>
      <c r="U36" s="84">
        <v>8.4908000000000001</v>
      </c>
      <c r="V36" s="85">
        <v>0</v>
      </c>
      <c r="W36" s="83">
        <v>8.2378999999999998</v>
      </c>
      <c r="X36" s="84">
        <v>1.5048999999999999</v>
      </c>
      <c r="Y36" s="84"/>
      <c r="Z36" s="84">
        <v>8.4931999999999999</v>
      </c>
      <c r="AA36" s="85">
        <v>0</v>
      </c>
      <c r="AB36" s="83">
        <v>8.2330000000000005</v>
      </c>
      <c r="AC36" s="84">
        <v>1.5049999999999999</v>
      </c>
      <c r="AD36" s="84"/>
      <c r="AE36" s="84">
        <v>8.4844000000000008</v>
      </c>
      <c r="AF36" s="85">
        <v>0</v>
      </c>
      <c r="AG36" s="83">
        <v>8.1827000000000005</v>
      </c>
      <c r="AH36" s="84">
        <v>1.5365</v>
      </c>
      <c r="AI36" s="84"/>
      <c r="AJ36" s="84">
        <v>8.4277999999999995</v>
      </c>
      <c r="AK36" s="85">
        <v>0</v>
      </c>
      <c r="AL36" s="83">
        <v>8.1090999999999998</v>
      </c>
      <c r="AM36" s="84">
        <v>1.6318999999999999</v>
      </c>
      <c r="AN36" s="84"/>
      <c r="AO36" s="84">
        <v>8.3585999999999991</v>
      </c>
      <c r="AP36" s="85">
        <v>0</v>
      </c>
      <c r="AQ36" s="83">
        <v>8.1244999999999994</v>
      </c>
      <c r="AR36" s="84">
        <v>1.6625000000000001</v>
      </c>
      <c r="AS36" s="84"/>
      <c r="AT36" s="84">
        <v>8.4253999999999998</v>
      </c>
      <c r="AU36" s="85">
        <v>0</v>
      </c>
      <c r="AV36" s="83">
        <v>8.0769000000000002</v>
      </c>
      <c r="AW36" s="84">
        <v>1.7184999999999999</v>
      </c>
      <c r="AX36" s="84"/>
      <c r="AY36" s="84">
        <v>8.3834</v>
      </c>
      <c r="AZ36" s="85">
        <v>0</v>
      </c>
      <c r="BA36" s="83">
        <v>8.1138999999999992</v>
      </c>
      <c r="BB36" s="84">
        <v>1.6853</v>
      </c>
      <c r="BC36" s="84"/>
      <c r="BD36" s="84">
        <v>8.4109999999999996</v>
      </c>
      <c r="BE36" s="85">
        <v>0</v>
      </c>
      <c r="BF36" s="83">
        <v>8.0863999999999994</v>
      </c>
      <c r="BG36" s="84">
        <v>1.7098</v>
      </c>
      <c r="BH36" s="84"/>
      <c r="BI36" s="84">
        <v>8.3846000000000007</v>
      </c>
      <c r="BJ36" s="85">
        <v>0</v>
      </c>
      <c r="BK36" s="83">
        <v>8.1618999999999993</v>
      </c>
      <c r="BL36" s="84">
        <v>1.6329</v>
      </c>
      <c r="BM36" s="84"/>
      <c r="BN36" s="84">
        <v>8.4350000000000005</v>
      </c>
      <c r="BO36" s="85">
        <v>0</v>
      </c>
      <c r="BP36" s="83">
        <v>8.1225000000000005</v>
      </c>
      <c r="BQ36" s="84">
        <v>1.6623000000000001</v>
      </c>
      <c r="BR36" s="84"/>
      <c r="BS36" s="84">
        <v>8.4410000000000007</v>
      </c>
      <c r="BT36" s="85">
        <v>0</v>
      </c>
      <c r="BU36" s="83">
        <v>8.1488999999999994</v>
      </c>
      <c r="BV36" s="84">
        <v>1.6331</v>
      </c>
      <c r="BW36" s="84"/>
      <c r="BX36" s="84">
        <v>8.4458000000000002</v>
      </c>
      <c r="BY36" s="85">
        <v>0</v>
      </c>
    </row>
    <row r="37" spans="2:77" ht="18">
      <c r="B37" s="2" t="s">
        <v>166</v>
      </c>
      <c r="C37" s="83">
        <v>8.1378000000000004</v>
      </c>
      <c r="D37" s="84">
        <v>1.5076000000000001</v>
      </c>
      <c r="E37" s="84"/>
      <c r="F37" s="84">
        <v>8.4871999999999996</v>
      </c>
      <c r="G37" s="85">
        <v>0</v>
      </c>
      <c r="H37" s="83">
        <v>8.1312999999999995</v>
      </c>
      <c r="I37" s="84">
        <v>1.5041</v>
      </c>
      <c r="J37" s="84"/>
      <c r="K37" s="84">
        <v>8.4510000000000005</v>
      </c>
      <c r="L37" s="85">
        <v>0</v>
      </c>
      <c r="M37" s="83">
        <v>8.1545000000000005</v>
      </c>
      <c r="N37" s="84">
        <v>1.5039</v>
      </c>
      <c r="O37" s="84"/>
      <c r="P37" s="84">
        <v>8.4611999999999998</v>
      </c>
      <c r="Q37" s="85">
        <v>0</v>
      </c>
      <c r="R37" s="83">
        <v>8.1529000000000007</v>
      </c>
      <c r="S37" s="84">
        <v>1.5103</v>
      </c>
      <c r="T37" s="84"/>
      <c r="U37" s="84">
        <v>8.4670000000000005</v>
      </c>
      <c r="V37" s="85">
        <v>0</v>
      </c>
      <c r="W37" s="83">
        <v>8.1521000000000008</v>
      </c>
      <c r="X37" s="84">
        <v>1.5105</v>
      </c>
      <c r="Y37" s="84"/>
      <c r="Z37" s="84">
        <v>8.4694000000000003</v>
      </c>
      <c r="AA37" s="85">
        <v>0</v>
      </c>
      <c r="AB37" s="83">
        <v>8.1477000000000004</v>
      </c>
      <c r="AC37" s="84">
        <v>1.5091000000000001</v>
      </c>
      <c r="AD37" s="84"/>
      <c r="AE37" s="84">
        <v>8.4635999999999996</v>
      </c>
      <c r="AF37" s="85">
        <v>0</v>
      </c>
      <c r="AG37" s="83">
        <v>8.0902999999999992</v>
      </c>
      <c r="AH37" s="84">
        <v>1.5179</v>
      </c>
      <c r="AI37" s="84"/>
      <c r="AJ37" s="84">
        <v>8.4201999999999995</v>
      </c>
      <c r="AK37" s="85">
        <v>0</v>
      </c>
      <c r="AL37" s="83">
        <v>8.0228000000000002</v>
      </c>
      <c r="AM37" s="84">
        <v>1.5893999999999999</v>
      </c>
      <c r="AN37" s="84"/>
      <c r="AO37" s="84">
        <v>8.3642000000000003</v>
      </c>
      <c r="AP37" s="85">
        <v>0</v>
      </c>
      <c r="AQ37" s="83">
        <v>8.0182000000000002</v>
      </c>
      <c r="AR37" s="84">
        <v>1.6304000000000001</v>
      </c>
      <c r="AS37" s="84"/>
      <c r="AT37" s="84">
        <v>8.3737999999999992</v>
      </c>
      <c r="AU37" s="85">
        <v>0</v>
      </c>
      <c r="AV37" s="83">
        <v>7.9870999999999999</v>
      </c>
      <c r="AW37" s="84">
        <v>1.6583000000000001</v>
      </c>
      <c r="AX37" s="84"/>
      <c r="AY37" s="84">
        <v>8.3369999999999997</v>
      </c>
      <c r="AZ37" s="85">
        <v>0</v>
      </c>
      <c r="BA37" s="83">
        <v>7.9961000000000002</v>
      </c>
      <c r="BB37" s="84">
        <v>1.6475</v>
      </c>
      <c r="BC37" s="84"/>
      <c r="BD37" s="84">
        <v>8.3648000000000007</v>
      </c>
      <c r="BE37" s="85">
        <v>0</v>
      </c>
      <c r="BF37" s="83">
        <v>7.9931000000000001</v>
      </c>
      <c r="BG37" s="84">
        <v>1.6738999999999999</v>
      </c>
      <c r="BH37" s="84"/>
      <c r="BI37" s="84">
        <v>8.3328000000000007</v>
      </c>
      <c r="BJ37" s="85">
        <v>0</v>
      </c>
      <c r="BK37" s="83">
        <v>8.0357000000000003</v>
      </c>
      <c r="BL37" s="84">
        <v>1.5841000000000001</v>
      </c>
      <c r="BM37" s="84"/>
      <c r="BN37" s="84">
        <v>8.4111999999999991</v>
      </c>
      <c r="BO37" s="85">
        <v>0</v>
      </c>
      <c r="BP37" s="83">
        <v>7.9884000000000004</v>
      </c>
      <c r="BQ37" s="84">
        <v>1.6566000000000001</v>
      </c>
      <c r="BR37" s="84"/>
      <c r="BS37" s="84">
        <v>8.4184000000000001</v>
      </c>
      <c r="BT37" s="85">
        <v>0</v>
      </c>
      <c r="BU37" s="83">
        <v>8.0251000000000001</v>
      </c>
      <c r="BV37" s="84">
        <v>1.6067</v>
      </c>
      <c r="BW37" s="84"/>
      <c r="BX37" s="84">
        <v>8.3905999999999992</v>
      </c>
      <c r="BY37" s="85">
        <v>0</v>
      </c>
    </row>
    <row r="38" spans="2:77" ht="18">
      <c r="B38" s="2" t="s">
        <v>87</v>
      </c>
      <c r="C38" s="83">
        <v>8.2294</v>
      </c>
      <c r="D38" s="84">
        <v>1.4585999999999999</v>
      </c>
      <c r="E38" s="84"/>
      <c r="F38" s="84">
        <v>8.4995999999999992</v>
      </c>
      <c r="G38" s="85">
        <v>0</v>
      </c>
      <c r="H38" s="83">
        <v>8.2022999999999993</v>
      </c>
      <c r="I38" s="84">
        <v>1.4657</v>
      </c>
      <c r="J38" s="84"/>
      <c r="K38" s="84">
        <v>8.4159000000000006</v>
      </c>
      <c r="L38" s="85">
        <v>8.1699999999999995E-2</v>
      </c>
      <c r="M38" s="83">
        <v>8.2279999999999998</v>
      </c>
      <c r="N38" s="84">
        <v>1.4443999999999999</v>
      </c>
      <c r="O38" s="84"/>
      <c r="P38" s="84">
        <v>8.5038</v>
      </c>
      <c r="Q38" s="85">
        <v>0</v>
      </c>
      <c r="R38" s="83">
        <v>8.2233999999999998</v>
      </c>
      <c r="S38" s="84">
        <v>1.4486000000000001</v>
      </c>
      <c r="T38" s="84"/>
      <c r="U38" s="84">
        <v>8.4997000000000007</v>
      </c>
      <c r="V38" s="85">
        <v>-1E-4</v>
      </c>
      <c r="W38" s="83">
        <v>8.2310999999999996</v>
      </c>
      <c r="X38" s="84">
        <v>1.4559</v>
      </c>
      <c r="Y38" s="84"/>
      <c r="Z38" s="84">
        <v>8.5220000000000002</v>
      </c>
      <c r="AA38" s="85">
        <v>0</v>
      </c>
      <c r="AB38" s="83">
        <v>8.2212999999999994</v>
      </c>
      <c r="AC38" s="84">
        <v>1.4515</v>
      </c>
      <c r="AD38" s="84"/>
      <c r="AE38" s="84">
        <v>8.5144000000000002</v>
      </c>
      <c r="AF38" s="85">
        <v>0</v>
      </c>
      <c r="AG38" s="83">
        <v>8.1882999999999999</v>
      </c>
      <c r="AH38" s="84">
        <v>1.5128999999999999</v>
      </c>
      <c r="AI38" s="84"/>
      <c r="AJ38" s="84">
        <v>8.4816000000000003</v>
      </c>
      <c r="AK38" s="85">
        <v>0</v>
      </c>
      <c r="AL38" s="83">
        <v>8.0513999999999992</v>
      </c>
      <c r="AM38" s="84">
        <v>1.6102000000000001</v>
      </c>
      <c r="AN38" s="84"/>
      <c r="AO38" s="84">
        <v>8.4093999999999998</v>
      </c>
      <c r="AP38" s="85">
        <v>0</v>
      </c>
      <c r="AQ38" s="83">
        <v>8.0969999999999995</v>
      </c>
      <c r="AR38" s="84">
        <v>1.6175999999999999</v>
      </c>
      <c r="AS38" s="84"/>
      <c r="AT38" s="84">
        <v>8.4236000000000004</v>
      </c>
      <c r="AU38" s="85">
        <v>0</v>
      </c>
      <c r="AV38" s="83">
        <v>8.0540000000000003</v>
      </c>
      <c r="AW38" s="84">
        <v>1.6616</v>
      </c>
      <c r="AX38" s="84"/>
      <c r="AY38" s="84">
        <v>8.3651999999999997</v>
      </c>
      <c r="AZ38" s="85">
        <v>0</v>
      </c>
      <c r="BA38" s="83">
        <v>8.1095000000000006</v>
      </c>
      <c r="BB38" s="84">
        <v>1.6183000000000001</v>
      </c>
      <c r="BC38" s="84"/>
      <c r="BD38" s="84">
        <v>8.4192</v>
      </c>
      <c r="BE38" s="85">
        <v>0</v>
      </c>
      <c r="BF38" s="83">
        <v>8.0459999999999994</v>
      </c>
      <c r="BG38" s="84">
        <v>1.6268</v>
      </c>
      <c r="BH38" s="84"/>
      <c r="BI38" s="84">
        <v>8.3636999999999997</v>
      </c>
      <c r="BJ38" s="85">
        <v>-1E-4</v>
      </c>
      <c r="BK38" s="83">
        <v>8.1318999999999999</v>
      </c>
      <c r="BL38" s="84">
        <v>1.6205000000000001</v>
      </c>
      <c r="BM38" s="84"/>
      <c r="BN38" s="84">
        <v>8.4359999999999999</v>
      </c>
      <c r="BO38" s="85">
        <v>0</v>
      </c>
      <c r="BP38" s="83">
        <v>8.1044999999999998</v>
      </c>
      <c r="BQ38" s="84">
        <v>1.6201000000000001</v>
      </c>
      <c r="BR38" s="84"/>
      <c r="BS38" s="84">
        <v>8.4100999999999999</v>
      </c>
      <c r="BT38" s="85">
        <v>-1E-4</v>
      </c>
      <c r="BU38" s="83">
        <v>8.0943000000000005</v>
      </c>
      <c r="BV38" s="84">
        <v>1.6376999999999999</v>
      </c>
      <c r="BW38" s="84"/>
      <c r="BX38" s="84">
        <v>8.4628999999999994</v>
      </c>
      <c r="BY38" s="85">
        <v>1E-4</v>
      </c>
    </row>
    <row r="39" spans="2:77" ht="18.75">
      <c r="B39" s="2" t="s">
        <v>89</v>
      </c>
      <c r="C39" s="83">
        <v>8.3292000000000002</v>
      </c>
      <c r="D39" s="84">
        <v>1.48</v>
      </c>
      <c r="E39" s="84"/>
      <c r="F39" s="84">
        <v>8.4352</v>
      </c>
      <c r="G39" s="85">
        <v>-4.02E-2</v>
      </c>
      <c r="H39" s="83">
        <v>8.3064</v>
      </c>
      <c r="I39" s="84">
        <v>1.4748000000000001</v>
      </c>
      <c r="J39" s="84"/>
      <c r="K39" s="84">
        <v>8.4152000000000005</v>
      </c>
      <c r="L39" s="85">
        <v>6.1999999999999998E-3</v>
      </c>
      <c r="M39" s="83">
        <v>8.3299000000000003</v>
      </c>
      <c r="N39" s="84">
        <v>1.4553</v>
      </c>
      <c r="O39" s="84"/>
      <c r="P39" s="84">
        <v>8.4383999999999997</v>
      </c>
      <c r="Q39" s="85">
        <v>-2.5600000000000001E-2</v>
      </c>
      <c r="R39" s="83">
        <v>8.3141999999999996</v>
      </c>
      <c r="S39" s="84">
        <v>1.4570000000000001</v>
      </c>
      <c r="T39" s="84"/>
      <c r="U39" s="84">
        <v>8.4018999999999995</v>
      </c>
      <c r="V39" s="85">
        <v>6.8999999999999999E-3</v>
      </c>
      <c r="W39" s="83">
        <v>8.2978000000000005</v>
      </c>
      <c r="X39" s="84">
        <v>1.4683999999999999</v>
      </c>
      <c r="Y39" s="84"/>
      <c r="Z39" s="84">
        <v>8.4065999999999992</v>
      </c>
      <c r="AA39" s="85">
        <v>2.46E-2</v>
      </c>
      <c r="AB39" s="83">
        <v>8.3132999999999999</v>
      </c>
      <c r="AC39" s="84">
        <v>1.4626999999999999</v>
      </c>
      <c r="AD39" s="84"/>
      <c r="AE39" s="84">
        <v>8.4086999999999996</v>
      </c>
      <c r="AF39" s="85">
        <v>1.8499999999999999E-2</v>
      </c>
      <c r="AG39" s="83">
        <v>8.2750000000000004</v>
      </c>
      <c r="AH39" s="84">
        <v>1.504</v>
      </c>
      <c r="AI39" s="84"/>
      <c r="AJ39" s="84">
        <v>8.3585999999999991</v>
      </c>
      <c r="AK39" s="85">
        <v>-3.2399999999999998E-2</v>
      </c>
      <c r="AL39" s="83">
        <v>8.1135000000000002</v>
      </c>
      <c r="AM39" s="84">
        <v>1.6147</v>
      </c>
      <c r="AN39" s="84"/>
      <c r="AO39" s="84">
        <v>8.2865000000000002</v>
      </c>
      <c r="AP39" s="85">
        <v>2.5000000000000001E-3</v>
      </c>
      <c r="AQ39" s="83">
        <v>8.1092999999999993</v>
      </c>
      <c r="AR39" s="84">
        <v>1.6041000000000001</v>
      </c>
      <c r="AS39" s="84"/>
      <c r="AT39" s="84">
        <v>8.5361999999999991</v>
      </c>
      <c r="AU39" s="85">
        <v>0</v>
      </c>
      <c r="AV39" s="83">
        <v>8.0749999999999993</v>
      </c>
      <c r="AW39" s="84">
        <v>1.6839999999999999</v>
      </c>
      <c r="AX39" s="84"/>
      <c r="AY39" s="84">
        <v>8.1601999999999997</v>
      </c>
      <c r="AZ39" s="85">
        <v>8.2000000000000007E-3</v>
      </c>
      <c r="BA39" s="83">
        <v>8.0989000000000004</v>
      </c>
      <c r="BB39" s="84">
        <v>1.6269</v>
      </c>
      <c r="BC39" s="84"/>
      <c r="BD39" s="84">
        <v>8.2497000000000007</v>
      </c>
      <c r="BE39" s="85">
        <v>5.7000000000000002E-3</v>
      </c>
      <c r="BF39" s="83">
        <v>8.0892999999999997</v>
      </c>
      <c r="BG39" s="84">
        <v>1.6805000000000001</v>
      </c>
      <c r="BH39" s="84"/>
      <c r="BI39" s="84">
        <v>8.1555999999999997</v>
      </c>
      <c r="BJ39" s="85">
        <v>2.06E-2</v>
      </c>
      <c r="BK39" s="83">
        <v>8.1879000000000008</v>
      </c>
      <c r="BL39" s="84">
        <v>1.5367</v>
      </c>
      <c r="BM39" s="84"/>
      <c r="BN39" s="84">
        <v>8.2994000000000003</v>
      </c>
      <c r="BO39" s="85">
        <v>-2.7E-2</v>
      </c>
      <c r="BP39" s="83">
        <v>8.1751000000000005</v>
      </c>
      <c r="BQ39" s="84">
        <v>1.5851</v>
      </c>
      <c r="BR39" s="84"/>
      <c r="BS39" s="84">
        <v>8.2438000000000002</v>
      </c>
      <c r="BT39" s="85">
        <v>-2.7199999999999998E-2</v>
      </c>
      <c r="BU39" s="83">
        <v>8.1358999999999995</v>
      </c>
      <c r="BV39" s="84">
        <v>1.5545</v>
      </c>
      <c r="BW39" s="84"/>
      <c r="BX39" s="84">
        <v>8.2904</v>
      </c>
      <c r="BY39" s="85">
        <v>5.7999999999999996E-3</v>
      </c>
    </row>
    <row r="40" spans="2:77" ht="18">
      <c r="B40" s="2" t="s">
        <v>88</v>
      </c>
      <c r="C40" s="83">
        <v>8.3018000000000001</v>
      </c>
      <c r="D40" s="84">
        <v>1.3424</v>
      </c>
      <c r="E40" s="84"/>
      <c r="F40" s="84">
        <v>8.5478000000000005</v>
      </c>
      <c r="G40" s="85">
        <v>0</v>
      </c>
      <c r="H40" s="83">
        <v>8.2579999999999991</v>
      </c>
      <c r="I40" s="84">
        <v>1.3109999999999999</v>
      </c>
      <c r="J40" s="84"/>
      <c r="K40" s="84">
        <v>8.5144000000000002</v>
      </c>
      <c r="L40" s="85">
        <v>0</v>
      </c>
      <c r="M40" s="83">
        <v>8.3261000000000003</v>
      </c>
      <c r="N40" s="84">
        <v>1.2921</v>
      </c>
      <c r="O40" s="84"/>
      <c r="P40" s="84">
        <v>8.5418000000000003</v>
      </c>
      <c r="Q40" s="85">
        <v>0</v>
      </c>
      <c r="R40" s="83">
        <v>8.3097999999999992</v>
      </c>
      <c r="S40" s="84">
        <v>1.294</v>
      </c>
      <c r="T40" s="84"/>
      <c r="U40" s="84">
        <v>8.5378000000000007</v>
      </c>
      <c r="V40" s="85">
        <v>0</v>
      </c>
      <c r="W40" s="83">
        <v>8.31</v>
      </c>
      <c r="X40" s="84">
        <v>1.2927999999999999</v>
      </c>
      <c r="Y40" s="84"/>
      <c r="Z40" s="84">
        <v>8.5410000000000004</v>
      </c>
      <c r="AA40" s="85">
        <v>0</v>
      </c>
      <c r="AB40" s="83">
        <v>8.3007000000000009</v>
      </c>
      <c r="AC40" s="84">
        <v>1.2961</v>
      </c>
      <c r="AD40" s="84"/>
      <c r="AE40" s="84">
        <v>8.5321999999999996</v>
      </c>
      <c r="AF40" s="85">
        <v>0</v>
      </c>
      <c r="AG40" s="83">
        <v>8.2501999999999995</v>
      </c>
      <c r="AH40" s="84">
        <v>1.353</v>
      </c>
      <c r="AI40" s="84"/>
      <c r="AJ40" s="84">
        <v>8.5084</v>
      </c>
      <c r="AK40" s="85">
        <v>0</v>
      </c>
      <c r="AL40" s="83">
        <v>8.1739999999999995</v>
      </c>
      <c r="AM40" s="84">
        <v>1.4818</v>
      </c>
      <c r="AN40" s="84"/>
      <c r="AO40" s="84">
        <v>8.4733999999999998</v>
      </c>
      <c r="AP40" s="85">
        <v>0</v>
      </c>
      <c r="AQ40" s="83">
        <v>8.1890999999999998</v>
      </c>
      <c r="AR40" s="84">
        <v>1.5535000000000001</v>
      </c>
      <c r="AS40" s="84"/>
      <c r="AT40" s="84">
        <v>8.5142000000000007</v>
      </c>
      <c r="AU40" s="85">
        <v>0</v>
      </c>
      <c r="AV40" s="83">
        <v>8.0949000000000009</v>
      </c>
      <c r="AW40" s="84">
        <v>1.5397000000000001</v>
      </c>
      <c r="AX40" s="84"/>
      <c r="AY40" s="84">
        <v>8.5334000000000003</v>
      </c>
      <c r="AZ40" s="85">
        <v>0</v>
      </c>
      <c r="BA40" s="83">
        <v>8.1975999999999996</v>
      </c>
      <c r="BB40" s="84">
        <v>1.5427999999999999</v>
      </c>
      <c r="BC40" s="84"/>
      <c r="BD40" s="84">
        <v>8.4901999999999997</v>
      </c>
      <c r="BE40" s="85">
        <v>0</v>
      </c>
      <c r="BF40" s="83">
        <v>8.1029999999999998</v>
      </c>
      <c r="BG40" s="84">
        <v>1.5513999999999999</v>
      </c>
      <c r="BH40" s="84"/>
      <c r="BI40" s="84">
        <v>8.5342000000000002</v>
      </c>
      <c r="BJ40" s="85">
        <v>0</v>
      </c>
      <c r="BK40" s="83">
        <v>8.1933000000000007</v>
      </c>
      <c r="BL40" s="84">
        <v>1.4479</v>
      </c>
      <c r="BM40" s="84"/>
      <c r="BN40" s="84">
        <v>8.5725999999999996</v>
      </c>
      <c r="BO40" s="85">
        <v>0</v>
      </c>
      <c r="BP40" s="83">
        <v>8.1954999999999991</v>
      </c>
      <c r="BQ40" s="84">
        <v>1.5195000000000001</v>
      </c>
      <c r="BR40" s="84"/>
      <c r="BS40" s="84">
        <v>8.5440000000000005</v>
      </c>
      <c r="BT40" s="85">
        <v>0</v>
      </c>
      <c r="BU40" s="83">
        <v>8.2089999999999996</v>
      </c>
      <c r="BV40" s="84">
        <v>1.5102</v>
      </c>
      <c r="BW40" s="84"/>
      <c r="BX40" s="84">
        <v>8.5356000000000005</v>
      </c>
      <c r="BY40" s="85">
        <v>0</v>
      </c>
    </row>
    <row r="41" spans="2:77" ht="18.75">
      <c r="B41" s="2" t="s">
        <v>90</v>
      </c>
      <c r="C41" s="83">
        <v>8.2273999999999994</v>
      </c>
      <c r="D41" s="84">
        <v>1.3854</v>
      </c>
      <c r="E41" s="84"/>
      <c r="F41" s="84">
        <v>8.5808</v>
      </c>
      <c r="G41" s="85">
        <v>0</v>
      </c>
      <c r="H41" s="83">
        <v>8.2186000000000003</v>
      </c>
      <c r="I41" s="84">
        <v>1.3924000000000001</v>
      </c>
      <c r="J41" s="84"/>
      <c r="K41" s="84">
        <v>8.5565999999999995</v>
      </c>
      <c r="L41" s="85">
        <v>0</v>
      </c>
      <c r="M41" s="83">
        <v>8.2271999999999998</v>
      </c>
      <c r="N41" s="84">
        <v>1.3792</v>
      </c>
      <c r="O41" s="84"/>
      <c r="P41" s="84">
        <v>8.5755999999999997</v>
      </c>
      <c r="Q41" s="85">
        <v>0</v>
      </c>
      <c r="R41" s="83">
        <v>8.2421000000000006</v>
      </c>
      <c r="S41" s="84">
        <v>1.3869</v>
      </c>
      <c r="T41" s="84"/>
      <c r="U41" s="84">
        <v>8.5793999999999997</v>
      </c>
      <c r="V41" s="85">
        <v>0</v>
      </c>
      <c r="W41" s="83">
        <v>8.2341999999999995</v>
      </c>
      <c r="X41" s="84">
        <v>1.3784000000000001</v>
      </c>
      <c r="Y41" s="84"/>
      <c r="Z41" s="84">
        <v>8.5823999999999998</v>
      </c>
      <c r="AA41" s="85">
        <v>0</v>
      </c>
      <c r="AB41" s="83">
        <v>8.2347999999999999</v>
      </c>
      <c r="AC41" s="84">
        <v>1.3868</v>
      </c>
      <c r="AD41" s="84"/>
      <c r="AE41" s="84">
        <v>8.5749999999999993</v>
      </c>
      <c r="AF41" s="85">
        <v>0</v>
      </c>
      <c r="AG41" s="83">
        <v>8.1959</v>
      </c>
      <c r="AH41" s="84">
        <v>1.4157</v>
      </c>
      <c r="AI41" s="84"/>
      <c r="AJ41" s="84">
        <v>8.5391999999999992</v>
      </c>
      <c r="AK41" s="85">
        <v>0</v>
      </c>
      <c r="AL41" s="83">
        <v>8.0993999999999993</v>
      </c>
      <c r="AM41" s="84">
        <v>1.5082</v>
      </c>
      <c r="AN41" s="84"/>
      <c r="AO41" s="84">
        <v>8.4830000000000005</v>
      </c>
      <c r="AP41" s="85">
        <v>0</v>
      </c>
      <c r="AQ41" s="83">
        <v>8.1529000000000007</v>
      </c>
      <c r="AR41" s="84">
        <v>1.5088999999999999</v>
      </c>
      <c r="AS41" s="84"/>
      <c r="AT41" s="84">
        <v>8.5297999999999998</v>
      </c>
      <c r="AU41" s="85">
        <v>0</v>
      </c>
      <c r="AV41" s="83">
        <v>8.1106999999999996</v>
      </c>
      <c r="AW41" s="84">
        <v>1.5719000000000001</v>
      </c>
      <c r="AX41" s="84"/>
      <c r="AY41" s="84">
        <v>8.4779999999999998</v>
      </c>
      <c r="AZ41" s="85">
        <v>0</v>
      </c>
      <c r="BA41" s="83">
        <v>8.1353000000000009</v>
      </c>
      <c r="BB41" s="84">
        <v>1.5457000000000001</v>
      </c>
      <c r="BC41" s="84"/>
      <c r="BD41" s="84">
        <v>8.5117999999999991</v>
      </c>
      <c r="BE41" s="85">
        <v>0</v>
      </c>
      <c r="BF41" s="83">
        <v>8.1390999999999991</v>
      </c>
      <c r="BG41" s="84">
        <v>1.5541</v>
      </c>
      <c r="BH41" s="84"/>
      <c r="BI41" s="84">
        <v>8.4580000000000002</v>
      </c>
      <c r="BJ41" s="85">
        <v>0</v>
      </c>
      <c r="BK41" s="83">
        <v>8.1646999999999998</v>
      </c>
      <c r="BL41" s="84">
        <v>1.4737</v>
      </c>
      <c r="BM41" s="84"/>
      <c r="BN41" s="84">
        <v>8.5405999999999995</v>
      </c>
      <c r="BO41" s="85">
        <v>0</v>
      </c>
      <c r="BP41" s="83">
        <v>8.1431000000000004</v>
      </c>
      <c r="BQ41" s="84">
        <v>1.5019</v>
      </c>
      <c r="BR41" s="84"/>
      <c r="BS41" s="84">
        <v>8.49</v>
      </c>
      <c r="BT41" s="85">
        <v>0</v>
      </c>
      <c r="BU41" s="83">
        <v>8.1271000000000004</v>
      </c>
      <c r="BV41" s="84">
        <v>1.4831000000000001</v>
      </c>
      <c r="BW41" s="84"/>
      <c r="BX41" s="84">
        <v>8.4933999999999994</v>
      </c>
      <c r="BY41" s="85">
        <v>0</v>
      </c>
    </row>
    <row r="42" spans="2:77" ht="18.75">
      <c r="B42" s="2" t="s">
        <v>91</v>
      </c>
      <c r="C42" s="83">
        <v>8.1808999999999994</v>
      </c>
      <c r="D42" s="84">
        <v>1.3951</v>
      </c>
      <c r="E42" s="84"/>
      <c r="F42" s="84">
        <v>8.4985999999999997</v>
      </c>
      <c r="G42" s="85">
        <v>0</v>
      </c>
      <c r="H42" s="83">
        <v>8.1614000000000004</v>
      </c>
      <c r="I42" s="84">
        <v>1.4054</v>
      </c>
      <c r="J42" s="84"/>
      <c r="K42" s="84">
        <v>8.4670000000000005</v>
      </c>
      <c r="L42" s="85">
        <v>0</v>
      </c>
      <c r="M42" s="83">
        <v>8.2019000000000002</v>
      </c>
      <c r="N42" s="84">
        <v>1.3813</v>
      </c>
      <c r="O42" s="84"/>
      <c r="P42" s="84">
        <v>8.4852000000000007</v>
      </c>
      <c r="Q42" s="85">
        <v>0</v>
      </c>
      <c r="R42" s="83">
        <v>8.1728000000000005</v>
      </c>
      <c r="S42" s="84">
        <v>1.3666</v>
      </c>
      <c r="T42" s="84"/>
      <c r="U42" s="84">
        <v>8.4885999999999999</v>
      </c>
      <c r="V42" s="85">
        <v>0</v>
      </c>
      <c r="W42" s="83">
        <v>8.1778999999999993</v>
      </c>
      <c r="X42" s="84">
        <v>1.3713</v>
      </c>
      <c r="Y42" s="84"/>
      <c r="Z42" s="84">
        <v>8.4908000000000001</v>
      </c>
      <c r="AA42" s="85">
        <v>0</v>
      </c>
      <c r="AB42" s="83">
        <v>8.1708999999999996</v>
      </c>
      <c r="AC42" s="84">
        <v>1.3714999999999999</v>
      </c>
      <c r="AD42" s="84"/>
      <c r="AE42" s="84">
        <v>8.4832000000000001</v>
      </c>
      <c r="AF42" s="85">
        <v>0</v>
      </c>
      <c r="AG42" s="83">
        <v>8.1024999999999991</v>
      </c>
      <c r="AH42" s="84">
        <v>1.4205000000000001</v>
      </c>
      <c r="AI42" s="84"/>
      <c r="AJ42" s="84">
        <v>8.4580000000000002</v>
      </c>
      <c r="AK42" s="85">
        <v>0</v>
      </c>
      <c r="AL42" s="83">
        <v>8.0617000000000001</v>
      </c>
      <c r="AM42" s="84">
        <v>1.5185</v>
      </c>
      <c r="AN42" s="84"/>
      <c r="AO42" s="84">
        <v>8.4356000000000009</v>
      </c>
      <c r="AP42" s="85">
        <v>0</v>
      </c>
      <c r="AQ42" s="83">
        <v>8.0246999999999993</v>
      </c>
      <c r="AR42" s="84">
        <v>1.5381</v>
      </c>
      <c r="AS42" s="84"/>
      <c r="AT42" s="84">
        <v>8.3994</v>
      </c>
      <c r="AU42" s="85">
        <v>0</v>
      </c>
      <c r="AV42" s="83">
        <v>7.9672000000000001</v>
      </c>
      <c r="AW42" s="84">
        <v>1.6008</v>
      </c>
      <c r="AX42" s="84"/>
      <c r="AY42" s="84">
        <v>8.4154</v>
      </c>
      <c r="AZ42" s="85">
        <v>0</v>
      </c>
      <c r="BA42" s="83">
        <v>7.9950000000000001</v>
      </c>
      <c r="BB42" s="84">
        <v>1.5891999999999999</v>
      </c>
      <c r="BC42" s="84"/>
      <c r="BD42" s="84">
        <v>8.4350000000000005</v>
      </c>
      <c r="BE42" s="85">
        <v>0</v>
      </c>
      <c r="BF42" s="83">
        <v>7.9550000000000001</v>
      </c>
      <c r="BG42" s="84">
        <v>1.6048</v>
      </c>
      <c r="BH42" s="84"/>
      <c r="BI42" s="84">
        <v>8.4258000000000006</v>
      </c>
      <c r="BJ42" s="85">
        <v>0</v>
      </c>
      <c r="BK42" s="83">
        <v>8.0591000000000008</v>
      </c>
      <c r="BL42" s="84">
        <v>1.4951000000000001</v>
      </c>
      <c r="BM42" s="84"/>
      <c r="BN42" s="84">
        <v>8.4445999999999994</v>
      </c>
      <c r="BO42" s="85">
        <v>0</v>
      </c>
      <c r="BP42" s="83">
        <v>8.0189000000000004</v>
      </c>
      <c r="BQ42" s="84">
        <v>1.5315000000000001</v>
      </c>
      <c r="BR42" s="84"/>
      <c r="BS42" s="84">
        <v>8.3948</v>
      </c>
      <c r="BT42" s="85">
        <v>0</v>
      </c>
      <c r="BU42" s="83">
        <v>8.0632000000000001</v>
      </c>
      <c r="BV42" s="84">
        <v>1.5034000000000001</v>
      </c>
      <c r="BW42" s="84"/>
      <c r="BX42" s="84">
        <v>8.4337999999999997</v>
      </c>
      <c r="BY42" s="85">
        <v>0</v>
      </c>
    </row>
    <row r="43" spans="2:77" ht="18.75">
      <c r="B43" s="4" t="s">
        <v>92</v>
      </c>
      <c r="C43" s="83">
        <v>8.4123999999999999</v>
      </c>
      <c r="D43" s="84">
        <v>1.3251999999999999</v>
      </c>
      <c r="E43" s="84"/>
      <c r="F43" s="84">
        <v>8.7563999999999993</v>
      </c>
      <c r="G43" s="85">
        <v>-1.12E-2</v>
      </c>
      <c r="H43" s="83">
        <v>8.3644999999999996</v>
      </c>
      <c r="I43" s="84">
        <v>1.3623000000000001</v>
      </c>
      <c r="J43" s="84"/>
      <c r="K43" s="84">
        <v>8.7026000000000003</v>
      </c>
      <c r="L43" s="85">
        <v>1.4E-2</v>
      </c>
      <c r="M43" s="83">
        <v>8.4024999999999999</v>
      </c>
      <c r="N43" s="84">
        <v>1.3503000000000001</v>
      </c>
      <c r="O43" s="84"/>
      <c r="P43" s="84">
        <v>8.7254000000000005</v>
      </c>
      <c r="Q43" s="85">
        <v>-1.66E-2</v>
      </c>
      <c r="R43" s="83">
        <v>8.4023000000000003</v>
      </c>
      <c r="S43" s="84">
        <v>1.3479000000000001</v>
      </c>
      <c r="T43" s="84"/>
      <c r="U43" s="84">
        <v>8.7124000000000006</v>
      </c>
      <c r="V43" s="85">
        <v>1.5599999999999999E-2</v>
      </c>
      <c r="W43" s="83">
        <v>8.3958999999999993</v>
      </c>
      <c r="X43" s="84">
        <v>1.3499000000000001</v>
      </c>
      <c r="Y43" s="84"/>
      <c r="Z43" s="84">
        <v>8.6860999999999997</v>
      </c>
      <c r="AA43" s="85">
        <v>-1.11E-2</v>
      </c>
      <c r="AB43" s="83">
        <v>8.4204000000000008</v>
      </c>
      <c r="AC43" s="84">
        <v>1.3660000000000001</v>
      </c>
      <c r="AD43" s="84"/>
      <c r="AE43" s="84">
        <v>8.6943000000000001</v>
      </c>
      <c r="AF43" s="85">
        <v>-1.15E-2</v>
      </c>
      <c r="AG43" s="83">
        <v>0</v>
      </c>
      <c r="AH43" s="84">
        <v>0</v>
      </c>
      <c r="AI43" s="84"/>
      <c r="AJ43" s="84">
        <v>8.6806999999999999</v>
      </c>
      <c r="AK43" s="85">
        <v>-1.9300000000000001E-2</v>
      </c>
      <c r="AL43" s="83">
        <v>0</v>
      </c>
      <c r="AM43" s="84">
        <v>0</v>
      </c>
      <c r="AN43" s="84"/>
      <c r="AO43" s="84">
        <v>8.6519999999999992</v>
      </c>
      <c r="AP43" s="85">
        <v>3.0200000000000001E-2</v>
      </c>
      <c r="AQ43" s="83">
        <v>8.3587000000000007</v>
      </c>
      <c r="AR43" s="84">
        <v>1.3978999999999999</v>
      </c>
      <c r="AS43" s="84"/>
      <c r="AT43" s="84">
        <v>8.8727999999999998</v>
      </c>
      <c r="AU43" s="85">
        <v>0</v>
      </c>
      <c r="AV43" s="83">
        <v>0</v>
      </c>
      <c r="AW43" s="84">
        <v>0</v>
      </c>
      <c r="AX43" s="84"/>
      <c r="AY43" s="84">
        <v>8.5863999999999994</v>
      </c>
      <c r="AZ43" s="85">
        <v>-3.3999999999999998E-3</v>
      </c>
      <c r="BA43" s="83">
        <v>0</v>
      </c>
      <c r="BB43" s="84">
        <v>0</v>
      </c>
      <c r="BC43" s="84"/>
      <c r="BD43" s="84">
        <v>8.6129999999999995</v>
      </c>
      <c r="BE43" s="85">
        <v>7.4000000000000003E-3</v>
      </c>
      <c r="BF43" s="83">
        <v>0</v>
      </c>
      <c r="BG43" s="84">
        <v>0</v>
      </c>
      <c r="BH43" s="84"/>
      <c r="BI43" s="84">
        <v>8.5838000000000001</v>
      </c>
      <c r="BJ43" s="85">
        <v>4.0000000000000001E-3</v>
      </c>
      <c r="BK43" s="83">
        <v>0</v>
      </c>
      <c r="BL43" s="84">
        <v>0</v>
      </c>
      <c r="BM43" s="84"/>
      <c r="BN43" s="84">
        <v>8.6219999999999999</v>
      </c>
      <c r="BO43" s="85">
        <v>-1.6400000000000001E-2</v>
      </c>
      <c r="BP43" s="83">
        <v>0</v>
      </c>
      <c r="BQ43" s="84">
        <v>0</v>
      </c>
      <c r="BR43" s="84"/>
      <c r="BS43" s="84">
        <v>8.6872000000000007</v>
      </c>
      <c r="BT43" s="85">
        <v>1.4999999999999999E-2</v>
      </c>
      <c r="BU43" s="83">
        <v>0</v>
      </c>
      <c r="BV43" s="84">
        <v>0</v>
      </c>
      <c r="BW43" s="84"/>
      <c r="BX43" s="84">
        <v>8.6311</v>
      </c>
      <c r="BY43" s="85">
        <v>1.7299999999999999E-2</v>
      </c>
    </row>
    <row r="44" spans="2:77" ht="18">
      <c r="B44" s="4" t="s">
        <v>93</v>
      </c>
      <c r="C44" s="83">
        <v>8.4169999999999998</v>
      </c>
      <c r="D44" s="84">
        <v>1.1826000000000001</v>
      </c>
      <c r="E44" s="84"/>
      <c r="F44" s="84">
        <v>8.7173999999999996</v>
      </c>
      <c r="G44" s="85">
        <v>0</v>
      </c>
      <c r="H44" s="83">
        <v>8.3633000000000006</v>
      </c>
      <c r="I44" s="84">
        <v>1.2129000000000001</v>
      </c>
      <c r="J44" s="84"/>
      <c r="K44" s="84">
        <v>8.6782000000000004</v>
      </c>
      <c r="L44" s="85">
        <v>0</v>
      </c>
      <c r="M44" s="83">
        <v>8.3663000000000007</v>
      </c>
      <c r="N44" s="84">
        <v>1.1860999999999999</v>
      </c>
      <c r="O44" s="84"/>
      <c r="P44" s="84">
        <v>8.6945999999999994</v>
      </c>
      <c r="Q44" s="85">
        <v>0</v>
      </c>
      <c r="R44" s="83">
        <v>8.3856999999999999</v>
      </c>
      <c r="S44" s="84">
        <v>1.1980999999999999</v>
      </c>
      <c r="T44" s="84"/>
      <c r="U44" s="84">
        <v>8.6967999999999996</v>
      </c>
      <c r="V44" s="85">
        <v>0</v>
      </c>
      <c r="W44" s="83">
        <v>8.3737999999999992</v>
      </c>
      <c r="X44" s="84">
        <v>1.1926000000000001</v>
      </c>
      <c r="Y44" s="84"/>
      <c r="Z44" s="84">
        <v>8.6999999999999993</v>
      </c>
      <c r="AA44" s="85">
        <v>0</v>
      </c>
      <c r="AB44" s="83">
        <v>8.3691999999999993</v>
      </c>
      <c r="AC44" s="84">
        <v>1.1990000000000001</v>
      </c>
      <c r="AD44" s="84"/>
      <c r="AE44" s="84">
        <v>8.6918000000000006</v>
      </c>
      <c r="AF44" s="85">
        <v>0</v>
      </c>
      <c r="AG44" s="83">
        <v>8.3247999999999998</v>
      </c>
      <c r="AH44" s="84">
        <v>1.2592000000000001</v>
      </c>
      <c r="AI44" s="84"/>
      <c r="AJ44" s="84">
        <v>8.6836000000000002</v>
      </c>
      <c r="AK44" s="85">
        <v>0</v>
      </c>
      <c r="AL44" s="83">
        <v>8.1685999999999996</v>
      </c>
      <c r="AM44" s="84">
        <v>1.4674</v>
      </c>
      <c r="AN44" s="84"/>
      <c r="AO44" s="84">
        <v>8.6283999999999992</v>
      </c>
      <c r="AP44" s="85">
        <v>0</v>
      </c>
      <c r="AQ44" s="83">
        <v>8.24</v>
      </c>
      <c r="AR44" s="84">
        <v>1.3974</v>
      </c>
      <c r="AS44" s="84"/>
      <c r="AT44" s="84">
        <v>8.6958000000000002</v>
      </c>
      <c r="AU44" s="85">
        <v>0</v>
      </c>
      <c r="AV44" s="83">
        <v>8.1832999999999991</v>
      </c>
      <c r="AW44" s="84">
        <v>1.4567000000000001</v>
      </c>
      <c r="AX44" s="84"/>
      <c r="AY44" s="84">
        <v>8.6967999999999996</v>
      </c>
      <c r="AZ44" s="85">
        <v>0</v>
      </c>
      <c r="BA44" s="83">
        <v>8.2311999999999994</v>
      </c>
      <c r="BB44" s="84">
        <v>1.425</v>
      </c>
      <c r="BC44" s="84"/>
      <c r="BD44" s="84">
        <v>8.6893999999999991</v>
      </c>
      <c r="BE44" s="85">
        <v>0</v>
      </c>
      <c r="BF44" s="83">
        <v>8.1943999999999999</v>
      </c>
      <c r="BG44" s="84">
        <v>1.4654</v>
      </c>
      <c r="BH44" s="84"/>
      <c r="BI44" s="84">
        <v>8.6943999999999999</v>
      </c>
      <c r="BJ44" s="85">
        <v>0</v>
      </c>
      <c r="BK44" s="83">
        <v>8.3033999999999999</v>
      </c>
      <c r="BL44" s="84">
        <v>1.3452</v>
      </c>
      <c r="BM44" s="84"/>
      <c r="BN44" s="84">
        <v>8.7097999999999995</v>
      </c>
      <c r="BO44" s="85">
        <v>0</v>
      </c>
      <c r="BP44" s="83">
        <v>8.2672000000000008</v>
      </c>
      <c r="BQ44" s="84">
        <v>1.4294</v>
      </c>
      <c r="BR44" s="84"/>
      <c r="BS44" s="84">
        <v>8.6796000000000006</v>
      </c>
      <c r="BT44" s="85">
        <v>0</v>
      </c>
      <c r="BU44" s="83">
        <v>8.2513000000000005</v>
      </c>
      <c r="BV44" s="84">
        <v>1.3734999999999999</v>
      </c>
      <c r="BW44" s="84"/>
      <c r="BX44" s="84">
        <v>8.6639999999999997</v>
      </c>
      <c r="BY44" s="85">
        <v>0</v>
      </c>
    </row>
    <row r="45" spans="2:77" ht="17.25">
      <c r="B45" s="4" t="s">
        <v>23</v>
      </c>
      <c r="C45" s="83">
        <v>8.1580999999999992</v>
      </c>
      <c r="D45" s="84">
        <v>1.6979</v>
      </c>
      <c r="E45" s="84"/>
      <c r="F45" s="84">
        <v>8.2888000000000002</v>
      </c>
      <c r="G45" s="85">
        <v>0</v>
      </c>
      <c r="H45" s="83">
        <v>8.1502999999999997</v>
      </c>
      <c r="I45" s="84">
        <v>1.7059</v>
      </c>
      <c r="J45" s="84"/>
      <c r="K45" s="84">
        <v>8.2837999999999994</v>
      </c>
      <c r="L45" s="85">
        <v>0</v>
      </c>
      <c r="M45" s="83">
        <v>8.1555999999999997</v>
      </c>
      <c r="N45" s="84">
        <v>1.7121999999999999</v>
      </c>
      <c r="O45" s="84"/>
      <c r="P45" s="84">
        <v>8.2766000000000002</v>
      </c>
      <c r="Q45" s="85">
        <v>0</v>
      </c>
      <c r="R45" s="83">
        <v>8.1623000000000001</v>
      </c>
      <c r="S45" s="84">
        <v>1.7297</v>
      </c>
      <c r="T45" s="84"/>
      <c r="U45" s="84">
        <v>8.2761999999999993</v>
      </c>
      <c r="V45" s="85">
        <v>0</v>
      </c>
      <c r="W45" s="83">
        <v>8.1501000000000001</v>
      </c>
      <c r="X45" s="84">
        <v>1.7087000000000001</v>
      </c>
      <c r="Y45" s="84"/>
      <c r="Z45" s="84">
        <v>8.2713999999999999</v>
      </c>
      <c r="AA45" s="85">
        <v>0</v>
      </c>
      <c r="AB45" s="83">
        <v>8.1669</v>
      </c>
      <c r="AC45" s="84">
        <v>1.7239</v>
      </c>
      <c r="AD45" s="84"/>
      <c r="AE45" s="84">
        <v>8.2759999999999998</v>
      </c>
      <c r="AF45" s="85">
        <v>0</v>
      </c>
      <c r="AG45" s="83">
        <v>8.1232000000000006</v>
      </c>
      <c r="AH45" s="84">
        <v>1.7476</v>
      </c>
      <c r="AI45" s="84"/>
      <c r="AJ45" s="84">
        <v>8.2327999999999992</v>
      </c>
      <c r="AK45" s="85">
        <v>0</v>
      </c>
      <c r="AL45" s="83">
        <v>8.0760000000000005</v>
      </c>
      <c r="AM45" s="84">
        <v>1.7896000000000001</v>
      </c>
      <c r="AN45" s="84"/>
      <c r="AO45" s="84">
        <v>8.1934000000000005</v>
      </c>
      <c r="AP45" s="85">
        <v>0</v>
      </c>
      <c r="AQ45" s="83">
        <v>8.0797000000000008</v>
      </c>
      <c r="AR45" s="84">
        <v>1.8132999999999999</v>
      </c>
      <c r="AS45" s="84"/>
      <c r="AT45" s="84">
        <v>8.3721999999999994</v>
      </c>
      <c r="AU45" s="85">
        <v>2.0000000000000001E-4</v>
      </c>
      <c r="AV45" s="83">
        <v>8.0637000000000008</v>
      </c>
      <c r="AW45" s="84">
        <v>1.8277000000000001</v>
      </c>
      <c r="AX45" s="84"/>
      <c r="AY45" s="84">
        <v>8.1372</v>
      </c>
      <c r="AZ45" s="85">
        <v>0</v>
      </c>
      <c r="BA45" s="83">
        <v>8.0752000000000006</v>
      </c>
      <c r="BB45" s="84">
        <v>1.8178000000000001</v>
      </c>
      <c r="BC45" s="84"/>
      <c r="BD45" s="84">
        <v>8.1509999999999998</v>
      </c>
      <c r="BE45" s="85">
        <v>0</v>
      </c>
      <c r="BF45" s="83">
        <v>8.0648</v>
      </c>
      <c r="BG45" s="84">
        <v>1.8278000000000001</v>
      </c>
      <c r="BH45" s="84"/>
      <c r="BI45" s="84">
        <v>8.1364000000000001</v>
      </c>
      <c r="BJ45" s="85">
        <v>0</v>
      </c>
      <c r="BK45" s="83">
        <v>8.1067999999999998</v>
      </c>
      <c r="BL45" s="84">
        <v>1.7876000000000001</v>
      </c>
      <c r="BM45" s="84"/>
      <c r="BN45" s="84">
        <v>8.1961999999999993</v>
      </c>
      <c r="BO45" s="85">
        <v>0</v>
      </c>
      <c r="BP45" s="83">
        <v>8.0844000000000005</v>
      </c>
      <c r="BQ45" s="84">
        <v>1.7909999999999999</v>
      </c>
      <c r="BR45" s="84"/>
      <c r="BS45" s="84">
        <v>8.1720000000000006</v>
      </c>
      <c r="BT45" s="85">
        <v>0</v>
      </c>
      <c r="BU45" s="83">
        <v>8.0935000000000006</v>
      </c>
      <c r="BV45" s="84">
        <v>1.7961</v>
      </c>
      <c r="BW45" s="84"/>
      <c r="BX45" s="84">
        <v>8.1850000000000005</v>
      </c>
      <c r="BY45" s="85">
        <v>0</v>
      </c>
    </row>
    <row r="46" spans="2:77" ht="18">
      <c r="B46" s="4" t="s">
        <v>24</v>
      </c>
      <c r="C46" s="83">
        <v>8.1774000000000004</v>
      </c>
      <c r="D46" s="84">
        <v>1.6876</v>
      </c>
      <c r="E46" s="84"/>
      <c r="F46" s="84">
        <v>8.3610000000000007</v>
      </c>
      <c r="G46" s="85">
        <v>0</v>
      </c>
      <c r="H46" s="83">
        <v>8.1593999999999998</v>
      </c>
      <c r="I46" s="84">
        <v>1.6923999999999999</v>
      </c>
      <c r="J46" s="84"/>
      <c r="K46" s="84">
        <v>8.3414999999999999</v>
      </c>
      <c r="L46" s="85">
        <v>1E-4</v>
      </c>
      <c r="M46" s="83">
        <v>8.1584000000000003</v>
      </c>
      <c r="N46" s="84">
        <v>1.6870000000000001</v>
      </c>
      <c r="O46" s="84"/>
      <c r="P46" s="84">
        <v>8.3368000000000002</v>
      </c>
      <c r="Q46" s="85">
        <v>0</v>
      </c>
      <c r="R46" s="83">
        <v>8.17</v>
      </c>
      <c r="S46" s="84">
        <v>1.6903999999999999</v>
      </c>
      <c r="T46" s="84"/>
      <c r="U46" s="84">
        <v>8.3423999999999996</v>
      </c>
      <c r="V46" s="85">
        <v>0</v>
      </c>
      <c r="W46" s="83">
        <v>8.1626999999999992</v>
      </c>
      <c r="X46" s="84">
        <v>1.6929000000000001</v>
      </c>
      <c r="Y46" s="84"/>
      <c r="Z46" s="84">
        <v>8.3379999999999992</v>
      </c>
      <c r="AA46" s="85">
        <v>0</v>
      </c>
      <c r="AB46" s="83">
        <v>8.1677999999999997</v>
      </c>
      <c r="AC46" s="84">
        <v>1.69</v>
      </c>
      <c r="AD46" s="84"/>
      <c r="AE46" s="84">
        <v>8.3393999999999995</v>
      </c>
      <c r="AF46" s="85">
        <v>0</v>
      </c>
      <c r="AG46" s="83">
        <v>8.1335999999999995</v>
      </c>
      <c r="AH46" s="84">
        <v>1.7238</v>
      </c>
      <c r="AI46" s="84"/>
      <c r="AJ46" s="84">
        <v>8.2917000000000005</v>
      </c>
      <c r="AK46" s="85">
        <v>1E-4</v>
      </c>
      <c r="AL46" s="83">
        <v>8.0827000000000009</v>
      </c>
      <c r="AM46" s="84">
        <v>1.7513000000000001</v>
      </c>
      <c r="AN46" s="84"/>
      <c r="AO46" s="84">
        <v>8.2454000000000001</v>
      </c>
      <c r="AP46" s="85">
        <v>0</v>
      </c>
      <c r="AQ46" s="83">
        <v>8.0897000000000006</v>
      </c>
      <c r="AR46" s="84">
        <v>1.7750999999999999</v>
      </c>
      <c r="AS46" s="84"/>
      <c r="AT46" s="84">
        <v>8.4263999999999992</v>
      </c>
      <c r="AU46" s="85">
        <v>0</v>
      </c>
      <c r="AV46" s="83">
        <v>8.0734999999999992</v>
      </c>
      <c r="AW46" s="84">
        <v>1.7899</v>
      </c>
      <c r="AX46" s="84"/>
      <c r="AY46" s="84">
        <v>8.1880000000000006</v>
      </c>
      <c r="AZ46" s="85">
        <v>0</v>
      </c>
      <c r="BA46" s="83">
        <v>8.0835000000000008</v>
      </c>
      <c r="BB46" s="84">
        <v>1.7813000000000001</v>
      </c>
      <c r="BC46" s="84"/>
      <c r="BD46" s="84">
        <v>8.2048000000000005</v>
      </c>
      <c r="BE46" s="85">
        <v>0</v>
      </c>
      <c r="BF46" s="83">
        <v>8.0717999999999996</v>
      </c>
      <c r="BG46" s="84">
        <v>1.7926</v>
      </c>
      <c r="BH46" s="84"/>
      <c r="BI46" s="84">
        <v>8.1842000000000006</v>
      </c>
      <c r="BJ46" s="85">
        <v>0</v>
      </c>
      <c r="BK46" s="83">
        <v>8.1074000000000002</v>
      </c>
      <c r="BL46" s="84">
        <v>1.7574000000000001</v>
      </c>
      <c r="BM46" s="84"/>
      <c r="BN46" s="84">
        <v>8.2470999999999997</v>
      </c>
      <c r="BO46" s="85">
        <v>-1E-4</v>
      </c>
      <c r="BP46" s="83">
        <v>8.0845000000000002</v>
      </c>
      <c r="BQ46" s="84">
        <v>1.7637</v>
      </c>
      <c r="BR46" s="84"/>
      <c r="BS46" s="84">
        <v>8.2433999999999994</v>
      </c>
      <c r="BT46" s="85">
        <v>0</v>
      </c>
      <c r="BU46" s="83">
        <v>8.0815000000000001</v>
      </c>
      <c r="BV46" s="84">
        <v>1.7748999999999999</v>
      </c>
      <c r="BW46" s="84"/>
      <c r="BX46" s="84">
        <v>8.2371999999999996</v>
      </c>
      <c r="BY46" s="85">
        <v>0</v>
      </c>
    </row>
    <row r="47" spans="2:77" ht="18">
      <c r="B47" s="4" t="s">
        <v>25</v>
      </c>
      <c r="C47" s="83">
        <v>8.2758000000000003</v>
      </c>
      <c r="D47" s="84">
        <v>1.5371999999999999</v>
      </c>
      <c r="E47" s="84"/>
      <c r="F47" s="84">
        <v>8.6270000000000007</v>
      </c>
      <c r="G47" s="85">
        <v>0</v>
      </c>
      <c r="H47" s="83">
        <v>8.2468000000000004</v>
      </c>
      <c r="I47" s="84">
        <v>1.5516000000000001</v>
      </c>
      <c r="J47" s="84"/>
      <c r="K47" s="84">
        <v>8.6064000000000007</v>
      </c>
      <c r="L47" s="85">
        <v>0</v>
      </c>
      <c r="M47" s="83">
        <v>8.2662999999999993</v>
      </c>
      <c r="N47" s="84">
        <v>1.5385</v>
      </c>
      <c r="O47" s="84"/>
      <c r="P47" s="84">
        <v>8.6196000000000002</v>
      </c>
      <c r="Q47" s="85">
        <v>0</v>
      </c>
      <c r="R47" s="83">
        <v>8.2691999999999997</v>
      </c>
      <c r="S47" s="84">
        <v>1.5367999999999999</v>
      </c>
      <c r="T47" s="84"/>
      <c r="U47" s="84">
        <v>8.6232000000000006</v>
      </c>
      <c r="V47" s="85">
        <v>0</v>
      </c>
      <c r="W47" s="83">
        <v>8.2706</v>
      </c>
      <c r="X47" s="84">
        <v>1.536</v>
      </c>
      <c r="Y47" s="84"/>
      <c r="Z47" s="84">
        <v>8.6245999999999992</v>
      </c>
      <c r="AA47" s="85">
        <v>0</v>
      </c>
      <c r="AB47" s="83">
        <v>8.2665000000000006</v>
      </c>
      <c r="AC47" s="84">
        <v>1.5365</v>
      </c>
      <c r="AD47" s="84"/>
      <c r="AE47" s="84">
        <v>8.6189999999999998</v>
      </c>
      <c r="AF47" s="85">
        <v>0</v>
      </c>
      <c r="AG47" s="83">
        <v>8.2188999999999997</v>
      </c>
      <c r="AH47" s="84">
        <v>1.5843</v>
      </c>
      <c r="AI47" s="84"/>
      <c r="AJ47" s="84">
        <v>8.5937999999999999</v>
      </c>
      <c r="AK47" s="85">
        <v>0</v>
      </c>
      <c r="AL47" s="83">
        <v>8.1563999999999997</v>
      </c>
      <c r="AM47" s="84">
        <v>1.6375999999999999</v>
      </c>
      <c r="AN47" s="84"/>
      <c r="AO47" s="84">
        <v>8.5351999999999997</v>
      </c>
      <c r="AP47" s="85">
        <v>0</v>
      </c>
      <c r="AQ47" s="83">
        <v>8.1820000000000004</v>
      </c>
      <c r="AR47" s="84">
        <v>1.635</v>
      </c>
      <c r="AS47" s="84"/>
      <c r="AT47" s="84">
        <v>8.5663999999999998</v>
      </c>
      <c r="AU47" s="85">
        <v>0</v>
      </c>
      <c r="AV47" s="83">
        <v>8.1380999999999997</v>
      </c>
      <c r="AW47" s="84">
        <v>1.6762999999999999</v>
      </c>
      <c r="AX47" s="84"/>
      <c r="AY47" s="84">
        <v>8.5703999999999994</v>
      </c>
      <c r="AZ47" s="85">
        <v>0</v>
      </c>
      <c r="BA47" s="83">
        <v>8.1579999999999995</v>
      </c>
      <c r="BB47" s="84">
        <v>1.6672</v>
      </c>
      <c r="BC47" s="84"/>
      <c r="BD47" s="84">
        <v>8.5614000000000008</v>
      </c>
      <c r="BE47" s="85">
        <v>0</v>
      </c>
      <c r="BF47" s="83">
        <v>8.1453000000000007</v>
      </c>
      <c r="BG47" s="84">
        <v>1.6899</v>
      </c>
      <c r="BH47" s="84"/>
      <c r="BI47" s="84">
        <v>8.5492000000000008</v>
      </c>
      <c r="BJ47" s="85">
        <v>0</v>
      </c>
      <c r="BK47" s="83">
        <v>8.2081999999999997</v>
      </c>
      <c r="BL47" s="84">
        <v>1.6057999999999999</v>
      </c>
      <c r="BM47" s="84"/>
      <c r="BN47" s="84">
        <v>8.5762</v>
      </c>
      <c r="BO47" s="85">
        <v>0</v>
      </c>
      <c r="BP47" s="83">
        <v>8.1873000000000005</v>
      </c>
      <c r="BQ47" s="84">
        <v>1.6121000000000001</v>
      </c>
      <c r="BR47" s="84"/>
      <c r="BS47" s="84">
        <v>8.5923999999999996</v>
      </c>
      <c r="BT47" s="85">
        <v>0</v>
      </c>
      <c r="BU47" s="83">
        <v>8.1844000000000001</v>
      </c>
      <c r="BV47" s="84">
        <v>1.615</v>
      </c>
      <c r="BW47" s="84"/>
      <c r="BX47" s="84">
        <v>8.5676000000000005</v>
      </c>
      <c r="BY47" s="85">
        <v>0</v>
      </c>
    </row>
    <row r="48" spans="2:77" ht="18">
      <c r="B48" s="4" t="s">
        <v>26</v>
      </c>
      <c r="C48" s="83">
        <v>8.2316000000000003</v>
      </c>
      <c r="D48" s="84">
        <v>1.3446</v>
      </c>
      <c r="E48" s="84"/>
      <c r="F48" s="84">
        <v>8.6904000000000003</v>
      </c>
      <c r="G48" s="85">
        <v>0</v>
      </c>
      <c r="H48" s="83">
        <v>8.2104999999999997</v>
      </c>
      <c r="I48" s="84">
        <v>1.3549</v>
      </c>
      <c r="J48" s="84"/>
      <c r="K48" s="84">
        <v>8.6587999999999994</v>
      </c>
      <c r="L48" s="85">
        <v>0</v>
      </c>
      <c r="M48" s="83">
        <v>8.2845999999999993</v>
      </c>
      <c r="N48" s="84">
        <v>1.3478000000000001</v>
      </c>
      <c r="O48" s="84"/>
      <c r="P48" s="84">
        <v>8.6859999999999999</v>
      </c>
      <c r="Q48" s="85">
        <v>0</v>
      </c>
      <c r="R48" s="83">
        <v>8.2712000000000003</v>
      </c>
      <c r="S48" s="84">
        <v>1.3255999999999999</v>
      </c>
      <c r="T48" s="84"/>
      <c r="U48" s="84">
        <v>8.69</v>
      </c>
      <c r="V48" s="85">
        <v>0</v>
      </c>
      <c r="W48" s="83">
        <v>8.2911999999999999</v>
      </c>
      <c r="X48" s="84">
        <v>1.3466</v>
      </c>
      <c r="Y48" s="84"/>
      <c r="Z48" s="84">
        <v>8.6928000000000001</v>
      </c>
      <c r="AA48" s="85">
        <v>0</v>
      </c>
      <c r="AB48" s="83">
        <v>8.2675000000000001</v>
      </c>
      <c r="AC48" s="84">
        <v>1.3265</v>
      </c>
      <c r="AD48" s="84"/>
      <c r="AE48" s="84">
        <v>8.6845999999999997</v>
      </c>
      <c r="AF48" s="85">
        <v>0</v>
      </c>
      <c r="AG48" s="83">
        <v>8.2431999999999999</v>
      </c>
      <c r="AH48" s="84">
        <v>1.3942000000000001</v>
      </c>
      <c r="AI48" s="84"/>
      <c r="AJ48" s="84">
        <v>8.6367999999999991</v>
      </c>
      <c r="AK48" s="85">
        <v>0</v>
      </c>
      <c r="AL48" s="83">
        <v>8.1628000000000007</v>
      </c>
      <c r="AM48" s="84">
        <v>1.4688000000000001</v>
      </c>
      <c r="AN48" s="84"/>
      <c r="AO48" s="84">
        <v>8.5969999999999995</v>
      </c>
      <c r="AP48" s="85">
        <v>0</v>
      </c>
      <c r="AQ48" s="83">
        <v>8.1667000000000005</v>
      </c>
      <c r="AR48" s="84">
        <v>1.5033000000000001</v>
      </c>
      <c r="AS48" s="84"/>
      <c r="AT48" s="84">
        <v>8.6668000000000003</v>
      </c>
      <c r="AU48" s="85">
        <v>0</v>
      </c>
      <c r="AV48" s="83">
        <v>8.1702999999999992</v>
      </c>
      <c r="AW48" s="84">
        <v>1.5647</v>
      </c>
      <c r="AX48" s="84"/>
      <c r="AY48" s="84">
        <v>8.6565999999999992</v>
      </c>
      <c r="AZ48" s="85">
        <v>0</v>
      </c>
      <c r="BA48" s="83">
        <v>8.1546000000000003</v>
      </c>
      <c r="BB48" s="84">
        <v>1.5176000000000001</v>
      </c>
      <c r="BC48" s="84"/>
      <c r="BD48" s="84">
        <v>8.6625999999999994</v>
      </c>
      <c r="BE48" s="85">
        <v>0</v>
      </c>
      <c r="BF48" s="83">
        <v>8.1394000000000002</v>
      </c>
      <c r="BG48" s="84">
        <v>1.5504</v>
      </c>
      <c r="BH48" s="84"/>
      <c r="BI48" s="84">
        <v>8.6506000000000007</v>
      </c>
      <c r="BJ48" s="85">
        <v>0</v>
      </c>
      <c r="BK48" s="83">
        <v>8.2247000000000003</v>
      </c>
      <c r="BL48" s="84">
        <v>1.4869000000000001</v>
      </c>
      <c r="BM48" s="84"/>
      <c r="BN48" s="84">
        <v>8.6788000000000007</v>
      </c>
      <c r="BO48" s="85">
        <v>0</v>
      </c>
      <c r="BP48" s="83">
        <v>8.1966000000000001</v>
      </c>
      <c r="BQ48" s="84">
        <v>1.5018</v>
      </c>
      <c r="BR48" s="84"/>
      <c r="BS48" s="84">
        <v>8.6625999999999994</v>
      </c>
      <c r="BT48" s="85">
        <v>0</v>
      </c>
      <c r="BU48" s="83">
        <v>8.1890000000000001</v>
      </c>
      <c r="BV48" s="84">
        <v>1.4985999999999999</v>
      </c>
      <c r="BW48" s="84"/>
      <c r="BX48" s="84">
        <v>8.6473999999999993</v>
      </c>
      <c r="BY48" s="85">
        <v>0</v>
      </c>
    </row>
    <row r="49" spans="2:77" ht="18">
      <c r="B49" s="4" t="s">
        <v>27</v>
      </c>
      <c r="C49" s="83">
        <v>8.2353000000000005</v>
      </c>
      <c r="D49" s="84">
        <v>1.3052999999999999</v>
      </c>
      <c r="E49" s="84"/>
      <c r="F49" s="84">
        <v>8.407</v>
      </c>
      <c r="G49" s="85">
        <v>0</v>
      </c>
      <c r="H49" s="83">
        <v>8.2087000000000003</v>
      </c>
      <c r="I49" s="84">
        <v>1.3432999999999999</v>
      </c>
      <c r="J49" s="84"/>
      <c r="K49" s="84">
        <v>8.3643999999999998</v>
      </c>
      <c r="L49" s="85">
        <v>0</v>
      </c>
      <c r="M49" s="83">
        <v>8.2638999999999996</v>
      </c>
      <c r="N49" s="84">
        <v>1.3099000000000001</v>
      </c>
      <c r="O49" s="84"/>
      <c r="P49" s="84">
        <v>8.4718</v>
      </c>
      <c r="Q49" s="85">
        <v>0</v>
      </c>
      <c r="R49" s="83">
        <v>8.2835999999999999</v>
      </c>
      <c r="S49" s="84">
        <v>1.2968</v>
      </c>
      <c r="T49" s="84"/>
      <c r="U49" s="84">
        <v>8.4466000000000001</v>
      </c>
      <c r="V49" s="85">
        <v>0</v>
      </c>
      <c r="W49" s="83">
        <v>8.2568000000000001</v>
      </c>
      <c r="X49" s="84">
        <v>1.2754000000000001</v>
      </c>
      <c r="Y49" s="84"/>
      <c r="Z49" s="84">
        <v>8.4288000000000007</v>
      </c>
      <c r="AA49" s="85">
        <v>0</v>
      </c>
      <c r="AB49" s="83">
        <v>8.2278000000000002</v>
      </c>
      <c r="AC49" s="84">
        <v>1.2751999999999999</v>
      </c>
      <c r="AD49" s="84"/>
      <c r="AE49" s="84">
        <v>8.3813999999999993</v>
      </c>
      <c r="AF49" s="85">
        <v>0</v>
      </c>
      <c r="AG49" s="83">
        <v>8.2394999999999996</v>
      </c>
      <c r="AH49" s="84">
        <v>1.3698999999999999</v>
      </c>
      <c r="AI49" s="84"/>
      <c r="AJ49" s="84">
        <v>8.3957999999999995</v>
      </c>
      <c r="AK49" s="85">
        <v>0</v>
      </c>
      <c r="AL49" s="83">
        <v>8.0533000000000001</v>
      </c>
      <c r="AM49" s="84">
        <v>1.4675</v>
      </c>
      <c r="AN49" s="84"/>
      <c r="AO49" s="84">
        <v>8.2406000000000006</v>
      </c>
      <c r="AP49" s="85">
        <v>0</v>
      </c>
      <c r="AQ49" s="83">
        <v>8.1791</v>
      </c>
      <c r="AR49" s="84">
        <v>1.4415</v>
      </c>
      <c r="AS49" s="84"/>
      <c r="AT49" s="84">
        <v>8.3872</v>
      </c>
      <c r="AU49" s="85">
        <v>0</v>
      </c>
      <c r="AV49" s="83">
        <v>8.1186000000000007</v>
      </c>
      <c r="AW49" s="84">
        <v>1.5284</v>
      </c>
      <c r="AX49" s="84"/>
      <c r="AY49" s="84">
        <v>8.3583999999999996</v>
      </c>
      <c r="AZ49" s="85">
        <v>0</v>
      </c>
      <c r="BA49" s="83">
        <v>8.1669</v>
      </c>
      <c r="BB49" s="84">
        <v>1.4524999999999999</v>
      </c>
      <c r="BC49" s="84"/>
      <c r="BD49" s="84">
        <v>8.3783999999999992</v>
      </c>
      <c r="BE49" s="85">
        <v>0</v>
      </c>
      <c r="BF49" s="83">
        <v>8.1531000000000002</v>
      </c>
      <c r="BG49" s="84">
        <v>1.5146999999999999</v>
      </c>
      <c r="BH49" s="84"/>
      <c r="BI49" s="84">
        <v>8.3808000000000007</v>
      </c>
      <c r="BJ49" s="85">
        <v>0</v>
      </c>
      <c r="BK49" s="83">
        <v>8.2081999999999997</v>
      </c>
      <c r="BL49" s="84">
        <v>1.4303999999999999</v>
      </c>
      <c r="BM49" s="84"/>
      <c r="BN49" s="84">
        <v>8.3971999999999998</v>
      </c>
      <c r="BO49" s="85">
        <v>0</v>
      </c>
      <c r="BP49" s="83">
        <v>8.1950000000000003</v>
      </c>
      <c r="BQ49" s="84">
        <v>1.4783999999999999</v>
      </c>
      <c r="BR49" s="84"/>
      <c r="BS49" s="84">
        <v>8.4553999999999991</v>
      </c>
      <c r="BT49" s="85">
        <v>0</v>
      </c>
      <c r="BU49" s="83">
        <v>8.2136999999999993</v>
      </c>
      <c r="BV49" s="84">
        <v>1.4597</v>
      </c>
      <c r="BW49" s="84"/>
      <c r="BX49" s="84">
        <v>8.4123999999999999</v>
      </c>
      <c r="BY49" s="85">
        <v>0</v>
      </c>
    </row>
    <row r="50" spans="2:77" ht="18">
      <c r="B50" s="4" t="s">
        <v>28</v>
      </c>
      <c r="C50" s="83">
        <v>8.3595000000000006</v>
      </c>
      <c r="D50" s="84">
        <v>1.2504999999999999</v>
      </c>
      <c r="E50" s="84"/>
      <c r="F50" s="84">
        <v>8.4817999999999998</v>
      </c>
      <c r="G50" s="85">
        <v>8.0000000000000004E-4</v>
      </c>
      <c r="H50" s="83">
        <v>8.3542000000000005</v>
      </c>
      <c r="I50" s="84">
        <v>1.2658</v>
      </c>
      <c r="J50" s="84"/>
      <c r="K50" s="84">
        <v>8.4557000000000002</v>
      </c>
      <c r="L50" s="85">
        <v>8.9999999999999998E-4</v>
      </c>
      <c r="M50" s="83">
        <v>8.4236000000000004</v>
      </c>
      <c r="N50" s="84">
        <v>1.2549999999999999</v>
      </c>
      <c r="O50" s="84"/>
      <c r="P50" s="84">
        <v>8.4817999999999998</v>
      </c>
      <c r="Q50" s="85">
        <v>-2.0000000000000001E-4</v>
      </c>
      <c r="R50" s="83">
        <v>8.3704999999999998</v>
      </c>
      <c r="S50" s="84">
        <v>1.2137</v>
      </c>
      <c r="T50" s="84"/>
      <c r="U50" s="84">
        <v>8.4812999999999992</v>
      </c>
      <c r="V50" s="85">
        <v>8.9999999999999998E-4</v>
      </c>
      <c r="W50" s="83">
        <v>8.4097000000000008</v>
      </c>
      <c r="X50" s="84">
        <v>1.2483</v>
      </c>
      <c r="Y50" s="84"/>
      <c r="Z50" s="84">
        <v>8.4823000000000004</v>
      </c>
      <c r="AA50" s="85">
        <v>-2.5000000000000001E-3</v>
      </c>
      <c r="AB50" s="83">
        <v>8.3463999999999992</v>
      </c>
      <c r="AC50" s="84">
        <v>1.2296</v>
      </c>
      <c r="AD50" s="84"/>
      <c r="AE50" s="84">
        <v>8.4544999999999995</v>
      </c>
      <c r="AF50" s="85">
        <v>8.3000000000000001E-3</v>
      </c>
      <c r="AG50" s="83">
        <v>8.3309999999999995</v>
      </c>
      <c r="AH50" s="84">
        <v>1.3118000000000001</v>
      </c>
      <c r="AI50" s="84"/>
      <c r="AJ50" s="84">
        <v>8.4014000000000006</v>
      </c>
      <c r="AK50" s="85">
        <v>-1.2200000000000001E-2</v>
      </c>
      <c r="AL50" s="83">
        <v>8.2904999999999998</v>
      </c>
      <c r="AM50" s="84">
        <v>1.3938999999999999</v>
      </c>
      <c r="AN50" s="84"/>
      <c r="AO50" s="84">
        <v>8.3632000000000009</v>
      </c>
      <c r="AP50" s="85">
        <v>1.32E-2</v>
      </c>
      <c r="AQ50" s="83">
        <v>8.3282000000000007</v>
      </c>
      <c r="AR50" s="84">
        <v>1.4316</v>
      </c>
      <c r="AS50" s="84"/>
      <c r="AT50" s="84">
        <v>8.4784000000000006</v>
      </c>
      <c r="AU50" s="85">
        <v>0</v>
      </c>
      <c r="AV50" s="83">
        <v>8.2576999999999998</v>
      </c>
      <c r="AW50" s="84">
        <v>1.4413</v>
      </c>
      <c r="AX50" s="84"/>
      <c r="AY50" s="84">
        <v>8.3680000000000003</v>
      </c>
      <c r="AZ50" s="85">
        <v>1.6000000000000001E-3</v>
      </c>
      <c r="BA50" s="83">
        <v>8.3185000000000002</v>
      </c>
      <c r="BB50" s="84">
        <v>1.4409000000000001</v>
      </c>
      <c r="BC50" s="84"/>
      <c r="BD50" s="84">
        <v>8.3916000000000004</v>
      </c>
      <c r="BE50" s="85">
        <v>1.6000000000000001E-3</v>
      </c>
      <c r="BF50" s="83">
        <v>8.2984000000000009</v>
      </c>
      <c r="BG50" s="84">
        <v>1.4614</v>
      </c>
      <c r="BH50" s="84"/>
      <c r="BI50" s="84">
        <v>8.3597000000000001</v>
      </c>
      <c r="BJ50" s="85">
        <v>1.23E-2</v>
      </c>
      <c r="BK50" s="83">
        <v>8.3574999999999999</v>
      </c>
      <c r="BL50" s="84">
        <v>1.3753</v>
      </c>
      <c r="BM50" s="84"/>
      <c r="BN50" s="84">
        <v>8.4285999999999994</v>
      </c>
      <c r="BO50" s="85">
        <v>1.1999999999999999E-3</v>
      </c>
      <c r="BP50" s="83">
        <v>8.3138000000000005</v>
      </c>
      <c r="BQ50" s="84">
        <v>1.4312</v>
      </c>
      <c r="BR50" s="84"/>
      <c r="BS50" s="84">
        <v>8.4207999999999998</v>
      </c>
      <c r="BT50" s="85">
        <v>1.4E-3</v>
      </c>
      <c r="BU50" s="83">
        <v>8.2911999999999999</v>
      </c>
      <c r="BV50" s="84">
        <v>1.4068000000000001</v>
      </c>
      <c r="BW50" s="84"/>
      <c r="BX50" s="84">
        <v>8.3963999999999999</v>
      </c>
      <c r="BY50" s="85">
        <v>1E-3</v>
      </c>
    </row>
    <row r="51" spans="2:77" ht="18">
      <c r="B51" s="2" t="s">
        <v>13</v>
      </c>
      <c r="C51" s="83">
        <v>8.2368000000000006</v>
      </c>
      <c r="D51" s="84">
        <v>1.6297999999999999</v>
      </c>
      <c r="E51" s="84"/>
      <c r="F51" s="84">
        <v>8.3163999999999998</v>
      </c>
      <c r="G51" s="85">
        <v>0.2472</v>
      </c>
      <c r="H51" s="83">
        <v>8.2354000000000003</v>
      </c>
      <c r="I51" s="84">
        <v>1.6212</v>
      </c>
      <c r="J51" s="84"/>
      <c r="K51" s="84">
        <v>8.3229000000000006</v>
      </c>
      <c r="L51" s="85">
        <v>0.24030000000000001</v>
      </c>
      <c r="M51" s="83">
        <v>8.2451000000000008</v>
      </c>
      <c r="N51" s="84">
        <v>1.6363000000000001</v>
      </c>
      <c r="O51" s="84"/>
      <c r="P51" s="84">
        <v>8.3163</v>
      </c>
      <c r="Q51" s="85">
        <v>0.23849999999999999</v>
      </c>
      <c r="R51" s="83">
        <v>8.2398000000000007</v>
      </c>
      <c r="S51" s="84">
        <v>1.6355999999999999</v>
      </c>
      <c r="T51" s="84"/>
      <c r="U51" s="84">
        <v>8.3192000000000004</v>
      </c>
      <c r="V51" s="85">
        <v>0.23380000000000001</v>
      </c>
      <c r="W51" s="83">
        <v>8.2294</v>
      </c>
      <c r="X51" s="84">
        <v>1.6335999999999999</v>
      </c>
      <c r="Y51" s="84"/>
      <c r="Z51" s="84">
        <v>8.3091000000000008</v>
      </c>
      <c r="AA51" s="85">
        <v>0.24249999999999999</v>
      </c>
      <c r="AB51" s="83">
        <v>8.2330000000000005</v>
      </c>
      <c r="AC51" s="84">
        <v>1.6314</v>
      </c>
      <c r="AD51" s="84"/>
      <c r="AE51" s="84">
        <v>8.3183000000000007</v>
      </c>
      <c r="AF51" s="85">
        <v>0.23350000000000001</v>
      </c>
      <c r="AG51" s="83">
        <v>8.1974</v>
      </c>
      <c r="AH51" s="84">
        <v>1.6684000000000001</v>
      </c>
      <c r="AI51" s="84"/>
      <c r="AJ51" s="84">
        <v>8.2792999999999992</v>
      </c>
      <c r="AK51" s="85">
        <v>0.22689999999999999</v>
      </c>
      <c r="AL51" s="83">
        <v>8.1311</v>
      </c>
      <c r="AM51" s="84">
        <v>1.7009000000000001</v>
      </c>
      <c r="AN51" s="84"/>
      <c r="AO51" s="84">
        <v>8.2451000000000008</v>
      </c>
      <c r="AP51" s="85">
        <v>0.2089</v>
      </c>
      <c r="AQ51" s="83">
        <v>8.1062999999999992</v>
      </c>
      <c r="AR51" s="84">
        <v>1.7555000000000001</v>
      </c>
      <c r="AS51" s="84"/>
      <c r="AT51" s="84">
        <v>8.2788000000000004</v>
      </c>
      <c r="AU51" s="85">
        <v>0</v>
      </c>
      <c r="AV51" s="83">
        <v>8.0747</v>
      </c>
      <c r="AW51" s="84">
        <v>1.7905</v>
      </c>
      <c r="AX51" s="84"/>
      <c r="AY51" s="84">
        <v>8.1407000000000007</v>
      </c>
      <c r="AZ51" s="85">
        <v>0.1149</v>
      </c>
      <c r="BA51" s="83">
        <v>8.0976999999999997</v>
      </c>
      <c r="BB51" s="84">
        <v>1.7619</v>
      </c>
      <c r="BC51" s="84"/>
      <c r="BD51" s="84">
        <v>8.1621000000000006</v>
      </c>
      <c r="BE51" s="85">
        <v>0.15570000000000001</v>
      </c>
      <c r="BF51" s="83">
        <v>8.0562000000000005</v>
      </c>
      <c r="BG51" s="84">
        <v>1.7482</v>
      </c>
      <c r="BH51" s="84"/>
      <c r="BI51" s="84">
        <v>8.1548999999999996</v>
      </c>
      <c r="BJ51" s="85">
        <v>0.1153</v>
      </c>
      <c r="BK51" s="83">
        <v>8.1496999999999993</v>
      </c>
      <c r="BL51" s="84">
        <v>1.7124999999999999</v>
      </c>
      <c r="BM51" s="84"/>
      <c r="BN51" s="84">
        <v>8.2315000000000005</v>
      </c>
      <c r="BO51" s="85">
        <v>0.19350000000000001</v>
      </c>
      <c r="BP51" s="83">
        <v>8.0622000000000007</v>
      </c>
      <c r="BQ51" s="84">
        <v>1.7228000000000001</v>
      </c>
      <c r="BR51" s="84"/>
      <c r="BS51" s="84">
        <v>8.1696000000000009</v>
      </c>
      <c r="BT51" s="85">
        <v>0.16919999999999999</v>
      </c>
      <c r="BU51" s="83">
        <v>8.1353000000000009</v>
      </c>
      <c r="BV51" s="84">
        <v>1.7251000000000001</v>
      </c>
      <c r="BW51" s="84"/>
      <c r="BX51" s="84">
        <v>8.2202999999999999</v>
      </c>
      <c r="BY51" s="85">
        <v>0.22009999999999999</v>
      </c>
    </row>
    <row r="52" spans="2:77" ht="18.75">
      <c r="B52" s="3" t="s">
        <v>14</v>
      </c>
      <c r="C52" s="83">
        <v>8.3072999999999997</v>
      </c>
      <c r="D52" s="84">
        <v>1.5317000000000001</v>
      </c>
      <c r="E52" s="84"/>
      <c r="F52" s="84">
        <v>8.3808000000000007</v>
      </c>
      <c r="G52" s="85">
        <v>0.1434</v>
      </c>
      <c r="H52" s="83">
        <v>8.2918000000000003</v>
      </c>
      <c r="I52" s="84">
        <v>1.5156000000000001</v>
      </c>
      <c r="J52" s="84"/>
      <c r="K52" s="84">
        <v>8.3755000000000006</v>
      </c>
      <c r="L52" s="85">
        <v>0.14910000000000001</v>
      </c>
      <c r="M52" s="83">
        <v>8.2917000000000005</v>
      </c>
      <c r="N52" s="84">
        <v>1.5303</v>
      </c>
      <c r="O52" s="84"/>
      <c r="P52" s="84">
        <v>8.3793000000000006</v>
      </c>
      <c r="Q52" s="85">
        <v>0.14810000000000001</v>
      </c>
      <c r="R52" s="83">
        <v>8.2932000000000006</v>
      </c>
      <c r="S52" s="84">
        <v>1.5344</v>
      </c>
      <c r="T52" s="84"/>
      <c r="U52" s="84">
        <v>8.3819999999999997</v>
      </c>
      <c r="V52" s="85">
        <v>0.1464</v>
      </c>
      <c r="W52" s="83">
        <v>8.2918000000000003</v>
      </c>
      <c r="X52" s="84">
        <v>1.5356000000000001</v>
      </c>
      <c r="Y52" s="84"/>
      <c r="Z52" s="84">
        <v>8.3812999999999995</v>
      </c>
      <c r="AA52" s="85">
        <v>0.15010000000000001</v>
      </c>
      <c r="AB52" s="83">
        <v>8.2896000000000001</v>
      </c>
      <c r="AC52" s="84">
        <v>1.5351999999999999</v>
      </c>
      <c r="AD52" s="84"/>
      <c r="AE52" s="84">
        <v>8.3795999999999999</v>
      </c>
      <c r="AF52" s="85">
        <v>-0.14499999999999999</v>
      </c>
      <c r="AG52" s="83">
        <v>8.2429000000000006</v>
      </c>
      <c r="AH52" s="84">
        <v>1.5825</v>
      </c>
      <c r="AI52" s="84"/>
      <c r="AJ52" s="84">
        <v>8.3463999999999992</v>
      </c>
      <c r="AK52" s="85">
        <v>0.13420000000000001</v>
      </c>
      <c r="AL52" s="83">
        <v>8.1527999999999992</v>
      </c>
      <c r="AM52" s="84">
        <v>1.657</v>
      </c>
      <c r="AN52" s="84"/>
      <c r="AO52" s="84">
        <v>8.2969000000000008</v>
      </c>
      <c r="AP52" s="85">
        <v>0.12770000000000001</v>
      </c>
      <c r="AQ52" s="83">
        <v>8.1445000000000007</v>
      </c>
      <c r="AR52" s="84">
        <v>1.6842999999999999</v>
      </c>
      <c r="AS52" s="84"/>
      <c r="AT52" s="84">
        <v>8.3176000000000005</v>
      </c>
      <c r="AU52" s="85">
        <v>0</v>
      </c>
      <c r="AV52" s="83">
        <v>8.1060999999999996</v>
      </c>
      <c r="AW52" s="84">
        <v>1.7237</v>
      </c>
      <c r="AX52" s="84"/>
      <c r="AY52" s="84">
        <v>8.1839999999999993</v>
      </c>
      <c r="AZ52" s="85">
        <v>2.5999999999999999E-2</v>
      </c>
      <c r="BA52" s="83">
        <v>8.1323000000000008</v>
      </c>
      <c r="BB52" s="84">
        <v>1.6957</v>
      </c>
      <c r="BC52" s="84"/>
      <c r="BD52" s="84">
        <v>8.2165999999999997</v>
      </c>
      <c r="BE52" s="85">
        <v>5.2200000000000003E-2</v>
      </c>
      <c r="BF52" s="83">
        <v>8.1059999999999999</v>
      </c>
      <c r="BG52" s="84">
        <v>1.7208000000000001</v>
      </c>
      <c r="BH52" s="84"/>
      <c r="BI52" s="84">
        <v>8.1885999999999992</v>
      </c>
      <c r="BJ52" s="85">
        <v>3.6200000000000003E-2</v>
      </c>
      <c r="BK52" s="83">
        <v>8.1954999999999991</v>
      </c>
      <c r="BL52" s="84">
        <v>1.6545000000000001</v>
      </c>
      <c r="BM52" s="84"/>
      <c r="BN52" s="84">
        <v>8.2803000000000004</v>
      </c>
      <c r="BO52" s="85">
        <v>9.4899999999999998E-2</v>
      </c>
      <c r="BP52" s="83">
        <v>8.1859999999999999</v>
      </c>
      <c r="BQ52" s="84">
        <v>1.6434</v>
      </c>
      <c r="BR52" s="84"/>
      <c r="BS52" s="84">
        <v>8.2263999999999999</v>
      </c>
      <c r="BT52" s="85">
        <v>6.54E-2</v>
      </c>
      <c r="BU52" s="83">
        <v>8.1697000000000006</v>
      </c>
      <c r="BV52" s="84">
        <v>1.6589</v>
      </c>
      <c r="BW52" s="84"/>
      <c r="BX52" s="84">
        <v>8.2748000000000008</v>
      </c>
      <c r="BY52" s="85">
        <v>9.0800000000000006E-2</v>
      </c>
    </row>
    <row r="53" spans="2:77" ht="18.75">
      <c r="B53" s="3" t="s">
        <v>15</v>
      </c>
      <c r="C53" s="83">
        <v>8.1142000000000003</v>
      </c>
      <c r="D53" s="84">
        <v>1.5251999999999999</v>
      </c>
      <c r="E53" s="84"/>
      <c r="F53" s="84">
        <v>8.2537000000000003</v>
      </c>
      <c r="G53" s="85">
        <v>8.9999999999999998E-4</v>
      </c>
      <c r="H53" s="83">
        <v>8.1083999999999996</v>
      </c>
      <c r="I53" s="84">
        <v>1.5284</v>
      </c>
      <c r="J53" s="84"/>
      <c r="K53" s="84">
        <v>8.2287999999999997</v>
      </c>
      <c r="L53" s="85">
        <v>2.0000000000000001E-4</v>
      </c>
      <c r="M53" s="83">
        <v>8.1173999999999999</v>
      </c>
      <c r="N53" s="84">
        <v>1.5196000000000001</v>
      </c>
      <c r="O53" s="84"/>
      <c r="P53" s="84">
        <v>8.2354000000000003</v>
      </c>
      <c r="Q53" s="85">
        <v>-5.4000000000000003E-3</v>
      </c>
      <c r="R53" s="83">
        <v>8.1193000000000008</v>
      </c>
      <c r="S53" s="84">
        <v>1.5286999999999999</v>
      </c>
      <c r="T53" s="84"/>
      <c r="U53" s="84">
        <v>8.2516999999999996</v>
      </c>
      <c r="V53" s="85">
        <v>-4.1000000000000003E-3</v>
      </c>
      <c r="W53" s="83">
        <v>8.1420999999999992</v>
      </c>
      <c r="X53" s="84">
        <v>1.5528999999999999</v>
      </c>
      <c r="Y53" s="84"/>
      <c r="Z53" s="84">
        <v>8.2339000000000002</v>
      </c>
      <c r="AA53" s="85">
        <v>-4.1700000000000001E-2</v>
      </c>
      <c r="AB53" s="83">
        <v>8.1008999999999993</v>
      </c>
      <c r="AC53" s="84">
        <v>1.5279</v>
      </c>
      <c r="AD53" s="84"/>
      <c r="AE53" s="84">
        <v>8.2334999999999994</v>
      </c>
      <c r="AF53" s="85">
        <v>-2.1899999999999999E-2</v>
      </c>
      <c r="AG53" s="83">
        <v>8.0812000000000008</v>
      </c>
      <c r="AH53" s="84">
        <v>1.5798000000000001</v>
      </c>
      <c r="AI53" s="84"/>
      <c r="AJ53" s="84">
        <v>8.1925000000000008</v>
      </c>
      <c r="AK53" s="85">
        <v>-1E-4</v>
      </c>
      <c r="AL53" s="83">
        <v>7.9824000000000002</v>
      </c>
      <c r="AM53" s="84">
        <v>1.6910000000000001</v>
      </c>
      <c r="AN53" s="84"/>
      <c r="AO53" s="84">
        <v>8.1395</v>
      </c>
      <c r="AP53" s="85">
        <v>1.0500000000000001E-2</v>
      </c>
      <c r="AQ53" s="83">
        <v>8.0081000000000007</v>
      </c>
      <c r="AR53" s="84">
        <v>1.6807000000000001</v>
      </c>
      <c r="AS53" s="84"/>
      <c r="AT53" s="84">
        <v>8.2444000000000006</v>
      </c>
      <c r="AU53" s="85">
        <v>0</v>
      </c>
      <c r="AV53" s="83">
        <v>7.97</v>
      </c>
      <c r="AW53" s="84">
        <v>1.6921999999999999</v>
      </c>
      <c r="AX53" s="84"/>
      <c r="AY53" s="84">
        <v>8.0686</v>
      </c>
      <c r="AZ53" s="85">
        <v>-5.1999999999999998E-3</v>
      </c>
      <c r="BA53" s="83">
        <v>8.0023999999999997</v>
      </c>
      <c r="BB53" s="84">
        <v>1.6950000000000001</v>
      </c>
      <c r="BC53" s="84"/>
      <c r="BD53" s="84">
        <v>8.0791000000000004</v>
      </c>
      <c r="BE53" s="85">
        <v>-1.7500000000000002E-2</v>
      </c>
      <c r="BF53" s="83">
        <v>7.9851999999999999</v>
      </c>
      <c r="BG53" s="84">
        <v>1.7307999999999999</v>
      </c>
      <c r="BH53" s="84"/>
      <c r="BI53" s="84">
        <v>8.0619999999999994</v>
      </c>
      <c r="BJ53" s="85">
        <v>-2.0199999999999999E-2</v>
      </c>
      <c r="BK53" s="83">
        <v>8.0503</v>
      </c>
      <c r="BL53" s="84">
        <v>1.6893</v>
      </c>
      <c r="BM53" s="84"/>
      <c r="BN53" s="84">
        <v>8.1351999999999993</v>
      </c>
      <c r="BO53" s="85">
        <v>-8.2000000000000007E-3</v>
      </c>
      <c r="BP53" s="83">
        <v>8.0099</v>
      </c>
      <c r="BQ53" s="84">
        <v>1.6851</v>
      </c>
      <c r="BR53" s="84"/>
      <c r="BS53" s="84">
        <v>8.0855999999999995</v>
      </c>
      <c r="BT53" s="85">
        <v>-2.2599999999999999E-2</v>
      </c>
      <c r="BU53" s="83">
        <v>7.9911000000000003</v>
      </c>
      <c r="BV53" s="84">
        <v>1.6907000000000001</v>
      </c>
      <c r="BW53" s="84"/>
      <c r="BX53" s="84">
        <v>8.1484000000000005</v>
      </c>
      <c r="BY53" s="85">
        <v>-3.9031299999999997E-18</v>
      </c>
    </row>
    <row r="54" spans="2:77" ht="18.75">
      <c r="B54" s="3" t="s">
        <v>16</v>
      </c>
      <c r="C54" s="83">
        <v>8.0845000000000002</v>
      </c>
      <c r="D54" s="84">
        <v>1.6335</v>
      </c>
      <c r="E54" s="84"/>
      <c r="F54" s="84">
        <v>8.3277999999999999</v>
      </c>
      <c r="G54" s="85">
        <v>0</v>
      </c>
      <c r="H54" s="83">
        <v>8.0698000000000008</v>
      </c>
      <c r="I54" s="84">
        <v>1.6133999999999999</v>
      </c>
      <c r="J54" s="84"/>
      <c r="K54" s="84">
        <v>8.2949999999999999</v>
      </c>
      <c r="L54" s="85">
        <v>0</v>
      </c>
      <c r="M54" s="83">
        <v>8.0864999999999991</v>
      </c>
      <c r="N54" s="84">
        <v>1.6285000000000001</v>
      </c>
      <c r="O54" s="84"/>
      <c r="P54" s="84">
        <v>8.2995999999999999</v>
      </c>
      <c r="Q54" s="85">
        <v>0</v>
      </c>
      <c r="R54" s="83">
        <v>8.0747999999999998</v>
      </c>
      <c r="S54" s="84">
        <v>1.6195999999999999</v>
      </c>
      <c r="T54" s="84"/>
      <c r="U54" s="84">
        <v>8.3102</v>
      </c>
      <c r="V54" s="85">
        <v>0</v>
      </c>
      <c r="W54" s="83">
        <v>8.0717999999999996</v>
      </c>
      <c r="X54" s="84">
        <v>1.6195999999999999</v>
      </c>
      <c r="Y54" s="84"/>
      <c r="Z54" s="84">
        <v>8.3111999999999995</v>
      </c>
      <c r="AA54" s="85">
        <v>0</v>
      </c>
      <c r="AB54" s="83">
        <v>8.0833999999999993</v>
      </c>
      <c r="AC54" s="84">
        <v>1.6275999999999999</v>
      </c>
      <c r="AD54" s="84"/>
      <c r="AE54" s="84">
        <v>8.3070000000000004</v>
      </c>
      <c r="AF54" s="85">
        <v>0</v>
      </c>
      <c r="AG54" s="83">
        <v>8.0246999999999993</v>
      </c>
      <c r="AH54" s="84">
        <v>1.6478999999999999</v>
      </c>
      <c r="AI54" s="84"/>
      <c r="AJ54" s="84">
        <v>8.2782</v>
      </c>
      <c r="AK54" s="85">
        <v>0</v>
      </c>
      <c r="AL54" s="83">
        <v>7.9641999999999999</v>
      </c>
      <c r="AM54" s="84">
        <v>1.6878</v>
      </c>
      <c r="AN54" s="84"/>
      <c r="AO54" s="84">
        <v>8.2026000000000003</v>
      </c>
      <c r="AP54" s="85">
        <v>0</v>
      </c>
      <c r="AQ54" s="83">
        <v>7.9505999999999997</v>
      </c>
      <c r="AR54" s="84">
        <v>1.7056</v>
      </c>
      <c r="AS54" s="84"/>
      <c r="AT54" s="84">
        <v>8.2058</v>
      </c>
      <c r="AU54" s="85">
        <v>0</v>
      </c>
      <c r="AV54" s="83">
        <v>7.9185999999999996</v>
      </c>
      <c r="AW54" s="84">
        <v>1.7416</v>
      </c>
      <c r="AX54" s="84"/>
      <c r="AY54" s="84">
        <v>8.1942000000000004</v>
      </c>
      <c r="AZ54" s="85">
        <v>0</v>
      </c>
      <c r="BA54" s="83">
        <v>7.9321000000000002</v>
      </c>
      <c r="BB54" s="84">
        <v>1.7139</v>
      </c>
      <c r="BC54" s="84"/>
      <c r="BD54" s="84">
        <v>8.2111999999999998</v>
      </c>
      <c r="BE54" s="85">
        <v>0</v>
      </c>
      <c r="BF54" s="83">
        <v>7.9310999999999998</v>
      </c>
      <c r="BG54" s="84">
        <v>1.7366999999999999</v>
      </c>
      <c r="BH54" s="84"/>
      <c r="BI54" s="84">
        <v>8.1826000000000008</v>
      </c>
      <c r="BJ54" s="85">
        <v>0</v>
      </c>
      <c r="BK54" s="83">
        <v>7.9901999999999997</v>
      </c>
      <c r="BL54" s="84">
        <v>1.6903999999999999</v>
      </c>
      <c r="BM54" s="84"/>
      <c r="BN54" s="84">
        <v>8.2466000000000008</v>
      </c>
      <c r="BO54" s="85">
        <v>0</v>
      </c>
      <c r="BP54" s="83">
        <v>7.9330999999999996</v>
      </c>
      <c r="BQ54" s="84">
        <v>1.6689000000000001</v>
      </c>
      <c r="BR54" s="84"/>
      <c r="BS54" s="84">
        <v>8.2455999999999996</v>
      </c>
      <c r="BT54" s="85">
        <v>0</v>
      </c>
      <c r="BU54" s="83">
        <v>7.9863</v>
      </c>
      <c r="BV54" s="84">
        <v>1.7304999999999999</v>
      </c>
      <c r="BW54" s="84"/>
      <c r="BX54" s="84">
        <v>8.2317999999999998</v>
      </c>
      <c r="BY54" s="85">
        <v>0</v>
      </c>
    </row>
    <row r="55" spans="2:77" ht="18.75">
      <c r="B55" s="3" t="s">
        <v>94</v>
      </c>
      <c r="C55" s="83">
        <v>7.9512999999999998</v>
      </c>
      <c r="D55" s="84">
        <v>1.6076999999999999</v>
      </c>
      <c r="E55" s="84"/>
      <c r="F55" s="84">
        <v>8.1270000000000007</v>
      </c>
      <c r="G55" s="85">
        <v>-5.3800000000000001E-2</v>
      </c>
      <c r="H55" s="83">
        <v>7.9591000000000003</v>
      </c>
      <c r="I55" s="84">
        <v>1.6127</v>
      </c>
      <c r="J55" s="84"/>
      <c r="K55" s="84">
        <v>8.0982000000000003</v>
      </c>
      <c r="L55" s="85">
        <v>-6.5000000000000002E-2</v>
      </c>
      <c r="M55" s="83">
        <v>7.9637000000000002</v>
      </c>
      <c r="N55" s="84">
        <v>1.6231</v>
      </c>
      <c r="O55" s="84"/>
      <c r="P55" s="84">
        <v>8.1445000000000007</v>
      </c>
      <c r="Q55" s="85">
        <v>-5.57E-2</v>
      </c>
      <c r="R55" s="83">
        <v>7.9603999999999999</v>
      </c>
      <c r="S55" s="84">
        <v>1.619</v>
      </c>
      <c r="T55" s="84"/>
      <c r="U55" s="84">
        <v>8.1405999999999992</v>
      </c>
      <c r="V55" s="85">
        <v>-5.8200000000000002E-2</v>
      </c>
      <c r="W55" s="83">
        <v>7.9576000000000002</v>
      </c>
      <c r="X55" s="84">
        <v>1.6175999999999999</v>
      </c>
      <c r="Y55" s="84"/>
      <c r="Z55" s="84">
        <v>8.1292000000000009</v>
      </c>
      <c r="AA55" s="85">
        <v>-4.9399999999999999E-2</v>
      </c>
      <c r="AB55" s="83">
        <v>7.9573</v>
      </c>
      <c r="AC55" s="84">
        <v>1.6194999999999999</v>
      </c>
      <c r="AD55" s="84"/>
      <c r="AE55" s="84">
        <v>8.1268999999999991</v>
      </c>
      <c r="AF55" s="85">
        <v>4.99E-2</v>
      </c>
      <c r="AG55" s="83">
        <v>7.8895</v>
      </c>
      <c r="AH55" s="84">
        <v>1.6376999999999999</v>
      </c>
      <c r="AI55" s="84"/>
      <c r="AJ55" s="84">
        <v>8.0851000000000006</v>
      </c>
      <c r="AK55" s="85">
        <v>-5.9299999999999999E-2</v>
      </c>
      <c r="AL55" s="83">
        <v>7.8658999999999999</v>
      </c>
      <c r="AM55" s="84">
        <v>1.6742999999999999</v>
      </c>
      <c r="AN55" s="84"/>
      <c r="AO55" s="84">
        <v>8.0191999999999997</v>
      </c>
      <c r="AP55" s="85">
        <v>-3.3599999999999998E-2</v>
      </c>
      <c r="AQ55" s="83">
        <v>7.8624000000000001</v>
      </c>
      <c r="AR55" s="84">
        <v>1.7594000000000001</v>
      </c>
      <c r="AS55" s="84"/>
      <c r="AT55" s="84">
        <v>8.0152000000000001</v>
      </c>
      <c r="AU55" s="85">
        <v>0</v>
      </c>
      <c r="AV55" s="83">
        <v>7.8296000000000001</v>
      </c>
      <c r="AW55" s="84">
        <v>1.7472000000000001</v>
      </c>
      <c r="AX55" s="84"/>
      <c r="AY55" s="84">
        <v>7.9672000000000001</v>
      </c>
      <c r="AZ55" s="85">
        <v>2.76E-2</v>
      </c>
      <c r="BA55" s="83">
        <v>7.8419999999999996</v>
      </c>
      <c r="BB55" s="84">
        <v>1.7302</v>
      </c>
      <c r="BC55" s="84"/>
      <c r="BD55" s="84">
        <v>7.9865000000000004</v>
      </c>
      <c r="BE55" s="85">
        <v>5.7000000000000002E-3</v>
      </c>
      <c r="BF55" s="83">
        <v>7.8281000000000001</v>
      </c>
      <c r="BG55" s="84">
        <v>1.7457</v>
      </c>
      <c r="BH55" s="84"/>
      <c r="BI55" s="84">
        <v>7.9516</v>
      </c>
      <c r="BJ55" s="85">
        <v>8.0000000000000004E-4</v>
      </c>
      <c r="BK55" s="83">
        <v>7.8971</v>
      </c>
      <c r="BL55" s="84">
        <v>1.6809000000000001</v>
      </c>
      <c r="BM55" s="84"/>
      <c r="BN55" s="84">
        <v>8.0167999999999999</v>
      </c>
      <c r="BO55" s="85">
        <v>-3.1600000000000003E-2</v>
      </c>
      <c r="BP55" s="83">
        <v>7.8521000000000001</v>
      </c>
      <c r="BQ55" s="84">
        <v>1.7217</v>
      </c>
      <c r="BR55" s="84"/>
      <c r="BS55" s="84">
        <v>7.9692999999999996</v>
      </c>
      <c r="BT55" s="85">
        <v>2.9100000000000001E-2</v>
      </c>
      <c r="BU55" s="83">
        <v>7.8688000000000002</v>
      </c>
      <c r="BV55" s="84">
        <v>1.6668000000000001</v>
      </c>
      <c r="BW55" s="84"/>
      <c r="BX55" s="84">
        <v>8.0200999999999993</v>
      </c>
      <c r="BY55" s="85">
        <v>-3.6700000000000003E-2</v>
      </c>
    </row>
    <row r="56" spans="2:77" ht="18.75">
      <c r="B56" s="3" t="s">
        <v>95</v>
      </c>
      <c r="C56" s="83">
        <v>8.1270000000000007</v>
      </c>
      <c r="D56" s="84">
        <v>1.617</v>
      </c>
      <c r="E56" s="84"/>
      <c r="F56" s="84">
        <v>8.1335999999999995</v>
      </c>
      <c r="G56" s="85">
        <v>3.2000000000000002E-3</v>
      </c>
      <c r="H56" s="83">
        <v>8.1026000000000007</v>
      </c>
      <c r="I56" s="84">
        <v>1.6012</v>
      </c>
      <c r="J56" s="84"/>
      <c r="K56" s="84">
        <v>8.1271000000000004</v>
      </c>
      <c r="L56" s="85">
        <v>-3.1099999999999999E-2</v>
      </c>
      <c r="M56" s="83">
        <v>8.0919000000000008</v>
      </c>
      <c r="N56" s="84">
        <v>1.5685</v>
      </c>
      <c r="O56" s="84"/>
      <c r="P56" s="84">
        <v>8.1765000000000008</v>
      </c>
      <c r="Q56" s="85">
        <v>-4.8999999999999998E-3</v>
      </c>
      <c r="R56" s="83">
        <v>8.1183999999999994</v>
      </c>
      <c r="S56" s="84">
        <v>1.6144000000000001</v>
      </c>
      <c r="T56" s="84"/>
      <c r="U56" s="84">
        <v>8.1647999999999996</v>
      </c>
      <c r="V56" s="85">
        <v>-1.4E-2</v>
      </c>
      <c r="W56" s="83">
        <v>8.1136999999999997</v>
      </c>
      <c r="X56" s="84">
        <v>1.6325000000000001</v>
      </c>
      <c r="Y56" s="84"/>
      <c r="Z56" s="84">
        <v>8.1821999999999999</v>
      </c>
      <c r="AA56" s="85">
        <v>-1.72E-2</v>
      </c>
      <c r="AB56" s="83">
        <v>8.1306999999999992</v>
      </c>
      <c r="AC56" s="84">
        <v>1.6181000000000001</v>
      </c>
      <c r="AD56" s="84"/>
      <c r="AE56" s="84">
        <v>8.1845999999999997</v>
      </c>
      <c r="AF56" s="85">
        <v>1.04E-2</v>
      </c>
      <c r="AG56" s="83">
        <v>8.1035000000000004</v>
      </c>
      <c r="AH56" s="84">
        <v>1.6265000000000001</v>
      </c>
      <c r="AI56" s="84"/>
      <c r="AJ56" s="84">
        <v>8.1297999999999995</v>
      </c>
      <c r="AK56" s="85">
        <v>-2.18E-2</v>
      </c>
      <c r="AL56" s="83">
        <v>8.0038</v>
      </c>
      <c r="AM56" s="84">
        <v>1.6888000000000001</v>
      </c>
      <c r="AN56" s="84"/>
      <c r="AO56" s="84">
        <v>8.0411000000000001</v>
      </c>
      <c r="AP56" s="85">
        <v>-3.7000000000000002E-3</v>
      </c>
      <c r="AQ56" s="83">
        <v>7.9810999999999996</v>
      </c>
      <c r="AR56" s="84">
        <v>1.7181</v>
      </c>
      <c r="AS56" s="84"/>
      <c r="AT56" s="84">
        <v>8.1432000000000002</v>
      </c>
      <c r="AU56" s="85">
        <v>0</v>
      </c>
      <c r="AV56" s="83">
        <v>7.9485999999999999</v>
      </c>
      <c r="AW56" s="84">
        <v>1.7447999999999999</v>
      </c>
      <c r="AX56" s="84"/>
      <c r="AY56" s="84">
        <v>7.9729999999999999</v>
      </c>
      <c r="AZ56" s="85">
        <v>-8.0000000000000004E-4</v>
      </c>
      <c r="BA56" s="83">
        <v>7.9580000000000002</v>
      </c>
      <c r="BB56" s="84">
        <v>1.7170000000000001</v>
      </c>
      <c r="BC56" s="84"/>
      <c r="BD56" s="84">
        <v>7.9828000000000001</v>
      </c>
      <c r="BE56" s="85">
        <v>4.0000000000000001E-3</v>
      </c>
      <c r="BF56" s="83">
        <v>7.9530000000000003</v>
      </c>
      <c r="BG56" s="84">
        <v>1.7090000000000001</v>
      </c>
      <c r="BH56" s="84"/>
      <c r="BI56" s="84">
        <v>7.9896000000000003</v>
      </c>
      <c r="BJ56" s="85">
        <v>-1.8599999999999998E-2</v>
      </c>
      <c r="BK56" s="83">
        <v>8.0164000000000009</v>
      </c>
      <c r="BL56" s="84">
        <v>1.6806000000000001</v>
      </c>
      <c r="BM56" s="84"/>
      <c r="BN56" s="84">
        <v>8.0509000000000004</v>
      </c>
      <c r="BO56" s="85">
        <v>-1.2699999999999999E-2</v>
      </c>
      <c r="BP56" s="83">
        <v>7.9805999999999999</v>
      </c>
      <c r="BQ56" s="84">
        <v>1.6923999999999999</v>
      </c>
      <c r="BR56" s="84"/>
      <c r="BS56" s="84">
        <v>7.9987000000000004</v>
      </c>
      <c r="BT56" s="85">
        <v>1.89E-2</v>
      </c>
      <c r="BU56" s="83">
        <v>8.0180000000000007</v>
      </c>
      <c r="BV56" s="84">
        <v>1.6816</v>
      </c>
      <c r="BW56" s="84"/>
      <c r="BX56" s="84">
        <v>8.0347000000000008</v>
      </c>
      <c r="BY56" s="85">
        <v>-4.3E-3</v>
      </c>
    </row>
    <row r="57" spans="2:77" ht="18.75">
      <c r="B57" s="4" t="s">
        <v>44</v>
      </c>
      <c r="C57" s="83">
        <v>8.6399000000000008</v>
      </c>
      <c r="D57" s="84">
        <v>1.1707000000000001</v>
      </c>
      <c r="E57" s="84"/>
      <c r="F57" s="84">
        <v>8.6821000000000002</v>
      </c>
      <c r="G57" s="85">
        <v>0.47189999999999999</v>
      </c>
      <c r="H57" s="83">
        <v>8.6196000000000002</v>
      </c>
      <c r="I57" s="84">
        <v>1.1832</v>
      </c>
      <c r="J57" s="84"/>
      <c r="K57" s="84">
        <v>8.6676000000000002</v>
      </c>
      <c r="L57" s="85">
        <v>0.4536</v>
      </c>
      <c r="M57" s="83">
        <v>8.6489999999999991</v>
      </c>
      <c r="N57" s="84">
        <v>1.1616</v>
      </c>
      <c r="O57" s="84"/>
      <c r="P57" s="84">
        <v>8.6709999999999994</v>
      </c>
      <c r="Q57" s="85">
        <v>0.45900000000000002</v>
      </c>
      <c r="R57" s="83">
        <v>8.6527999999999992</v>
      </c>
      <c r="S57" s="84">
        <v>1.1634</v>
      </c>
      <c r="T57" s="84"/>
      <c r="U57" s="84">
        <v>8.6739999999999995</v>
      </c>
      <c r="V57" s="85">
        <v>0.46200000000000002</v>
      </c>
      <c r="W57" s="83">
        <v>8.6501000000000001</v>
      </c>
      <c r="X57" s="84">
        <v>1.1685000000000001</v>
      </c>
      <c r="Y57" s="84"/>
      <c r="Z57" s="84">
        <v>8.6828000000000003</v>
      </c>
      <c r="AA57" s="85">
        <v>0.47960000000000003</v>
      </c>
      <c r="AB57" s="83">
        <v>8.6471</v>
      </c>
      <c r="AC57" s="84">
        <v>1.1662999999999999</v>
      </c>
      <c r="AD57" s="84"/>
      <c r="AE57" s="84">
        <v>8.6123999999999992</v>
      </c>
      <c r="AF57" s="85">
        <v>-6.0000000000000001E-3</v>
      </c>
      <c r="AG57" s="83">
        <v>8.6021000000000001</v>
      </c>
      <c r="AH57" s="84">
        <v>1.2051000000000001</v>
      </c>
      <c r="AI57" s="84"/>
      <c r="AJ57" s="84">
        <v>8.6654</v>
      </c>
      <c r="AK57" s="85">
        <v>0.496</v>
      </c>
      <c r="AL57" s="83">
        <v>8.5162999999999993</v>
      </c>
      <c r="AM57" s="84">
        <v>1.2466999999999999</v>
      </c>
      <c r="AN57" s="84"/>
      <c r="AO57" s="84">
        <v>8.6379999999999999</v>
      </c>
      <c r="AP57" s="85">
        <v>0.56359999999999999</v>
      </c>
      <c r="AQ57" s="83">
        <v>8.6363000000000003</v>
      </c>
      <c r="AR57" s="84">
        <v>1.1727000000000001</v>
      </c>
      <c r="AS57" s="84"/>
      <c r="AT57" s="84">
        <v>8.6557999999999993</v>
      </c>
      <c r="AU57" s="85">
        <v>0</v>
      </c>
      <c r="AV57" s="83">
        <v>8.6229999999999993</v>
      </c>
      <c r="AW57" s="84">
        <v>1.1739999999999999</v>
      </c>
      <c r="AX57" s="84"/>
      <c r="AY57" s="84">
        <v>8.7502999999999993</v>
      </c>
      <c r="AZ57" s="85">
        <v>0.64749999999999996</v>
      </c>
      <c r="BA57" s="83">
        <v>8.6361000000000008</v>
      </c>
      <c r="BB57" s="84">
        <v>1.1722999999999999</v>
      </c>
      <c r="BC57" s="84"/>
      <c r="BD57" s="84">
        <v>8.7417999999999996</v>
      </c>
      <c r="BE57" s="85">
        <v>0.62580000000000002</v>
      </c>
      <c r="BF57" s="83">
        <v>8.6237999999999992</v>
      </c>
      <c r="BG57" s="84">
        <v>1.1659999999999999</v>
      </c>
      <c r="BH57" s="84"/>
      <c r="BI57" s="84">
        <v>8.7518999999999991</v>
      </c>
      <c r="BJ57" s="85">
        <v>0.64849999999999997</v>
      </c>
      <c r="BK57" s="83">
        <v>8.6334999999999997</v>
      </c>
      <c r="BL57" s="84">
        <v>1.1678999999999999</v>
      </c>
      <c r="BM57" s="84"/>
      <c r="BN57" s="84">
        <v>8.7218999999999998</v>
      </c>
      <c r="BO57" s="85">
        <v>0.57969999999999999</v>
      </c>
      <c r="BP57" s="83">
        <v>8.7102000000000004</v>
      </c>
      <c r="BQ57" s="84">
        <v>1.1000000000000001</v>
      </c>
      <c r="BR57" s="84"/>
      <c r="BS57" s="84">
        <v>8.7562999999999995</v>
      </c>
      <c r="BT57" s="85">
        <v>0.68869999999999998</v>
      </c>
      <c r="BU57" s="83">
        <v>8.6053999999999995</v>
      </c>
      <c r="BV57" s="84">
        <v>1.2225999999999999</v>
      </c>
      <c r="BW57" s="84"/>
      <c r="BX57" s="84">
        <v>8.6785999999999994</v>
      </c>
      <c r="BY57" s="85">
        <v>0.58320000000000005</v>
      </c>
    </row>
    <row r="58" spans="2:77" ht="18">
      <c r="B58" s="4" t="s">
        <v>45</v>
      </c>
      <c r="C58" s="83">
        <v>8.3537999999999997</v>
      </c>
      <c r="D58" s="84">
        <v>1.2078</v>
      </c>
      <c r="E58" s="84"/>
      <c r="F58" s="84">
        <v>8.5733999999999995</v>
      </c>
      <c r="G58" s="85">
        <v>0</v>
      </c>
      <c r="H58" s="83">
        <v>8.3016000000000005</v>
      </c>
      <c r="I58" s="84">
        <v>1.2272000000000001</v>
      </c>
      <c r="J58" s="84"/>
      <c r="K58" s="84">
        <v>8.5396000000000001</v>
      </c>
      <c r="L58" s="85">
        <v>0</v>
      </c>
      <c r="M58" s="83">
        <v>8.3506</v>
      </c>
      <c r="N58" s="84">
        <v>1.1988000000000001</v>
      </c>
      <c r="O58" s="84"/>
      <c r="P58" s="84">
        <v>8.5793999999999997</v>
      </c>
      <c r="Q58" s="85">
        <v>0</v>
      </c>
      <c r="R58" s="83">
        <v>8.3295999999999992</v>
      </c>
      <c r="S58" s="84">
        <v>1.1943999999999999</v>
      </c>
      <c r="T58" s="84"/>
      <c r="U58" s="84">
        <v>8.5858000000000008</v>
      </c>
      <c r="V58" s="85">
        <v>0</v>
      </c>
      <c r="W58" s="83">
        <v>8.3331999999999997</v>
      </c>
      <c r="X58" s="84">
        <v>1.206</v>
      </c>
      <c r="Y58" s="84"/>
      <c r="Z58" s="84">
        <v>8.5858000000000008</v>
      </c>
      <c r="AA58" s="85">
        <v>0</v>
      </c>
      <c r="AB58" s="83">
        <v>8.3168000000000006</v>
      </c>
      <c r="AC58" s="84">
        <v>1.2036</v>
      </c>
      <c r="AD58" s="84"/>
      <c r="AE58" s="84">
        <v>8.5594000000000001</v>
      </c>
      <c r="AF58" s="85">
        <v>0</v>
      </c>
      <c r="AG58" s="83">
        <v>8.2765000000000004</v>
      </c>
      <c r="AH58" s="84">
        <v>1.2246999999999999</v>
      </c>
      <c r="AI58" s="84"/>
      <c r="AJ58" s="84">
        <v>8.5578000000000003</v>
      </c>
      <c r="AK58" s="85">
        <v>0</v>
      </c>
      <c r="AL58" s="83">
        <v>8.1668000000000003</v>
      </c>
      <c r="AM58" s="84">
        <v>1.3517999999999999</v>
      </c>
      <c r="AN58" s="84"/>
      <c r="AO58" s="84">
        <v>8.4923999999999999</v>
      </c>
      <c r="AP58" s="85">
        <v>0</v>
      </c>
      <c r="AQ58" s="83">
        <v>8.2501999999999995</v>
      </c>
      <c r="AR58" s="84">
        <v>1.383</v>
      </c>
      <c r="AS58" s="84"/>
      <c r="AT58" s="84">
        <v>8.5602</v>
      </c>
      <c r="AU58" s="85">
        <v>0</v>
      </c>
      <c r="AV58" s="83">
        <v>8.2033000000000005</v>
      </c>
      <c r="AW58" s="84">
        <v>1.4607000000000001</v>
      </c>
      <c r="AX58" s="84"/>
      <c r="AY58" s="84">
        <v>8.5375999999999994</v>
      </c>
      <c r="AZ58" s="85">
        <v>0</v>
      </c>
      <c r="BA58" s="83">
        <v>8.2202999999999999</v>
      </c>
      <c r="BB58" s="84">
        <v>1.4080999999999999</v>
      </c>
      <c r="BC58" s="84"/>
      <c r="BD58" s="84">
        <v>8.5527999999999995</v>
      </c>
      <c r="BE58" s="85">
        <v>0</v>
      </c>
      <c r="BF58" s="83">
        <v>8.1803000000000008</v>
      </c>
      <c r="BG58" s="84">
        <v>1.4229000000000001</v>
      </c>
      <c r="BH58" s="84"/>
      <c r="BI58" s="84">
        <v>8.5345999999999993</v>
      </c>
      <c r="BJ58" s="85">
        <v>0</v>
      </c>
      <c r="BK58" s="83">
        <v>8.2727000000000004</v>
      </c>
      <c r="BL58" s="84">
        <v>1.2873000000000001</v>
      </c>
      <c r="BM58" s="84"/>
      <c r="BN58" s="84">
        <v>8.5809999999999995</v>
      </c>
      <c r="BO58" s="85">
        <v>0</v>
      </c>
      <c r="BP58" s="83">
        <v>8.2224000000000004</v>
      </c>
      <c r="BQ58" s="84">
        <v>1.3228</v>
      </c>
      <c r="BR58" s="84"/>
      <c r="BS58" s="84">
        <v>8.5492000000000008</v>
      </c>
      <c r="BT58" s="85">
        <v>0</v>
      </c>
      <c r="BU58" s="83">
        <v>8.2322000000000006</v>
      </c>
      <c r="BV58" s="84">
        <v>1.3142</v>
      </c>
      <c r="BW58" s="84"/>
      <c r="BX58" s="84">
        <v>8.5532000000000004</v>
      </c>
      <c r="BY58" s="85">
        <v>0</v>
      </c>
    </row>
    <row r="59" spans="2:77" ht="18.75">
      <c r="B59" s="4" t="s">
        <v>21</v>
      </c>
      <c r="C59" s="83">
        <v>8.1806000000000001</v>
      </c>
      <c r="D59" s="84">
        <v>1.6566000000000001</v>
      </c>
      <c r="E59" s="84"/>
      <c r="F59" s="84">
        <v>8.3093000000000004</v>
      </c>
      <c r="G59" s="85">
        <v>2.9999999999999997E-4</v>
      </c>
      <c r="H59" s="83">
        <v>8.1935000000000002</v>
      </c>
      <c r="I59" s="84">
        <v>1.6589</v>
      </c>
      <c r="J59" s="84"/>
      <c r="K59" s="84">
        <v>8.2913999999999994</v>
      </c>
      <c r="L59" s="85">
        <v>-4.0000000000000002E-4</v>
      </c>
      <c r="M59" s="83">
        <v>8.1877999999999993</v>
      </c>
      <c r="N59" s="84">
        <v>1.6608000000000001</v>
      </c>
      <c r="O59" s="84"/>
      <c r="P59" s="84">
        <v>8.3179999999999996</v>
      </c>
      <c r="Q59" s="85">
        <v>-1.04E-2</v>
      </c>
      <c r="R59" s="83">
        <v>8.1951000000000001</v>
      </c>
      <c r="S59" s="84">
        <v>1.6629</v>
      </c>
      <c r="T59" s="84"/>
      <c r="U59" s="84">
        <v>8.2873999999999999</v>
      </c>
      <c r="V59" s="85">
        <v>8.9999999999999993E-3</v>
      </c>
      <c r="W59" s="83">
        <v>8.1951999999999998</v>
      </c>
      <c r="X59" s="84">
        <v>1.667</v>
      </c>
      <c r="Y59" s="84"/>
      <c r="Z59" s="84">
        <v>8.2758000000000003</v>
      </c>
      <c r="AA59" s="85">
        <v>-6.7999999999999996E-3</v>
      </c>
      <c r="AB59" s="83">
        <v>8.1798000000000002</v>
      </c>
      <c r="AC59" s="84">
        <v>1.6716</v>
      </c>
      <c r="AD59" s="84"/>
      <c r="AE59" s="84">
        <v>8.2926000000000002</v>
      </c>
      <c r="AF59" s="85">
        <v>4.0000000000000001E-3</v>
      </c>
      <c r="AG59" s="83">
        <v>8.1530000000000005</v>
      </c>
      <c r="AH59" s="84">
        <v>1.7028000000000001</v>
      </c>
      <c r="AI59" s="84"/>
      <c r="AJ59" s="84">
        <v>8.2776999999999994</v>
      </c>
      <c r="AK59" s="85">
        <v>3.8999999999999998E-3</v>
      </c>
      <c r="AL59" s="83">
        <v>8.1033000000000008</v>
      </c>
      <c r="AM59" s="84">
        <v>1.7523</v>
      </c>
      <c r="AN59" s="84"/>
      <c r="AO59" s="84">
        <v>8.2304999999999993</v>
      </c>
      <c r="AP59" s="85">
        <v>2.07E-2</v>
      </c>
      <c r="AQ59" s="83">
        <v>8.1236999999999995</v>
      </c>
      <c r="AR59" s="84">
        <v>1.7182999999999999</v>
      </c>
      <c r="AS59" s="84"/>
      <c r="AT59" s="84">
        <v>8.4207000000000001</v>
      </c>
      <c r="AU59" s="85">
        <v>-1E-4</v>
      </c>
      <c r="AV59" s="83">
        <v>8.1023999999999994</v>
      </c>
      <c r="AW59" s="84">
        <v>1.7485999999999999</v>
      </c>
      <c r="AX59" s="84"/>
      <c r="AY59" s="84">
        <v>8.1837</v>
      </c>
      <c r="AZ59" s="85">
        <v>-1.2699999999999999E-2</v>
      </c>
      <c r="BA59" s="83">
        <v>8.1193000000000008</v>
      </c>
      <c r="BB59" s="84">
        <v>1.7361</v>
      </c>
      <c r="BC59" s="84"/>
      <c r="BD59" s="84">
        <v>8.2118000000000002</v>
      </c>
      <c r="BE59" s="85">
        <v>-1.6E-2</v>
      </c>
      <c r="BF59" s="83">
        <v>8.0904000000000007</v>
      </c>
      <c r="BG59" s="84">
        <v>1.7402</v>
      </c>
      <c r="BH59" s="84"/>
      <c r="BI59" s="84">
        <v>8.1681000000000008</v>
      </c>
      <c r="BJ59" s="85">
        <v>-2.5499999999999998E-2</v>
      </c>
      <c r="BK59" s="83">
        <v>8.1417000000000002</v>
      </c>
      <c r="BL59" s="84">
        <v>1.7246999999999999</v>
      </c>
      <c r="BM59" s="84"/>
      <c r="BN59" s="84">
        <v>8.2446999999999999</v>
      </c>
      <c r="BO59" s="85">
        <v>-5.3E-3</v>
      </c>
      <c r="BP59" s="83">
        <v>8.1214999999999993</v>
      </c>
      <c r="BQ59" s="84">
        <v>1.7179</v>
      </c>
      <c r="BR59" s="84"/>
      <c r="BS59" s="84">
        <v>8.2324999999999999</v>
      </c>
      <c r="BT59" s="85">
        <v>2.9999999999999997E-4</v>
      </c>
      <c r="BU59" s="83">
        <v>8.1137999999999995</v>
      </c>
      <c r="BV59" s="84">
        <v>1.7529999999999999</v>
      </c>
      <c r="BW59" s="84"/>
      <c r="BX59" s="84">
        <v>8.2185000000000006</v>
      </c>
      <c r="BY59" s="85">
        <v>1.5900000000000001E-2</v>
      </c>
    </row>
    <row r="60" spans="2:77" ht="18.75">
      <c r="B60" s="4" t="s">
        <v>157</v>
      </c>
      <c r="C60" s="83">
        <v>8.5568000000000008</v>
      </c>
      <c r="D60" s="84">
        <v>1.1659999999999999</v>
      </c>
      <c r="E60" s="84"/>
      <c r="F60" s="84">
        <v>8.58</v>
      </c>
      <c r="G60" s="85">
        <v>-0.36980000000000002</v>
      </c>
      <c r="H60" s="83">
        <v>8.5317000000000007</v>
      </c>
      <c r="I60" s="84">
        <v>1.1738999999999999</v>
      </c>
      <c r="J60" s="84"/>
      <c r="K60" s="84">
        <v>8.5554000000000006</v>
      </c>
      <c r="L60" s="85">
        <v>-0.25380000000000003</v>
      </c>
      <c r="M60" s="83">
        <v>8.5394000000000005</v>
      </c>
      <c r="N60" s="84">
        <v>1.1736</v>
      </c>
      <c r="O60" s="84"/>
      <c r="P60" s="84">
        <v>8.5597999999999992</v>
      </c>
      <c r="Q60" s="85">
        <v>-0.20760000000000001</v>
      </c>
      <c r="R60" s="83">
        <v>8.5342000000000002</v>
      </c>
      <c r="S60" s="84">
        <v>1.1564000000000001</v>
      </c>
      <c r="T60" s="84"/>
      <c r="U60" s="84">
        <v>8.5901999999999994</v>
      </c>
      <c r="V60" s="85">
        <v>-0.3004</v>
      </c>
      <c r="W60" s="83">
        <v>8.5229999999999997</v>
      </c>
      <c r="X60" s="84">
        <v>1.1732</v>
      </c>
      <c r="Y60" s="84"/>
      <c r="Z60" s="84">
        <v>8.5975999999999999</v>
      </c>
      <c r="AA60" s="85">
        <v>-0.31979999999999997</v>
      </c>
      <c r="AB60" s="83">
        <v>8.5412999999999997</v>
      </c>
      <c r="AC60" s="84">
        <v>1.1751</v>
      </c>
      <c r="AD60" s="84"/>
      <c r="AE60" s="84">
        <v>8.5459999999999994</v>
      </c>
      <c r="AF60" s="85">
        <v>0.28199999999999997</v>
      </c>
      <c r="AG60" s="83">
        <v>8.4969999999999999</v>
      </c>
      <c r="AH60" s="84">
        <v>1.2165999999999999</v>
      </c>
      <c r="AI60" s="84"/>
      <c r="AJ60" s="84">
        <v>8.5627999999999993</v>
      </c>
      <c r="AK60" s="85">
        <v>-0.37540000000000001</v>
      </c>
      <c r="AL60" s="83">
        <v>8.3425999999999991</v>
      </c>
      <c r="AM60" s="84">
        <v>1.3388</v>
      </c>
      <c r="AN60" s="84"/>
      <c r="AO60" s="84">
        <v>8.5291999999999994</v>
      </c>
      <c r="AP60" s="85">
        <v>-0.41639999999999999</v>
      </c>
      <c r="AQ60" s="83">
        <v>8.4712999999999994</v>
      </c>
      <c r="AR60" s="84">
        <v>1.2526999999999999</v>
      </c>
      <c r="AS60" s="84"/>
      <c r="AT60" s="84">
        <v>8.5556000000000001</v>
      </c>
      <c r="AU60" s="85">
        <v>0</v>
      </c>
      <c r="AV60" s="83">
        <v>8.4686000000000003</v>
      </c>
      <c r="AW60" s="84">
        <v>1.2662</v>
      </c>
      <c r="AX60" s="84"/>
      <c r="AY60" s="84">
        <v>8.5861000000000001</v>
      </c>
      <c r="AZ60" s="85">
        <v>-0.45910000000000001</v>
      </c>
      <c r="BA60" s="83">
        <v>8.4901999999999997</v>
      </c>
      <c r="BB60" s="84">
        <v>1.2554000000000001</v>
      </c>
      <c r="BC60" s="84"/>
      <c r="BD60" s="84">
        <v>8.5947999999999993</v>
      </c>
      <c r="BE60" s="85">
        <v>-0.44419999999999998</v>
      </c>
      <c r="BF60" s="83">
        <v>8.4754000000000005</v>
      </c>
      <c r="BG60" s="84">
        <v>1.2694000000000001</v>
      </c>
      <c r="BH60" s="84"/>
      <c r="BI60" s="84">
        <v>8.5838000000000001</v>
      </c>
      <c r="BJ60" s="85">
        <v>-0.44819999999999999</v>
      </c>
      <c r="BK60" s="83">
        <v>8.4921000000000006</v>
      </c>
      <c r="BL60" s="84">
        <v>1.2444999999999999</v>
      </c>
      <c r="BM60" s="84"/>
      <c r="BN60" s="84">
        <v>8.5945</v>
      </c>
      <c r="BO60" s="85">
        <v>-0.42330000000000001</v>
      </c>
      <c r="BP60" s="83">
        <v>8.5274999999999999</v>
      </c>
      <c r="BQ60" s="84">
        <v>1.1456999999999999</v>
      </c>
      <c r="BR60" s="84"/>
      <c r="BS60" s="84">
        <v>8.6303000000000001</v>
      </c>
      <c r="BT60" s="85">
        <v>-0.49490000000000001</v>
      </c>
      <c r="BU60" s="83">
        <v>8.4642999999999997</v>
      </c>
      <c r="BV60" s="84">
        <v>1.2665</v>
      </c>
      <c r="BW60" s="84"/>
      <c r="BX60" s="84">
        <v>8.5692000000000004</v>
      </c>
      <c r="BY60" s="85">
        <v>-0.40839999999999999</v>
      </c>
    </row>
    <row r="61" spans="2:77" ht="18.75">
      <c r="B61" s="4" t="s">
        <v>22</v>
      </c>
      <c r="C61" s="83">
        <v>8.2804000000000002</v>
      </c>
      <c r="D61" s="84">
        <v>1.5624</v>
      </c>
      <c r="E61" s="84"/>
      <c r="F61" s="84">
        <v>8.3320000000000007</v>
      </c>
      <c r="G61" s="85">
        <v>-1.8E-3</v>
      </c>
      <c r="H61" s="83">
        <v>8.2420000000000009</v>
      </c>
      <c r="I61" s="84">
        <v>1.5526</v>
      </c>
      <c r="J61" s="84"/>
      <c r="K61" s="84">
        <v>8.3132999999999999</v>
      </c>
      <c r="L61" s="85">
        <v>-2.7000000000000001E-3</v>
      </c>
      <c r="M61" s="83">
        <v>8.2545999999999999</v>
      </c>
      <c r="N61" s="84">
        <v>1.5462</v>
      </c>
      <c r="O61" s="84"/>
      <c r="P61" s="84">
        <v>8.3078000000000003</v>
      </c>
      <c r="Q61" s="85">
        <v>3.2000000000000002E-3</v>
      </c>
      <c r="R61" s="83">
        <v>8.2460000000000004</v>
      </c>
      <c r="S61" s="84">
        <v>1.5582</v>
      </c>
      <c r="T61" s="84"/>
      <c r="U61" s="84">
        <v>8.3036999999999992</v>
      </c>
      <c r="V61" s="85">
        <v>1.7899999999999999E-2</v>
      </c>
      <c r="W61" s="83">
        <v>8.2628000000000004</v>
      </c>
      <c r="X61" s="84">
        <v>1.5598000000000001</v>
      </c>
      <c r="Y61" s="84"/>
      <c r="Z61" s="84">
        <v>8.2926000000000002</v>
      </c>
      <c r="AA61" s="85">
        <v>-1.2200000000000001E-2</v>
      </c>
      <c r="AB61" s="83">
        <v>8.2513000000000005</v>
      </c>
      <c r="AC61" s="84">
        <v>1.5501</v>
      </c>
      <c r="AD61" s="84"/>
      <c r="AE61" s="84">
        <v>8.3147000000000002</v>
      </c>
      <c r="AF61" s="85">
        <v>1E-4</v>
      </c>
      <c r="AG61" s="83">
        <v>8.2291000000000007</v>
      </c>
      <c r="AH61" s="84">
        <v>1.6041000000000001</v>
      </c>
      <c r="AI61" s="84"/>
      <c r="AJ61" s="84">
        <v>8.2843</v>
      </c>
      <c r="AK61" s="85">
        <v>2.8999999999999998E-3</v>
      </c>
      <c r="AL61" s="83">
        <v>8.1312999999999995</v>
      </c>
      <c r="AM61" s="84">
        <v>1.6907000000000001</v>
      </c>
      <c r="AN61" s="84"/>
      <c r="AO61" s="84">
        <v>8.2204999999999995</v>
      </c>
      <c r="AP61" s="85">
        <v>-1.49E-2</v>
      </c>
      <c r="AQ61" s="83">
        <v>8.1430000000000007</v>
      </c>
      <c r="AR61" s="84">
        <v>1.7023999999999999</v>
      </c>
      <c r="AS61" s="84"/>
      <c r="AT61" s="84">
        <v>8.49</v>
      </c>
      <c r="AU61" s="85">
        <v>0</v>
      </c>
      <c r="AV61" s="83">
        <v>8.1051000000000002</v>
      </c>
      <c r="AW61" s="84">
        <v>1.6951000000000001</v>
      </c>
      <c r="AX61" s="84"/>
      <c r="AY61" s="84">
        <v>8.2260000000000009</v>
      </c>
      <c r="AZ61" s="85">
        <v>-1.4200000000000001E-2</v>
      </c>
      <c r="BA61" s="83">
        <v>8.1233000000000004</v>
      </c>
      <c r="BB61" s="84">
        <v>1.6984999999999999</v>
      </c>
      <c r="BC61" s="84"/>
      <c r="BD61" s="84">
        <v>8.2307000000000006</v>
      </c>
      <c r="BE61" s="85">
        <v>4.8999999999999998E-3</v>
      </c>
      <c r="BF61" s="83">
        <v>8.1179000000000006</v>
      </c>
      <c r="BG61" s="84">
        <v>1.7079</v>
      </c>
      <c r="BH61" s="84"/>
      <c r="BI61" s="84">
        <v>8.2222000000000008</v>
      </c>
      <c r="BJ61" s="85">
        <v>-1.5800000000000002E-2</v>
      </c>
      <c r="BK61" s="83">
        <v>8.1745999999999999</v>
      </c>
      <c r="BL61" s="84">
        <v>1.6744000000000001</v>
      </c>
      <c r="BM61" s="84"/>
      <c r="BN61" s="84">
        <v>8.2454999999999998</v>
      </c>
      <c r="BO61" s="85">
        <v>8.3000000000000001E-3</v>
      </c>
      <c r="BP61" s="83">
        <v>8.1617999999999995</v>
      </c>
      <c r="BQ61" s="84">
        <v>1.6798</v>
      </c>
      <c r="BR61" s="84"/>
      <c r="BS61" s="84">
        <v>8.2512000000000008</v>
      </c>
      <c r="BT61" s="85">
        <v>2.7799999999999998E-2</v>
      </c>
      <c r="BU61" s="83">
        <v>8.1547000000000001</v>
      </c>
      <c r="BV61" s="84">
        <v>1.6771</v>
      </c>
      <c r="BW61" s="84"/>
      <c r="BX61" s="84">
        <v>8.2330000000000005</v>
      </c>
      <c r="BY61" s="85">
        <v>-9.7999999999999997E-3</v>
      </c>
    </row>
    <row r="62" spans="2:77" ht="18.75">
      <c r="B62" s="4" t="s">
        <v>158</v>
      </c>
      <c r="C62" s="83">
        <v>8.3915000000000006</v>
      </c>
      <c r="D62" s="84">
        <v>1.1877</v>
      </c>
      <c r="E62" s="84"/>
      <c r="F62" s="84">
        <v>8.5388000000000002</v>
      </c>
      <c r="G62" s="85">
        <v>0</v>
      </c>
      <c r="H62" s="83">
        <v>8.3430999999999997</v>
      </c>
      <c r="I62" s="84">
        <v>1.1997</v>
      </c>
      <c r="J62" s="84"/>
      <c r="K62" s="84">
        <v>8.4572000000000003</v>
      </c>
      <c r="L62" s="85">
        <v>0</v>
      </c>
      <c r="M62" s="83">
        <v>8.3969000000000005</v>
      </c>
      <c r="N62" s="84">
        <v>1.1689000000000001</v>
      </c>
      <c r="O62" s="84"/>
      <c r="P62" s="84">
        <v>8.4572000000000003</v>
      </c>
      <c r="Q62" s="85">
        <v>0</v>
      </c>
      <c r="R62" s="83">
        <v>8.3947000000000003</v>
      </c>
      <c r="S62" s="84">
        <v>1.1682999999999999</v>
      </c>
      <c r="T62" s="84"/>
      <c r="U62" s="84">
        <v>8.5047999999999995</v>
      </c>
      <c r="V62" s="85">
        <v>0</v>
      </c>
      <c r="W62" s="83">
        <v>8.3950999999999993</v>
      </c>
      <c r="X62" s="84">
        <v>1.1653</v>
      </c>
      <c r="Y62" s="84"/>
      <c r="Z62" s="84">
        <v>8.5061999999999998</v>
      </c>
      <c r="AA62" s="85">
        <v>0</v>
      </c>
      <c r="AB62" s="83">
        <v>8.3890999999999991</v>
      </c>
      <c r="AC62" s="84">
        <v>1.1731</v>
      </c>
      <c r="AD62" s="84"/>
      <c r="AE62" s="84">
        <v>8.4708000000000006</v>
      </c>
      <c r="AF62" s="85">
        <v>0</v>
      </c>
      <c r="AG62" s="83">
        <v>8.3470999999999993</v>
      </c>
      <c r="AH62" s="84">
        <v>1.1869000000000001</v>
      </c>
      <c r="AI62" s="84"/>
      <c r="AJ62" s="84">
        <v>8.4258000000000006</v>
      </c>
      <c r="AK62" s="85">
        <v>0</v>
      </c>
      <c r="AL62" s="83">
        <v>8.2890999999999995</v>
      </c>
      <c r="AM62" s="84">
        <v>1.2673000000000001</v>
      </c>
      <c r="AN62" s="84"/>
      <c r="AO62" s="84">
        <v>8.4085999999999999</v>
      </c>
      <c r="AP62" s="85">
        <v>0</v>
      </c>
      <c r="AQ62" s="83">
        <v>8.3209999999999997</v>
      </c>
      <c r="AR62" s="84">
        <v>1.2826</v>
      </c>
      <c r="AS62" s="84"/>
      <c r="AT62" s="84">
        <v>8.4567999999999994</v>
      </c>
      <c r="AU62" s="85">
        <v>0</v>
      </c>
      <c r="AV62" s="83">
        <v>8.2896000000000001</v>
      </c>
      <c r="AW62" s="84">
        <v>1.3415999999999999</v>
      </c>
      <c r="AX62" s="84"/>
      <c r="AY62" s="84">
        <v>8.4619999999999997</v>
      </c>
      <c r="AZ62" s="85">
        <v>0</v>
      </c>
      <c r="BA62" s="83">
        <v>8.3183000000000007</v>
      </c>
      <c r="BB62" s="84">
        <v>1.3025</v>
      </c>
      <c r="BC62" s="84"/>
      <c r="BD62" s="84">
        <v>8.4711999999999996</v>
      </c>
      <c r="BE62" s="85">
        <v>0</v>
      </c>
      <c r="BF62" s="83">
        <v>8.2916000000000007</v>
      </c>
      <c r="BG62" s="84">
        <v>1.3242</v>
      </c>
      <c r="BH62" s="84"/>
      <c r="BI62" s="84">
        <v>8.4217999999999993</v>
      </c>
      <c r="BJ62" s="85">
        <v>0</v>
      </c>
      <c r="BK62" s="83">
        <v>8.3611000000000004</v>
      </c>
      <c r="BL62" s="84">
        <v>1.2457</v>
      </c>
      <c r="BM62" s="84"/>
      <c r="BN62" s="84">
        <v>8.4618000000000002</v>
      </c>
      <c r="BO62" s="85">
        <v>0</v>
      </c>
      <c r="BP62" s="83">
        <v>8.3477999999999994</v>
      </c>
      <c r="BQ62" s="84">
        <v>1.2654000000000001</v>
      </c>
      <c r="BR62" s="84"/>
      <c r="BS62" s="84">
        <v>8.4710000000000001</v>
      </c>
      <c r="BT62" s="85">
        <v>0</v>
      </c>
      <c r="BU62" s="83">
        <v>8.3415999999999997</v>
      </c>
      <c r="BV62" s="84">
        <v>1.2556</v>
      </c>
      <c r="BW62" s="84"/>
      <c r="BX62" s="84">
        <v>8.4550000000000001</v>
      </c>
      <c r="BY62" s="85">
        <v>0</v>
      </c>
    </row>
    <row r="63" spans="2:77" ht="18.75">
      <c r="B63" s="4" t="s">
        <v>17</v>
      </c>
      <c r="C63" s="83">
        <v>8.1868999999999996</v>
      </c>
      <c r="D63" s="84">
        <v>1.4589000000000001</v>
      </c>
      <c r="E63" s="84"/>
      <c r="F63" s="84">
        <v>8.4773999999999994</v>
      </c>
      <c r="G63" s="85">
        <v>0</v>
      </c>
      <c r="H63" s="83">
        <v>8.1889000000000003</v>
      </c>
      <c r="I63" s="84">
        <v>1.4881</v>
      </c>
      <c r="J63" s="84"/>
      <c r="K63" s="84">
        <v>8.4404000000000003</v>
      </c>
      <c r="L63" s="85">
        <v>0</v>
      </c>
      <c r="M63" s="83">
        <v>8.2287999999999997</v>
      </c>
      <c r="N63" s="84">
        <v>1.4648000000000001</v>
      </c>
      <c r="O63" s="84"/>
      <c r="P63" s="84">
        <v>8.4339999999999993</v>
      </c>
      <c r="Q63" s="85">
        <v>0</v>
      </c>
      <c r="R63" s="83">
        <v>8.1849000000000007</v>
      </c>
      <c r="S63" s="84">
        <v>1.4369000000000001</v>
      </c>
      <c r="T63" s="84"/>
      <c r="U63" s="84">
        <v>8.4461999999999993</v>
      </c>
      <c r="V63" s="85">
        <v>0</v>
      </c>
      <c r="W63" s="83">
        <v>8.2124000000000006</v>
      </c>
      <c r="X63" s="84">
        <v>1.4770000000000001</v>
      </c>
      <c r="Y63" s="84"/>
      <c r="Z63" s="84">
        <v>8.4464000000000006</v>
      </c>
      <c r="AA63" s="85">
        <v>0</v>
      </c>
      <c r="AB63" s="83">
        <v>8.1992999999999991</v>
      </c>
      <c r="AC63" s="84">
        <v>1.4724999999999999</v>
      </c>
      <c r="AD63" s="84"/>
      <c r="AE63" s="84">
        <v>8.4436</v>
      </c>
      <c r="AF63" s="85">
        <v>0</v>
      </c>
      <c r="AG63" s="83">
        <v>8.1417999999999999</v>
      </c>
      <c r="AH63" s="84">
        <v>1.5118</v>
      </c>
      <c r="AI63" s="84"/>
      <c r="AJ63" s="84">
        <v>8.4307999999999996</v>
      </c>
      <c r="AK63" s="85">
        <v>0</v>
      </c>
      <c r="AL63" s="83">
        <v>8.0830000000000002</v>
      </c>
      <c r="AM63" s="84">
        <v>1.6097999999999999</v>
      </c>
      <c r="AN63" s="84"/>
      <c r="AO63" s="84">
        <v>8.3673999999999999</v>
      </c>
      <c r="AP63" s="85">
        <v>0</v>
      </c>
      <c r="AQ63" s="83">
        <v>8.0892999999999997</v>
      </c>
      <c r="AR63" s="84">
        <v>1.6113</v>
      </c>
      <c r="AS63" s="84"/>
      <c r="AT63" s="84">
        <v>8.3574000000000002</v>
      </c>
      <c r="AU63" s="85">
        <v>0</v>
      </c>
      <c r="AV63" s="83">
        <v>8.0414999999999992</v>
      </c>
      <c r="AW63" s="84">
        <v>1.6655</v>
      </c>
      <c r="AX63" s="84"/>
      <c r="AY63" s="84">
        <v>8.3282000000000007</v>
      </c>
      <c r="AZ63" s="85">
        <v>0</v>
      </c>
      <c r="BA63" s="83">
        <v>8.0950000000000006</v>
      </c>
      <c r="BB63" s="84">
        <v>1.6314</v>
      </c>
      <c r="BC63" s="84"/>
      <c r="BD63" s="84">
        <v>8.3455999999999992</v>
      </c>
      <c r="BE63" s="85">
        <v>0</v>
      </c>
      <c r="BF63" s="83">
        <v>8.0670999999999999</v>
      </c>
      <c r="BG63" s="84">
        <v>1.6735</v>
      </c>
      <c r="BH63" s="84"/>
      <c r="BI63" s="84">
        <v>8.3181999999999992</v>
      </c>
      <c r="BJ63" s="85">
        <v>0</v>
      </c>
      <c r="BK63" s="83">
        <v>8.0943000000000005</v>
      </c>
      <c r="BL63" s="84">
        <v>1.5617000000000001</v>
      </c>
      <c r="BM63" s="84"/>
      <c r="BN63" s="84">
        <v>8.3764000000000003</v>
      </c>
      <c r="BO63" s="85">
        <v>0</v>
      </c>
      <c r="BP63" s="83">
        <v>8.0764999999999993</v>
      </c>
      <c r="BQ63" s="84">
        <v>1.6214999999999999</v>
      </c>
      <c r="BR63" s="84"/>
      <c r="BS63" s="84">
        <v>8.4009999999999998</v>
      </c>
      <c r="BT63" s="85">
        <v>0</v>
      </c>
      <c r="BU63" s="83">
        <v>8.0678000000000001</v>
      </c>
      <c r="BV63" s="84">
        <v>1.5691999999999999</v>
      </c>
      <c r="BW63" s="84"/>
      <c r="BX63" s="84">
        <v>8.3688000000000002</v>
      </c>
      <c r="BY63" s="85">
        <v>0</v>
      </c>
    </row>
    <row r="64" spans="2:77" ht="18.75">
      <c r="B64" s="4" t="s">
        <v>18</v>
      </c>
      <c r="C64" s="83">
        <v>8.1201000000000008</v>
      </c>
      <c r="D64" s="84">
        <v>1.4706999999999999</v>
      </c>
      <c r="E64" s="84"/>
      <c r="F64" s="84">
        <v>8.4716000000000005</v>
      </c>
      <c r="G64" s="85">
        <v>0</v>
      </c>
      <c r="H64" s="83">
        <v>8.1006</v>
      </c>
      <c r="I64" s="84">
        <v>1.4690000000000001</v>
      </c>
      <c r="J64" s="84"/>
      <c r="K64" s="84">
        <v>8.4139999999999997</v>
      </c>
      <c r="L64" s="85">
        <v>0</v>
      </c>
      <c r="M64" s="83">
        <v>8.1274999999999995</v>
      </c>
      <c r="N64" s="84">
        <v>1.4604999999999999</v>
      </c>
      <c r="O64" s="84"/>
      <c r="P64" s="84">
        <v>8.4489999999999998</v>
      </c>
      <c r="Q64" s="85">
        <v>0</v>
      </c>
      <c r="R64" s="83">
        <v>8.1321999999999992</v>
      </c>
      <c r="S64" s="84">
        <v>1.4748000000000001</v>
      </c>
      <c r="T64" s="84"/>
      <c r="U64" s="84">
        <v>8.4545999999999992</v>
      </c>
      <c r="V64" s="85">
        <v>0</v>
      </c>
      <c r="W64" s="83">
        <v>8.1300000000000008</v>
      </c>
      <c r="X64" s="84">
        <v>1.4728000000000001</v>
      </c>
      <c r="Y64" s="84"/>
      <c r="Z64" s="84">
        <v>8.4591999999999992</v>
      </c>
      <c r="AA64" s="85">
        <v>0</v>
      </c>
      <c r="AB64" s="83">
        <v>8.1187000000000005</v>
      </c>
      <c r="AC64" s="84">
        <v>1.4651000000000001</v>
      </c>
      <c r="AD64" s="84"/>
      <c r="AE64" s="84">
        <v>8.4491999999999994</v>
      </c>
      <c r="AF64" s="85">
        <v>0</v>
      </c>
      <c r="AG64" s="83">
        <v>8.0709999999999997</v>
      </c>
      <c r="AH64" s="84">
        <v>1.526</v>
      </c>
      <c r="AI64" s="84"/>
      <c r="AJ64" s="84">
        <v>8.4390000000000001</v>
      </c>
      <c r="AK64" s="85">
        <v>0</v>
      </c>
      <c r="AL64" s="83">
        <v>7.992</v>
      </c>
      <c r="AM64" s="84">
        <v>1.5995999999999999</v>
      </c>
      <c r="AN64" s="84"/>
      <c r="AO64" s="84">
        <v>8.3396000000000008</v>
      </c>
      <c r="AP64" s="85">
        <v>0</v>
      </c>
      <c r="AQ64" s="83">
        <v>8.0542999999999996</v>
      </c>
      <c r="AR64" s="84">
        <v>1.6685000000000001</v>
      </c>
      <c r="AS64" s="84"/>
      <c r="AT64" s="84">
        <v>8.4543999999999997</v>
      </c>
      <c r="AU64" s="85">
        <v>0</v>
      </c>
      <c r="AV64" s="83">
        <v>8.0489999999999995</v>
      </c>
      <c r="AW64" s="84">
        <v>1.6883999999999999</v>
      </c>
      <c r="AX64" s="84"/>
      <c r="AY64" s="84">
        <v>8.4212000000000007</v>
      </c>
      <c r="AZ64" s="85">
        <v>0</v>
      </c>
      <c r="BA64" s="83">
        <v>8.0569000000000006</v>
      </c>
      <c r="BB64" s="84">
        <v>1.6645000000000001</v>
      </c>
      <c r="BC64" s="84"/>
      <c r="BD64" s="84">
        <v>8.4448000000000008</v>
      </c>
      <c r="BE64" s="85">
        <v>0</v>
      </c>
      <c r="BF64" s="83">
        <v>8.0513999999999992</v>
      </c>
      <c r="BG64" s="84">
        <v>1.6870000000000001</v>
      </c>
      <c r="BH64" s="84"/>
      <c r="BI64" s="84">
        <v>8.4225999999999992</v>
      </c>
      <c r="BJ64" s="85">
        <v>0</v>
      </c>
      <c r="BK64" s="83">
        <v>8.0749999999999993</v>
      </c>
      <c r="BL64" s="84">
        <v>1.6048</v>
      </c>
      <c r="BM64" s="84"/>
      <c r="BN64" s="84">
        <v>8.4619999999999997</v>
      </c>
      <c r="BO64" s="85">
        <v>0</v>
      </c>
      <c r="BP64" s="83">
        <v>8.0589999999999993</v>
      </c>
      <c r="BQ64" s="84">
        <v>1.6628000000000001</v>
      </c>
      <c r="BR64" s="84"/>
      <c r="BS64" s="84">
        <v>8.4648000000000003</v>
      </c>
      <c r="BT64" s="85">
        <v>0</v>
      </c>
      <c r="BU64" s="83">
        <v>8.0389999999999997</v>
      </c>
      <c r="BV64" s="84">
        <v>1.6408</v>
      </c>
      <c r="BW64" s="84"/>
      <c r="BX64" s="84">
        <v>8.4583999999999993</v>
      </c>
      <c r="BY64" s="85">
        <v>0</v>
      </c>
    </row>
    <row r="65" spans="2:77" ht="18.75">
      <c r="B65" s="4" t="s">
        <v>19</v>
      </c>
      <c r="C65" s="83">
        <v>8.2494999999999994</v>
      </c>
      <c r="D65" s="84">
        <v>1.4582999999999999</v>
      </c>
      <c r="E65" s="84"/>
      <c r="F65" s="84">
        <v>8.5006000000000004</v>
      </c>
      <c r="G65" s="85">
        <v>0</v>
      </c>
      <c r="H65" s="83">
        <v>8.2307000000000006</v>
      </c>
      <c r="I65" s="84">
        <v>1.4719</v>
      </c>
      <c r="J65" s="84"/>
      <c r="K65" s="84">
        <v>8.4925999999999995</v>
      </c>
      <c r="L65" s="85">
        <v>0</v>
      </c>
      <c r="M65" s="83">
        <v>8.2672000000000008</v>
      </c>
      <c r="N65" s="84">
        <v>1.456</v>
      </c>
      <c r="O65" s="84"/>
      <c r="P65" s="84">
        <v>8.5071999999999992</v>
      </c>
      <c r="Q65" s="85">
        <v>0</v>
      </c>
      <c r="R65" s="83">
        <v>8.3092000000000006</v>
      </c>
      <c r="S65" s="84">
        <v>1.4652000000000001</v>
      </c>
      <c r="T65" s="84"/>
      <c r="U65" s="84">
        <v>8.5093999999999994</v>
      </c>
      <c r="V65" s="85">
        <v>0</v>
      </c>
      <c r="W65" s="83">
        <v>8.2777999999999992</v>
      </c>
      <c r="X65" s="84">
        <v>1.4823999999999999</v>
      </c>
      <c r="Y65" s="84"/>
      <c r="Z65" s="84">
        <v>8.5112000000000005</v>
      </c>
      <c r="AA65" s="85">
        <v>0</v>
      </c>
      <c r="AB65" s="83">
        <v>8.2710000000000008</v>
      </c>
      <c r="AC65" s="84">
        <v>1.484</v>
      </c>
      <c r="AD65" s="84"/>
      <c r="AE65" s="84">
        <v>8.5047999999999995</v>
      </c>
      <c r="AF65" s="85">
        <v>0</v>
      </c>
      <c r="AG65" s="83">
        <v>8.2027999999999999</v>
      </c>
      <c r="AH65" s="84">
        <v>1.4905999999999999</v>
      </c>
      <c r="AI65" s="84"/>
      <c r="AJ65" s="84">
        <v>8.4740000000000002</v>
      </c>
      <c r="AK65" s="85">
        <v>0</v>
      </c>
      <c r="AL65" s="83">
        <v>8.1948000000000008</v>
      </c>
      <c r="AM65" s="84">
        <v>1.5686</v>
      </c>
      <c r="AN65" s="84"/>
      <c r="AO65" s="84">
        <v>8.4337999999999997</v>
      </c>
      <c r="AP65" s="85">
        <v>0</v>
      </c>
      <c r="AQ65" s="83">
        <v>8.1580999999999992</v>
      </c>
      <c r="AR65" s="84">
        <v>1.5871</v>
      </c>
      <c r="AS65" s="84"/>
      <c r="AT65" s="84">
        <v>8.49</v>
      </c>
      <c r="AU65" s="85">
        <v>0</v>
      </c>
      <c r="AV65" s="83">
        <v>8.1181000000000001</v>
      </c>
      <c r="AW65" s="84">
        <v>1.6520999999999999</v>
      </c>
      <c r="AX65" s="84"/>
      <c r="AY65" s="84">
        <v>8.4602000000000004</v>
      </c>
      <c r="AZ65" s="85">
        <v>0</v>
      </c>
      <c r="BA65" s="83">
        <v>8.1425999999999998</v>
      </c>
      <c r="BB65" s="84">
        <v>1.6053999999999999</v>
      </c>
      <c r="BC65" s="84"/>
      <c r="BD65" s="84">
        <v>8.4802</v>
      </c>
      <c r="BE65" s="85">
        <v>0</v>
      </c>
      <c r="BF65" s="83">
        <v>8.1247000000000007</v>
      </c>
      <c r="BG65" s="84">
        <v>1.6535</v>
      </c>
      <c r="BH65" s="84"/>
      <c r="BI65" s="84">
        <v>8.4591999999999992</v>
      </c>
      <c r="BJ65" s="85">
        <v>0</v>
      </c>
      <c r="BK65" s="83">
        <v>8.1807999999999996</v>
      </c>
      <c r="BL65" s="84">
        <v>1.5538000000000001</v>
      </c>
      <c r="BM65" s="84"/>
      <c r="BN65" s="84">
        <v>8.5123999999999995</v>
      </c>
      <c r="BO65" s="85">
        <v>0</v>
      </c>
      <c r="BP65" s="83">
        <v>8.1640999999999995</v>
      </c>
      <c r="BQ65" s="84">
        <v>1.5892999999999999</v>
      </c>
      <c r="BR65" s="84"/>
      <c r="BS65" s="84">
        <v>8.4870000000000001</v>
      </c>
      <c r="BT65" s="85">
        <v>0</v>
      </c>
      <c r="BU65" s="83">
        <v>8.1565999999999992</v>
      </c>
      <c r="BV65" s="84">
        <v>1.5898000000000001</v>
      </c>
      <c r="BW65" s="84"/>
      <c r="BX65" s="84">
        <v>8.4581999999999997</v>
      </c>
      <c r="BY65" s="85">
        <v>0</v>
      </c>
    </row>
    <row r="66" spans="2:77" ht="18.75">
      <c r="B66" s="4" t="s">
        <v>20</v>
      </c>
      <c r="C66" s="83">
        <v>8.3068000000000008</v>
      </c>
      <c r="D66" s="84">
        <v>1.5056</v>
      </c>
      <c r="E66" s="84"/>
      <c r="F66" s="84">
        <v>8.3232999999999997</v>
      </c>
      <c r="G66" s="85">
        <v>-1.2699999999999999E-2</v>
      </c>
      <c r="H66" s="83">
        <v>8.2931000000000008</v>
      </c>
      <c r="I66" s="84">
        <v>1.5071000000000001</v>
      </c>
      <c r="J66" s="84"/>
      <c r="K66" s="84">
        <v>8.2551000000000005</v>
      </c>
      <c r="L66" s="85">
        <v>-1.37E-2</v>
      </c>
      <c r="M66" s="83">
        <v>8.3353999999999999</v>
      </c>
      <c r="N66" s="84">
        <v>1.4998</v>
      </c>
      <c r="O66" s="84"/>
      <c r="P66" s="84">
        <v>8.2965999999999998</v>
      </c>
      <c r="Q66" s="85">
        <v>-2.4799999999999999E-2</v>
      </c>
      <c r="R66" s="83">
        <v>8.3246000000000002</v>
      </c>
      <c r="S66" s="84">
        <v>1.5032000000000001</v>
      </c>
      <c r="T66" s="84"/>
      <c r="U66" s="84">
        <v>8.3224999999999998</v>
      </c>
      <c r="V66" s="85">
        <v>-7.3000000000000001E-3</v>
      </c>
      <c r="W66" s="83">
        <v>8.3264999999999993</v>
      </c>
      <c r="X66" s="84">
        <v>1.5053000000000001</v>
      </c>
      <c r="Y66" s="84"/>
      <c r="Z66" s="84">
        <v>8.3228000000000009</v>
      </c>
      <c r="AA66" s="85">
        <v>-7.1999999999999998E-3</v>
      </c>
      <c r="AB66" s="83">
        <v>8.3180999999999994</v>
      </c>
      <c r="AC66" s="84">
        <v>1.5053000000000001</v>
      </c>
      <c r="AD66" s="84"/>
      <c r="AE66" s="84">
        <v>8.31</v>
      </c>
      <c r="AF66" s="85">
        <v>0</v>
      </c>
      <c r="AG66" s="83">
        <v>8.2881999999999998</v>
      </c>
      <c r="AH66" s="84">
        <v>1.5384</v>
      </c>
      <c r="AI66" s="84"/>
      <c r="AJ66" s="84">
        <v>8.2652000000000001</v>
      </c>
      <c r="AK66" s="85">
        <v>-4.0000000000000002E-4</v>
      </c>
      <c r="AL66" s="83">
        <v>8.1920000000000002</v>
      </c>
      <c r="AM66" s="84">
        <v>1.6040000000000001</v>
      </c>
      <c r="AN66" s="84"/>
      <c r="AO66" s="84">
        <v>8.2104999999999997</v>
      </c>
      <c r="AP66" s="85">
        <v>-1.8700000000000001E-2</v>
      </c>
      <c r="AQ66" s="83">
        <v>8.1954999999999991</v>
      </c>
      <c r="AR66" s="84">
        <v>1.5732999999999999</v>
      </c>
      <c r="AS66" s="84"/>
      <c r="AT66" s="84">
        <v>8.3224</v>
      </c>
      <c r="AU66" s="85">
        <v>0</v>
      </c>
      <c r="AV66" s="83">
        <v>8.2184000000000008</v>
      </c>
      <c r="AW66" s="84">
        <v>1.6514</v>
      </c>
      <c r="AX66" s="84"/>
      <c r="AY66" s="84">
        <v>8.0896000000000008</v>
      </c>
      <c r="AZ66" s="85">
        <v>-3.0200000000000001E-2</v>
      </c>
      <c r="BA66" s="83">
        <v>8.2124000000000006</v>
      </c>
      <c r="BB66" s="84">
        <v>1.619</v>
      </c>
      <c r="BC66" s="84"/>
      <c r="BD66" s="84">
        <v>8.1159999999999997</v>
      </c>
      <c r="BE66" s="85">
        <v>4.0000000000000002E-4</v>
      </c>
      <c r="BF66" s="83">
        <v>8.2248999999999999</v>
      </c>
      <c r="BG66" s="84">
        <v>1.6471</v>
      </c>
      <c r="BH66" s="84"/>
      <c r="BI66" s="84">
        <v>8.1050000000000004</v>
      </c>
      <c r="BJ66" s="85">
        <v>-4.1200000000000001E-2</v>
      </c>
      <c r="BK66" s="83">
        <v>8.2584999999999997</v>
      </c>
      <c r="BL66" s="84">
        <v>1.5581</v>
      </c>
      <c r="BM66" s="84"/>
      <c r="BN66" s="84">
        <v>8.1936</v>
      </c>
      <c r="BO66" s="85">
        <v>1E-3</v>
      </c>
      <c r="BP66" s="83">
        <v>8.2403999999999993</v>
      </c>
      <c r="BQ66" s="84">
        <v>1.6106</v>
      </c>
      <c r="BR66" s="84"/>
      <c r="BS66" s="84">
        <v>8.1676000000000002</v>
      </c>
      <c r="BT66" s="85">
        <v>-1.5599999999999999E-2</v>
      </c>
      <c r="BU66" s="83">
        <v>8.2334999999999994</v>
      </c>
      <c r="BV66" s="84">
        <v>1.5892999999999999</v>
      </c>
      <c r="BW66" s="84"/>
      <c r="BX66" s="84">
        <v>8.1941000000000006</v>
      </c>
      <c r="BY66" s="85">
        <v>9.4999999999999998E-3</v>
      </c>
    </row>
    <row r="67" spans="2:77" ht="17.25">
      <c r="B67" s="2" t="s">
        <v>43</v>
      </c>
      <c r="C67" s="83">
        <v>8.4788999999999994</v>
      </c>
      <c r="D67" s="84">
        <v>1.2735000000000001</v>
      </c>
      <c r="E67" s="84"/>
      <c r="F67" s="84">
        <v>8.4708000000000006</v>
      </c>
      <c r="G67" s="85">
        <v>-0.124</v>
      </c>
      <c r="H67" s="83">
        <v>8.4598999999999993</v>
      </c>
      <c r="I67" s="84">
        <v>1.2605</v>
      </c>
      <c r="J67" s="84"/>
      <c r="K67" s="84">
        <v>8.5067000000000004</v>
      </c>
      <c r="L67" s="85">
        <v>-0.1341</v>
      </c>
      <c r="M67" s="83">
        <v>8.4642999999999997</v>
      </c>
      <c r="N67" s="84">
        <v>1.2663</v>
      </c>
      <c r="O67" s="84"/>
      <c r="P67" s="84">
        <v>8.4863</v>
      </c>
      <c r="Q67" s="85">
        <v>-0.12989999999999999</v>
      </c>
      <c r="R67" s="83">
        <v>8.4821000000000009</v>
      </c>
      <c r="S67" s="84">
        <v>1.3019000000000001</v>
      </c>
      <c r="T67" s="84"/>
      <c r="U67" s="84">
        <v>8.4784000000000006</v>
      </c>
      <c r="V67" s="85">
        <v>-0.11260000000000001</v>
      </c>
      <c r="W67" s="83">
        <v>8.4799000000000007</v>
      </c>
      <c r="X67" s="84">
        <v>1.3028999999999999</v>
      </c>
      <c r="Y67" s="84"/>
      <c r="Z67" s="84">
        <v>8.5089000000000006</v>
      </c>
      <c r="AA67" s="85">
        <v>-0.1113</v>
      </c>
      <c r="AB67" s="83">
        <v>8.4713999999999992</v>
      </c>
      <c r="AC67" s="84">
        <v>1.3073999999999999</v>
      </c>
      <c r="AD67" s="84"/>
      <c r="AE67" s="84">
        <v>8.5145999999999997</v>
      </c>
      <c r="AF67" s="85">
        <v>1.6E-2</v>
      </c>
      <c r="AG67" s="83">
        <v>8.4420999999999999</v>
      </c>
      <c r="AH67" s="84">
        <v>1.3159000000000001</v>
      </c>
      <c r="AI67" s="84"/>
      <c r="AJ67" s="84">
        <v>8.5001999999999995</v>
      </c>
      <c r="AK67" s="85">
        <v>-0.13800000000000001</v>
      </c>
      <c r="AL67" s="83">
        <v>8.3917000000000002</v>
      </c>
      <c r="AM67" s="84">
        <v>1.3821000000000001</v>
      </c>
      <c r="AN67" s="84"/>
      <c r="AO67" s="84">
        <v>8.4765999999999995</v>
      </c>
      <c r="AP67" s="85">
        <v>-0.25019999999999998</v>
      </c>
      <c r="AQ67" s="83">
        <v>8.4143000000000008</v>
      </c>
      <c r="AR67" s="84">
        <v>1.4020999999999999</v>
      </c>
      <c r="AS67" s="84"/>
      <c r="AT67" s="84">
        <v>8.5486000000000004</v>
      </c>
      <c r="AU67" s="85">
        <v>0</v>
      </c>
      <c r="AV67" s="83">
        <v>8.4022000000000006</v>
      </c>
      <c r="AW67" s="84">
        <v>1.4141999999999999</v>
      </c>
      <c r="AX67" s="84"/>
      <c r="AY67" s="84">
        <v>8.4816000000000003</v>
      </c>
      <c r="AZ67" s="85">
        <v>-0.35859999999999997</v>
      </c>
      <c r="BA67" s="83">
        <v>8.4238</v>
      </c>
      <c r="BB67" s="84">
        <v>1.4</v>
      </c>
      <c r="BC67" s="84"/>
      <c r="BD67" s="84">
        <v>8.4928000000000008</v>
      </c>
      <c r="BE67" s="85">
        <v>-0.35580000000000001</v>
      </c>
      <c r="BF67" s="83">
        <v>8.4130000000000003</v>
      </c>
      <c r="BG67" s="84">
        <v>1.4059999999999999</v>
      </c>
      <c r="BH67" s="84"/>
      <c r="BI67" s="84">
        <v>8.4995999999999992</v>
      </c>
      <c r="BJ67" s="85">
        <v>-0.36059999999999998</v>
      </c>
      <c r="BK67" s="83">
        <v>8.4460999999999995</v>
      </c>
      <c r="BL67" s="84">
        <v>1.3492999999999999</v>
      </c>
      <c r="BM67" s="84"/>
      <c r="BN67" s="84">
        <v>8.4741</v>
      </c>
      <c r="BO67" s="85">
        <v>-0.26869999999999999</v>
      </c>
      <c r="BP67" s="83">
        <v>8.4533000000000005</v>
      </c>
      <c r="BQ67" s="84">
        <v>1.3359000000000001</v>
      </c>
      <c r="BR67" s="84"/>
      <c r="BS67" s="84">
        <v>8.5184999999999995</v>
      </c>
      <c r="BT67" s="85">
        <v>-0.41170000000000001</v>
      </c>
      <c r="BU67" s="83">
        <v>8.4102999999999994</v>
      </c>
      <c r="BV67" s="84">
        <v>1.3736999999999999</v>
      </c>
      <c r="BW67" s="84"/>
      <c r="BX67" s="84">
        <v>8.4644999999999992</v>
      </c>
      <c r="BY67" s="85">
        <v>-0.2535</v>
      </c>
    </row>
    <row r="68" spans="2:77" ht="18">
      <c r="B68" s="2" t="s">
        <v>54</v>
      </c>
      <c r="C68" s="83">
        <v>8.3798999999999992</v>
      </c>
      <c r="D68" s="84">
        <v>1.2861</v>
      </c>
      <c r="E68" s="84"/>
      <c r="F68" s="84">
        <v>8.4313000000000002</v>
      </c>
      <c r="G68" s="85">
        <v>-3.3E-3</v>
      </c>
      <c r="H68" s="83">
        <v>8.3207000000000004</v>
      </c>
      <c r="I68" s="84">
        <v>1.2775000000000001</v>
      </c>
      <c r="J68" s="84"/>
      <c r="K68" s="84">
        <v>8.3840000000000003</v>
      </c>
      <c r="L68" s="85">
        <v>1.1999999999999999E-3</v>
      </c>
      <c r="M68" s="83">
        <v>8.3216999999999999</v>
      </c>
      <c r="N68" s="84">
        <v>1.2586999999999999</v>
      </c>
      <c r="O68" s="84"/>
      <c r="P68" s="84">
        <v>8.4063999999999997</v>
      </c>
      <c r="Q68" s="85">
        <v>-1.9199999999999998E-2</v>
      </c>
      <c r="R68" s="83">
        <v>8.3475999999999999</v>
      </c>
      <c r="S68" s="84">
        <v>1.2838000000000001</v>
      </c>
      <c r="T68" s="84"/>
      <c r="U68" s="84">
        <v>8.4077999999999999</v>
      </c>
      <c r="V68" s="85">
        <v>-8.0000000000000004E-4</v>
      </c>
      <c r="W68" s="83">
        <v>8.3473000000000006</v>
      </c>
      <c r="X68" s="84">
        <v>1.2847</v>
      </c>
      <c r="Y68" s="84"/>
      <c r="Z68" s="84">
        <v>8.3998000000000008</v>
      </c>
      <c r="AA68" s="85">
        <v>1E-3</v>
      </c>
      <c r="AB68" s="83">
        <v>8.3420000000000005</v>
      </c>
      <c r="AC68" s="84">
        <v>1.2854000000000001</v>
      </c>
      <c r="AD68" s="84"/>
      <c r="AE68" s="84">
        <v>8.4010999999999996</v>
      </c>
      <c r="AF68" s="85">
        <v>3.27E-2</v>
      </c>
      <c r="AG68" s="83">
        <v>8.3228000000000009</v>
      </c>
      <c r="AH68" s="84">
        <v>1.3216000000000001</v>
      </c>
      <c r="AI68" s="84"/>
      <c r="AJ68" s="84">
        <v>8.3841000000000001</v>
      </c>
      <c r="AK68" s="85">
        <v>-1.7899999999999999E-2</v>
      </c>
      <c r="AL68" s="83">
        <v>8.1891999999999996</v>
      </c>
      <c r="AM68" s="84">
        <v>1.3912</v>
      </c>
      <c r="AN68" s="84"/>
      <c r="AO68" s="84">
        <v>8.3337000000000003</v>
      </c>
      <c r="AP68" s="85">
        <v>-2.23E-2</v>
      </c>
      <c r="AQ68" s="83">
        <v>8.2691999999999997</v>
      </c>
      <c r="AR68" s="84">
        <v>1.4288000000000001</v>
      </c>
      <c r="AS68" s="84"/>
      <c r="AT68" s="84">
        <v>8.4863999999999997</v>
      </c>
      <c r="AU68" s="85">
        <v>0</v>
      </c>
      <c r="AV68" s="83">
        <v>8.2383000000000006</v>
      </c>
      <c r="AW68" s="84">
        <v>1.4595</v>
      </c>
      <c r="AX68" s="84"/>
      <c r="AY68" s="84">
        <v>8.3666999999999998</v>
      </c>
      <c r="AZ68" s="85">
        <v>-1.7500000000000002E-2</v>
      </c>
      <c r="BA68" s="83">
        <v>8.2639999999999993</v>
      </c>
      <c r="BB68" s="84">
        <v>1.4323999999999999</v>
      </c>
      <c r="BC68" s="84"/>
      <c r="BD68" s="84">
        <v>8.3680000000000003</v>
      </c>
      <c r="BE68" s="85">
        <v>1.2E-2</v>
      </c>
      <c r="BF68" s="83">
        <v>8.2382000000000009</v>
      </c>
      <c r="BG68" s="84">
        <v>1.4550000000000001</v>
      </c>
      <c r="BH68" s="84"/>
      <c r="BI68" s="84">
        <v>8.36</v>
      </c>
      <c r="BJ68" s="85">
        <v>-1.8200000000000001E-2</v>
      </c>
      <c r="BK68" s="83">
        <v>8.2967999999999993</v>
      </c>
      <c r="BL68" s="84">
        <v>1.3804000000000001</v>
      </c>
      <c r="BM68" s="84"/>
      <c r="BN68" s="84">
        <v>8.3589000000000002</v>
      </c>
      <c r="BO68" s="85">
        <v>-1.35E-2</v>
      </c>
      <c r="BP68" s="83">
        <v>8.2827000000000002</v>
      </c>
      <c r="BQ68" s="84">
        <v>1.3625</v>
      </c>
      <c r="BR68" s="84"/>
      <c r="BS68" s="84">
        <v>8.3452000000000002</v>
      </c>
      <c r="BT68" s="85">
        <v>2.64E-2</v>
      </c>
      <c r="BU68" s="83">
        <v>8.2825000000000006</v>
      </c>
      <c r="BV68" s="84">
        <v>1.4053</v>
      </c>
      <c r="BW68" s="84"/>
      <c r="BX68" s="84">
        <v>8.3323999999999998</v>
      </c>
      <c r="BY68" s="85">
        <v>6.1999999999999998E-3</v>
      </c>
    </row>
    <row r="69" spans="2:77" ht="18.75">
      <c r="B69" s="2" t="s">
        <v>55</v>
      </c>
      <c r="C69" s="83">
        <v>8.2835999999999999</v>
      </c>
      <c r="D69" s="84">
        <v>1.3428</v>
      </c>
      <c r="E69" s="84"/>
      <c r="F69" s="84">
        <v>8.3445999999999998</v>
      </c>
      <c r="G69" s="85">
        <v>1.24E-2</v>
      </c>
      <c r="H69" s="83">
        <v>8.2417999999999996</v>
      </c>
      <c r="I69" s="84">
        <v>1.3442000000000001</v>
      </c>
      <c r="J69" s="84"/>
      <c r="K69" s="84">
        <v>8.3073999999999995</v>
      </c>
      <c r="L69" s="85">
        <v>9.1999999999999998E-3</v>
      </c>
      <c r="M69" s="83">
        <v>8.2532999999999994</v>
      </c>
      <c r="N69" s="84">
        <v>1.3192999999999999</v>
      </c>
      <c r="O69" s="84"/>
      <c r="P69" s="84">
        <v>8.3154000000000003</v>
      </c>
      <c r="Q69" s="85">
        <v>1.7000000000000001E-2</v>
      </c>
      <c r="R69" s="83">
        <v>8.2661999999999995</v>
      </c>
      <c r="S69" s="84">
        <v>1.3318000000000001</v>
      </c>
      <c r="T69" s="84"/>
      <c r="U69" s="84">
        <v>8.3231999999999999</v>
      </c>
      <c r="V69" s="85">
        <v>1.38E-2</v>
      </c>
      <c r="W69" s="83">
        <v>8.2675999999999998</v>
      </c>
      <c r="X69" s="84">
        <v>1.331</v>
      </c>
      <c r="Y69" s="84"/>
      <c r="Z69" s="84">
        <v>8.3228000000000009</v>
      </c>
      <c r="AA69" s="85">
        <v>1.8200000000000001E-2</v>
      </c>
      <c r="AB69" s="83">
        <v>8.2569999999999997</v>
      </c>
      <c r="AC69" s="84">
        <v>1.3488</v>
      </c>
      <c r="AD69" s="84"/>
      <c r="AE69" s="84">
        <v>8.3148999999999997</v>
      </c>
      <c r="AF69" s="85">
        <v>1.23E-2</v>
      </c>
      <c r="AG69" s="83">
        <v>8.2441999999999993</v>
      </c>
      <c r="AH69" s="84">
        <v>1.3668</v>
      </c>
      <c r="AI69" s="84"/>
      <c r="AJ69" s="84">
        <v>8.2946000000000009</v>
      </c>
      <c r="AK69" s="85">
        <v>1.0800000000000001E-2</v>
      </c>
      <c r="AL69" s="83">
        <v>8.1445000000000007</v>
      </c>
      <c r="AM69" s="84">
        <v>1.4557</v>
      </c>
      <c r="AN69" s="84"/>
      <c r="AO69" s="84">
        <v>8.2444000000000006</v>
      </c>
      <c r="AP69" s="85">
        <v>2.8400000000000002E-2</v>
      </c>
      <c r="AQ69" s="83">
        <v>8.1579999999999995</v>
      </c>
      <c r="AR69" s="84">
        <v>1.4890000000000001</v>
      </c>
      <c r="AS69" s="84"/>
      <c r="AT69" s="84">
        <v>8.2967999999999993</v>
      </c>
      <c r="AU69" s="85">
        <v>0</v>
      </c>
      <c r="AV69" s="83">
        <v>8.1457999999999995</v>
      </c>
      <c r="AW69" s="84">
        <v>1.5578000000000001</v>
      </c>
      <c r="AX69" s="84"/>
      <c r="AY69" s="84">
        <v>8.2378999999999998</v>
      </c>
      <c r="AZ69" s="85">
        <v>-1.7299999999999999E-2</v>
      </c>
      <c r="BA69" s="83">
        <v>8.1434999999999995</v>
      </c>
      <c r="BB69" s="84">
        <v>1.5190999999999999</v>
      </c>
      <c r="BC69" s="84"/>
      <c r="BD69" s="84">
        <v>8.2524999999999995</v>
      </c>
      <c r="BE69" s="85">
        <v>1.2999999999999999E-3</v>
      </c>
      <c r="BF69" s="83">
        <v>8.1359999999999992</v>
      </c>
      <c r="BG69" s="84">
        <v>1.5469999999999999</v>
      </c>
      <c r="BH69" s="84"/>
      <c r="BI69" s="84">
        <v>8.2249999999999996</v>
      </c>
      <c r="BJ69" s="85">
        <v>-4.02E-2</v>
      </c>
      <c r="BK69" s="83">
        <v>8.1364000000000001</v>
      </c>
      <c r="BL69" s="84">
        <v>1.4174</v>
      </c>
      <c r="BM69" s="84"/>
      <c r="BN69" s="84">
        <v>8.2689000000000004</v>
      </c>
      <c r="BO69" s="85">
        <v>1.6999999999999999E-3</v>
      </c>
      <c r="BP69" s="83">
        <v>8.1682000000000006</v>
      </c>
      <c r="BQ69" s="84">
        <v>1.4945999999999999</v>
      </c>
      <c r="BR69" s="84"/>
      <c r="BS69" s="84">
        <v>8.2736000000000001</v>
      </c>
      <c r="BT69" s="85">
        <v>3.8800000000000001E-2</v>
      </c>
      <c r="BU69" s="83">
        <v>8.1523000000000003</v>
      </c>
      <c r="BV69" s="84">
        <v>1.4544999999999999</v>
      </c>
      <c r="BW69" s="84"/>
      <c r="BX69" s="84">
        <v>8.2096</v>
      </c>
      <c r="BY69" s="85">
        <v>-1.4E-2</v>
      </c>
    </row>
    <row r="70" spans="2:77" ht="18.75">
      <c r="B70" s="2" t="s">
        <v>56</v>
      </c>
      <c r="C70" s="83">
        <v>8.1989000000000001</v>
      </c>
      <c r="D70" s="84">
        <v>1.4262999999999999</v>
      </c>
      <c r="E70" s="84"/>
      <c r="F70" s="84">
        <v>8.3526000000000007</v>
      </c>
      <c r="G70" s="85">
        <v>0</v>
      </c>
      <c r="H70" s="83">
        <v>8.1562999999999999</v>
      </c>
      <c r="I70" s="84">
        <v>1.4109</v>
      </c>
      <c r="J70" s="84"/>
      <c r="K70" s="84">
        <v>8.3155999999999999</v>
      </c>
      <c r="L70" s="85">
        <v>0</v>
      </c>
      <c r="M70" s="83">
        <v>8.1761999999999997</v>
      </c>
      <c r="N70" s="84">
        <v>1.3735999999999999</v>
      </c>
      <c r="O70" s="84"/>
      <c r="P70" s="84">
        <v>8.3195999999999994</v>
      </c>
      <c r="Q70" s="85">
        <v>0</v>
      </c>
      <c r="R70" s="83">
        <v>8.1954999999999991</v>
      </c>
      <c r="S70" s="84">
        <v>1.3887</v>
      </c>
      <c r="T70" s="84"/>
      <c r="U70" s="84">
        <v>8.3163999999999998</v>
      </c>
      <c r="V70" s="85">
        <v>0</v>
      </c>
      <c r="W70" s="83">
        <v>8.1959</v>
      </c>
      <c r="X70" s="84">
        <v>1.3895</v>
      </c>
      <c r="Y70" s="84"/>
      <c r="Z70" s="84">
        <v>8.3192000000000004</v>
      </c>
      <c r="AA70" s="85">
        <v>0</v>
      </c>
      <c r="AB70" s="83">
        <v>8.1922999999999995</v>
      </c>
      <c r="AC70" s="84">
        <v>1.3927</v>
      </c>
      <c r="AD70" s="84"/>
      <c r="AE70" s="84">
        <v>8.3163999999999998</v>
      </c>
      <c r="AF70" s="85">
        <v>0</v>
      </c>
      <c r="AG70" s="83">
        <v>8.1563999999999997</v>
      </c>
      <c r="AH70" s="84">
        <v>1.4279999999999999</v>
      </c>
      <c r="AI70" s="84"/>
      <c r="AJ70" s="84">
        <v>8.2908000000000008</v>
      </c>
      <c r="AK70" s="85">
        <v>0</v>
      </c>
      <c r="AL70" s="83">
        <v>8.0679999999999996</v>
      </c>
      <c r="AM70" s="84">
        <v>1.5058</v>
      </c>
      <c r="AN70" s="84"/>
      <c r="AO70" s="84">
        <v>8.2184000000000008</v>
      </c>
      <c r="AP70" s="85">
        <v>0</v>
      </c>
      <c r="AQ70" s="83">
        <v>8.0498999999999992</v>
      </c>
      <c r="AR70" s="84">
        <v>1.5241</v>
      </c>
      <c r="AS70" s="84"/>
      <c r="AT70" s="84">
        <v>8.1994000000000007</v>
      </c>
      <c r="AU70" s="85">
        <v>0</v>
      </c>
      <c r="AV70" s="83">
        <v>8</v>
      </c>
      <c r="AW70" s="84">
        <v>1.5788</v>
      </c>
      <c r="AX70" s="84"/>
      <c r="AY70" s="84">
        <v>8.1592000000000002</v>
      </c>
      <c r="AZ70" s="85">
        <v>0</v>
      </c>
      <c r="BA70" s="83">
        <v>8.0268999999999995</v>
      </c>
      <c r="BB70" s="84">
        <v>1.5347</v>
      </c>
      <c r="BC70" s="84"/>
      <c r="BD70" s="84">
        <v>8.2121999999999993</v>
      </c>
      <c r="BE70" s="85">
        <v>0</v>
      </c>
      <c r="BF70" s="83">
        <v>8.0018999999999991</v>
      </c>
      <c r="BG70" s="84">
        <v>1.5621</v>
      </c>
      <c r="BH70" s="84"/>
      <c r="BI70" s="84">
        <v>8.1649999999999991</v>
      </c>
      <c r="BJ70" s="85">
        <v>0</v>
      </c>
      <c r="BK70" s="83">
        <v>8.0533999999999999</v>
      </c>
      <c r="BL70" s="84">
        <v>1.4612000000000001</v>
      </c>
      <c r="BM70" s="84"/>
      <c r="BN70" s="84">
        <v>8.2796000000000003</v>
      </c>
      <c r="BO70" s="85">
        <v>0</v>
      </c>
      <c r="BP70" s="83">
        <v>8.0127000000000006</v>
      </c>
      <c r="BQ70" s="84">
        <v>1.4869000000000001</v>
      </c>
      <c r="BR70" s="84"/>
      <c r="BS70" s="84">
        <v>8.2048000000000005</v>
      </c>
      <c r="BT70" s="85">
        <v>0</v>
      </c>
      <c r="BU70" s="83">
        <v>8.0528999999999993</v>
      </c>
      <c r="BV70" s="84">
        <v>1.4921</v>
      </c>
      <c r="BW70" s="84"/>
      <c r="BX70" s="84">
        <v>8.2403999999999993</v>
      </c>
      <c r="BY70" s="85">
        <v>0</v>
      </c>
    </row>
    <row r="71" spans="2:77" ht="18">
      <c r="B71" s="3" t="s">
        <v>40</v>
      </c>
      <c r="C71" s="83">
        <v>8.3566000000000003</v>
      </c>
      <c r="D71" s="84">
        <v>1.2672000000000001</v>
      </c>
      <c r="E71" s="84"/>
      <c r="F71" s="84">
        <v>8.5007000000000001</v>
      </c>
      <c r="G71" s="85">
        <v>3.61E-2</v>
      </c>
      <c r="H71" s="83">
        <v>8.3245000000000005</v>
      </c>
      <c r="I71" s="84">
        <v>1.2899</v>
      </c>
      <c r="J71" s="84"/>
      <c r="K71" s="84">
        <v>8.4738000000000007</v>
      </c>
      <c r="L71" s="85">
        <v>2.7400000000000001E-2</v>
      </c>
      <c r="M71" s="83">
        <v>8.3424999999999994</v>
      </c>
      <c r="N71" s="84">
        <v>1.2717000000000001</v>
      </c>
      <c r="O71" s="84"/>
      <c r="P71" s="84">
        <v>8.4815000000000005</v>
      </c>
      <c r="Q71" s="85">
        <v>3.9699999999999999E-2</v>
      </c>
      <c r="R71" s="83">
        <v>8.3460999999999999</v>
      </c>
      <c r="S71" s="84">
        <v>1.2645</v>
      </c>
      <c r="T71" s="84"/>
      <c r="U71" s="84">
        <v>8.4863999999999997</v>
      </c>
      <c r="V71" s="85">
        <v>4.02E-2</v>
      </c>
      <c r="W71" s="83">
        <v>8.3424999999999994</v>
      </c>
      <c r="X71" s="84">
        <v>1.2637</v>
      </c>
      <c r="Y71" s="84"/>
      <c r="Z71" s="84">
        <v>8.4832000000000001</v>
      </c>
      <c r="AA71" s="85">
        <v>4.2799999999999998E-2</v>
      </c>
      <c r="AB71" s="83">
        <v>8.3251000000000008</v>
      </c>
      <c r="AC71" s="84">
        <v>1.2883</v>
      </c>
      <c r="AD71" s="84"/>
      <c r="AE71" s="84">
        <v>8.4116</v>
      </c>
      <c r="AF71" s="85">
        <v>4.0000000000000002E-4</v>
      </c>
      <c r="AG71" s="83">
        <v>8.3135999999999992</v>
      </c>
      <c r="AH71" s="84">
        <v>1.3146</v>
      </c>
      <c r="AI71" s="84"/>
      <c r="AJ71" s="84">
        <v>8.4518000000000004</v>
      </c>
      <c r="AK71" s="85">
        <v>5.0799999999999998E-2</v>
      </c>
      <c r="AL71" s="83">
        <v>8.1628000000000007</v>
      </c>
      <c r="AM71" s="84">
        <v>1.4361999999999999</v>
      </c>
      <c r="AN71" s="84"/>
      <c r="AO71" s="84">
        <v>8.3524999999999991</v>
      </c>
      <c r="AP71" s="85">
        <v>7.9500000000000001E-2</v>
      </c>
      <c r="AQ71" s="83">
        <v>8.2163000000000004</v>
      </c>
      <c r="AR71" s="84">
        <v>1.4524999999999999</v>
      </c>
      <c r="AS71" s="84"/>
      <c r="AT71" s="84">
        <v>8.4786000000000001</v>
      </c>
      <c r="AU71" s="85">
        <v>0</v>
      </c>
      <c r="AV71" s="83">
        <v>8.1728000000000005</v>
      </c>
      <c r="AW71" s="84">
        <v>1.5002</v>
      </c>
      <c r="AX71" s="84"/>
      <c r="AY71" s="84">
        <v>8.3340999999999994</v>
      </c>
      <c r="AZ71" s="85">
        <v>2.7699999999999999E-2</v>
      </c>
      <c r="BA71" s="83">
        <v>8.2019000000000002</v>
      </c>
      <c r="BB71" s="84">
        <v>1.4702999999999999</v>
      </c>
      <c r="BC71" s="84"/>
      <c r="BD71" s="84">
        <v>8.3658000000000001</v>
      </c>
      <c r="BE71" s="85">
        <v>4.9200000000000001E-2</v>
      </c>
      <c r="BF71" s="83">
        <v>8.1754999999999995</v>
      </c>
      <c r="BG71" s="84">
        <v>1.5035000000000001</v>
      </c>
      <c r="BH71" s="84"/>
      <c r="BI71" s="84">
        <v>8.3236000000000008</v>
      </c>
      <c r="BJ71" s="85">
        <v>4.48E-2</v>
      </c>
      <c r="BK71" s="83">
        <v>8.2509999999999994</v>
      </c>
      <c r="BL71" s="84">
        <v>1.4077999999999999</v>
      </c>
      <c r="BM71" s="84"/>
      <c r="BN71" s="84">
        <v>8.4049999999999994</v>
      </c>
      <c r="BO71" s="85">
        <v>6.54E-2</v>
      </c>
      <c r="BP71" s="83">
        <v>8.2279999999999998</v>
      </c>
      <c r="BQ71" s="84">
        <v>1.4161999999999999</v>
      </c>
      <c r="BR71" s="84"/>
      <c r="BS71" s="84">
        <v>8.3609000000000009</v>
      </c>
      <c r="BT71" s="85">
        <v>4.19E-2</v>
      </c>
      <c r="BU71" s="83">
        <v>8.2568000000000001</v>
      </c>
      <c r="BV71" s="84">
        <v>1.3908</v>
      </c>
      <c r="BW71" s="84"/>
      <c r="BX71" s="84">
        <v>8.4032</v>
      </c>
      <c r="BY71" s="85">
        <v>6.5000000000000002E-2</v>
      </c>
    </row>
    <row r="72" spans="2:77" ht="18.75">
      <c r="B72" s="3" t="s">
        <v>41</v>
      </c>
      <c r="C72" s="83">
        <v>8.2280999999999995</v>
      </c>
      <c r="D72" s="84">
        <v>1.3519000000000001</v>
      </c>
      <c r="E72" s="84"/>
      <c r="F72" s="84">
        <v>8.3366000000000007</v>
      </c>
      <c r="G72" s="85">
        <v>0</v>
      </c>
      <c r="H72" s="83">
        <v>8.1783000000000001</v>
      </c>
      <c r="I72" s="84">
        <v>1.3329</v>
      </c>
      <c r="J72" s="84"/>
      <c r="K72" s="84">
        <v>8.2932000000000006</v>
      </c>
      <c r="L72" s="85">
        <v>0</v>
      </c>
      <c r="M72" s="83">
        <v>8.1942000000000004</v>
      </c>
      <c r="N72" s="84">
        <v>1.3208</v>
      </c>
      <c r="O72" s="84"/>
      <c r="P72" s="84">
        <v>8.2992000000000008</v>
      </c>
      <c r="Q72" s="85">
        <v>0</v>
      </c>
      <c r="R72" s="83">
        <v>8.2081</v>
      </c>
      <c r="S72" s="84">
        <v>1.3312999999999999</v>
      </c>
      <c r="T72" s="84"/>
      <c r="U72" s="84">
        <v>8.2805999999999997</v>
      </c>
      <c r="V72" s="85">
        <v>0</v>
      </c>
      <c r="W72" s="83">
        <v>8.2100000000000009</v>
      </c>
      <c r="X72" s="84">
        <v>1.333</v>
      </c>
      <c r="Y72" s="84"/>
      <c r="Z72" s="84">
        <v>8.2737999999999996</v>
      </c>
      <c r="AA72" s="85">
        <v>0</v>
      </c>
      <c r="AB72" s="83">
        <v>8.2127999999999997</v>
      </c>
      <c r="AC72" s="84">
        <v>1.3242</v>
      </c>
      <c r="AD72" s="84"/>
      <c r="AE72" s="84">
        <v>8.2677999999999994</v>
      </c>
      <c r="AF72" s="85">
        <v>0</v>
      </c>
      <c r="AG72" s="83">
        <v>8.1433999999999997</v>
      </c>
      <c r="AH72" s="84">
        <v>1.3677999999999999</v>
      </c>
      <c r="AI72" s="84"/>
      <c r="AJ72" s="84">
        <v>8.2469999999999999</v>
      </c>
      <c r="AK72" s="85">
        <v>0</v>
      </c>
      <c r="AL72" s="83">
        <v>8.1114999999999995</v>
      </c>
      <c r="AM72" s="84">
        <v>1.4011</v>
      </c>
      <c r="AN72" s="84"/>
      <c r="AO72" s="84">
        <v>8.1844000000000001</v>
      </c>
      <c r="AP72" s="85">
        <v>0</v>
      </c>
      <c r="AQ72" s="83">
        <v>8.0906000000000002</v>
      </c>
      <c r="AR72" s="84">
        <v>1.4792000000000001</v>
      </c>
      <c r="AS72" s="84"/>
      <c r="AT72" s="84">
        <v>8.2224000000000004</v>
      </c>
      <c r="AU72" s="85">
        <v>0</v>
      </c>
      <c r="AV72" s="83">
        <v>8.0676000000000005</v>
      </c>
      <c r="AW72" s="84">
        <v>1.5791999999999999</v>
      </c>
      <c r="AX72" s="84"/>
      <c r="AY72" s="84">
        <v>8.2507999999999999</v>
      </c>
      <c r="AZ72" s="85">
        <v>0</v>
      </c>
      <c r="BA72" s="83">
        <v>8.0962999999999994</v>
      </c>
      <c r="BB72" s="84">
        <v>1.4993000000000001</v>
      </c>
      <c r="BC72" s="84"/>
      <c r="BD72" s="84">
        <v>8.2319999999999993</v>
      </c>
      <c r="BE72" s="85">
        <v>0</v>
      </c>
      <c r="BF72" s="83">
        <v>8.0635999999999992</v>
      </c>
      <c r="BG72" s="84">
        <v>1.5708</v>
      </c>
      <c r="BH72" s="84"/>
      <c r="BI72" s="84">
        <v>8.3024000000000004</v>
      </c>
      <c r="BJ72" s="85">
        <v>0</v>
      </c>
      <c r="BK72" s="83">
        <v>8.1134000000000004</v>
      </c>
      <c r="BL72" s="84">
        <v>1.4723999999999999</v>
      </c>
      <c r="BM72" s="84"/>
      <c r="BN72" s="84">
        <v>8.2379999999999995</v>
      </c>
      <c r="BO72" s="85">
        <v>0</v>
      </c>
      <c r="BP72" s="83">
        <v>8.0695999999999994</v>
      </c>
      <c r="BQ72" s="84">
        <v>1.482</v>
      </c>
      <c r="BR72" s="84"/>
      <c r="BS72" s="84">
        <v>8.2935999999999996</v>
      </c>
      <c r="BT72" s="85">
        <v>0</v>
      </c>
      <c r="BU72" s="83">
        <v>8.0963999999999992</v>
      </c>
      <c r="BV72" s="84">
        <v>1.4532</v>
      </c>
      <c r="BW72" s="84"/>
      <c r="BX72" s="84">
        <v>8.2344000000000008</v>
      </c>
      <c r="BY72" s="85">
        <v>0</v>
      </c>
    </row>
    <row r="73" spans="2:77" ht="18.75">
      <c r="B73" s="3" t="s">
        <v>42</v>
      </c>
      <c r="C73" s="83">
        <v>8.0831999999999997</v>
      </c>
      <c r="D73" s="84">
        <v>1.5334000000000001</v>
      </c>
      <c r="E73" s="84"/>
      <c r="F73" s="84">
        <v>8.1844000000000001</v>
      </c>
      <c r="G73" s="85">
        <v>0</v>
      </c>
      <c r="H73" s="83">
        <v>8.0403000000000002</v>
      </c>
      <c r="I73" s="84">
        <v>1.5108999999999999</v>
      </c>
      <c r="J73" s="84"/>
      <c r="K73" s="84">
        <v>8.1422000000000008</v>
      </c>
      <c r="L73" s="85">
        <v>0</v>
      </c>
      <c r="M73" s="83">
        <v>8.1159999999999997</v>
      </c>
      <c r="N73" s="84">
        <v>1.4778</v>
      </c>
      <c r="O73" s="84"/>
      <c r="P73" s="84">
        <v>8.1974</v>
      </c>
      <c r="Q73" s="85">
        <v>0</v>
      </c>
      <c r="R73" s="83">
        <v>8.0961999999999996</v>
      </c>
      <c r="S73" s="84">
        <v>1.4856</v>
      </c>
      <c r="T73" s="84"/>
      <c r="U73" s="84">
        <v>8.2141999999999999</v>
      </c>
      <c r="V73" s="85">
        <v>0</v>
      </c>
      <c r="W73" s="83">
        <v>8.1275999999999993</v>
      </c>
      <c r="X73" s="84">
        <v>1.4767999999999999</v>
      </c>
      <c r="Y73" s="84"/>
      <c r="Z73" s="84">
        <v>8.1966000000000001</v>
      </c>
      <c r="AA73" s="85">
        <v>0</v>
      </c>
      <c r="AB73" s="83">
        <v>8.1041000000000007</v>
      </c>
      <c r="AC73" s="84">
        <v>1.4764999999999999</v>
      </c>
      <c r="AD73" s="84"/>
      <c r="AE73" s="84">
        <v>8.1904000000000003</v>
      </c>
      <c r="AF73" s="85">
        <v>0</v>
      </c>
      <c r="AG73" s="83">
        <v>8.0578000000000003</v>
      </c>
      <c r="AH73" s="84">
        <v>1.5189999999999999</v>
      </c>
      <c r="AI73" s="84"/>
      <c r="AJ73" s="84">
        <v>8.1723999999999997</v>
      </c>
      <c r="AK73" s="85">
        <v>0</v>
      </c>
      <c r="AL73" s="83">
        <v>7.9950999999999999</v>
      </c>
      <c r="AM73" s="84">
        <v>1.5927</v>
      </c>
      <c r="AN73" s="84"/>
      <c r="AO73" s="84">
        <v>8.0871999999999993</v>
      </c>
      <c r="AP73" s="85">
        <v>0</v>
      </c>
      <c r="AQ73" s="83">
        <v>7.9923000000000002</v>
      </c>
      <c r="AR73" s="84">
        <v>1.6287</v>
      </c>
      <c r="AS73" s="84"/>
      <c r="AT73" s="84">
        <v>8.1592000000000002</v>
      </c>
      <c r="AU73" s="85">
        <v>0</v>
      </c>
      <c r="AV73" s="83">
        <v>7.9631999999999996</v>
      </c>
      <c r="AW73" s="84">
        <v>1.6292</v>
      </c>
      <c r="AX73" s="84"/>
      <c r="AY73" s="84">
        <v>8.1836000000000002</v>
      </c>
      <c r="AZ73" s="85">
        <v>0</v>
      </c>
      <c r="BA73" s="83">
        <v>7.9977</v>
      </c>
      <c r="BB73" s="84">
        <v>1.6587000000000001</v>
      </c>
      <c r="BC73" s="84"/>
      <c r="BD73" s="84">
        <v>8.1966000000000001</v>
      </c>
      <c r="BE73" s="85">
        <v>0</v>
      </c>
      <c r="BF73" s="83">
        <v>7.9718</v>
      </c>
      <c r="BG73" s="84">
        <v>1.6479999999999999</v>
      </c>
      <c r="BH73" s="84"/>
      <c r="BI73" s="84">
        <v>8.2056000000000004</v>
      </c>
      <c r="BJ73" s="85">
        <v>0</v>
      </c>
      <c r="BK73" s="83">
        <v>8.0239999999999991</v>
      </c>
      <c r="BL73" s="84">
        <v>1.6188</v>
      </c>
      <c r="BM73" s="84"/>
      <c r="BN73" s="84">
        <v>8.2469999999999999</v>
      </c>
      <c r="BO73" s="85">
        <v>0</v>
      </c>
      <c r="BP73" s="83">
        <v>7.9781000000000004</v>
      </c>
      <c r="BQ73" s="84">
        <v>1.6205000000000001</v>
      </c>
      <c r="BR73" s="84"/>
      <c r="BS73" s="84">
        <v>8.2148000000000003</v>
      </c>
      <c r="BT73" s="85">
        <v>0</v>
      </c>
      <c r="BU73" s="83">
        <v>8.0337999999999994</v>
      </c>
      <c r="BV73" s="84">
        <v>1.5902000000000001</v>
      </c>
      <c r="BW73" s="84"/>
      <c r="BX73" s="84">
        <v>8.2050000000000001</v>
      </c>
      <c r="BY73" s="85">
        <v>0</v>
      </c>
    </row>
    <row r="74" spans="2:77" ht="18.75">
      <c r="B74" s="4" t="s">
        <v>49</v>
      </c>
      <c r="C74" s="83">
        <v>8.7131000000000007</v>
      </c>
      <c r="D74" s="84">
        <v>1.0652999999999999</v>
      </c>
      <c r="E74" s="84"/>
      <c r="F74" s="84">
        <v>8.8472000000000008</v>
      </c>
      <c r="G74" s="85">
        <v>-4.4400000000000002E-2</v>
      </c>
      <c r="H74" s="83">
        <v>8.7245000000000008</v>
      </c>
      <c r="I74" s="84">
        <v>1.0285</v>
      </c>
      <c r="J74" s="84"/>
      <c r="K74" s="84">
        <v>8.8359000000000005</v>
      </c>
      <c r="L74" s="85">
        <v>3.8999999999999998E-3</v>
      </c>
      <c r="M74" s="83">
        <v>8.6706000000000003</v>
      </c>
      <c r="N74" s="84">
        <v>1.1026</v>
      </c>
      <c r="O74" s="84"/>
      <c r="P74" s="84">
        <v>8.8574000000000002</v>
      </c>
      <c r="Q74" s="85">
        <v>9.7999999999999997E-3</v>
      </c>
      <c r="R74" s="83">
        <v>8.6697000000000006</v>
      </c>
      <c r="S74" s="84">
        <v>1.0687</v>
      </c>
      <c r="T74" s="84"/>
      <c r="U74" s="84">
        <v>8.8495000000000008</v>
      </c>
      <c r="V74" s="85">
        <v>7.9000000000000008E-3</v>
      </c>
      <c r="W74" s="83">
        <v>8.6857000000000006</v>
      </c>
      <c r="X74" s="84">
        <v>1.0896999999999999</v>
      </c>
      <c r="Y74" s="84"/>
      <c r="Z74" s="84">
        <v>8.8513999999999999</v>
      </c>
      <c r="AA74" s="85">
        <v>7.6E-3</v>
      </c>
      <c r="AB74" s="83">
        <v>8.6827000000000005</v>
      </c>
      <c r="AC74" s="84">
        <v>1.0941000000000001</v>
      </c>
      <c r="AD74" s="84"/>
      <c r="AE74" s="84">
        <v>8.8430999999999997</v>
      </c>
      <c r="AF74" s="85">
        <v>-7.4999999999999997E-3</v>
      </c>
      <c r="AG74" s="83">
        <v>8.6473999999999993</v>
      </c>
      <c r="AH74" s="84">
        <v>1.1282000000000001</v>
      </c>
      <c r="AI74" s="84"/>
      <c r="AJ74" s="84">
        <v>8.8280999999999992</v>
      </c>
      <c r="AK74" s="85">
        <v>1.01E-2</v>
      </c>
      <c r="AL74" s="83">
        <v>8.6003000000000007</v>
      </c>
      <c r="AM74" s="84">
        <v>1.2031000000000001</v>
      </c>
      <c r="AN74" s="84"/>
      <c r="AO74" s="84">
        <v>8.7791999999999994</v>
      </c>
      <c r="AP74" s="85">
        <v>1.44E-2</v>
      </c>
      <c r="AQ74" s="83">
        <v>8.6674000000000007</v>
      </c>
      <c r="AR74" s="84">
        <v>1.1192</v>
      </c>
      <c r="AS74" s="84"/>
      <c r="AT74" s="84">
        <v>8.8965999999999994</v>
      </c>
      <c r="AU74" s="85">
        <v>0</v>
      </c>
      <c r="AV74" s="83">
        <v>8.6898</v>
      </c>
      <c r="AW74" s="84">
        <v>1.1132</v>
      </c>
      <c r="AX74" s="84"/>
      <c r="AY74" s="84">
        <v>8.8112999999999992</v>
      </c>
      <c r="AZ74" s="85">
        <v>-1E-4</v>
      </c>
      <c r="BA74" s="83">
        <v>8.6951000000000001</v>
      </c>
      <c r="BB74" s="84">
        <v>1.1169</v>
      </c>
      <c r="BC74" s="84"/>
      <c r="BD74" s="84">
        <v>8.8109999999999999</v>
      </c>
      <c r="BE74" s="85">
        <v>-2.3999999999999998E-3</v>
      </c>
      <c r="BF74" s="83">
        <v>8.6898999999999997</v>
      </c>
      <c r="BG74" s="84">
        <v>1.1029</v>
      </c>
      <c r="BH74" s="84"/>
      <c r="BI74" s="84">
        <v>8.8178000000000001</v>
      </c>
      <c r="BJ74" s="85">
        <v>-1.2200000000000001E-2</v>
      </c>
      <c r="BK74" s="83">
        <v>8.6677</v>
      </c>
      <c r="BL74" s="84">
        <v>1.1296999999999999</v>
      </c>
      <c r="BM74" s="84"/>
      <c r="BN74" s="84">
        <v>8.8053000000000008</v>
      </c>
      <c r="BO74" s="85">
        <v>3.8100000000000002E-2</v>
      </c>
      <c r="BP74" s="83">
        <v>8.7704000000000004</v>
      </c>
      <c r="BQ74" s="84">
        <v>1.0189999999999999</v>
      </c>
      <c r="BR74" s="84"/>
      <c r="BS74" s="84">
        <v>8.8676999999999992</v>
      </c>
      <c r="BT74" s="85">
        <v>-6.9999999999999999E-4</v>
      </c>
      <c r="BU74" s="83">
        <v>8.6710999999999991</v>
      </c>
      <c r="BV74" s="84">
        <v>1.1463000000000001</v>
      </c>
      <c r="BW74" s="84"/>
      <c r="BX74" s="84">
        <v>8.7832000000000008</v>
      </c>
      <c r="BY74" s="85">
        <v>1.18E-2</v>
      </c>
    </row>
    <row r="75" spans="2:77" ht="18">
      <c r="B75" s="4" t="s">
        <v>50</v>
      </c>
      <c r="C75" s="83">
        <v>8.7050999999999998</v>
      </c>
      <c r="D75" s="84">
        <v>0.93330000000000002</v>
      </c>
      <c r="E75" s="84"/>
      <c r="F75" s="84">
        <v>8.9703999999999997</v>
      </c>
      <c r="G75" s="85">
        <v>0</v>
      </c>
      <c r="H75" s="83">
        <v>8.6830999999999996</v>
      </c>
      <c r="I75" s="84">
        <v>0.95789999999999997</v>
      </c>
      <c r="J75" s="84"/>
      <c r="K75" s="84">
        <v>8.9238</v>
      </c>
      <c r="L75" s="85">
        <v>0</v>
      </c>
      <c r="M75" s="83">
        <v>8.7203999999999997</v>
      </c>
      <c r="N75" s="84">
        <v>0.92279999999999995</v>
      </c>
      <c r="O75" s="84"/>
      <c r="P75" s="84">
        <v>8.9703999999999997</v>
      </c>
      <c r="Q75" s="85">
        <v>0</v>
      </c>
      <c r="R75" s="83">
        <v>8.7142999999999997</v>
      </c>
      <c r="S75" s="84">
        <v>0.92649999999999999</v>
      </c>
      <c r="T75" s="84"/>
      <c r="U75" s="84">
        <v>8.9681999999999995</v>
      </c>
      <c r="V75" s="85">
        <v>0</v>
      </c>
      <c r="W75" s="83">
        <v>8.7173999999999996</v>
      </c>
      <c r="X75" s="84">
        <v>0.9244</v>
      </c>
      <c r="Y75" s="84"/>
      <c r="Z75" s="84">
        <v>8.9725999999999999</v>
      </c>
      <c r="AA75" s="85">
        <v>0</v>
      </c>
      <c r="AB75" s="83">
        <v>8.7042000000000002</v>
      </c>
      <c r="AC75" s="84">
        <v>0.93559999999999999</v>
      </c>
      <c r="AD75" s="84"/>
      <c r="AE75" s="84">
        <v>8.9613999999999994</v>
      </c>
      <c r="AF75" s="85">
        <v>0</v>
      </c>
      <c r="AG75" s="83">
        <v>8.657</v>
      </c>
      <c r="AH75" s="84">
        <v>0.96260000000000001</v>
      </c>
      <c r="AI75" s="84"/>
      <c r="AJ75" s="84">
        <v>8.9359999999999999</v>
      </c>
      <c r="AK75" s="85">
        <v>0</v>
      </c>
      <c r="AL75" s="83">
        <v>8.5363000000000007</v>
      </c>
      <c r="AM75" s="84">
        <v>1.1149</v>
      </c>
      <c r="AN75" s="84"/>
      <c r="AO75" s="84">
        <v>8.9163999999999994</v>
      </c>
      <c r="AP75" s="85">
        <v>0</v>
      </c>
      <c r="AQ75" s="83">
        <v>8.6141000000000005</v>
      </c>
      <c r="AR75" s="84">
        <v>1.1329</v>
      </c>
      <c r="AS75" s="84"/>
      <c r="AT75" s="84">
        <v>9.0261999999999993</v>
      </c>
      <c r="AU75" s="85">
        <v>0</v>
      </c>
      <c r="AV75" s="83">
        <v>8.5619999999999994</v>
      </c>
      <c r="AW75" s="84">
        <v>1.1856</v>
      </c>
      <c r="AX75" s="84"/>
      <c r="AY75" s="84">
        <v>9.0114000000000001</v>
      </c>
      <c r="AZ75" s="85">
        <v>0</v>
      </c>
      <c r="BA75" s="83">
        <v>8.5988000000000007</v>
      </c>
      <c r="BB75" s="84">
        <v>1.1384000000000001</v>
      </c>
      <c r="BC75" s="84"/>
      <c r="BD75" s="84">
        <v>9.0077999999999996</v>
      </c>
      <c r="BE75" s="85">
        <v>0</v>
      </c>
      <c r="BF75" s="83">
        <v>8.5817999999999994</v>
      </c>
      <c r="BG75" s="84">
        <v>1.1708000000000001</v>
      </c>
      <c r="BH75" s="84"/>
      <c r="BI75" s="84">
        <v>9.0221999999999998</v>
      </c>
      <c r="BJ75" s="85">
        <v>0</v>
      </c>
      <c r="BK75" s="83">
        <v>8.6570999999999998</v>
      </c>
      <c r="BL75" s="84">
        <v>1.0347</v>
      </c>
      <c r="BM75" s="84"/>
      <c r="BN75" s="84">
        <v>9.0245999999999995</v>
      </c>
      <c r="BO75" s="85">
        <v>0</v>
      </c>
      <c r="BP75" s="83">
        <v>8.6382999999999992</v>
      </c>
      <c r="BQ75" s="84">
        <v>1.0927</v>
      </c>
      <c r="BR75" s="84"/>
      <c r="BS75" s="84">
        <v>9.0524000000000004</v>
      </c>
      <c r="BT75" s="85">
        <v>0</v>
      </c>
      <c r="BU75" s="83">
        <v>8.6158000000000001</v>
      </c>
      <c r="BV75" s="84">
        <v>1.0633999999999999</v>
      </c>
      <c r="BW75" s="84"/>
      <c r="BX75" s="84">
        <v>8.9811999999999994</v>
      </c>
      <c r="BY75" s="85">
        <v>0</v>
      </c>
    </row>
    <row r="76" spans="2:77" ht="18.75">
      <c r="B76" s="4" t="s">
        <v>51</v>
      </c>
      <c r="C76" s="83">
        <v>8.5694999999999997</v>
      </c>
      <c r="D76" s="84">
        <v>0.88229999999999997</v>
      </c>
      <c r="E76" s="84"/>
      <c r="F76" s="84">
        <v>8.7512000000000008</v>
      </c>
      <c r="G76" s="85">
        <v>0</v>
      </c>
      <c r="H76" s="83">
        <v>8.5452999999999992</v>
      </c>
      <c r="I76" s="84">
        <v>0.86950000000000005</v>
      </c>
      <c r="J76" s="84"/>
      <c r="K76" s="84">
        <v>8.7218</v>
      </c>
      <c r="L76" s="85">
        <v>0</v>
      </c>
      <c r="M76" s="83">
        <v>8.6006</v>
      </c>
      <c r="N76" s="84">
        <v>0.81979999999999997</v>
      </c>
      <c r="O76" s="84"/>
      <c r="P76" s="84">
        <v>8.7769999999999992</v>
      </c>
      <c r="Q76" s="85">
        <v>0</v>
      </c>
      <c r="R76" s="83">
        <v>8.5953999999999997</v>
      </c>
      <c r="S76" s="84">
        <v>0.83299999999999996</v>
      </c>
      <c r="T76" s="84"/>
      <c r="U76" s="84">
        <v>8.75</v>
      </c>
      <c r="V76" s="85">
        <v>0</v>
      </c>
      <c r="W76" s="83">
        <v>8.5879999999999992</v>
      </c>
      <c r="X76" s="84">
        <v>0.82320000000000004</v>
      </c>
      <c r="Y76" s="84"/>
      <c r="Z76" s="84">
        <v>8.7354000000000003</v>
      </c>
      <c r="AA76" s="85">
        <v>0</v>
      </c>
      <c r="AB76" s="83">
        <v>8.5878999999999994</v>
      </c>
      <c r="AC76" s="84">
        <v>0.85489999999999999</v>
      </c>
      <c r="AD76" s="84"/>
      <c r="AE76" s="84">
        <v>8.7162000000000006</v>
      </c>
      <c r="AF76" s="85">
        <v>0</v>
      </c>
      <c r="AG76" s="83">
        <v>8.5298999999999996</v>
      </c>
      <c r="AH76" s="84">
        <v>0.91710000000000003</v>
      </c>
      <c r="AI76" s="84"/>
      <c r="AJ76" s="84">
        <v>8.7485999999999997</v>
      </c>
      <c r="AK76" s="85">
        <v>0</v>
      </c>
      <c r="AL76" s="83">
        <v>8.4370999999999992</v>
      </c>
      <c r="AM76" s="84">
        <v>1.0575000000000001</v>
      </c>
      <c r="AN76" s="84"/>
      <c r="AO76" s="84">
        <v>8.6905999999999999</v>
      </c>
      <c r="AP76" s="85">
        <v>0</v>
      </c>
      <c r="AQ76" s="83">
        <v>8.4581</v>
      </c>
      <c r="AR76" s="84">
        <v>1.0987</v>
      </c>
      <c r="AS76" s="84"/>
      <c r="AT76" s="84">
        <v>8.7908000000000008</v>
      </c>
      <c r="AU76" s="85">
        <v>0</v>
      </c>
      <c r="AV76" s="83">
        <v>8.4060000000000006</v>
      </c>
      <c r="AW76" s="84">
        <v>1.1778</v>
      </c>
      <c r="AX76" s="84"/>
      <c r="AY76" s="84">
        <v>8.7712000000000003</v>
      </c>
      <c r="AZ76" s="85">
        <v>0</v>
      </c>
      <c r="BA76" s="83">
        <v>8.4556000000000004</v>
      </c>
      <c r="BB76" s="84">
        <v>1.1232</v>
      </c>
      <c r="BC76" s="84"/>
      <c r="BD76" s="84">
        <v>8.7853999999999992</v>
      </c>
      <c r="BE76" s="85">
        <v>0</v>
      </c>
      <c r="BF76" s="83">
        <v>8.3895</v>
      </c>
      <c r="BG76" s="84">
        <v>1.1336999999999999</v>
      </c>
      <c r="BH76" s="84"/>
      <c r="BI76" s="84">
        <v>8.7788000000000004</v>
      </c>
      <c r="BJ76" s="85">
        <v>0</v>
      </c>
      <c r="BK76" s="83">
        <v>8.4908000000000001</v>
      </c>
      <c r="BL76" s="84">
        <v>1.0406</v>
      </c>
      <c r="BM76" s="84"/>
      <c r="BN76" s="84">
        <v>8.8323999999999998</v>
      </c>
      <c r="BO76" s="85">
        <v>0</v>
      </c>
      <c r="BP76" s="83">
        <v>8.5218000000000007</v>
      </c>
      <c r="BQ76" s="84">
        <v>1.0429999999999999</v>
      </c>
      <c r="BR76" s="84"/>
      <c r="BS76" s="84">
        <v>8.8328000000000007</v>
      </c>
      <c r="BT76" s="85">
        <v>0</v>
      </c>
      <c r="BU76" s="83">
        <v>8.4693000000000005</v>
      </c>
      <c r="BV76" s="84">
        <v>1.0555000000000001</v>
      </c>
      <c r="BW76" s="84"/>
      <c r="BX76" s="84">
        <v>8.7653999999999996</v>
      </c>
      <c r="BY76" s="85">
        <v>0</v>
      </c>
    </row>
    <row r="77" spans="2:77" ht="18.75">
      <c r="B77" s="4" t="s">
        <v>37</v>
      </c>
      <c r="C77" s="83">
        <v>8.3568999999999996</v>
      </c>
      <c r="D77" s="84">
        <v>1.5066999999999999</v>
      </c>
      <c r="E77" s="84"/>
      <c r="F77" s="84">
        <v>8.4648000000000003</v>
      </c>
      <c r="G77" s="85">
        <v>-2.24E-2</v>
      </c>
      <c r="H77" s="83">
        <v>8.3576999999999995</v>
      </c>
      <c r="I77" s="84">
        <v>1.5228999999999999</v>
      </c>
      <c r="J77" s="84"/>
      <c r="K77" s="84">
        <v>8.4892000000000003</v>
      </c>
      <c r="L77" s="85">
        <v>-2.46E-2</v>
      </c>
      <c r="M77" s="83">
        <v>8.3577999999999992</v>
      </c>
      <c r="N77" s="84">
        <v>1.522</v>
      </c>
      <c r="O77" s="84"/>
      <c r="P77" s="84">
        <v>8.5076000000000001</v>
      </c>
      <c r="Q77" s="85">
        <v>-8.8000000000000005E-3</v>
      </c>
      <c r="R77" s="83">
        <v>8.3607999999999993</v>
      </c>
      <c r="S77" s="84">
        <v>1.5244</v>
      </c>
      <c r="T77" s="84"/>
      <c r="U77" s="84">
        <v>8.4913000000000007</v>
      </c>
      <c r="V77" s="85">
        <v>-2.07E-2</v>
      </c>
      <c r="W77" s="83">
        <v>8.3355999999999995</v>
      </c>
      <c r="X77" s="84">
        <v>1.5266</v>
      </c>
      <c r="Y77" s="84"/>
      <c r="Z77" s="84">
        <v>8.4984999999999999</v>
      </c>
      <c r="AA77" s="85">
        <v>-4.8999999999999998E-3</v>
      </c>
      <c r="AB77" s="83">
        <v>8.3454999999999995</v>
      </c>
      <c r="AC77" s="84">
        <v>1.5193000000000001</v>
      </c>
      <c r="AD77" s="84"/>
      <c r="AE77" s="84">
        <v>8.5043000000000006</v>
      </c>
      <c r="AF77" s="85">
        <v>8.9999999999999998E-4</v>
      </c>
      <c r="AG77" s="83">
        <v>8.2807999999999993</v>
      </c>
      <c r="AH77" s="84">
        <v>1.5584</v>
      </c>
      <c r="AI77" s="84"/>
      <c r="AJ77" s="84">
        <v>8.4374000000000002</v>
      </c>
      <c r="AK77" s="85">
        <v>-1.6799999999999999E-2</v>
      </c>
      <c r="AL77" s="83">
        <v>8.1943000000000001</v>
      </c>
      <c r="AM77" s="84">
        <v>1.6031</v>
      </c>
      <c r="AN77" s="84"/>
      <c r="AO77" s="84">
        <v>8.3864000000000001</v>
      </c>
      <c r="AP77" s="85">
        <v>-4.1599999999999998E-2</v>
      </c>
      <c r="AQ77" s="83">
        <v>8.2509999999999994</v>
      </c>
      <c r="AR77" s="84">
        <v>1.5953999999999999</v>
      </c>
      <c r="AS77" s="84"/>
      <c r="AT77" s="84">
        <v>8.6511999999999993</v>
      </c>
      <c r="AU77" s="85">
        <v>0</v>
      </c>
      <c r="AV77" s="83">
        <v>8.1926000000000005</v>
      </c>
      <c r="AW77" s="84">
        <v>1.6153999999999999</v>
      </c>
      <c r="AX77" s="84"/>
      <c r="AY77" s="84">
        <v>8.3124000000000002</v>
      </c>
      <c r="AZ77" s="85">
        <v>2.6800000000000001E-2</v>
      </c>
      <c r="BA77" s="83">
        <v>8.2307000000000006</v>
      </c>
      <c r="BB77" s="84">
        <v>1.6249</v>
      </c>
      <c r="BC77" s="84"/>
      <c r="BD77" s="84">
        <v>8.3907000000000007</v>
      </c>
      <c r="BE77" s="85">
        <v>2.63E-2</v>
      </c>
      <c r="BF77" s="83">
        <v>8.2021999999999995</v>
      </c>
      <c r="BG77" s="84">
        <v>1.635</v>
      </c>
      <c r="BH77" s="84"/>
      <c r="BI77" s="84">
        <v>8.3196999999999992</v>
      </c>
      <c r="BJ77" s="85">
        <v>2.23E-2</v>
      </c>
      <c r="BK77" s="83">
        <v>8.2584</v>
      </c>
      <c r="BL77" s="84">
        <v>1.5358000000000001</v>
      </c>
      <c r="BM77" s="84"/>
      <c r="BN77" s="84">
        <v>8.4534000000000002</v>
      </c>
      <c r="BO77" s="85">
        <v>-2.2800000000000001E-2</v>
      </c>
      <c r="BP77" s="83">
        <v>8.2542000000000009</v>
      </c>
      <c r="BQ77" s="84">
        <v>1.526</v>
      </c>
      <c r="BR77" s="84"/>
      <c r="BS77" s="84">
        <v>8.4137000000000004</v>
      </c>
      <c r="BT77" s="85">
        <v>1.09E-2</v>
      </c>
      <c r="BU77" s="83">
        <v>8.2569999999999997</v>
      </c>
      <c r="BV77" s="84">
        <v>1.5915999999999999</v>
      </c>
      <c r="BW77" s="84"/>
      <c r="BX77" s="84">
        <v>8.4044000000000008</v>
      </c>
      <c r="BY77" s="85">
        <v>-1.7000000000000001E-2</v>
      </c>
    </row>
    <row r="78" spans="2:77" ht="18.75">
      <c r="B78" s="4" t="s">
        <v>159</v>
      </c>
      <c r="C78" s="83">
        <v>8.6052</v>
      </c>
      <c r="D78" s="84">
        <v>0.96379999999999999</v>
      </c>
      <c r="E78" s="84"/>
      <c r="F78" s="84">
        <v>8.8648000000000007</v>
      </c>
      <c r="G78" s="85">
        <v>0</v>
      </c>
      <c r="H78" s="83">
        <v>8.4315999999999995</v>
      </c>
      <c r="I78" s="84">
        <v>1.1026</v>
      </c>
      <c r="J78" s="84"/>
      <c r="K78" s="84">
        <v>8.8236000000000008</v>
      </c>
      <c r="L78" s="85">
        <v>0</v>
      </c>
      <c r="M78" s="83">
        <v>8.5490999999999993</v>
      </c>
      <c r="N78" s="84">
        <v>1.0569</v>
      </c>
      <c r="O78" s="84"/>
      <c r="P78" s="84">
        <v>8.8553999999999995</v>
      </c>
      <c r="Q78" s="85">
        <v>0</v>
      </c>
      <c r="R78" s="83">
        <v>8.5784000000000002</v>
      </c>
      <c r="S78" s="84">
        <v>1.0284</v>
      </c>
      <c r="T78" s="84"/>
      <c r="U78" s="84">
        <v>8.8453999999999997</v>
      </c>
      <c r="V78" s="85">
        <v>0</v>
      </c>
      <c r="W78" s="83">
        <v>8.5749999999999993</v>
      </c>
      <c r="X78" s="84">
        <v>1.0185999999999999</v>
      </c>
      <c r="Y78" s="84"/>
      <c r="Z78" s="84">
        <v>8.8498000000000001</v>
      </c>
      <c r="AA78" s="85">
        <v>0</v>
      </c>
      <c r="AB78" s="83">
        <v>8.5634999999999994</v>
      </c>
      <c r="AC78" s="84">
        <v>1.0325</v>
      </c>
      <c r="AD78" s="84"/>
      <c r="AE78" s="84">
        <v>8.8396000000000008</v>
      </c>
      <c r="AF78" s="85">
        <v>0</v>
      </c>
      <c r="AG78" s="83">
        <v>0</v>
      </c>
      <c r="AH78" s="84">
        <v>0</v>
      </c>
      <c r="AI78" s="84"/>
      <c r="AJ78" s="84">
        <v>8.8308</v>
      </c>
      <c r="AK78" s="85">
        <v>0</v>
      </c>
      <c r="AL78" s="83">
        <v>0</v>
      </c>
      <c r="AM78" s="84">
        <v>0</v>
      </c>
      <c r="AN78" s="84"/>
      <c r="AO78" s="84">
        <v>8.7972000000000001</v>
      </c>
      <c r="AP78" s="85">
        <v>0</v>
      </c>
      <c r="AQ78" s="83">
        <v>8.5334000000000003</v>
      </c>
      <c r="AR78" s="84">
        <v>1.0508</v>
      </c>
      <c r="AS78" s="84"/>
      <c r="AT78" s="84">
        <v>8.8857999999999997</v>
      </c>
      <c r="AU78" s="85">
        <v>0</v>
      </c>
      <c r="AV78" s="83">
        <v>0</v>
      </c>
      <c r="AW78" s="84">
        <v>0</v>
      </c>
      <c r="AX78" s="84"/>
      <c r="AY78" s="84">
        <v>8.8542000000000005</v>
      </c>
      <c r="AZ78" s="85">
        <v>0</v>
      </c>
      <c r="BA78" s="83">
        <v>0</v>
      </c>
      <c r="BB78" s="84">
        <v>0</v>
      </c>
      <c r="BC78" s="84"/>
      <c r="BD78" s="84">
        <v>8.8643999999999998</v>
      </c>
      <c r="BE78" s="85">
        <v>0</v>
      </c>
      <c r="BF78" s="83">
        <v>0</v>
      </c>
      <c r="BG78" s="84">
        <v>0</v>
      </c>
      <c r="BH78" s="84"/>
      <c r="BI78" s="84">
        <v>8.8561999999999994</v>
      </c>
      <c r="BJ78" s="85">
        <v>0</v>
      </c>
      <c r="BK78" s="83">
        <v>0</v>
      </c>
      <c r="BL78" s="84">
        <v>0</v>
      </c>
      <c r="BM78" s="84"/>
      <c r="BN78" s="84">
        <v>8.8826000000000001</v>
      </c>
      <c r="BO78" s="85">
        <v>0</v>
      </c>
      <c r="BP78" s="83">
        <v>0</v>
      </c>
      <c r="BQ78" s="84">
        <v>0</v>
      </c>
      <c r="BR78" s="84"/>
      <c r="BS78" s="84">
        <v>8.9062000000000001</v>
      </c>
      <c r="BT78" s="85">
        <v>0</v>
      </c>
      <c r="BU78" s="83">
        <v>0</v>
      </c>
      <c r="BV78" s="84">
        <v>0</v>
      </c>
      <c r="BW78" s="84"/>
      <c r="BX78" s="84">
        <v>8.8230000000000004</v>
      </c>
      <c r="BY78" s="85">
        <v>0</v>
      </c>
    </row>
    <row r="79" spans="2:77" ht="18.75">
      <c r="B79" s="4" t="s">
        <v>38</v>
      </c>
      <c r="C79" s="83">
        <v>8.4420000000000002</v>
      </c>
      <c r="D79" s="84">
        <v>1.3637999999999999</v>
      </c>
      <c r="E79" s="84"/>
      <c r="F79" s="84">
        <v>8.4638000000000009</v>
      </c>
      <c r="G79" s="85">
        <v>1.1999999999999999E-3</v>
      </c>
      <c r="H79" s="83">
        <v>8.4331999999999994</v>
      </c>
      <c r="I79" s="84">
        <v>1.3797999999999999</v>
      </c>
      <c r="J79" s="84"/>
      <c r="K79" s="84">
        <v>8.4498999999999995</v>
      </c>
      <c r="L79" s="85">
        <v>-2.0999999999999999E-3</v>
      </c>
      <c r="M79" s="83">
        <v>8.4661000000000008</v>
      </c>
      <c r="N79" s="84">
        <v>1.3789</v>
      </c>
      <c r="O79" s="84"/>
      <c r="P79" s="84">
        <v>8.4532000000000007</v>
      </c>
      <c r="Q79" s="85">
        <v>-2E-3</v>
      </c>
      <c r="R79" s="83">
        <v>8.4443999999999999</v>
      </c>
      <c r="S79" s="84">
        <v>1.3762000000000001</v>
      </c>
      <c r="T79" s="84"/>
      <c r="U79" s="84">
        <v>8.4671000000000003</v>
      </c>
      <c r="V79" s="85">
        <v>-3.2099999999999997E-2</v>
      </c>
      <c r="W79" s="83">
        <v>8.4469999999999992</v>
      </c>
      <c r="X79" s="84">
        <v>1.3593999999999999</v>
      </c>
      <c r="Y79" s="84"/>
      <c r="Z79" s="84">
        <v>8.4954000000000001</v>
      </c>
      <c r="AA79" s="85">
        <v>-1.4E-3</v>
      </c>
      <c r="AB79" s="83">
        <v>8.4376999999999995</v>
      </c>
      <c r="AC79" s="84">
        <v>1.3641000000000001</v>
      </c>
      <c r="AD79" s="84"/>
      <c r="AE79" s="84">
        <v>8.4977</v>
      </c>
      <c r="AF79" s="85">
        <v>2.0999999999999999E-3</v>
      </c>
      <c r="AG79" s="83">
        <v>8.3956999999999997</v>
      </c>
      <c r="AH79" s="84">
        <v>1.4447000000000001</v>
      </c>
      <c r="AI79" s="84"/>
      <c r="AJ79" s="84">
        <v>8.3946000000000005</v>
      </c>
      <c r="AK79" s="85">
        <v>1.06E-2</v>
      </c>
      <c r="AL79" s="83">
        <v>8.2942999999999998</v>
      </c>
      <c r="AM79" s="84">
        <v>1.5281</v>
      </c>
      <c r="AN79" s="84"/>
      <c r="AO79" s="84">
        <v>8.3856000000000002</v>
      </c>
      <c r="AP79" s="85">
        <v>6.6E-3</v>
      </c>
      <c r="AQ79" s="83">
        <v>8.3338000000000001</v>
      </c>
      <c r="AR79" s="84">
        <v>1.5249999999999999</v>
      </c>
      <c r="AS79" s="84"/>
      <c r="AT79" s="84">
        <v>8.6768000000000001</v>
      </c>
      <c r="AU79" s="85">
        <v>0</v>
      </c>
      <c r="AV79" s="83">
        <v>8.2655999999999992</v>
      </c>
      <c r="AW79" s="84">
        <v>1.5795999999999999</v>
      </c>
      <c r="AX79" s="84"/>
      <c r="AY79" s="84">
        <v>8.2471999999999994</v>
      </c>
      <c r="AZ79" s="85">
        <v>-7.1999999999999998E-3</v>
      </c>
      <c r="BA79" s="83">
        <v>8.3106000000000009</v>
      </c>
      <c r="BB79" s="84">
        <v>1.5406</v>
      </c>
      <c r="BC79" s="84"/>
      <c r="BD79" s="84">
        <v>8.2779000000000007</v>
      </c>
      <c r="BE79" s="85">
        <v>-1.29E-2</v>
      </c>
      <c r="BF79" s="83">
        <v>8.2789999999999999</v>
      </c>
      <c r="BG79" s="84">
        <v>1.5656000000000001</v>
      </c>
      <c r="BH79" s="84"/>
      <c r="BI79" s="84">
        <v>8.2407000000000004</v>
      </c>
      <c r="BJ79" s="85">
        <v>3.7000000000000002E-3</v>
      </c>
      <c r="BK79" s="83">
        <v>8.3524999999999991</v>
      </c>
      <c r="BL79" s="84">
        <v>1.4666999999999999</v>
      </c>
      <c r="BM79" s="84"/>
      <c r="BN79" s="84">
        <v>8.3671000000000006</v>
      </c>
      <c r="BO79" s="85">
        <v>1.29E-2</v>
      </c>
      <c r="BP79" s="83">
        <v>8.3529999999999998</v>
      </c>
      <c r="BQ79" s="84">
        <v>1.5002</v>
      </c>
      <c r="BR79" s="84"/>
      <c r="BS79" s="84">
        <v>8.3679000000000006</v>
      </c>
      <c r="BT79" s="85">
        <v>-3.3E-3</v>
      </c>
      <c r="BU79" s="83">
        <v>8.3420000000000005</v>
      </c>
      <c r="BV79" s="84">
        <v>1.4952000000000001</v>
      </c>
      <c r="BW79" s="84"/>
      <c r="BX79" s="84">
        <v>8.3584999999999994</v>
      </c>
      <c r="BY79" s="85">
        <v>-1.2500000000000001E-2</v>
      </c>
    </row>
    <row r="80" spans="2:77" ht="18.75">
      <c r="B80" s="4" t="s">
        <v>160</v>
      </c>
      <c r="C80" s="83">
        <v>8.6061999999999994</v>
      </c>
      <c r="D80" s="84">
        <v>0.85880000000000001</v>
      </c>
      <c r="E80" s="84"/>
      <c r="F80" s="84">
        <v>8.7957999999999998</v>
      </c>
      <c r="G80" s="85">
        <v>0</v>
      </c>
      <c r="H80" s="83">
        <v>8.5672999999999995</v>
      </c>
      <c r="I80" s="84">
        <v>0.86670000000000003</v>
      </c>
      <c r="J80" s="84"/>
      <c r="K80" s="84">
        <v>8.7804000000000002</v>
      </c>
      <c r="L80" s="85">
        <v>0</v>
      </c>
      <c r="M80" s="83">
        <v>8.6081000000000003</v>
      </c>
      <c r="N80" s="84">
        <v>0.83950000000000002</v>
      </c>
      <c r="O80" s="84"/>
      <c r="P80" s="84">
        <v>8.8322000000000003</v>
      </c>
      <c r="Q80" s="85">
        <v>0</v>
      </c>
      <c r="R80" s="83">
        <v>8.6090999999999998</v>
      </c>
      <c r="S80" s="84">
        <v>0.82709999999999995</v>
      </c>
      <c r="T80" s="84"/>
      <c r="U80" s="84">
        <v>8.8209999999999997</v>
      </c>
      <c r="V80" s="85">
        <v>0</v>
      </c>
      <c r="W80" s="83">
        <v>8.6120000000000001</v>
      </c>
      <c r="X80" s="84">
        <v>0.8246</v>
      </c>
      <c r="Y80" s="84"/>
      <c r="Z80" s="84">
        <v>8.8257999999999992</v>
      </c>
      <c r="AA80" s="85">
        <v>0</v>
      </c>
      <c r="AB80" s="83">
        <v>8.6014999999999997</v>
      </c>
      <c r="AC80" s="84">
        <v>0.83230000000000004</v>
      </c>
      <c r="AD80" s="84"/>
      <c r="AE80" s="84">
        <v>8.7954000000000008</v>
      </c>
      <c r="AF80" s="85">
        <v>0</v>
      </c>
      <c r="AG80" s="83">
        <v>8.5744000000000007</v>
      </c>
      <c r="AH80" s="84">
        <v>0.89319999999999999</v>
      </c>
      <c r="AI80" s="84"/>
      <c r="AJ80" s="84">
        <v>8.7698</v>
      </c>
      <c r="AK80" s="85">
        <v>0</v>
      </c>
      <c r="AL80" s="83">
        <v>8.4724000000000004</v>
      </c>
      <c r="AM80" s="84">
        <v>0.94579999999999997</v>
      </c>
      <c r="AN80" s="84"/>
      <c r="AO80" s="84">
        <v>8.7170000000000005</v>
      </c>
      <c r="AP80" s="85">
        <v>0</v>
      </c>
      <c r="AQ80" s="83">
        <v>8.5673999999999992</v>
      </c>
      <c r="AR80" s="84">
        <v>0.92900000000000005</v>
      </c>
      <c r="AS80" s="84"/>
      <c r="AT80" s="84">
        <v>8.7918000000000003</v>
      </c>
      <c r="AU80" s="85">
        <v>0</v>
      </c>
      <c r="AV80" s="83">
        <v>8.5495000000000001</v>
      </c>
      <c r="AW80" s="84">
        <v>0.96550000000000002</v>
      </c>
      <c r="AX80" s="84"/>
      <c r="AY80" s="84">
        <v>8.7428000000000008</v>
      </c>
      <c r="AZ80" s="85">
        <v>0</v>
      </c>
      <c r="BA80" s="83">
        <v>8.5797000000000008</v>
      </c>
      <c r="BB80" s="84">
        <v>0.9607</v>
      </c>
      <c r="BC80" s="84"/>
      <c r="BD80" s="84">
        <v>8.7786000000000008</v>
      </c>
      <c r="BE80" s="85">
        <v>0</v>
      </c>
      <c r="BF80" s="83">
        <v>8.5480999999999998</v>
      </c>
      <c r="BG80" s="84">
        <v>0.96250000000000002</v>
      </c>
      <c r="BH80" s="84"/>
      <c r="BI80" s="84">
        <v>8.7571999999999992</v>
      </c>
      <c r="BJ80" s="85">
        <v>0</v>
      </c>
      <c r="BK80" s="83">
        <v>8.5747</v>
      </c>
      <c r="BL80" s="84">
        <v>0.88629999999999998</v>
      </c>
      <c r="BM80" s="84"/>
      <c r="BN80" s="84">
        <v>8.8038000000000007</v>
      </c>
      <c r="BO80" s="85">
        <v>0</v>
      </c>
      <c r="BP80" s="83">
        <v>8.6069999999999993</v>
      </c>
      <c r="BQ80" s="84">
        <v>0.86099999999999999</v>
      </c>
      <c r="BR80" s="84"/>
      <c r="BS80" s="84">
        <v>8.8428000000000004</v>
      </c>
      <c r="BT80" s="85">
        <v>0</v>
      </c>
      <c r="BU80" s="83">
        <v>8.5504999999999995</v>
      </c>
      <c r="BV80" s="84">
        <v>0.92549999999999999</v>
      </c>
      <c r="BW80" s="84"/>
      <c r="BX80" s="84">
        <v>8.7964000000000002</v>
      </c>
      <c r="BY80" s="85">
        <v>0</v>
      </c>
    </row>
    <row r="81" spans="2:77" ht="18.75">
      <c r="B81" s="4" t="s">
        <v>34</v>
      </c>
      <c r="C81" s="83">
        <v>8.4196000000000009</v>
      </c>
      <c r="D81" s="84">
        <v>1.1634</v>
      </c>
      <c r="E81" s="84"/>
      <c r="F81" s="84">
        <v>8.6782000000000004</v>
      </c>
      <c r="G81" s="85">
        <v>0</v>
      </c>
      <c r="H81" s="83">
        <v>8.3597000000000001</v>
      </c>
      <c r="I81" s="84">
        <v>1.1525000000000001</v>
      </c>
      <c r="J81" s="84"/>
      <c r="K81" s="84">
        <v>8.6324000000000005</v>
      </c>
      <c r="L81" s="85">
        <v>0</v>
      </c>
      <c r="M81" s="83">
        <v>8.4458000000000002</v>
      </c>
      <c r="N81" s="84">
        <v>1.1339999999999999</v>
      </c>
      <c r="O81" s="84"/>
      <c r="P81" s="84">
        <v>8.6804000000000006</v>
      </c>
      <c r="Q81" s="85">
        <v>0</v>
      </c>
      <c r="R81" s="83">
        <v>8.4291</v>
      </c>
      <c r="S81" s="84">
        <v>1.1529</v>
      </c>
      <c r="T81" s="84"/>
      <c r="U81" s="84">
        <v>8.6837999999999997</v>
      </c>
      <c r="V81" s="85">
        <v>0</v>
      </c>
      <c r="W81" s="83">
        <v>8.4390999999999998</v>
      </c>
      <c r="X81" s="84">
        <v>1.1420999999999999</v>
      </c>
      <c r="Y81" s="84"/>
      <c r="Z81" s="84">
        <v>8.6847999999999992</v>
      </c>
      <c r="AA81" s="85">
        <v>0</v>
      </c>
      <c r="AB81" s="83">
        <v>8.4375999999999998</v>
      </c>
      <c r="AC81" s="84">
        <v>1.1581999999999999</v>
      </c>
      <c r="AD81" s="84"/>
      <c r="AE81" s="84">
        <v>8.6771999999999991</v>
      </c>
      <c r="AF81" s="85">
        <v>0</v>
      </c>
      <c r="AG81" s="83">
        <v>8.3681000000000001</v>
      </c>
      <c r="AH81" s="84">
        <v>1.2039</v>
      </c>
      <c r="AI81" s="84"/>
      <c r="AJ81" s="84">
        <v>8.6698000000000004</v>
      </c>
      <c r="AK81" s="85">
        <v>0</v>
      </c>
      <c r="AL81" s="83">
        <v>8.2958999999999996</v>
      </c>
      <c r="AM81" s="84">
        <v>1.3996999999999999</v>
      </c>
      <c r="AN81" s="84"/>
      <c r="AO81" s="84">
        <v>8.6181999999999999</v>
      </c>
      <c r="AP81" s="85">
        <v>0</v>
      </c>
      <c r="AQ81" s="83">
        <v>8.3109000000000002</v>
      </c>
      <c r="AR81" s="84">
        <v>1.3940999999999999</v>
      </c>
      <c r="AS81" s="84"/>
      <c r="AT81" s="84">
        <v>8.6310000000000002</v>
      </c>
      <c r="AU81" s="85">
        <v>0</v>
      </c>
      <c r="AV81" s="83">
        <v>8.2423999999999999</v>
      </c>
      <c r="AW81" s="84">
        <v>1.4683999999999999</v>
      </c>
      <c r="AX81" s="84"/>
      <c r="AY81" s="84">
        <v>8.5950000000000006</v>
      </c>
      <c r="AZ81" s="85">
        <v>0</v>
      </c>
      <c r="BA81" s="83">
        <v>8.3184000000000005</v>
      </c>
      <c r="BB81" s="84">
        <v>1.381</v>
      </c>
      <c r="BC81" s="84"/>
      <c r="BD81" s="84">
        <v>8.6161999999999992</v>
      </c>
      <c r="BE81" s="85">
        <v>0</v>
      </c>
      <c r="BF81" s="83">
        <v>8.2199000000000009</v>
      </c>
      <c r="BG81" s="84">
        <v>1.4484999999999999</v>
      </c>
      <c r="BH81" s="84"/>
      <c r="BI81" s="84">
        <v>8.5388000000000002</v>
      </c>
      <c r="BJ81" s="85">
        <v>0</v>
      </c>
      <c r="BK81" s="83">
        <v>8.3594000000000008</v>
      </c>
      <c r="BL81" s="84">
        <v>1.3692</v>
      </c>
      <c r="BM81" s="84"/>
      <c r="BN81" s="84">
        <v>8.6631999999999998</v>
      </c>
      <c r="BO81" s="85">
        <v>0</v>
      </c>
      <c r="BP81" s="83">
        <v>8.3321000000000005</v>
      </c>
      <c r="BQ81" s="84">
        <v>1.3099000000000001</v>
      </c>
      <c r="BR81" s="84"/>
      <c r="BS81" s="84">
        <v>8.6622000000000003</v>
      </c>
      <c r="BT81" s="85">
        <v>0</v>
      </c>
      <c r="BU81" s="83">
        <v>8.3013999999999992</v>
      </c>
      <c r="BV81" s="84">
        <v>1.35</v>
      </c>
      <c r="BW81" s="84"/>
      <c r="BX81" s="84">
        <v>8.6639999999999997</v>
      </c>
      <c r="BY81" s="85">
        <v>0</v>
      </c>
    </row>
    <row r="82" spans="2:77" ht="18.75">
      <c r="B82" s="4" t="s">
        <v>35</v>
      </c>
      <c r="C82" s="83">
        <v>8.3415999999999997</v>
      </c>
      <c r="D82" s="84">
        <v>1.1497999999999999</v>
      </c>
      <c r="E82" s="84"/>
      <c r="F82" s="84">
        <v>8.6940000000000008</v>
      </c>
      <c r="G82" s="85">
        <v>0</v>
      </c>
      <c r="H82" s="83">
        <v>8.3293999999999997</v>
      </c>
      <c r="I82" s="84">
        <v>1.1572</v>
      </c>
      <c r="J82" s="84"/>
      <c r="K82" s="84">
        <v>8.6904000000000003</v>
      </c>
      <c r="L82" s="85">
        <v>0</v>
      </c>
      <c r="M82" s="83">
        <v>8.3846000000000007</v>
      </c>
      <c r="N82" s="84">
        <v>1.1386000000000001</v>
      </c>
      <c r="O82" s="84"/>
      <c r="P82" s="84">
        <v>8.702</v>
      </c>
      <c r="Q82" s="85">
        <v>0</v>
      </c>
      <c r="R82" s="83">
        <v>8.3681999999999999</v>
      </c>
      <c r="S82" s="84">
        <v>1.1208</v>
      </c>
      <c r="T82" s="84"/>
      <c r="U82" s="84">
        <v>8.7181999999999995</v>
      </c>
      <c r="V82" s="85">
        <v>0</v>
      </c>
      <c r="W82" s="83">
        <v>8.3676999999999992</v>
      </c>
      <c r="X82" s="84">
        <v>1.1174999999999999</v>
      </c>
      <c r="Y82" s="84"/>
      <c r="Z82" s="84">
        <v>8.7208000000000006</v>
      </c>
      <c r="AA82" s="85">
        <v>0</v>
      </c>
      <c r="AB82" s="83">
        <v>8.3609000000000009</v>
      </c>
      <c r="AC82" s="84">
        <v>1.1256999999999999</v>
      </c>
      <c r="AD82" s="84"/>
      <c r="AE82" s="84">
        <v>8.7157999999999998</v>
      </c>
      <c r="AF82" s="85">
        <v>0</v>
      </c>
      <c r="AG82" s="83">
        <v>8.3155999999999999</v>
      </c>
      <c r="AH82" s="84">
        <v>1.1768000000000001</v>
      </c>
      <c r="AI82" s="84"/>
      <c r="AJ82" s="84">
        <v>8.7072000000000003</v>
      </c>
      <c r="AK82" s="85">
        <v>0</v>
      </c>
      <c r="AL82" s="83">
        <v>8.2082999999999995</v>
      </c>
      <c r="AM82" s="84">
        <v>1.2813000000000001</v>
      </c>
      <c r="AN82" s="84"/>
      <c r="AO82" s="84">
        <v>8.6227999999999998</v>
      </c>
      <c r="AP82" s="85">
        <v>0</v>
      </c>
      <c r="AQ82" s="83">
        <v>8.2895000000000003</v>
      </c>
      <c r="AR82" s="84">
        <v>1.3169</v>
      </c>
      <c r="AS82" s="84"/>
      <c r="AT82" s="84">
        <v>8.7612000000000005</v>
      </c>
      <c r="AU82" s="85">
        <v>0</v>
      </c>
      <c r="AV82" s="83">
        <v>8.2175999999999991</v>
      </c>
      <c r="AW82" s="84">
        <v>1.391</v>
      </c>
      <c r="AX82" s="84"/>
      <c r="AY82" s="84">
        <v>8.7227999999999994</v>
      </c>
      <c r="AZ82" s="85">
        <v>0</v>
      </c>
      <c r="BA82" s="83">
        <v>8.2638999999999996</v>
      </c>
      <c r="BB82" s="84">
        <v>1.3494999999999999</v>
      </c>
      <c r="BC82" s="84"/>
      <c r="BD82" s="84">
        <v>8.7528000000000006</v>
      </c>
      <c r="BE82" s="85">
        <v>0</v>
      </c>
      <c r="BF82" s="83">
        <v>8.2393999999999998</v>
      </c>
      <c r="BG82" s="84">
        <v>1.3768</v>
      </c>
      <c r="BH82" s="84"/>
      <c r="BI82" s="84">
        <v>8.7861999999999991</v>
      </c>
      <c r="BJ82" s="85">
        <v>0</v>
      </c>
      <c r="BK82" s="83">
        <v>8.2827999999999999</v>
      </c>
      <c r="BL82" s="84">
        <v>1.2303999999999999</v>
      </c>
      <c r="BM82" s="84"/>
      <c r="BN82" s="84">
        <v>8.7319999999999993</v>
      </c>
      <c r="BO82" s="85">
        <v>0</v>
      </c>
      <c r="BP82" s="83">
        <v>8.2894000000000005</v>
      </c>
      <c r="BQ82" s="84">
        <v>1.3051999999999999</v>
      </c>
      <c r="BR82" s="84"/>
      <c r="BS82" s="84">
        <v>8.7574000000000005</v>
      </c>
      <c r="BT82" s="85">
        <v>0</v>
      </c>
      <c r="BU82" s="83">
        <v>8.2394999999999996</v>
      </c>
      <c r="BV82" s="84">
        <v>1.2917000000000001</v>
      </c>
      <c r="BW82" s="84"/>
      <c r="BX82" s="84">
        <v>8.6867999999999999</v>
      </c>
      <c r="BY82" s="85">
        <v>0</v>
      </c>
    </row>
    <row r="83" spans="2:77" ht="18.75">
      <c r="B83" s="4" t="s">
        <v>36</v>
      </c>
      <c r="C83" s="83">
        <v>8.5145999999999997</v>
      </c>
      <c r="D83" s="84">
        <v>1.1297999999999999</v>
      </c>
      <c r="E83" s="84"/>
      <c r="F83" s="84">
        <v>8.6473999999999993</v>
      </c>
      <c r="G83" s="85">
        <v>0</v>
      </c>
      <c r="H83" s="83">
        <v>8.4887999999999995</v>
      </c>
      <c r="I83" s="84">
        <v>1.1326000000000001</v>
      </c>
      <c r="J83" s="84"/>
      <c r="K83" s="84">
        <v>8.6145999999999994</v>
      </c>
      <c r="L83" s="85">
        <v>0</v>
      </c>
      <c r="M83" s="83">
        <v>8.51</v>
      </c>
      <c r="N83" s="84">
        <v>1.0553999999999999</v>
      </c>
      <c r="O83" s="84"/>
      <c r="P83" s="84">
        <v>8.6392000000000007</v>
      </c>
      <c r="Q83" s="85">
        <v>0</v>
      </c>
      <c r="R83" s="83">
        <v>8.5442</v>
      </c>
      <c r="S83" s="84">
        <v>1.1060000000000001</v>
      </c>
      <c r="T83" s="84"/>
      <c r="U83" s="84">
        <v>8.6143999999999998</v>
      </c>
      <c r="V83" s="85">
        <v>0</v>
      </c>
      <c r="W83" s="83">
        <v>8.5178999999999991</v>
      </c>
      <c r="X83" s="84">
        <v>1.0757000000000001</v>
      </c>
      <c r="Y83" s="84"/>
      <c r="Z83" s="84">
        <v>8.6183999999999994</v>
      </c>
      <c r="AA83" s="85">
        <v>0</v>
      </c>
      <c r="AB83" s="83">
        <v>8.5364000000000004</v>
      </c>
      <c r="AC83" s="84">
        <v>1.1120000000000001</v>
      </c>
      <c r="AD83" s="84"/>
      <c r="AE83" s="84">
        <v>8.6478000000000002</v>
      </c>
      <c r="AF83" s="85">
        <v>0</v>
      </c>
      <c r="AG83" s="83">
        <v>8.4773999999999994</v>
      </c>
      <c r="AH83" s="84">
        <v>1.1557999999999999</v>
      </c>
      <c r="AI83" s="84"/>
      <c r="AJ83" s="84">
        <v>8.6468000000000007</v>
      </c>
      <c r="AK83" s="85">
        <v>0</v>
      </c>
      <c r="AL83" s="83">
        <v>8.3722999999999992</v>
      </c>
      <c r="AM83" s="84">
        <v>1.2815000000000001</v>
      </c>
      <c r="AN83" s="84"/>
      <c r="AO83" s="84">
        <v>8.5982000000000003</v>
      </c>
      <c r="AP83" s="85">
        <v>0</v>
      </c>
      <c r="AQ83" s="83">
        <v>8.4222999999999999</v>
      </c>
      <c r="AR83" s="84">
        <v>1.2855000000000001</v>
      </c>
      <c r="AS83" s="84"/>
      <c r="AT83" s="84">
        <v>8.6419999999999995</v>
      </c>
      <c r="AU83" s="85">
        <v>0</v>
      </c>
      <c r="AV83" s="83">
        <v>8.3709000000000007</v>
      </c>
      <c r="AW83" s="84">
        <v>1.3676999999999999</v>
      </c>
      <c r="AX83" s="84"/>
      <c r="AY83" s="84">
        <v>8.6457999999999995</v>
      </c>
      <c r="AZ83" s="85">
        <v>0</v>
      </c>
      <c r="BA83" s="83">
        <v>8.4357000000000006</v>
      </c>
      <c r="BB83" s="84">
        <v>1.3065</v>
      </c>
      <c r="BC83" s="84"/>
      <c r="BD83" s="84">
        <v>8.6549999999999994</v>
      </c>
      <c r="BE83" s="85">
        <v>0</v>
      </c>
      <c r="BF83" s="83">
        <v>8.3803999999999998</v>
      </c>
      <c r="BG83" s="84">
        <v>1.3378000000000001</v>
      </c>
      <c r="BH83" s="84"/>
      <c r="BI83" s="84">
        <v>8.6519999999999992</v>
      </c>
      <c r="BJ83" s="85">
        <v>0</v>
      </c>
      <c r="BK83" s="83">
        <v>8.4201999999999995</v>
      </c>
      <c r="BL83" s="84">
        <v>1.2028000000000001</v>
      </c>
      <c r="BM83" s="84"/>
      <c r="BN83" s="84">
        <v>8.6628000000000007</v>
      </c>
      <c r="BO83" s="85">
        <v>0</v>
      </c>
      <c r="BP83" s="83">
        <v>8.4563000000000006</v>
      </c>
      <c r="BQ83" s="84">
        <v>1.2765</v>
      </c>
      <c r="BR83" s="84"/>
      <c r="BS83" s="84">
        <v>8.7127999999999997</v>
      </c>
      <c r="BT83" s="85">
        <v>0</v>
      </c>
      <c r="BU83" s="83">
        <v>8.4015000000000004</v>
      </c>
      <c r="BV83" s="84">
        <v>1.2959000000000001</v>
      </c>
      <c r="BW83" s="84"/>
      <c r="BX83" s="84">
        <v>8.6319999999999997</v>
      </c>
      <c r="BY83" s="85">
        <v>0</v>
      </c>
    </row>
    <row r="84" spans="2:77" ht="17.25">
      <c r="B84" s="4" t="s">
        <v>48</v>
      </c>
      <c r="C84" s="83">
        <v>8.6664999999999992</v>
      </c>
      <c r="D84" s="84">
        <v>1.1367</v>
      </c>
      <c r="E84" s="84"/>
      <c r="F84" s="84">
        <v>8.7415000000000003</v>
      </c>
      <c r="G84" s="85">
        <v>0.4037</v>
      </c>
      <c r="H84" s="83">
        <v>8.6359999999999992</v>
      </c>
      <c r="I84" s="84">
        <v>1.1366000000000001</v>
      </c>
      <c r="J84" s="84"/>
      <c r="K84" s="84">
        <v>8.7218</v>
      </c>
      <c r="L84" s="85">
        <v>0.38619999999999999</v>
      </c>
      <c r="M84" s="83">
        <v>8.6599000000000004</v>
      </c>
      <c r="N84" s="84">
        <v>1.1287</v>
      </c>
      <c r="O84" s="84"/>
      <c r="P84" s="84">
        <v>8.6829000000000001</v>
      </c>
      <c r="Q84" s="85">
        <v>0.40629999999999999</v>
      </c>
      <c r="R84" s="83">
        <v>8.6401000000000003</v>
      </c>
      <c r="S84" s="84">
        <v>1.1309</v>
      </c>
      <c r="T84" s="84"/>
      <c r="U84" s="84">
        <v>8.7337000000000007</v>
      </c>
      <c r="V84" s="85">
        <v>0.39910000000000001</v>
      </c>
      <c r="W84" s="83">
        <v>8.6501999999999999</v>
      </c>
      <c r="X84" s="84">
        <v>1.1415999999999999</v>
      </c>
      <c r="Y84" s="84"/>
      <c r="Z84" s="84">
        <v>8.7161000000000008</v>
      </c>
      <c r="AA84" s="85">
        <v>0.40210000000000001</v>
      </c>
      <c r="AB84" s="83">
        <v>8.6358999999999995</v>
      </c>
      <c r="AC84" s="84">
        <v>1.1355</v>
      </c>
      <c r="AD84" s="84"/>
      <c r="AE84" s="84">
        <v>8.7294999999999998</v>
      </c>
      <c r="AF84" s="85">
        <v>0.39529999999999998</v>
      </c>
      <c r="AG84" s="83">
        <v>8.5961999999999996</v>
      </c>
      <c r="AH84" s="84">
        <v>1.2016</v>
      </c>
      <c r="AI84" s="84"/>
      <c r="AJ84" s="84">
        <v>8.6938999999999993</v>
      </c>
      <c r="AK84" s="85">
        <v>0.44330000000000003</v>
      </c>
      <c r="AL84" s="83">
        <v>8.4661000000000008</v>
      </c>
      <c r="AM84" s="84">
        <v>1.3419000000000001</v>
      </c>
      <c r="AN84" s="84"/>
      <c r="AO84" s="84">
        <v>8.6369000000000007</v>
      </c>
      <c r="AP84" s="85">
        <v>0.60289999999999999</v>
      </c>
      <c r="AQ84" s="83">
        <v>8.5739999999999998</v>
      </c>
      <c r="AR84" s="84">
        <v>1.254</v>
      </c>
      <c r="AS84" s="84"/>
      <c r="AT84" s="84">
        <v>8.7769999999999992</v>
      </c>
      <c r="AU84" s="85">
        <v>0</v>
      </c>
      <c r="AV84" s="83">
        <v>8.5747</v>
      </c>
      <c r="AW84" s="84">
        <v>1.2723</v>
      </c>
      <c r="AX84" s="84"/>
      <c r="AY84" s="84">
        <v>8.6697000000000006</v>
      </c>
      <c r="AZ84" s="85">
        <v>0.71409999999999996</v>
      </c>
      <c r="BA84" s="83">
        <v>8.5604999999999993</v>
      </c>
      <c r="BB84" s="84">
        <v>1.2637</v>
      </c>
      <c r="BC84" s="84"/>
      <c r="BD84" s="84">
        <v>8.6678999999999995</v>
      </c>
      <c r="BE84" s="85">
        <v>0.68769999999999998</v>
      </c>
      <c r="BF84" s="83">
        <v>8.5784000000000002</v>
      </c>
      <c r="BG84" s="84">
        <v>1.2658</v>
      </c>
      <c r="BH84" s="84"/>
      <c r="BI84" s="84">
        <v>8.6531000000000002</v>
      </c>
      <c r="BJ84" s="85">
        <v>0.74550000000000005</v>
      </c>
      <c r="BK84" s="83">
        <v>8.5944000000000003</v>
      </c>
      <c r="BL84" s="84">
        <v>1.2323999999999999</v>
      </c>
      <c r="BM84" s="84"/>
      <c r="BN84" s="84">
        <v>8.6972000000000005</v>
      </c>
      <c r="BO84" s="85">
        <v>0.58020000000000005</v>
      </c>
      <c r="BP84" s="83">
        <v>8.6638999999999999</v>
      </c>
      <c r="BQ84" s="84">
        <v>1.1349</v>
      </c>
      <c r="BR84" s="84"/>
      <c r="BS84" s="84">
        <v>8.6911000000000005</v>
      </c>
      <c r="BT84" s="85">
        <v>0.71589999999999998</v>
      </c>
      <c r="BU84" s="83">
        <v>8.5723000000000003</v>
      </c>
      <c r="BV84" s="84">
        <v>1.2568999999999999</v>
      </c>
      <c r="BW84" s="84"/>
      <c r="BX84" s="84">
        <v>8.6660000000000004</v>
      </c>
      <c r="BY84" s="85">
        <v>0.54900000000000004</v>
      </c>
    </row>
    <row r="85" spans="2:77" ht="16.5">
      <c r="B85" s="4" t="s">
        <v>46</v>
      </c>
      <c r="C85" s="83">
        <v>8.5950000000000006</v>
      </c>
      <c r="D85" s="84">
        <v>1.2236</v>
      </c>
      <c r="E85" s="84"/>
      <c r="F85" s="84">
        <v>8.6547000000000001</v>
      </c>
      <c r="G85" s="85">
        <v>-1E-4</v>
      </c>
      <c r="H85" s="83">
        <v>8.5424000000000007</v>
      </c>
      <c r="I85" s="84">
        <v>1.238</v>
      </c>
      <c r="J85" s="84"/>
      <c r="K85" s="84">
        <v>8.5807000000000002</v>
      </c>
      <c r="L85" s="85">
        <v>-1E-4</v>
      </c>
      <c r="M85" s="83">
        <v>8.5617000000000001</v>
      </c>
      <c r="N85" s="84">
        <v>1.2271000000000001</v>
      </c>
      <c r="O85" s="84"/>
      <c r="P85" s="84">
        <v>8.625</v>
      </c>
      <c r="Q85" s="85">
        <v>0</v>
      </c>
      <c r="R85" s="83">
        <v>8.5617000000000001</v>
      </c>
      <c r="S85" s="84">
        <v>1.2302999999999999</v>
      </c>
      <c r="T85" s="84"/>
      <c r="U85" s="84">
        <v>8.6145999999999994</v>
      </c>
      <c r="V85" s="85">
        <v>-2.0000000000000001E-4</v>
      </c>
      <c r="W85" s="83">
        <v>8.5611999999999995</v>
      </c>
      <c r="X85" s="84">
        <v>1.2345999999999999</v>
      </c>
      <c r="Y85" s="84"/>
      <c r="Z85" s="84">
        <v>8.6155000000000008</v>
      </c>
      <c r="AA85" s="85">
        <v>1E-4</v>
      </c>
      <c r="AB85" s="83">
        <v>8.5505999999999993</v>
      </c>
      <c r="AC85" s="84">
        <v>1.2407999999999999</v>
      </c>
      <c r="AD85" s="84"/>
      <c r="AE85" s="84">
        <v>8.6053999999999995</v>
      </c>
      <c r="AF85" s="85">
        <v>0</v>
      </c>
      <c r="AG85" s="83">
        <v>8.4939999999999998</v>
      </c>
      <c r="AH85" s="84">
        <v>1.3098000000000001</v>
      </c>
      <c r="AI85" s="84"/>
      <c r="AJ85" s="84">
        <v>8.5980000000000008</v>
      </c>
      <c r="AK85" s="85">
        <v>2.7105099999999998E-20</v>
      </c>
      <c r="AL85" s="83">
        <v>8.3600999999999992</v>
      </c>
      <c r="AM85" s="84">
        <v>1.4389000000000001</v>
      </c>
      <c r="AN85" s="84"/>
      <c r="AO85" s="84">
        <v>8.4940999999999995</v>
      </c>
      <c r="AP85" s="85">
        <v>-1E-4</v>
      </c>
      <c r="AQ85" s="83">
        <v>8.4055</v>
      </c>
      <c r="AR85" s="84">
        <v>1.4142999999999999</v>
      </c>
      <c r="AS85" s="84"/>
      <c r="AT85" s="84">
        <v>8.6926000000000005</v>
      </c>
      <c r="AU85" s="85">
        <v>0</v>
      </c>
      <c r="AV85" s="83">
        <v>8.3549000000000007</v>
      </c>
      <c r="AW85" s="84">
        <v>1.4793000000000001</v>
      </c>
      <c r="AX85" s="84"/>
      <c r="AY85" s="84">
        <v>8.4503000000000004</v>
      </c>
      <c r="AZ85" s="85">
        <v>-1E-4</v>
      </c>
      <c r="BA85" s="83">
        <v>8.39</v>
      </c>
      <c r="BB85" s="84">
        <v>1.4363999999999999</v>
      </c>
      <c r="BC85" s="84"/>
      <c r="BD85" s="84">
        <v>8.4670000000000005</v>
      </c>
      <c r="BE85" s="85">
        <v>0</v>
      </c>
      <c r="BF85" s="83">
        <v>8.3567</v>
      </c>
      <c r="BG85" s="84">
        <v>1.4746999999999999</v>
      </c>
      <c r="BH85" s="84"/>
      <c r="BI85" s="84">
        <v>8.4739000000000004</v>
      </c>
      <c r="BJ85" s="85">
        <v>-1E-4</v>
      </c>
      <c r="BK85" s="83">
        <v>8.4372000000000007</v>
      </c>
      <c r="BL85" s="84">
        <v>1.3548</v>
      </c>
      <c r="BM85" s="84"/>
      <c r="BN85" s="84">
        <v>8.5414999999999992</v>
      </c>
      <c r="BO85" s="85">
        <v>1E-4</v>
      </c>
      <c r="BP85" s="83">
        <v>8.3946000000000005</v>
      </c>
      <c r="BQ85" s="84">
        <v>1.4194</v>
      </c>
      <c r="BR85" s="84"/>
      <c r="BS85" s="84">
        <v>8.5268999999999995</v>
      </c>
      <c r="BT85" s="85">
        <v>1E-4</v>
      </c>
      <c r="BU85" s="83">
        <v>8.4130000000000003</v>
      </c>
      <c r="BV85" s="84">
        <v>1.3868</v>
      </c>
      <c r="BW85" s="84"/>
      <c r="BX85" s="84">
        <v>8.5175999999999998</v>
      </c>
      <c r="BY85" s="85">
        <v>0</v>
      </c>
    </row>
    <row r="86" spans="2:77" ht="18.75">
      <c r="B86" s="4" t="s">
        <v>39</v>
      </c>
      <c r="C86" s="83">
        <v>8.4023000000000003</v>
      </c>
      <c r="D86" s="84">
        <v>1.5041</v>
      </c>
      <c r="E86" s="84"/>
      <c r="F86" s="84">
        <v>8.4846000000000004</v>
      </c>
      <c r="G86" s="85">
        <v>-1.8E-3</v>
      </c>
      <c r="H86" s="83">
        <v>8.3774999999999995</v>
      </c>
      <c r="I86" s="84">
        <v>1.5105</v>
      </c>
      <c r="J86" s="84"/>
      <c r="K86" s="84">
        <v>8.4846000000000004</v>
      </c>
      <c r="L86" s="85">
        <v>3.2000000000000002E-3</v>
      </c>
      <c r="M86" s="83">
        <v>8.3667999999999996</v>
      </c>
      <c r="N86" s="84">
        <v>1.4847999999999999</v>
      </c>
      <c r="O86" s="84"/>
      <c r="P86" s="84">
        <v>8.5210000000000008</v>
      </c>
      <c r="Q86" s="85">
        <v>8.0000000000000004E-4</v>
      </c>
      <c r="R86" s="83">
        <v>8.3842999999999996</v>
      </c>
      <c r="S86" s="84">
        <v>1.4999</v>
      </c>
      <c r="T86" s="84"/>
      <c r="U86" s="84">
        <v>8.4955999999999996</v>
      </c>
      <c r="V86" s="85">
        <v>4.5999999999999999E-3</v>
      </c>
      <c r="W86" s="83">
        <v>8.3858999999999995</v>
      </c>
      <c r="X86" s="84">
        <v>1.4963</v>
      </c>
      <c r="Y86" s="84"/>
      <c r="Z86" s="84">
        <v>8.4901</v>
      </c>
      <c r="AA86" s="85">
        <v>6.1000000000000004E-3</v>
      </c>
      <c r="AB86" s="83">
        <v>8.3810000000000002</v>
      </c>
      <c r="AC86" s="84">
        <v>1.5064</v>
      </c>
      <c r="AD86" s="84"/>
      <c r="AE86" s="84">
        <v>8.4779999999999998</v>
      </c>
      <c r="AF86" s="85">
        <v>-1.2E-2</v>
      </c>
      <c r="AG86" s="83">
        <v>8.3588000000000005</v>
      </c>
      <c r="AH86" s="84">
        <v>1.5291999999999999</v>
      </c>
      <c r="AI86" s="84"/>
      <c r="AJ86" s="84">
        <v>8.4471000000000007</v>
      </c>
      <c r="AK86" s="85">
        <v>8.9999999999999998E-4</v>
      </c>
      <c r="AL86" s="83">
        <v>8.2766999999999999</v>
      </c>
      <c r="AM86" s="84">
        <v>1.5730999999999999</v>
      </c>
      <c r="AN86" s="84"/>
      <c r="AO86" s="84">
        <v>8.4106000000000005</v>
      </c>
      <c r="AP86" s="85">
        <v>-2.5999999999999999E-3</v>
      </c>
      <c r="AQ86" s="83">
        <v>8.2936999999999994</v>
      </c>
      <c r="AR86" s="84">
        <v>1.5899000000000001</v>
      </c>
      <c r="AS86" s="84"/>
      <c r="AT86" s="84">
        <v>8.5912000000000006</v>
      </c>
      <c r="AU86" s="85">
        <v>0</v>
      </c>
      <c r="AV86" s="83">
        <v>8.2219999999999995</v>
      </c>
      <c r="AW86" s="84">
        <v>1.6364000000000001</v>
      </c>
      <c r="AX86" s="84"/>
      <c r="AY86" s="84">
        <v>8.2665000000000006</v>
      </c>
      <c r="AZ86" s="85">
        <v>4.7000000000000002E-3</v>
      </c>
      <c r="BA86" s="83">
        <v>8.2794000000000008</v>
      </c>
      <c r="BB86" s="84">
        <v>1.6040000000000001</v>
      </c>
      <c r="BC86" s="84"/>
      <c r="BD86" s="84">
        <v>8.3231999999999999</v>
      </c>
      <c r="BE86" s="85">
        <v>-3.5999999999999999E-3</v>
      </c>
      <c r="BF86" s="83">
        <v>8.2286000000000001</v>
      </c>
      <c r="BG86" s="84">
        <v>1.637</v>
      </c>
      <c r="BH86" s="84"/>
      <c r="BI86" s="84">
        <v>8.2919</v>
      </c>
      <c r="BJ86" s="85">
        <v>-6.8999999999999999E-3</v>
      </c>
      <c r="BK86" s="83">
        <v>8.3381000000000007</v>
      </c>
      <c r="BL86" s="84">
        <v>1.5487</v>
      </c>
      <c r="BM86" s="84"/>
      <c r="BN86" s="84">
        <v>8.3832000000000004</v>
      </c>
      <c r="BO86" s="85">
        <v>4.5999999999999999E-3</v>
      </c>
      <c r="BP86" s="83">
        <v>8.3065999999999995</v>
      </c>
      <c r="BQ86" s="84">
        <v>1.5608</v>
      </c>
      <c r="BR86" s="84"/>
      <c r="BS86" s="84">
        <v>8.3346</v>
      </c>
      <c r="BT86" s="85">
        <v>1.4E-3</v>
      </c>
      <c r="BU86" s="83">
        <v>8.2876999999999992</v>
      </c>
      <c r="BV86" s="84">
        <v>1.5589</v>
      </c>
      <c r="BW86" s="84"/>
      <c r="BX86" s="84">
        <v>8.3889999999999993</v>
      </c>
      <c r="BY86" s="85">
        <v>-8.0000000000000004E-4</v>
      </c>
    </row>
    <row r="87" spans="2:77" ht="18.75">
      <c r="B87" s="4" t="s">
        <v>161</v>
      </c>
      <c r="C87" s="83">
        <v>8.5401000000000007</v>
      </c>
      <c r="D87" s="84">
        <v>1.1880999999999999</v>
      </c>
      <c r="E87" s="84"/>
      <c r="F87" s="84">
        <v>8.6815999999999995</v>
      </c>
      <c r="G87" s="85">
        <v>0</v>
      </c>
      <c r="H87" s="83">
        <v>8.5116999999999994</v>
      </c>
      <c r="I87" s="84">
        <v>1.1873</v>
      </c>
      <c r="J87" s="84"/>
      <c r="K87" s="84">
        <v>8.6392000000000007</v>
      </c>
      <c r="L87" s="85">
        <v>0</v>
      </c>
      <c r="M87" s="83">
        <v>8.5229999999999997</v>
      </c>
      <c r="N87" s="84">
        <v>1.1686000000000001</v>
      </c>
      <c r="O87" s="84"/>
      <c r="P87" s="84">
        <v>8.6549999999999994</v>
      </c>
      <c r="Q87" s="85">
        <v>0</v>
      </c>
      <c r="R87" s="83">
        <v>8.5258000000000003</v>
      </c>
      <c r="S87" s="84">
        <v>1.1736</v>
      </c>
      <c r="T87" s="84"/>
      <c r="U87" s="84">
        <v>8.6414000000000009</v>
      </c>
      <c r="V87" s="85">
        <v>0</v>
      </c>
      <c r="W87" s="83">
        <v>8.5043000000000006</v>
      </c>
      <c r="X87" s="84">
        <v>1.1715</v>
      </c>
      <c r="Y87" s="84"/>
      <c r="Z87" s="84">
        <v>8.6463999999999999</v>
      </c>
      <c r="AA87" s="85">
        <v>0</v>
      </c>
      <c r="AB87" s="83">
        <v>8.5187000000000008</v>
      </c>
      <c r="AC87" s="84">
        <v>1.1742999999999999</v>
      </c>
      <c r="AD87" s="84"/>
      <c r="AE87" s="84">
        <v>8.6376000000000008</v>
      </c>
      <c r="AF87" s="85">
        <v>0</v>
      </c>
      <c r="AG87" s="83">
        <v>8.4560999999999993</v>
      </c>
      <c r="AH87" s="84">
        <v>1.2020999999999999</v>
      </c>
      <c r="AI87" s="84"/>
      <c r="AJ87" s="84">
        <v>8.6297999999999995</v>
      </c>
      <c r="AK87" s="85">
        <v>0</v>
      </c>
      <c r="AL87" s="83">
        <v>8.3544999999999998</v>
      </c>
      <c r="AM87" s="84">
        <v>1.3265</v>
      </c>
      <c r="AN87" s="84"/>
      <c r="AO87" s="84">
        <v>8.58</v>
      </c>
      <c r="AP87" s="85">
        <v>0</v>
      </c>
      <c r="AQ87" s="83">
        <v>8.4387000000000008</v>
      </c>
      <c r="AR87" s="84">
        <v>1.3048999999999999</v>
      </c>
      <c r="AS87" s="84"/>
      <c r="AT87" s="84">
        <v>8.7390000000000008</v>
      </c>
      <c r="AU87" s="85">
        <v>0</v>
      </c>
      <c r="AV87" s="83">
        <v>8.3895</v>
      </c>
      <c r="AW87" s="84">
        <v>1.3379000000000001</v>
      </c>
      <c r="AX87" s="84"/>
      <c r="AY87" s="84">
        <v>8.7438000000000002</v>
      </c>
      <c r="AZ87" s="85">
        <v>0</v>
      </c>
      <c r="BA87" s="83">
        <v>8.4222999999999999</v>
      </c>
      <c r="BB87" s="84">
        <v>1.3165</v>
      </c>
      <c r="BC87" s="84"/>
      <c r="BD87" s="84">
        <v>8.7492000000000001</v>
      </c>
      <c r="BE87" s="85">
        <v>0</v>
      </c>
      <c r="BF87" s="83">
        <v>8.4036000000000008</v>
      </c>
      <c r="BG87" s="84">
        <v>1.3488</v>
      </c>
      <c r="BH87" s="84"/>
      <c r="BI87" s="84">
        <v>8.75</v>
      </c>
      <c r="BJ87" s="85">
        <v>0</v>
      </c>
      <c r="BK87" s="83">
        <v>8.4359000000000002</v>
      </c>
      <c r="BL87" s="84">
        <v>1.3035000000000001</v>
      </c>
      <c r="BM87" s="84"/>
      <c r="BN87" s="84">
        <v>8.6652000000000005</v>
      </c>
      <c r="BO87" s="85">
        <v>0</v>
      </c>
      <c r="BP87" s="83">
        <v>8.5073000000000008</v>
      </c>
      <c r="BQ87" s="84">
        <v>1.2007000000000001</v>
      </c>
      <c r="BR87" s="84"/>
      <c r="BS87" s="84">
        <v>8.7710000000000008</v>
      </c>
      <c r="BT87" s="85">
        <v>0</v>
      </c>
      <c r="BU87" s="83">
        <v>8.4190000000000005</v>
      </c>
      <c r="BV87" s="84">
        <v>1.319</v>
      </c>
      <c r="BW87" s="84"/>
      <c r="BX87" s="84">
        <v>8.6676000000000002</v>
      </c>
      <c r="BY87" s="85">
        <v>0</v>
      </c>
    </row>
    <row r="88" spans="2:77" ht="18.75">
      <c r="B88" s="4" t="s">
        <v>33</v>
      </c>
      <c r="C88" s="83">
        <v>8.4936000000000007</v>
      </c>
      <c r="D88" s="84">
        <v>1.3915999999999999</v>
      </c>
      <c r="E88" s="84"/>
      <c r="F88" s="84">
        <v>8.5876000000000001</v>
      </c>
      <c r="G88" s="85">
        <v>2.8E-3</v>
      </c>
      <c r="H88" s="83">
        <v>8.4761000000000006</v>
      </c>
      <c r="I88" s="84">
        <v>1.3945000000000001</v>
      </c>
      <c r="J88" s="84"/>
      <c r="K88" s="84">
        <v>8.5793999999999997</v>
      </c>
      <c r="L88" s="85">
        <v>2.2000000000000001E-3</v>
      </c>
      <c r="M88" s="83">
        <v>8.4986999999999995</v>
      </c>
      <c r="N88" s="84">
        <v>1.3733</v>
      </c>
      <c r="O88" s="84"/>
      <c r="P88" s="84">
        <v>8.5893999999999995</v>
      </c>
      <c r="Q88" s="85">
        <v>1.7999999999999999E-2</v>
      </c>
      <c r="R88" s="83">
        <v>8.4857999999999993</v>
      </c>
      <c r="S88" s="84">
        <v>1.3734</v>
      </c>
      <c r="T88" s="84"/>
      <c r="U88" s="84">
        <v>8.5818999999999992</v>
      </c>
      <c r="V88" s="85">
        <v>1.5100000000000001E-2</v>
      </c>
      <c r="W88" s="83">
        <v>8.4931999999999999</v>
      </c>
      <c r="X88" s="84">
        <v>1.3817999999999999</v>
      </c>
      <c r="Y88" s="84"/>
      <c r="Z88" s="84">
        <v>8.5818999999999992</v>
      </c>
      <c r="AA88" s="85">
        <v>8.5000000000000006E-3</v>
      </c>
      <c r="AB88" s="83">
        <v>8.4789999999999992</v>
      </c>
      <c r="AC88" s="84">
        <v>1.3788</v>
      </c>
      <c r="AD88" s="84"/>
      <c r="AE88" s="84">
        <v>8.5562000000000005</v>
      </c>
      <c r="AF88" s="85">
        <v>-9.1999999999999998E-3</v>
      </c>
      <c r="AG88" s="83">
        <v>8.4313000000000002</v>
      </c>
      <c r="AH88" s="84">
        <v>1.4422999999999999</v>
      </c>
      <c r="AI88" s="84"/>
      <c r="AJ88" s="84">
        <v>8.5390999999999995</v>
      </c>
      <c r="AK88" s="85">
        <v>-7.3000000000000001E-3</v>
      </c>
      <c r="AL88" s="83">
        <v>8.2920999999999996</v>
      </c>
      <c r="AM88" s="84">
        <v>1.5787</v>
      </c>
      <c r="AN88" s="84"/>
      <c r="AO88" s="84">
        <v>8.4673999999999996</v>
      </c>
      <c r="AP88" s="85">
        <v>4.9000000000000002E-2</v>
      </c>
      <c r="AQ88" s="83">
        <v>8.3379999999999992</v>
      </c>
      <c r="AR88" s="84">
        <v>1.5414000000000001</v>
      </c>
      <c r="AS88" s="84"/>
      <c r="AT88" s="84">
        <v>8.6674000000000007</v>
      </c>
      <c r="AU88" s="85">
        <v>0</v>
      </c>
      <c r="AV88" s="83">
        <v>8.2652000000000001</v>
      </c>
      <c r="AW88" s="84">
        <v>1.6115999999999999</v>
      </c>
      <c r="AX88" s="84"/>
      <c r="AY88" s="84">
        <v>8.3239999999999998</v>
      </c>
      <c r="AZ88" s="85">
        <v>-8.3999999999999995E-3</v>
      </c>
      <c r="BA88" s="83">
        <v>8.3131000000000004</v>
      </c>
      <c r="BB88" s="84">
        <v>1.5537000000000001</v>
      </c>
      <c r="BC88" s="84"/>
      <c r="BD88" s="84">
        <v>8.3808000000000007</v>
      </c>
      <c r="BE88" s="85">
        <v>-4.0000000000000001E-3</v>
      </c>
      <c r="BF88" s="83">
        <v>8.2792999999999992</v>
      </c>
      <c r="BG88" s="84">
        <v>1.5969</v>
      </c>
      <c r="BH88" s="84"/>
      <c r="BI88" s="84">
        <v>8.3324999999999996</v>
      </c>
      <c r="BJ88" s="85">
        <v>2.9999999999999997E-4</v>
      </c>
      <c r="BK88" s="83">
        <v>8.3935999999999993</v>
      </c>
      <c r="BL88" s="84">
        <v>1.5049999999999999</v>
      </c>
      <c r="BM88" s="84"/>
      <c r="BN88" s="84">
        <v>8.4565000000000001</v>
      </c>
      <c r="BO88" s="85">
        <v>-1.29E-2</v>
      </c>
      <c r="BP88" s="83">
        <v>8.3475000000000001</v>
      </c>
      <c r="BQ88" s="84">
        <v>1.5279</v>
      </c>
      <c r="BR88" s="84"/>
      <c r="BS88" s="84">
        <v>8.4172999999999991</v>
      </c>
      <c r="BT88" s="85">
        <v>1.8100000000000002E-2</v>
      </c>
      <c r="BU88" s="83">
        <v>8.3531999999999993</v>
      </c>
      <c r="BV88" s="84">
        <v>1.5382</v>
      </c>
      <c r="BW88" s="84"/>
      <c r="BX88" s="84">
        <v>8.4421999999999997</v>
      </c>
      <c r="BY88" s="85">
        <v>-2.2000000000000001E-3</v>
      </c>
    </row>
    <row r="89" spans="2:77" ht="18.75">
      <c r="B89" s="4" t="s">
        <v>162</v>
      </c>
      <c r="C89" s="83">
        <v>8.5084999999999997</v>
      </c>
      <c r="D89" s="84">
        <v>1.0956999999999999</v>
      </c>
      <c r="E89" s="84"/>
      <c r="F89" s="84">
        <v>8.5825999999999993</v>
      </c>
      <c r="G89" s="85">
        <v>0</v>
      </c>
      <c r="H89" s="83">
        <v>8.4936000000000007</v>
      </c>
      <c r="I89" s="84">
        <v>1.0952</v>
      </c>
      <c r="J89" s="84"/>
      <c r="K89" s="84">
        <v>8.5381999999999998</v>
      </c>
      <c r="L89" s="85">
        <v>0</v>
      </c>
      <c r="M89" s="83">
        <v>8.5074000000000005</v>
      </c>
      <c r="N89" s="84">
        <v>1.0542</v>
      </c>
      <c r="O89" s="84"/>
      <c r="P89" s="84">
        <v>8.5937999999999999</v>
      </c>
      <c r="Q89" s="85">
        <v>0</v>
      </c>
      <c r="R89" s="83">
        <v>8.5007000000000001</v>
      </c>
      <c r="S89" s="84">
        <v>1.0679000000000001</v>
      </c>
      <c r="T89" s="84"/>
      <c r="U89" s="84">
        <v>8.5595999999999997</v>
      </c>
      <c r="V89" s="85">
        <v>0</v>
      </c>
      <c r="W89" s="83">
        <v>8.5045999999999999</v>
      </c>
      <c r="X89" s="84">
        <v>1.0662</v>
      </c>
      <c r="Y89" s="84"/>
      <c r="Z89" s="84">
        <v>8.5662000000000003</v>
      </c>
      <c r="AA89" s="85">
        <v>0</v>
      </c>
      <c r="AB89" s="83">
        <v>8.5033999999999992</v>
      </c>
      <c r="AC89" s="84">
        <v>1.0644</v>
      </c>
      <c r="AD89" s="84"/>
      <c r="AE89" s="84">
        <v>8.5549999999999997</v>
      </c>
      <c r="AF89" s="85">
        <v>0</v>
      </c>
      <c r="AG89" s="83">
        <v>8.4705999999999992</v>
      </c>
      <c r="AH89" s="84">
        <v>1.1037999999999999</v>
      </c>
      <c r="AI89" s="84"/>
      <c r="AJ89" s="84">
        <v>8.5299999999999994</v>
      </c>
      <c r="AK89" s="85">
        <v>0</v>
      </c>
      <c r="AL89" s="83">
        <v>8.3524999999999991</v>
      </c>
      <c r="AM89" s="84">
        <v>1.2437</v>
      </c>
      <c r="AN89" s="84"/>
      <c r="AO89" s="84">
        <v>8.4947999999999997</v>
      </c>
      <c r="AP89" s="85">
        <v>0</v>
      </c>
      <c r="AQ89" s="83">
        <v>8.4614999999999991</v>
      </c>
      <c r="AR89" s="84">
        <v>1.2302999999999999</v>
      </c>
      <c r="AS89" s="84"/>
      <c r="AT89" s="84">
        <v>8.5421999999999993</v>
      </c>
      <c r="AU89" s="85">
        <v>0</v>
      </c>
      <c r="AV89" s="83">
        <v>8.3876000000000008</v>
      </c>
      <c r="AW89" s="84">
        <v>1.2564</v>
      </c>
      <c r="AX89" s="84"/>
      <c r="AY89" s="84">
        <v>8.5535999999999994</v>
      </c>
      <c r="AZ89" s="85">
        <v>0</v>
      </c>
      <c r="BA89" s="83">
        <v>8.4664999999999999</v>
      </c>
      <c r="BB89" s="84">
        <v>1.2443</v>
      </c>
      <c r="BC89" s="84"/>
      <c r="BD89" s="84">
        <v>8.5025999999999993</v>
      </c>
      <c r="BE89" s="85">
        <v>0</v>
      </c>
      <c r="BF89" s="83">
        <v>8.4190000000000005</v>
      </c>
      <c r="BG89" s="84">
        <v>1.2534000000000001</v>
      </c>
      <c r="BH89" s="84"/>
      <c r="BI89" s="84">
        <v>8.5345999999999993</v>
      </c>
      <c r="BJ89" s="85">
        <v>0</v>
      </c>
      <c r="BK89" s="83">
        <v>8.5093999999999994</v>
      </c>
      <c r="BL89" s="84">
        <v>1.1806000000000001</v>
      </c>
      <c r="BM89" s="84"/>
      <c r="BN89" s="84">
        <v>8.5831999999999997</v>
      </c>
      <c r="BO89" s="85">
        <v>0</v>
      </c>
      <c r="BP89" s="83">
        <v>8.4819999999999993</v>
      </c>
      <c r="BQ89" s="84">
        <v>1.1890000000000001</v>
      </c>
      <c r="BR89" s="84"/>
      <c r="BS89" s="84">
        <v>8.5500000000000007</v>
      </c>
      <c r="BT89" s="85">
        <v>0</v>
      </c>
      <c r="BU89" s="83">
        <v>8.4795999999999996</v>
      </c>
      <c r="BV89" s="84">
        <v>1.2210000000000001</v>
      </c>
      <c r="BW89" s="84"/>
      <c r="BX89" s="84">
        <v>8.5570000000000004</v>
      </c>
      <c r="BY89" s="85">
        <v>0</v>
      </c>
    </row>
    <row r="90" spans="2:77" ht="18.75">
      <c r="B90" s="4" t="s">
        <v>29</v>
      </c>
      <c r="C90" s="83">
        <v>8.3617000000000008</v>
      </c>
      <c r="D90" s="84">
        <v>1.2841</v>
      </c>
      <c r="E90" s="84"/>
      <c r="F90" s="84">
        <v>8.5860000000000003</v>
      </c>
      <c r="G90" s="85">
        <v>0</v>
      </c>
      <c r="H90" s="83">
        <v>8.3379999999999992</v>
      </c>
      <c r="I90" s="84">
        <v>1.3053999999999999</v>
      </c>
      <c r="J90" s="84"/>
      <c r="K90" s="84">
        <v>8.5812000000000008</v>
      </c>
      <c r="L90" s="85">
        <v>0</v>
      </c>
      <c r="M90" s="83">
        <v>8.4007000000000005</v>
      </c>
      <c r="N90" s="84">
        <v>1.2581</v>
      </c>
      <c r="O90" s="84"/>
      <c r="P90" s="84">
        <v>8.6324000000000005</v>
      </c>
      <c r="Q90" s="85">
        <v>0</v>
      </c>
      <c r="R90" s="83">
        <v>8.3914000000000009</v>
      </c>
      <c r="S90" s="84">
        <v>1.2556</v>
      </c>
      <c r="T90" s="84"/>
      <c r="U90" s="84">
        <v>8.6221999999999994</v>
      </c>
      <c r="V90" s="85">
        <v>0</v>
      </c>
      <c r="W90" s="83">
        <v>8.391</v>
      </c>
      <c r="X90" s="84">
        <v>1.2527999999999999</v>
      </c>
      <c r="Y90" s="84"/>
      <c r="Z90" s="84">
        <v>8.6262000000000008</v>
      </c>
      <c r="AA90" s="85">
        <v>0</v>
      </c>
      <c r="AB90" s="83">
        <v>8.3827999999999996</v>
      </c>
      <c r="AC90" s="84">
        <v>1.2622</v>
      </c>
      <c r="AD90" s="84"/>
      <c r="AE90" s="84">
        <v>8.6170000000000009</v>
      </c>
      <c r="AF90" s="85">
        <v>0</v>
      </c>
      <c r="AG90" s="83">
        <v>8.3412000000000006</v>
      </c>
      <c r="AH90" s="84">
        <v>1.3522000000000001</v>
      </c>
      <c r="AI90" s="84"/>
      <c r="AJ90" s="84">
        <v>8.6020000000000003</v>
      </c>
      <c r="AK90" s="85">
        <v>0</v>
      </c>
      <c r="AL90" s="83">
        <v>8.2248999999999999</v>
      </c>
      <c r="AM90" s="84">
        <v>1.4659</v>
      </c>
      <c r="AN90" s="84"/>
      <c r="AO90" s="84">
        <v>8.5752000000000006</v>
      </c>
      <c r="AP90" s="85">
        <v>0</v>
      </c>
      <c r="AQ90" s="83">
        <v>8.1625999999999994</v>
      </c>
      <c r="AR90" s="84">
        <v>1.4762</v>
      </c>
      <c r="AS90" s="84"/>
      <c r="AT90" s="84">
        <v>8.5882000000000005</v>
      </c>
      <c r="AU90" s="85">
        <v>0</v>
      </c>
      <c r="AV90" s="83">
        <v>8.0993999999999993</v>
      </c>
      <c r="AW90" s="84">
        <v>1.5684</v>
      </c>
      <c r="AX90" s="84"/>
      <c r="AY90" s="84">
        <v>8.5815999999999999</v>
      </c>
      <c r="AZ90" s="85">
        <v>0</v>
      </c>
      <c r="BA90" s="83">
        <v>8.1669999999999998</v>
      </c>
      <c r="BB90" s="84">
        <v>1.5324</v>
      </c>
      <c r="BC90" s="84"/>
      <c r="BD90" s="84">
        <v>8.5863999999999994</v>
      </c>
      <c r="BE90" s="85">
        <v>0</v>
      </c>
      <c r="BF90" s="83">
        <v>8.1199999999999992</v>
      </c>
      <c r="BG90" s="84">
        <v>1.524</v>
      </c>
      <c r="BH90" s="84"/>
      <c r="BI90" s="84">
        <v>8.5335999999999999</v>
      </c>
      <c r="BJ90" s="85">
        <v>0</v>
      </c>
      <c r="BK90" s="83">
        <v>8.2334999999999994</v>
      </c>
      <c r="BL90" s="84">
        <v>1.4377</v>
      </c>
      <c r="BM90" s="84"/>
      <c r="BN90" s="84">
        <v>8.6470000000000002</v>
      </c>
      <c r="BO90" s="85">
        <v>0</v>
      </c>
      <c r="BP90" s="83">
        <v>8.2455999999999996</v>
      </c>
      <c r="BQ90" s="84">
        <v>1.4272</v>
      </c>
      <c r="BR90" s="84"/>
      <c r="BS90" s="84">
        <v>8.5746000000000002</v>
      </c>
      <c r="BT90" s="85">
        <v>0</v>
      </c>
      <c r="BU90" s="83">
        <v>8.2462</v>
      </c>
      <c r="BV90" s="84">
        <v>1.4386000000000001</v>
      </c>
      <c r="BW90" s="84"/>
      <c r="BX90" s="84">
        <v>8.6135999999999999</v>
      </c>
      <c r="BY90" s="85">
        <v>0</v>
      </c>
    </row>
    <row r="91" spans="2:77" ht="18.75">
      <c r="B91" s="4" t="s">
        <v>30</v>
      </c>
      <c r="C91" s="83">
        <v>8.3210999999999995</v>
      </c>
      <c r="D91" s="84">
        <v>1.2892999999999999</v>
      </c>
      <c r="E91" s="84"/>
      <c r="F91" s="84">
        <v>8.6877999999999993</v>
      </c>
      <c r="G91" s="85">
        <v>0</v>
      </c>
      <c r="H91" s="83">
        <v>8.2911999999999999</v>
      </c>
      <c r="I91" s="84">
        <v>1.2794000000000001</v>
      </c>
      <c r="J91" s="84"/>
      <c r="K91" s="84">
        <v>8.6684000000000001</v>
      </c>
      <c r="L91" s="85">
        <v>0</v>
      </c>
      <c r="M91" s="83">
        <v>8.3400999999999996</v>
      </c>
      <c r="N91" s="84">
        <v>1.2239</v>
      </c>
      <c r="O91" s="84"/>
      <c r="P91" s="84">
        <v>8.7126000000000001</v>
      </c>
      <c r="Q91" s="85">
        <v>0</v>
      </c>
      <c r="R91" s="83">
        <v>8.3276000000000003</v>
      </c>
      <c r="S91" s="84">
        <v>1.2556</v>
      </c>
      <c r="T91" s="84"/>
      <c r="U91" s="84">
        <v>8.6907999999999994</v>
      </c>
      <c r="V91" s="85">
        <v>0</v>
      </c>
      <c r="W91" s="83">
        <v>8.3170000000000002</v>
      </c>
      <c r="X91" s="84">
        <v>1.2649999999999999</v>
      </c>
      <c r="Y91" s="84"/>
      <c r="Z91" s="84">
        <v>8.6958000000000002</v>
      </c>
      <c r="AA91" s="85">
        <v>0</v>
      </c>
      <c r="AB91" s="83">
        <v>8.3194999999999997</v>
      </c>
      <c r="AC91" s="84">
        <v>1.2443</v>
      </c>
      <c r="AD91" s="84"/>
      <c r="AE91" s="84">
        <v>8.6869999999999994</v>
      </c>
      <c r="AF91" s="85">
        <v>0</v>
      </c>
      <c r="AG91" s="83">
        <v>8.2646999999999995</v>
      </c>
      <c r="AH91" s="84">
        <v>1.3032999999999999</v>
      </c>
      <c r="AI91" s="84"/>
      <c r="AJ91" s="84">
        <v>8.6783999999999999</v>
      </c>
      <c r="AK91" s="85">
        <v>0</v>
      </c>
      <c r="AL91" s="83">
        <v>8.1645000000000003</v>
      </c>
      <c r="AM91" s="84">
        <v>1.4085000000000001</v>
      </c>
      <c r="AN91" s="84"/>
      <c r="AO91" s="84">
        <v>8.6191999999999993</v>
      </c>
      <c r="AP91" s="85">
        <v>0</v>
      </c>
      <c r="AQ91" s="83">
        <v>8.2173999999999996</v>
      </c>
      <c r="AR91" s="84">
        <v>1.5092000000000001</v>
      </c>
      <c r="AS91" s="84"/>
      <c r="AT91" s="84">
        <v>8.6826000000000008</v>
      </c>
      <c r="AU91" s="85">
        <v>0</v>
      </c>
      <c r="AV91" s="83">
        <v>8.1559000000000008</v>
      </c>
      <c r="AW91" s="84">
        <v>1.5299</v>
      </c>
      <c r="AX91" s="84"/>
      <c r="AY91" s="84">
        <v>8.6563999999999997</v>
      </c>
      <c r="AZ91" s="85">
        <v>0</v>
      </c>
      <c r="BA91" s="83">
        <v>8.2132000000000005</v>
      </c>
      <c r="BB91" s="84">
        <v>1.502</v>
      </c>
      <c r="BC91" s="84"/>
      <c r="BD91" s="84">
        <v>8.6707999999999998</v>
      </c>
      <c r="BE91" s="85">
        <v>0</v>
      </c>
      <c r="BF91" s="83">
        <v>8.1713000000000005</v>
      </c>
      <c r="BG91" s="84">
        <v>1.5003</v>
      </c>
      <c r="BH91" s="84"/>
      <c r="BI91" s="84">
        <v>8.6486000000000001</v>
      </c>
      <c r="BJ91" s="85">
        <v>0</v>
      </c>
      <c r="BK91" s="83">
        <v>8.2294</v>
      </c>
      <c r="BL91" s="84">
        <v>1.4505999999999999</v>
      </c>
      <c r="BM91" s="84"/>
      <c r="BN91" s="84">
        <v>8.7056000000000004</v>
      </c>
      <c r="BO91" s="85">
        <v>0</v>
      </c>
      <c r="BP91" s="83">
        <v>8.1892999999999994</v>
      </c>
      <c r="BQ91" s="84">
        <v>1.4695</v>
      </c>
      <c r="BR91" s="84"/>
      <c r="BS91" s="84">
        <v>8.6725999999999992</v>
      </c>
      <c r="BT91" s="85">
        <v>0</v>
      </c>
      <c r="BU91" s="83">
        <v>8.1991999999999994</v>
      </c>
      <c r="BV91" s="84">
        <v>1.4198</v>
      </c>
      <c r="BW91" s="84"/>
      <c r="BX91" s="84">
        <v>8.6194000000000006</v>
      </c>
      <c r="BY91" s="85">
        <v>0</v>
      </c>
    </row>
    <row r="92" spans="2:77" ht="18.75">
      <c r="B92" s="4" t="s">
        <v>31</v>
      </c>
      <c r="C92" s="83">
        <v>8.2766999999999999</v>
      </c>
      <c r="D92" s="84">
        <v>1.3081</v>
      </c>
      <c r="E92" s="84"/>
      <c r="F92" s="84">
        <v>8.4421999999999997</v>
      </c>
      <c r="G92" s="85">
        <v>0</v>
      </c>
      <c r="H92" s="83">
        <v>8.2670999999999992</v>
      </c>
      <c r="I92" s="84">
        <v>1.3137000000000001</v>
      </c>
      <c r="J92" s="84"/>
      <c r="K92" s="84">
        <v>8.4253999999999998</v>
      </c>
      <c r="L92" s="85">
        <v>0</v>
      </c>
      <c r="M92" s="83">
        <v>8.3158999999999992</v>
      </c>
      <c r="N92" s="84">
        <v>1.2773000000000001</v>
      </c>
      <c r="O92" s="84"/>
      <c r="P92" s="84">
        <v>8.4451999999999998</v>
      </c>
      <c r="Q92" s="85">
        <v>0</v>
      </c>
      <c r="R92" s="83">
        <v>8.2858999999999998</v>
      </c>
      <c r="S92" s="84">
        <v>1.2835000000000001</v>
      </c>
      <c r="T92" s="84"/>
      <c r="U92" s="84">
        <v>8.4364000000000008</v>
      </c>
      <c r="V92" s="85">
        <v>0</v>
      </c>
      <c r="W92" s="83">
        <v>8.2934000000000001</v>
      </c>
      <c r="X92" s="84">
        <v>1.2806</v>
      </c>
      <c r="Y92" s="84"/>
      <c r="Z92" s="84">
        <v>8.4385999999999992</v>
      </c>
      <c r="AA92" s="85">
        <v>0</v>
      </c>
      <c r="AB92" s="83">
        <v>8.2858000000000001</v>
      </c>
      <c r="AC92" s="84">
        <v>1.2766</v>
      </c>
      <c r="AD92" s="84"/>
      <c r="AE92" s="84">
        <v>8.4304000000000006</v>
      </c>
      <c r="AF92" s="85">
        <v>0</v>
      </c>
      <c r="AG92" s="83">
        <v>8.2111999999999998</v>
      </c>
      <c r="AH92" s="84">
        <v>1.3646</v>
      </c>
      <c r="AI92" s="84"/>
      <c r="AJ92" s="84">
        <v>8.4114000000000004</v>
      </c>
      <c r="AK92" s="85">
        <v>0</v>
      </c>
      <c r="AL92" s="83">
        <v>8.1649999999999991</v>
      </c>
      <c r="AM92" s="84">
        <v>1.3928</v>
      </c>
      <c r="AN92" s="84"/>
      <c r="AO92" s="84">
        <v>8.3604000000000003</v>
      </c>
      <c r="AP92" s="85">
        <v>0</v>
      </c>
      <c r="AQ92" s="83">
        <v>8.1689000000000007</v>
      </c>
      <c r="AR92" s="84">
        <v>1.3995</v>
      </c>
      <c r="AS92" s="84"/>
      <c r="AT92" s="84">
        <v>8.3989999999999991</v>
      </c>
      <c r="AU92" s="85">
        <v>0</v>
      </c>
      <c r="AV92" s="83">
        <v>8.0353999999999992</v>
      </c>
      <c r="AW92" s="84">
        <v>1.5344</v>
      </c>
      <c r="AX92" s="84"/>
      <c r="AY92" s="84">
        <v>8.3425999999999991</v>
      </c>
      <c r="AZ92" s="85">
        <v>0</v>
      </c>
      <c r="BA92" s="83">
        <v>8.1209000000000007</v>
      </c>
      <c r="BB92" s="84">
        <v>1.4391</v>
      </c>
      <c r="BC92" s="84"/>
      <c r="BD92" s="84">
        <v>8.3518000000000008</v>
      </c>
      <c r="BE92" s="85">
        <v>0</v>
      </c>
      <c r="BF92" s="83">
        <v>8.0404999999999998</v>
      </c>
      <c r="BG92" s="84">
        <v>1.5359</v>
      </c>
      <c r="BH92" s="84"/>
      <c r="BI92" s="84">
        <v>8.3068000000000008</v>
      </c>
      <c r="BJ92" s="85">
        <v>0</v>
      </c>
      <c r="BK92" s="83">
        <v>8.2088000000000001</v>
      </c>
      <c r="BL92" s="84">
        <v>1.3632</v>
      </c>
      <c r="BM92" s="84"/>
      <c r="BN92" s="84">
        <v>8.4250000000000007</v>
      </c>
      <c r="BO92" s="85">
        <v>0</v>
      </c>
      <c r="BP92" s="83">
        <v>8.2251999999999992</v>
      </c>
      <c r="BQ92" s="84">
        <v>1.4419999999999999</v>
      </c>
      <c r="BR92" s="84"/>
      <c r="BS92" s="84">
        <v>8.3683999999999994</v>
      </c>
      <c r="BT92" s="85">
        <v>0</v>
      </c>
      <c r="BU92" s="83">
        <v>8.2007999999999992</v>
      </c>
      <c r="BV92" s="84">
        <v>1.3874</v>
      </c>
      <c r="BW92" s="84"/>
      <c r="BX92" s="84">
        <v>8.3526000000000007</v>
      </c>
      <c r="BY92" s="85">
        <v>0</v>
      </c>
    </row>
    <row r="93" spans="2:77" ht="18.75">
      <c r="B93" s="4" t="s">
        <v>32</v>
      </c>
      <c r="C93" s="83">
        <v>8.3594000000000008</v>
      </c>
      <c r="D93" s="84">
        <v>1.2538</v>
      </c>
      <c r="E93" s="84"/>
      <c r="F93" s="84">
        <v>8.3475999999999999</v>
      </c>
      <c r="G93" s="85">
        <v>-1.54E-2</v>
      </c>
      <c r="H93" s="83">
        <v>8.3597999999999999</v>
      </c>
      <c r="I93" s="84">
        <v>1.2778</v>
      </c>
      <c r="J93" s="84"/>
      <c r="K93" s="84">
        <v>8.3369</v>
      </c>
      <c r="L93" s="85">
        <v>-1.8100000000000002E-2</v>
      </c>
      <c r="M93" s="83">
        <v>8.4175000000000004</v>
      </c>
      <c r="N93" s="84">
        <v>1.2261</v>
      </c>
      <c r="O93" s="84"/>
      <c r="P93" s="84">
        <v>8.3760999999999992</v>
      </c>
      <c r="Q93" s="85">
        <v>-1.5299999999999999E-2</v>
      </c>
      <c r="R93" s="83">
        <v>8.4239999999999995</v>
      </c>
      <c r="S93" s="84">
        <v>1.212</v>
      </c>
      <c r="T93" s="84"/>
      <c r="U93" s="84">
        <v>8.3726000000000003</v>
      </c>
      <c r="V93" s="85">
        <v>-8.3999999999999995E-3</v>
      </c>
      <c r="W93" s="83">
        <v>8.4050999999999991</v>
      </c>
      <c r="X93" s="84">
        <v>1.2319</v>
      </c>
      <c r="Y93" s="84"/>
      <c r="Z93" s="84">
        <v>8.3658000000000001</v>
      </c>
      <c r="AA93" s="85">
        <v>-2.2599999999999999E-2</v>
      </c>
      <c r="AB93" s="83">
        <v>8.3998000000000008</v>
      </c>
      <c r="AC93" s="84">
        <v>1.2282</v>
      </c>
      <c r="AD93" s="84"/>
      <c r="AE93" s="84">
        <v>8.3656000000000006</v>
      </c>
      <c r="AF93" s="85">
        <v>-1.06E-2</v>
      </c>
      <c r="AG93" s="83">
        <v>8.3297000000000008</v>
      </c>
      <c r="AH93" s="84">
        <v>1.2661</v>
      </c>
      <c r="AI93" s="84"/>
      <c r="AJ93" s="84">
        <v>8.2863000000000007</v>
      </c>
      <c r="AK93" s="85">
        <v>-3.49E-2</v>
      </c>
      <c r="AL93" s="83">
        <v>8.2420000000000009</v>
      </c>
      <c r="AM93" s="84">
        <v>1.3532</v>
      </c>
      <c r="AN93" s="84"/>
      <c r="AO93" s="84">
        <v>8.2157</v>
      </c>
      <c r="AP93" s="85">
        <v>2.87E-2</v>
      </c>
      <c r="AQ93" s="83">
        <v>8.2616999999999994</v>
      </c>
      <c r="AR93" s="84">
        <v>1.4339</v>
      </c>
      <c r="AS93" s="84"/>
      <c r="AT93" s="84">
        <v>8.4147999999999996</v>
      </c>
      <c r="AU93" s="85">
        <v>0</v>
      </c>
      <c r="AV93" s="83">
        <v>8.2698</v>
      </c>
      <c r="AW93" s="84">
        <v>1.4748000000000001</v>
      </c>
      <c r="AX93" s="84"/>
      <c r="AY93" s="84">
        <v>8.1052999999999997</v>
      </c>
      <c r="AZ93" s="85">
        <v>3.9100000000000003E-2</v>
      </c>
      <c r="BA93" s="83">
        <v>8.2586999999999993</v>
      </c>
      <c r="BB93" s="84">
        <v>1.4499</v>
      </c>
      <c r="BC93" s="84"/>
      <c r="BD93" s="84">
        <v>8.2165999999999997</v>
      </c>
      <c r="BE93" s="85">
        <v>6.7999999999999996E-3</v>
      </c>
      <c r="BF93" s="83">
        <v>8.2802000000000007</v>
      </c>
      <c r="BG93" s="84">
        <v>1.4805999999999999</v>
      </c>
      <c r="BH93" s="84"/>
      <c r="BI93" s="84">
        <v>8.1370000000000005</v>
      </c>
      <c r="BJ93" s="85">
        <v>2.52E-2</v>
      </c>
      <c r="BK93" s="83">
        <v>8.3139000000000003</v>
      </c>
      <c r="BL93" s="84">
        <v>1.4120999999999999</v>
      </c>
      <c r="BM93" s="84"/>
      <c r="BN93" s="84">
        <v>8.3035999999999994</v>
      </c>
      <c r="BO93" s="85">
        <v>5.4000000000000003E-3</v>
      </c>
      <c r="BP93" s="83">
        <v>8.2748000000000008</v>
      </c>
      <c r="BQ93" s="84">
        <v>1.4106000000000001</v>
      </c>
      <c r="BR93" s="84"/>
      <c r="BS93" s="84">
        <v>8.2391000000000005</v>
      </c>
      <c r="BT93" s="85">
        <v>2.5100000000000001E-2</v>
      </c>
      <c r="BU93" s="83">
        <v>8.2403999999999993</v>
      </c>
      <c r="BV93" s="84">
        <v>1.3826000000000001</v>
      </c>
      <c r="BW93" s="84"/>
      <c r="BX93" s="84">
        <v>8.2975999999999992</v>
      </c>
      <c r="BY93" s="85">
        <v>2.8799999999999999E-2</v>
      </c>
    </row>
    <row r="94" spans="2:77" ht="18.75" thickBot="1">
      <c r="B94" s="4" t="s">
        <v>47</v>
      </c>
      <c r="C94" s="86">
        <v>8.4341000000000008</v>
      </c>
      <c r="D94" s="87">
        <v>1.1598999999999999</v>
      </c>
      <c r="E94" s="87"/>
      <c r="F94" s="87">
        <v>8.6324000000000005</v>
      </c>
      <c r="G94" s="88">
        <v>0</v>
      </c>
      <c r="H94" s="86">
        <v>8.4132999999999996</v>
      </c>
      <c r="I94" s="87">
        <v>1.1607000000000001</v>
      </c>
      <c r="J94" s="87"/>
      <c r="K94" s="87">
        <v>8.5815999999999999</v>
      </c>
      <c r="L94" s="88">
        <v>0</v>
      </c>
      <c r="M94" s="86">
        <v>8.4723000000000006</v>
      </c>
      <c r="N94" s="87">
        <v>1.1027</v>
      </c>
      <c r="O94" s="87"/>
      <c r="P94" s="87">
        <v>8.5879999999999992</v>
      </c>
      <c r="Q94" s="88">
        <v>0</v>
      </c>
      <c r="R94" s="86">
        <v>8.4390000000000001</v>
      </c>
      <c r="S94" s="87">
        <v>1.1082000000000001</v>
      </c>
      <c r="T94" s="87"/>
      <c r="U94" s="87">
        <v>8.6023999999999994</v>
      </c>
      <c r="V94" s="88">
        <v>0</v>
      </c>
      <c r="W94" s="86">
        <v>8.4420999999999999</v>
      </c>
      <c r="X94" s="87">
        <v>1.1274999999999999</v>
      </c>
      <c r="Y94" s="87"/>
      <c r="Z94" s="87">
        <v>8.6058000000000003</v>
      </c>
      <c r="AA94" s="88">
        <v>0</v>
      </c>
      <c r="AB94" s="86">
        <v>8.4231999999999996</v>
      </c>
      <c r="AC94" s="87">
        <v>1.1259999999999999</v>
      </c>
      <c r="AD94" s="87"/>
      <c r="AE94" s="87">
        <v>8.5966000000000005</v>
      </c>
      <c r="AF94" s="88">
        <v>0</v>
      </c>
      <c r="AG94" s="86">
        <v>8.3978999999999999</v>
      </c>
      <c r="AH94" s="87">
        <v>1.2002999999999999</v>
      </c>
      <c r="AI94" s="87"/>
      <c r="AJ94" s="87">
        <v>8.5251999999999999</v>
      </c>
      <c r="AK94" s="88">
        <v>0</v>
      </c>
      <c r="AL94" s="86">
        <v>8.2918000000000003</v>
      </c>
      <c r="AM94" s="87">
        <v>1.3198000000000001</v>
      </c>
      <c r="AN94" s="87"/>
      <c r="AO94" s="87">
        <v>8.4600000000000009</v>
      </c>
      <c r="AP94" s="88">
        <v>0</v>
      </c>
      <c r="AQ94" s="86">
        <v>8.3308999999999997</v>
      </c>
      <c r="AR94" s="87">
        <v>1.3661000000000001</v>
      </c>
      <c r="AS94" s="87"/>
      <c r="AT94" s="87">
        <v>8.6194000000000006</v>
      </c>
      <c r="AU94" s="88">
        <v>0</v>
      </c>
      <c r="AV94" s="86">
        <v>8.2856000000000005</v>
      </c>
      <c r="AW94" s="87">
        <v>1.4670000000000001</v>
      </c>
      <c r="AX94" s="87"/>
      <c r="AY94" s="87">
        <v>8.5874000000000006</v>
      </c>
      <c r="AZ94" s="88">
        <v>0</v>
      </c>
      <c r="BA94" s="86">
        <v>8.3476999999999997</v>
      </c>
      <c r="BB94" s="87">
        <v>1.4043000000000001</v>
      </c>
      <c r="BC94" s="87"/>
      <c r="BD94" s="87">
        <v>8.6050000000000004</v>
      </c>
      <c r="BE94" s="88">
        <v>0</v>
      </c>
      <c r="BF94" s="86">
        <v>8.2753999999999994</v>
      </c>
      <c r="BG94" s="87">
        <v>1.4570000000000001</v>
      </c>
      <c r="BH94" s="87"/>
      <c r="BI94" s="87">
        <v>8.5847999999999995</v>
      </c>
      <c r="BJ94" s="88">
        <v>0</v>
      </c>
      <c r="BK94" s="86">
        <v>8.4212000000000007</v>
      </c>
      <c r="BL94" s="87">
        <v>1.331</v>
      </c>
      <c r="BM94" s="87"/>
      <c r="BN94" s="87">
        <v>8.6798000000000002</v>
      </c>
      <c r="BO94" s="88">
        <v>0</v>
      </c>
      <c r="BP94" s="86">
        <v>8.3295999999999992</v>
      </c>
      <c r="BQ94" s="87">
        <v>1.284</v>
      </c>
      <c r="BR94" s="87"/>
      <c r="BS94" s="87">
        <v>8.6</v>
      </c>
      <c r="BT94" s="88">
        <v>0</v>
      </c>
      <c r="BU94" s="86">
        <v>8.3495000000000008</v>
      </c>
      <c r="BV94" s="87">
        <v>1.3614999999999999</v>
      </c>
      <c r="BW94" s="87"/>
      <c r="BX94" s="87">
        <v>8.6530000000000005</v>
      </c>
      <c r="BY94" s="88">
        <v>0</v>
      </c>
    </row>
    <row r="95" spans="2:77">
      <c r="C95" s="89">
        <f>AVERAGE(C26:C94)</f>
        <v>8.3389000000000024</v>
      </c>
      <c r="D95" s="89">
        <f>AVERAGE(D26:D94)</f>
        <v>1.3483376811594199</v>
      </c>
      <c r="E95" s="89"/>
      <c r="F95" s="89">
        <f t="shared" ref="F95:BO95" si="0">AVERAGE(F26:F94)</f>
        <v>8.510507246376811</v>
      </c>
      <c r="G95" s="89">
        <f t="shared" si="0"/>
        <v>1.2730434782608697E-2</v>
      </c>
      <c r="H95" s="89">
        <f t="shared" si="0"/>
        <v>8.313920289855071</v>
      </c>
      <c r="I95" s="89">
        <f t="shared" si="0"/>
        <v>1.3513463768115941</v>
      </c>
      <c r="J95" s="89"/>
      <c r="K95" s="89">
        <f t="shared" si="0"/>
        <v>8.4827913043478222</v>
      </c>
      <c r="L95" s="89">
        <f t="shared" si="0"/>
        <v>1.4426086956521736E-2</v>
      </c>
      <c r="M95" s="89">
        <f t="shared" si="0"/>
        <v>8.3408376811594174</v>
      </c>
      <c r="N95" s="89">
        <f t="shared" si="0"/>
        <v>1.3349043478260869</v>
      </c>
      <c r="O95" s="89"/>
      <c r="P95" s="89">
        <f t="shared" si="0"/>
        <v>8.5049942028985477</v>
      </c>
      <c r="Q95" s="89">
        <f t="shared" si="0"/>
        <v>1.4878260869565214E-2</v>
      </c>
      <c r="R95" s="89">
        <f t="shared" si="0"/>
        <v>8.3394173913043446</v>
      </c>
      <c r="S95" s="89">
        <f t="shared" si="0"/>
        <v>1.3367594202898554</v>
      </c>
      <c r="T95" s="89"/>
      <c r="U95" s="89">
        <f t="shared" si="0"/>
        <v>8.5037043478260905</v>
      </c>
      <c r="V95" s="89">
        <f t="shared" si="0"/>
        <v>1.5405797101449271E-2</v>
      </c>
      <c r="W95" s="89">
        <f t="shared" si="0"/>
        <v>8.3386130434782597</v>
      </c>
      <c r="X95" s="89">
        <f t="shared" si="0"/>
        <v>1.3389</v>
      </c>
      <c r="Y95" s="89"/>
      <c r="Z95" s="89">
        <f t="shared" si="0"/>
        <v>8.504820289855072</v>
      </c>
      <c r="AA95" s="89">
        <f t="shared" si="0"/>
        <v>1.5113043478260875E-2</v>
      </c>
      <c r="AB95" s="89">
        <f t="shared" si="0"/>
        <v>8.3334550724637673</v>
      </c>
      <c r="AC95" s="89">
        <f t="shared" si="0"/>
        <v>1.3402405797101444</v>
      </c>
      <c r="AD95" s="89"/>
      <c r="AE95" s="89">
        <f t="shared" si="0"/>
        <v>8.4950623188405761</v>
      </c>
      <c r="AF95" s="89">
        <f t="shared" si="0"/>
        <v>1.5540579710144924E-2</v>
      </c>
      <c r="AG95" s="89">
        <f t="shared" si="0"/>
        <v>8.0445130434782612</v>
      </c>
      <c r="AH95" s="89">
        <f t="shared" si="0"/>
        <v>1.3519478260869568</v>
      </c>
      <c r="AI95" s="89"/>
      <c r="AJ95" s="89">
        <f t="shared" si="0"/>
        <v>8.4691999999999972</v>
      </c>
      <c r="AK95" s="89">
        <f t="shared" si="0"/>
        <v>1.3713043478260871E-2</v>
      </c>
      <c r="AL95" s="89">
        <f t="shared" si="0"/>
        <v>7.955872463768114</v>
      </c>
      <c r="AM95" s="89">
        <f t="shared" si="0"/>
        <v>1.4366289855072463</v>
      </c>
      <c r="AN95" s="89"/>
      <c r="AO95" s="89">
        <f t="shared" si="0"/>
        <v>8.4145420289855082</v>
      </c>
      <c r="AP95" s="89">
        <f t="shared" si="0"/>
        <v>1.8188405797101449E-2</v>
      </c>
      <c r="AQ95" s="89">
        <f t="shared" si="0"/>
        <v>8.2276275362318838</v>
      </c>
      <c r="AR95" s="89">
        <f t="shared" si="0"/>
        <v>1.488175362318841</v>
      </c>
      <c r="AS95" s="89"/>
      <c r="AT95" s="89">
        <f t="shared" si="0"/>
        <v>8.5087492753623231</v>
      </c>
      <c r="AU95" s="89">
        <f t="shared" si="0"/>
        <v>1.4492753623188406E-6</v>
      </c>
      <c r="AV95" s="89">
        <f t="shared" si="0"/>
        <v>7.9433449275362307</v>
      </c>
      <c r="AW95" s="89">
        <f t="shared" si="0"/>
        <v>1.4958434782608696</v>
      </c>
      <c r="AX95" s="89"/>
      <c r="AY95" s="89">
        <f t="shared" si="0"/>
        <v>8.4096057971014471</v>
      </c>
      <c r="AZ95" s="89">
        <f t="shared" si="0"/>
        <v>1.3944927536231883E-2</v>
      </c>
      <c r="BA95" s="89">
        <f t="shared" si="0"/>
        <v>7.9737072463768133</v>
      </c>
      <c r="BB95" s="89">
        <f t="shared" si="0"/>
        <v>1.4678840579710148</v>
      </c>
      <c r="BC95" s="89"/>
      <c r="BD95" s="89">
        <f t="shared" si="0"/>
        <v>8.4295623188405777</v>
      </c>
      <c r="BE95" s="89">
        <f t="shared" si="0"/>
        <v>1.5852173913043478E-2</v>
      </c>
      <c r="BF95" s="89">
        <f t="shared" si="0"/>
        <v>7.9485434782608655</v>
      </c>
      <c r="BG95" s="89">
        <f t="shared" si="0"/>
        <v>1.490027536231884</v>
      </c>
      <c r="BH95" s="89"/>
      <c r="BI95" s="89">
        <f t="shared" si="0"/>
        <v>8.4096434782608682</v>
      </c>
      <c r="BJ95" s="89">
        <f t="shared" si="0"/>
        <v>1.4440579710144927E-2</v>
      </c>
      <c r="BK95" s="89">
        <f t="shared" si="0"/>
        <v>8.0140043478260896</v>
      </c>
      <c r="BL95" s="89">
        <f t="shared" si="0"/>
        <v>1.4122159420289855</v>
      </c>
      <c r="BM95" s="89"/>
      <c r="BN95" s="89">
        <f t="shared" si="0"/>
        <v>8.4634478260869574</v>
      </c>
      <c r="BO95" s="89">
        <f t="shared" si="0"/>
        <v>1.4963768115942033E-2</v>
      </c>
      <c r="BP95" s="89">
        <f t="shared" ref="BP95:BY95" si="1">AVERAGE(BP26:BP94)</f>
        <v>7.9964478260869587</v>
      </c>
      <c r="BQ95" s="89">
        <f t="shared" si="1"/>
        <v>1.4273202898550728</v>
      </c>
      <c r="BR95" s="89"/>
      <c r="BS95" s="89">
        <f t="shared" si="1"/>
        <v>8.4505999999999997</v>
      </c>
      <c r="BT95" s="89">
        <f t="shared" si="1"/>
        <v>1.7779710144927539E-2</v>
      </c>
      <c r="BU95" s="89">
        <f t="shared" si="1"/>
        <v>7.9907521739130454</v>
      </c>
      <c r="BV95" s="89">
        <f t="shared" si="1"/>
        <v>1.4311405797101444</v>
      </c>
      <c r="BW95" s="89"/>
      <c r="BX95" s="89">
        <f t="shared" si="1"/>
        <v>8.4430246376811624</v>
      </c>
      <c r="BY95" s="89">
        <f t="shared" si="1"/>
        <v>1.6604347826086958E-2</v>
      </c>
    </row>
  </sheetData>
  <mergeCells count="5">
    <mergeCell ref="C5:AF5"/>
    <mergeCell ref="AG5:AP5"/>
    <mergeCell ref="AQ5:BO5"/>
    <mergeCell ref="BP5:BY5"/>
    <mergeCell ref="C3:BY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77"/>
  <sheetViews>
    <sheetView workbookViewId="0">
      <selection activeCell="B3" sqref="B3"/>
    </sheetView>
  </sheetViews>
  <sheetFormatPr defaultColWidth="8.85546875" defaultRowHeight="15"/>
  <cols>
    <col min="1" max="1" width="25.7109375" customWidth="1"/>
  </cols>
  <sheetData>
    <row r="2" spans="1:76" ht="26.25">
      <c r="B2" s="129" t="s">
        <v>358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</row>
    <row r="3" spans="1:76" ht="15.75" thickBot="1"/>
    <row r="4" spans="1:76" ht="21" customHeight="1" thickBot="1">
      <c r="B4" s="126" t="s">
        <v>175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8"/>
      <c r="AF4" s="126" t="s">
        <v>196</v>
      </c>
      <c r="AG4" s="127"/>
      <c r="AH4" s="127"/>
      <c r="AI4" s="127"/>
      <c r="AJ4" s="127"/>
      <c r="AK4" s="127"/>
      <c r="AL4" s="127"/>
      <c r="AM4" s="127"/>
      <c r="AN4" s="127"/>
      <c r="AO4" s="128"/>
      <c r="AP4" s="126" t="s">
        <v>177</v>
      </c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8"/>
      <c r="BO4" s="126" t="s">
        <v>197</v>
      </c>
      <c r="BP4" s="127"/>
      <c r="BQ4" s="127"/>
      <c r="BR4" s="127"/>
      <c r="BS4" s="127"/>
      <c r="BT4" s="127"/>
      <c r="BU4" s="127"/>
      <c r="BV4" s="127"/>
      <c r="BW4" s="127"/>
      <c r="BX4" s="128"/>
    </row>
    <row r="5" spans="1:76" ht="26.25">
      <c r="B5" s="67"/>
      <c r="C5" s="68"/>
      <c r="D5" s="68" t="s">
        <v>4</v>
      </c>
      <c r="E5" s="68"/>
      <c r="F5" s="69"/>
      <c r="G5" s="67"/>
      <c r="H5" s="68"/>
      <c r="I5" s="68" t="s">
        <v>167</v>
      </c>
      <c r="J5" s="68"/>
      <c r="K5" s="69"/>
      <c r="L5" s="67"/>
      <c r="M5" s="68"/>
      <c r="N5" s="68" t="s">
        <v>168</v>
      </c>
      <c r="O5" s="68"/>
      <c r="P5" s="69"/>
      <c r="Q5" s="67"/>
      <c r="R5" s="68"/>
      <c r="S5" s="68" t="s">
        <v>169</v>
      </c>
      <c r="T5" s="68"/>
      <c r="U5" s="69"/>
      <c r="V5" s="67"/>
      <c r="W5" s="68"/>
      <c r="X5" s="68" t="s">
        <v>170</v>
      </c>
      <c r="Y5" s="68"/>
      <c r="Z5" s="69"/>
      <c r="AA5" s="67"/>
      <c r="AB5" s="68"/>
      <c r="AC5" s="68" t="s">
        <v>2</v>
      </c>
      <c r="AD5" s="68"/>
      <c r="AE5" s="69"/>
      <c r="AF5" s="67"/>
      <c r="AG5" s="68"/>
      <c r="AH5" s="68" t="s">
        <v>6</v>
      </c>
      <c r="AI5" s="68"/>
      <c r="AJ5" s="69"/>
      <c r="AK5" s="67"/>
      <c r="AL5" s="68"/>
      <c r="AM5" s="68" t="s">
        <v>7</v>
      </c>
      <c r="AN5" s="68"/>
      <c r="AO5" s="69"/>
      <c r="AP5" s="67"/>
      <c r="AQ5" s="68"/>
      <c r="AR5" s="68" t="s">
        <v>193</v>
      </c>
      <c r="AS5" s="68"/>
      <c r="AT5" s="69"/>
      <c r="AU5" s="67"/>
      <c r="AV5" s="68"/>
      <c r="AW5" s="68" t="s">
        <v>12</v>
      </c>
      <c r="AX5" s="68"/>
      <c r="AY5" s="69"/>
      <c r="AZ5" s="67"/>
      <c r="BA5" s="68"/>
      <c r="BB5" s="68" t="s">
        <v>8</v>
      </c>
      <c r="BC5" s="68"/>
      <c r="BD5" s="69"/>
      <c r="BE5" s="67"/>
      <c r="BF5" s="68"/>
      <c r="BG5" s="68" t="s">
        <v>9</v>
      </c>
      <c r="BH5" s="68"/>
      <c r="BI5" s="69"/>
      <c r="BJ5" s="67"/>
      <c r="BK5" s="68"/>
      <c r="BL5" s="68" t="s">
        <v>5</v>
      </c>
      <c r="BM5" s="68"/>
      <c r="BN5" s="69"/>
      <c r="BO5" s="67"/>
      <c r="BP5" s="68"/>
      <c r="BQ5" s="68" t="s">
        <v>11</v>
      </c>
      <c r="BR5" s="68"/>
      <c r="BS5" s="69"/>
      <c r="BT5" s="67"/>
      <c r="BU5" s="68"/>
      <c r="BV5" s="68" t="s">
        <v>10</v>
      </c>
      <c r="BW5" s="68"/>
      <c r="BX5" s="69"/>
    </row>
    <row r="6" spans="1:76" ht="19.5">
      <c r="B6" s="70" t="s">
        <v>194</v>
      </c>
      <c r="C6" s="71"/>
      <c r="D6" s="71"/>
      <c r="E6" s="71" t="s">
        <v>195</v>
      </c>
      <c r="F6" s="72"/>
      <c r="G6" s="70" t="s">
        <v>194</v>
      </c>
      <c r="H6" s="71"/>
      <c r="I6" s="71"/>
      <c r="J6" s="71" t="s">
        <v>195</v>
      </c>
      <c r="K6" s="72"/>
      <c r="L6" s="70" t="s">
        <v>194</v>
      </c>
      <c r="M6" s="71"/>
      <c r="N6" s="71"/>
      <c r="O6" s="71" t="s">
        <v>195</v>
      </c>
      <c r="P6" s="72"/>
      <c r="Q6" s="70" t="s">
        <v>194</v>
      </c>
      <c r="R6" s="71"/>
      <c r="S6" s="71"/>
      <c r="T6" s="71" t="s">
        <v>195</v>
      </c>
      <c r="U6" s="72"/>
      <c r="V6" s="70" t="s">
        <v>194</v>
      </c>
      <c r="W6" s="71"/>
      <c r="X6" s="71"/>
      <c r="Y6" s="71" t="s">
        <v>195</v>
      </c>
      <c r="Z6" s="72"/>
      <c r="AA6" s="70" t="s">
        <v>194</v>
      </c>
      <c r="AB6" s="71"/>
      <c r="AC6" s="71"/>
      <c r="AD6" s="71" t="s">
        <v>195</v>
      </c>
      <c r="AE6" s="72"/>
      <c r="AF6" s="70" t="s">
        <v>194</v>
      </c>
      <c r="AG6" s="71"/>
      <c r="AH6" s="71"/>
      <c r="AI6" s="71" t="s">
        <v>195</v>
      </c>
      <c r="AJ6" s="72"/>
      <c r="AK6" s="70" t="s">
        <v>194</v>
      </c>
      <c r="AL6" s="71"/>
      <c r="AM6" s="71"/>
      <c r="AN6" s="71" t="s">
        <v>195</v>
      </c>
      <c r="AO6" s="72"/>
      <c r="AP6" s="70" t="s">
        <v>194</v>
      </c>
      <c r="AQ6" s="71"/>
      <c r="AR6" s="71"/>
      <c r="AS6" s="71" t="s">
        <v>195</v>
      </c>
      <c r="AT6" s="72"/>
      <c r="AU6" s="70" t="s">
        <v>194</v>
      </c>
      <c r="AV6" s="71"/>
      <c r="AW6" s="71"/>
      <c r="AX6" s="71" t="s">
        <v>195</v>
      </c>
      <c r="AY6" s="72"/>
      <c r="AZ6" s="70" t="s">
        <v>194</v>
      </c>
      <c r="BA6" s="71"/>
      <c r="BB6" s="71"/>
      <c r="BC6" s="71" t="s">
        <v>195</v>
      </c>
      <c r="BD6" s="72"/>
      <c r="BE6" s="70" t="s">
        <v>194</v>
      </c>
      <c r="BF6" s="71"/>
      <c r="BG6" s="71"/>
      <c r="BH6" s="71" t="s">
        <v>195</v>
      </c>
      <c r="BI6" s="72"/>
      <c r="BJ6" s="70" t="s">
        <v>194</v>
      </c>
      <c r="BK6" s="71"/>
      <c r="BL6" s="71"/>
      <c r="BM6" s="71" t="s">
        <v>195</v>
      </c>
      <c r="BN6" s="72"/>
      <c r="BO6" s="70" t="s">
        <v>194</v>
      </c>
      <c r="BP6" s="71"/>
      <c r="BQ6" s="71"/>
      <c r="BR6" s="71" t="s">
        <v>195</v>
      </c>
      <c r="BS6" s="72"/>
      <c r="BT6" s="70" t="s">
        <v>194</v>
      </c>
      <c r="BU6" s="71"/>
      <c r="BV6" s="71"/>
      <c r="BW6" s="71" t="s">
        <v>195</v>
      </c>
      <c r="BX6" s="72"/>
    </row>
    <row r="7" spans="1:76" ht="19.5">
      <c r="B7" s="70"/>
      <c r="C7" s="71"/>
      <c r="D7" s="71"/>
      <c r="E7" s="71"/>
      <c r="F7" s="72"/>
      <c r="G7" s="70"/>
      <c r="H7" s="71"/>
      <c r="I7" s="71"/>
      <c r="J7" s="71"/>
      <c r="K7" s="72"/>
      <c r="L7" s="70"/>
      <c r="M7" s="71"/>
      <c r="N7" s="71"/>
      <c r="O7" s="71"/>
      <c r="P7" s="72"/>
      <c r="Q7" s="70"/>
      <c r="R7" s="71"/>
      <c r="S7" s="71"/>
      <c r="T7" s="71"/>
      <c r="U7" s="72"/>
      <c r="V7" s="70"/>
      <c r="W7" s="71"/>
      <c r="X7" s="71"/>
      <c r="Y7" s="71"/>
      <c r="Z7" s="72"/>
      <c r="AA7" s="70"/>
      <c r="AB7" s="71"/>
      <c r="AC7" s="71"/>
      <c r="AD7" s="71"/>
      <c r="AE7" s="72"/>
      <c r="AF7" s="70"/>
      <c r="AG7" s="71"/>
      <c r="AH7" s="71"/>
      <c r="AI7" s="71"/>
      <c r="AJ7" s="72"/>
      <c r="AK7" s="70"/>
      <c r="AL7" s="71"/>
      <c r="AM7" s="71"/>
      <c r="AN7" s="71"/>
      <c r="AO7" s="72"/>
      <c r="AP7" s="70"/>
      <c r="AQ7" s="71"/>
      <c r="AR7" s="71"/>
      <c r="AS7" s="71"/>
      <c r="AT7" s="72"/>
      <c r="AU7" s="70"/>
      <c r="AV7" s="71"/>
      <c r="AW7" s="71"/>
      <c r="AX7" s="71"/>
      <c r="AY7" s="72"/>
      <c r="AZ7" s="70"/>
      <c r="BA7" s="71"/>
      <c r="BB7" s="71"/>
      <c r="BC7" s="71"/>
      <c r="BD7" s="72"/>
      <c r="BE7" s="70"/>
      <c r="BF7" s="71"/>
      <c r="BG7" s="71"/>
      <c r="BH7" s="71"/>
      <c r="BI7" s="72"/>
      <c r="BJ7" s="70"/>
      <c r="BK7" s="71"/>
      <c r="BL7" s="71"/>
      <c r="BM7" s="71"/>
      <c r="BN7" s="72"/>
      <c r="BO7" s="70"/>
      <c r="BP7" s="71"/>
      <c r="BQ7" s="71"/>
      <c r="BR7" s="71"/>
      <c r="BS7" s="72"/>
      <c r="BT7" s="70"/>
      <c r="BU7" s="71"/>
      <c r="BV7" s="71"/>
      <c r="BW7" s="71"/>
      <c r="BX7" s="72"/>
    </row>
    <row r="8" spans="1:76" ht="17.25">
      <c r="A8" s="6" t="s">
        <v>96</v>
      </c>
      <c r="B8" s="83">
        <v>8.0953999999999997</v>
      </c>
      <c r="C8" s="84">
        <v>1.5626</v>
      </c>
      <c r="D8" s="84"/>
      <c r="E8" s="84">
        <v>8.0551999999999992</v>
      </c>
      <c r="F8" s="85">
        <v>1.0842000000000001</v>
      </c>
      <c r="G8" s="83">
        <v>8.0831999999999997</v>
      </c>
      <c r="H8" s="84">
        <v>1.59</v>
      </c>
      <c r="I8" s="84"/>
      <c r="J8" s="84">
        <v>8.0785999999999998</v>
      </c>
      <c r="K8" s="85">
        <v>0.97119999999999995</v>
      </c>
      <c r="L8" s="83">
        <v>8.1014999999999997</v>
      </c>
      <c r="M8" s="84">
        <v>1.5945</v>
      </c>
      <c r="N8" s="84"/>
      <c r="O8" s="84">
        <v>8.1211000000000002</v>
      </c>
      <c r="P8" s="85">
        <v>0.93010000000000004</v>
      </c>
      <c r="Q8" s="83">
        <v>8.0982000000000003</v>
      </c>
      <c r="R8" s="84">
        <v>1.5928</v>
      </c>
      <c r="S8" s="84"/>
      <c r="T8" s="84">
        <v>8.0972000000000008</v>
      </c>
      <c r="U8" s="85">
        <v>0.96560000000000001</v>
      </c>
      <c r="V8" s="83">
        <v>8.0996000000000006</v>
      </c>
      <c r="W8" s="84">
        <v>1.5906</v>
      </c>
      <c r="X8" s="84"/>
      <c r="Y8" s="84">
        <v>8.0963999999999992</v>
      </c>
      <c r="Z8" s="85">
        <v>0.98260000000000003</v>
      </c>
      <c r="AA8" s="83">
        <v>8.0902999999999992</v>
      </c>
      <c r="AB8" s="84">
        <v>1.5954999999999999</v>
      </c>
      <c r="AC8" s="84"/>
      <c r="AD8" s="84">
        <v>8.0860000000000003</v>
      </c>
      <c r="AE8" s="85">
        <v>0.80589999999999995</v>
      </c>
      <c r="AF8" s="83">
        <v>8.0274999999999999</v>
      </c>
      <c r="AG8" s="84">
        <v>1.6236999999999999</v>
      </c>
      <c r="AH8" s="84"/>
      <c r="AI8" s="84">
        <v>8.0406999999999993</v>
      </c>
      <c r="AJ8" s="85">
        <v>1.1551</v>
      </c>
      <c r="AK8" s="83">
        <v>7.9779</v>
      </c>
      <c r="AL8" s="84">
        <v>1.7000999999999999</v>
      </c>
      <c r="AM8" s="84"/>
      <c r="AN8" s="84">
        <v>7.9358000000000004</v>
      </c>
      <c r="AO8" s="85">
        <v>1.4066000000000001</v>
      </c>
      <c r="AP8" s="83">
        <v>8.0226000000000006</v>
      </c>
      <c r="AQ8" s="84">
        <v>1.6614</v>
      </c>
      <c r="AR8" s="84"/>
      <c r="AS8" s="84">
        <v>7.9977999999999998</v>
      </c>
      <c r="AT8" s="85">
        <v>1.524</v>
      </c>
      <c r="AU8" s="83">
        <v>7.8948999999999998</v>
      </c>
      <c r="AV8" s="84">
        <v>1.7599</v>
      </c>
      <c r="AW8" s="84"/>
      <c r="AX8" s="84">
        <v>7.9333999999999998</v>
      </c>
      <c r="AY8" s="85">
        <v>1.6095999999999999</v>
      </c>
      <c r="AZ8" s="83">
        <v>7.94</v>
      </c>
      <c r="BA8" s="84">
        <v>1.7283999999999999</v>
      </c>
      <c r="BB8" s="84"/>
      <c r="BC8" s="84">
        <v>7.9530000000000003</v>
      </c>
      <c r="BD8" s="85">
        <v>1.58</v>
      </c>
      <c r="BE8" s="83">
        <v>7.9306999999999999</v>
      </c>
      <c r="BF8" s="84">
        <v>1.7623</v>
      </c>
      <c r="BG8" s="84"/>
      <c r="BH8" s="84">
        <v>7.9353999999999996</v>
      </c>
      <c r="BI8" s="85">
        <v>1.6080000000000001</v>
      </c>
      <c r="BJ8" s="83">
        <v>7.9966999999999997</v>
      </c>
      <c r="BK8" s="84">
        <v>1.6969000000000001</v>
      </c>
      <c r="BL8" s="84"/>
      <c r="BM8" s="84">
        <v>7.9987000000000004</v>
      </c>
      <c r="BN8" s="85">
        <v>1.4419</v>
      </c>
      <c r="BO8" s="83">
        <v>7.9589999999999996</v>
      </c>
      <c r="BP8" s="84">
        <v>1.7174</v>
      </c>
      <c r="BQ8" s="84"/>
      <c r="BR8" s="84">
        <v>7.9382999999999999</v>
      </c>
      <c r="BS8" s="85">
        <v>1.5175000000000001</v>
      </c>
      <c r="BT8" s="83">
        <v>7.9953000000000003</v>
      </c>
      <c r="BU8" s="84">
        <v>1.7039</v>
      </c>
      <c r="BV8" s="84"/>
      <c r="BW8" s="84">
        <v>7.9244000000000003</v>
      </c>
      <c r="BX8" s="85">
        <v>1.4767999999999999</v>
      </c>
    </row>
    <row r="9" spans="1:76" ht="17.25">
      <c r="A9" s="8" t="s">
        <v>97</v>
      </c>
      <c r="B9" s="83">
        <v>8.2745999999999995</v>
      </c>
      <c r="C9" s="84">
        <v>1.5842000000000001</v>
      </c>
      <c r="D9" s="84"/>
      <c r="E9" s="84">
        <v>0</v>
      </c>
      <c r="F9" s="85">
        <v>0</v>
      </c>
      <c r="G9" s="83">
        <v>8.2616999999999994</v>
      </c>
      <c r="H9" s="84">
        <v>1.6012999999999999</v>
      </c>
      <c r="I9" s="84"/>
      <c r="J9" s="84">
        <v>0</v>
      </c>
      <c r="K9" s="85">
        <v>0</v>
      </c>
      <c r="L9" s="83">
        <v>8.2951999999999995</v>
      </c>
      <c r="M9" s="84">
        <v>1.5740000000000001</v>
      </c>
      <c r="N9" s="84"/>
      <c r="O9" s="84"/>
      <c r="P9" s="85"/>
      <c r="Q9" s="83">
        <v>8.2866999999999997</v>
      </c>
      <c r="R9" s="84">
        <v>1.5763</v>
      </c>
      <c r="S9" s="84"/>
      <c r="T9" s="84">
        <v>0</v>
      </c>
      <c r="U9" s="85">
        <v>0</v>
      </c>
      <c r="V9" s="83">
        <v>8.2803000000000004</v>
      </c>
      <c r="W9" s="84">
        <v>1.5867</v>
      </c>
      <c r="X9" s="84"/>
      <c r="Y9" s="84">
        <v>0</v>
      </c>
      <c r="Z9" s="85">
        <v>0</v>
      </c>
      <c r="AA9" s="83">
        <v>8.2771000000000008</v>
      </c>
      <c r="AB9" s="84">
        <v>1.5883</v>
      </c>
      <c r="AC9" s="84"/>
      <c r="AD9" s="84">
        <v>0</v>
      </c>
      <c r="AE9" s="85">
        <v>0</v>
      </c>
      <c r="AF9" s="83">
        <v>8.1526999999999994</v>
      </c>
      <c r="AG9" s="84">
        <v>1.6745000000000001</v>
      </c>
      <c r="AH9" s="84"/>
      <c r="AI9" s="84">
        <v>0</v>
      </c>
      <c r="AJ9" s="85">
        <v>0</v>
      </c>
      <c r="AK9" s="83">
        <v>8.1229999999999993</v>
      </c>
      <c r="AL9" s="84">
        <v>1.7108000000000001</v>
      </c>
      <c r="AM9" s="84"/>
      <c r="AN9" s="84"/>
      <c r="AO9" s="85"/>
      <c r="AP9" s="83">
        <v>8.1047999999999991</v>
      </c>
      <c r="AQ9" s="84">
        <v>1.7512000000000001</v>
      </c>
      <c r="AR9" s="84"/>
      <c r="AS9" s="84"/>
      <c r="AT9" s="85"/>
      <c r="AU9" s="83">
        <v>8.2563999999999993</v>
      </c>
      <c r="AV9" s="84">
        <v>1.5944</v>
      </c>
      <c r="AW9" s="84"/>
      <c r="AX9" s="84">
        <v>0</v>
      </c>
      <c r="AY9" s="85">
        <v>0</v>
      </c>
      <c r="AZ9" s="83">
        <v>8.2544000000000004</v>
      </c>
      <c r="BA9" s="84">
        <v>1.5791999999999999</v>
      </c>
      <c r="BB9" s="84"/>
      <c r="BC9" s="84">
        <v>0</v>
      </c>
      <c r="BD9" s="85">
        <v>0</v>
      </c>
      <c r="BE9" s="83">
        <v>8.2664000000000009</v>
      </c>
      <c r="BF9" s="84">
        <v>1.5938000000000001</v>
      </c>
      <c r="BG9" s="84"/>
      <c r="BH9" s="84">
        <v>0</v>
      </c>
      <c r="BI9" s="85">
        <v>0</v>
      </c>
      <c r="BJ9" s="83">
        <v>8.2547999999999995</v>
      </c>
      <c r="BK9" s="84">
        <v>1.5842000000000001</v>
      </c>
      <c r="BL9" s="84"/>
      <c r="BM9" s="84">
        <v>0</v>
      </c>
      <c r="BN9" s="85">
        <v>0</v>
      </c>
      <c r="BO9" s="83">
        <v>8.3201000000000001</v>
      </c>
      <c r="BP9" s="84">
        <v>1.5208999999999999</v>
      </c>
      <c r="BQ9" s="84"/>
      <c r="BR9" s="84">
        <v>0</v>
      </c>
      <c r="BS9" s="85">
        <v>0</v>
      </c>
      <c r="BT9" s="83">
        <v>8.2310999999999996</v>
      </c>
      <c r="BU9" s="84">
        <v>1.6025</v>
      </c>
      <c r="BV9" s="84"/>
      <c r="BW9" s="84">
        <v>0</v>
      </c>
      <c r="BX9" s="85">
        <v>0</v>
      </c>
    </row>
    <row r="10" spans="1:76" ht="18">
      <c r="A10" s="8" t="s">
        <v>98</v>
      </c>
      <c r="B10" s="83">
        <v>8.3500999999999994</v>
      </c>
      <c r="C10" s="84">
        <v>1.4298999999999999</v>
      </c>
      <c r="D10" s="84"/>
      <c r="E10" s="84">
        <v>8.4709000000000003</v>
      </c>
      <c r="F10" s="85">
        <v>0.34010000000000001</v>
      </c>
      <c r="G10" s="83">
        <v>8.3438999999999997</v>
      </c>
      <c r="H10" s="84">
        <v>1.4349000000000001</v>
      </c>
      <c r="I10" s="84"/>
      <c r="J10" s="84">
        <v>8.3958999999999993</v>
      </c>
      <c r="K10" s="85">
        <v>0.44990000000000002</v>
      </c>
      <c r="L10" s="83">
        <v>8.3575999999999997</v>
      </c>
      <c r="M10" s="84">
        <v>1.4281999999999999</v>
      </c>
      <c r="N10" s="84"/>
      <c r="O10" s="84">
        <v>8.4016000000000002</v>
      </c>
      <c r="P10" s="85">
        <v>0.30420000000000003</v>
      </c>
      <c r="Q10" s="83">
        <v>8.3656000000000006</v>
      </c>
      <c r="R10" s="84">
        <v>1.4268000000000001</v>
      </c>
      <c r="S10" s="84"/>
      <c r="T10" s="84">
        <v>8.3902999999999999</v>
      </c>
      <c r="U10" s="85">
        <v>0.68769999999999998</v>
      </c>
      <c r="V10" s="83">
        <v>8.3557000000000006</v>
      </c>
      <c r="W10" s="84">
        <v>1.4365000000000001</v>
      </c>
      <c r="X10" s="84"/>
      <c r="Y10" s="84">
        <v>8.3447999999999993</v>
      </c>
      <c r="Z10" s="85">
        <v>1.0566</v>
      </c>
      <c r="AA10" s="83">
        <v>8.3585999999999991</v>
      </c>
      <c r="AB10" s="84">
        <v>1.4330000000000001</v>
      </c>
      <c r="AC10" s="84"/>
      <c r="AD10" s="84">
        <v>8.4507999999999992</v>
      </c>
      <c r="AE10" s="85">
        <v>0.26379999999999998</v>
      </c>
      <c r="AF10" s="83">
        <v>8.3092000000000006</v>
      </c>
      <c r="AG10" s="84">
        <v>1.4996</v>
      </c>
      <c r="AH10" s="84"/>
      <c r="AI10" s="84">
        <v>8.3872</v>
      </c>
      <c r="AJ10" s="85">
        <v>0.34499999999999997</v>
      </c>
      <c r="AK10" s="83">
        <v>8.2376000000000005</v>
      </c>
      <c r="AL10" s="84">
        <v>1.5508</v>
      </c>
      <c r="AM10" s="84"/>
      <c r="AN10" s="84">
        <v>8.3204999999999991</v>
      </c>
      <c r="AO10" s="85">
        <v>0.3785</v>
      </c>
      <c r="AP10" s="83">
        <v>8.2440999999999995</v>
      </c>
      <c r="AQ10" s="84">
        <v>1.5831</v>
      </c>
      <c r="AR10" s="84"/>
      <c r="AS10" s="84">
        <v>8.2835999999999999</v>
      </c>
      <c r="AT10" s="85">
        <v>0.12379999999999999</v>
      </c>
      <c r="AU10" s="83">
        <v>8.2393000000000001</v>
      </c>
      <c r="AV10" s="84">
        <v>1.5914999999999999</v>
      </c>
      <c r="AW10" s="84"/>
      <c r="AX10" s="84">
        <v>8.2440999999999995</v>
      </c>
      <c r="AY10" s="85">
        <v>0.10630000000000001</v>
      </c>
      <c r="AZ10" s="83">
        <v>8.2302</v>
      </c>
      <c r="BA10" s="84">
        <v>1.5973999999999999</v>
      </c>
      <c r="BB10" s="84"/>
      <c r="BC10" s="84">
        <v>8.2685999999999993</v>
      </c>
      <c r="BD10" s="85">
        <v>0.1142</v>
      </c>
      <c r="BE10" s="83">
        <v>8.1915999999999993</v>
      </c>
      <c r="BF10" s="84">
        <v>1.6352</v>
      </c>
      <c r="BG10" s="84"/>
      <c r="BH10" s="84">
        <v>8.2393000000000001</v>
      </c>
      <c r="BI10" s="85">
        <v>0.1009</v>
      </c>
      <c r="BJ10" s="83">
        <v>8.2753999999999994</v>
      </c>
      <c r="BK10" s="84">
        <v>1.5286</v>
      </c>
      <c r="BL10" s="84"/>
      <c r="BM10" s="84">
        <v>8.3414999999999999</v>
      </c>
      <c r="BN10" s="85">
        <v>0.14649999999999999</v>
      </c>
      <c r="BO10" s="83">
        <v>8.2383000000000006</v>
      </c>
      <c r="BP10" s="84">
        <v>1.5168999999999999</v>
      </c>
      <c r="BQ10" s="84"/>
      <c r="BR10" s="84">
        <v>8.3333999999999993</v>
      </c>
      <c r="BS10" s="85">
        <v>0.11700000000000001</v>
      </c>
      <c r="BT10" s="83">
        <v>8.2637999999999998</v>
      </c>
      <c r="BU10" s="84">
        <v>1.5542</v>
      </c>
      <c r="BV10" s="84"/>
      <c r="BW10" s="84">
        <v>8.3202999999999996</v>
      </c>
      <c r="BX10" s="85">
        <v>0.1971</v>
      </c>
    </row>
    <row r="11" spans="1:76" ht="16.5">
      <c r="A11" s="8" t="s">
        <v>99</v>
      </c>
      <c r="B11" s="83">
        <v>8.2728999999999999</v>
      </c>
      <c r="C11" s="84">
        <v>1.4933000000000001</v>
      </c>
      <c r="D11" s="84"/>
      <c r="E11" s="84">
        <v>8.4110999999999994</v>
      </c>
      <c r="F11" s="85">
        <v>0.80149999999999999</v>
      </c>
      <c r="G11" s="83">
        <v>8.2399000000000004</v>
      </c>
      <c r="H11" s="84">
        <v>1.5048999999999999</v>
      </c>
      <c r="I11" s="84"/>
      <c r="J11" s="84">
        <v>8.4506999999999994</v>
      </c>
      <c r="K11" s="85">
        <v>0.67069999999999996</v>
      </c>
      <c r="L11" s="83">
        <v>8.2584</v>
      </c>
      <c r="M11" s="84">
        <v>1.4996</v>
      </c>
      <c r="N11" s="84"/>
      <c r="O11" s="84">
        <v>8.4824999999999999</v>
      </c>
      <c r="P11" s="85">
        <v>0.60750000000000004</v>
      </c>
      <c r="Q11" s="83">
        <v>8.2522000000000002</v>
      </c>
      <c r="R11" s="84">
        <v>1.5027999999999999</v>
      </c>
      <c r="S11" s="84"/>
      <c r="T11" s="84">
        <v>8.4612999999999996</v>
      </c>
      <c r="U11" s="85">
        <v>0.61970000000000003</v>
      </c>
      <c r="V11" s="83">
        <v>8.2532999999999994</v>
      </c>
      <c r="W11" s="84">
        <v>1.5021</v>
      </c>
      <c r="X11" s="84"/>
      <c r="Y11" s="84">
        <v>8.4779999999999998</v>
      </c>
      <c r="Z11" s="85">
        <v>0.62039999999999995</v>
      </c>
      <c r="AA11" s="83">
        <v>8.2411999999999992</v>
      </c>
      <c r="AB11" s="84">
        <v>1.5098</v>
      </c>
      <c r="AC11" s="84"/>
      <c r="AD11" s="84">
        <v>8.4697999999999993</v>
      </c>
      <c r="AE11" s="85">
        <v>0.62660000000000005</v>
      </c>
      <c r="AF11" s="83">
        <v>8.2009000000000007</v>
      </c>
      <c r="AG11" s="84">
        <v>1.5569</v>
      </c>
      <c r="AH11" s="84"/>
      <c r="AI11" s="84">
        <v>8.3267000000000007</v>
      </c>
      <c r="AJ11" s="85">
        <v>0.84589999999999999</v>
      </c>
      <c r="AK11" s="83">
        <v>8.1240000000000006</v>
      </c>
      <c r="AL11" s="84">
        <v>1.6172</v>
      </c>
      <c r="AM11" s="84"/>
      <c r="AN11" s="84">
        <v>8.2559000000000005</v>
      </c>
      <c r="AO11" s="85">
        <v>0.9627</v>
      </c>
      <c r="AP11" s="83">
        <v>8.1091999999999995</v>
      </c>
      <c r="AQ11" s="84">
        <v>1.68</v>
      </c>
      <c r="AR11" s="84"/>
      <c r="AS11" s="84">
        <v>8.2683999999999997</v>
      </c>
      <c r="AT11" s="85">
        <v>1.0087999999999999</v>
      </c>
      <c r="AU11" s="83">
        <v>8.0693000000000001</v>
      </c>
      <c r="AV11" s="84">
        <v>1.7266999999999999</v>
      </c>
      <c r="AW11" s="84"/>
      <c r="AX11" s="84">
        <v>8.2545999999999999</v>
      </c>
      <c r="AY11" s="85">
        <v>1.0518000000000001</v>
      </c>
      <c r="AZ11" s="83">
        <v>8.0942000000000007</v>
      </c>
      <c r="BA11" s="84">
        <v>1.6970000000000001</v>
      </c>
      <c r="BB11" s="84"/>
      <c r="BC11" s="84">
        <v>8.2629000000000001</v>
      </c>
      <c r="BD11" s="85">
        <v>1.0230999999999999</v>
      </c>
      <c r="BE11" s="83">
        <v>8.0604999999999993</v>
      </c>
      <c r="BF11" s="84">
        <v>1.7309000000000001</v>
      </c>
      <c r="BG11" s="84"/>
      <c r="BH11" s="84">
        <v>8.2490000000000006</v>
      </c>
      <c r="BI11" s="85">
        <v>1.0526</v>
      </c>
      <c r="BJ11" s="83">
        <v>8.1501999999999999</v>
      </c>
      <c r="BK11" s="84">
        <v>1.6332</v>
      </c>
      <c r="BL11" s="84"/>
      <c r="BM11" s="84">
        <v>8.3091000000000008</v>
      </c>
      <c r="BN11" s="85">
        <v>0.96589999999999998</v>
      </c>
      <c r="BO11" s="83">
        <v>8.1326000000000001</v>
      </c>
      <c r="BP11" s="84">
        <v>1.6576</v>
      </c>
      <c r="BQ11" s="84"/>
      <c r="BR11" s="84">
        <v>8.2912999999999997</v>
      </c>
      <c r="BS11" s="85">
        <v>0.99209999999999998</v>
      </c>
      <c r="BT11" s="83">
        <v>8.1373999999999995</v>
      </c>
      <c r="BU11" s="84">
        <v>1.6464000000000001</v>
      </c>
      <c r="BV11" s="84"/>
      <c r="BW11" s="84">
        <v>8.2820999999999998</v>
      </c>
      <c r="BX11" s="85">
        <v>0.97030000000000005</v>
      </c>
    </row>
    <row r="12" spans="1:76" ht="18">
      <c r="A12" s="8" t="s">
        <v>100</v>
      </c>
      <c r="B12" s="83">
        <v>8.2779000000000007</v>
      </c>
      <c r="C12" s="84">
        <v>1.4063000000000001</v>
      </c>
      <c r="D12" s="84"/>
      <c r="E12" s="84">
        <v>8.2363</v>
      </c>
      <c r="F12" s="85">
        <v>0.57909999999999995</v>
      </c>
      <c r="G12" s="83">
        <v>8.2609999999999992</v>
      </c>
      <c r="H12" s="84">
        <v>1.4048</v>
      </c>
      <c r="I12" s="84"/>
      <c r="J12" s="84">
        <v>8.2004000000000001</v>
      </c>
      <c r="K12" s="85">
        <v>0.56040000000000001</v>
      </c>
      <c r="L12" s="83">
        <v>8.2962000000000007</v>
      </c>
      <c r="M12" s="84">
        <v>1.3794</v>
      </c>
      <c r="N12" s="84"/>
      <c r="O12" s="84">
        <v>8.2487999999999992</v>
      </c>
      <c r="P12" s="85">
        <v>0.52559999999999996</v>
      </c>
      <c r="Q12" s="83">
        <v>8.2858000000000001</v>
      </c>
      <c r="R12" s="84">
        <v>1.3855999999999999</v>
      </c>
      <c r="S12" s="84"/>
      <c r="T12" s="84">
        <v>8.2698999999999998</v>
      </c>
      <c r="U12" s="85">
        <v>0.52170000000000005</v>
      </c>
      <c r="V12" s="83">
        <v>8.2906999999999993</v>
      </c>
      <c r="W12" s="84">
        <v>1.3813</v>
      </c>
      <c r="X12" s="84"/>
      <c r="Y12" s="84">
        <v>8.2711000000000006</v>
      </c>
      <c r="Z12" s="85">
        <v>0.52510000000000001</v>
      </c>
      <c r="AA12" s="83">
        <v>8.2729999999999997</v>
      </c>
      <c r="AB12" s="84">
        <v>1.3946000000000001</v>
      </c>
      <c r="AC12" s="84"/>
      <c r="AD12" s="84">
        <v>8.2478999999999996</v>
      </c>
      <c r="AE12" s="85">
        <v>0.54410000000000003</v>
      </c>
      <c r="AF12" s="83">
        <v>8.2308000000000003</v>
      </c>
      <c r="AG12" s="84">
        <v>1.4416</v>
      </c>
      <c r="AH12" s="84"/>
      <c r="AI12" s="84">
        <v>8.1643000000000008</v>
      </c>
      <c r="AJ12" s="85">
        <v>0.58169999999999999</v>
      </c>
      <c r="AK12" s="83">
        <v>8.1647999999999996</v>
      </c>
      <c r="AL12" s="84">
        <v>1.5085999999999999</v>
      </c>
      <c r="AM12" s="84"/>
      <c r="AN12" s="84">
        <v>8.14</v>
      </c>
      <c r="AO12" s="85">
        <v>0.68940000000000001</v>
      </c>
      <c r="AP12" s="83">
        <v>8.1326999999999998</v>
      </c>
      <c r="AQ12" s="84">
        <v>1.6061000000000001</v>
      </c>
      <c r="AR12" s="84"/>
      <c r="AS12" s="84">
        <v>8.0691000000000006</v>
      </c>
      <c r="AT12" s="85">
        <v>0.77890000000000004</v>
      </c>
      <c r="AU12" s="83">
        <v>8.0790000000000006</v>
      </c>
      <c r="AV12" s="84">
        <v>1.6718</v>
      </c>
      <c r="AW12" s="84"/>
      <c r="AX12" s="84">
        <v>8.0631000000000004</v>
      </c>
      <c r="AY12" s="85">
        <v>0.83450000000000002</v>
      </c>
      <c r="AZ12" s="83">
        <v>8.1081000000000003</v>
      </c>
      <c r="BA12" s="84">
        <v>1.6333</v>
      </c>
      <c r="BB12" s="84"/>
      <c r="BC12" s="84">
        <v>8.0823999999999998</v>
      </c>
      <c r="BD12" s="85">
        <v>0.80520000000000003</v>
      </c>
      <c r="BE12" s="83">
        <v>8.0760000000000005</v>
      </c>
      <c r="BF12" s="84">
        <v>1.6657999999999999</v>
      </c>
      <c r="BG12" s="84"/>
      <c r="BH12" s="84">
        <v>8.0594999999999999</v>
      </c>
      <c r="BI12" s="85">
        <v>0.83889999999999998</v>
      </c>
      <c r="BJ12" s="83">
        <v>8.1731999999999996</v>
      </c>
      <c r="BK12" s="84">
        <v>1.5588</v>
      </c>
      <c r="BL12" s="84"/>
      <c r="BM12" s="84">
        <v>8.0690000000000008</v>
      </c>
      <c r="BN12" s="85">
        <v>0.68359999999999999</v>
      </c>
      <c r="BO12" s="83">
        <v>8.1902000000000008</v>
      </c>
      <c r="BP12" s="84">
        <v>1.5616000000000001</v>
      </c>
      <c r="BQ12" s="84"/>
      <c r="BR12" s="84">
        <v>8.0946999999999996</v>
      </c>
      <c r="BS12" s="85">
        <v>0.75349999999999995</v>
      </c>
      <c r="BT12" s="83">
        <v>8.1344999999999992</v>
      </c>
      <c r="BU12" s="84">
        <v>1.5777000000000001</v>
      </c>
      <c r="BV12" s="84"/>
      <c r="BW12" s="84">
        <v>8.0562000000000005</v>
      </c>
      <c r="BX12" s="85">
        <v>0.69159999999999999</v>
      </c>
    </row>
    <row r="13" spans="1:76" ht="18.75">
      <c r="A13" s="6" t="s">
        <v>101</v>
      </c>
      <c r="B13" s="83">
        <v>8.3360000000000003</v>
      </c>
      <c r="C13" s="84">
        <v>1.4767999999999999</v>
      </c>
      <c r="D13" s="84"/>
      <c r="E13" s="84">
        <v>8.4003999999999994</v>
      </c>
      <c r="F13" s="85">
        <v>0.88100000000000001</v>
      </c>
      <c r="G13" s="83">
        <v>8.3377999999999997</v>
      </c>
      <c r="H13" s="84">
        <v>1.4843999999999999</v>
      </c>
      <c r="I13" s="84"/>
      <c r="J13" s="84">
        <v>8.4</v>
      </c>
      <c r="K13" s="85">
        <v>0.8982</v>
      </c>
      <c r="L13" s="83">
        <v>8.3383000000000003</v>
      </c>
      <c r="M13" s="84">
        <v>1.4435</v>
      </c>
      <c r="N13" s="84"/>
      <c r="O13" s="84">
        <v>8.4125999999999994</v>
      </c>
      <c r="P13" s="85">
        <v>0.84499999999999997</v>
      </c>
      <c r="Q13" s="83">
        <v>8.3333999999999993</v>
      </c>
      <c r="R13" s="84">
        <v>1.4454</v>
      </c>
      <c r="S13" s="84"/>
      <c r="T13" s="84">
        <v>8.4040999999999997</v>
      </c>
      <c r="U13" s="85">
        <v>0.85529999999999995</v>
      </c>
      <c r="V13" s="83">
        <v>8.3388000000000009</v>
      </c>
      <c r="W13" s="84">
        <v>1.4438</v>
      </c>
      <c r="X13" s="84"/>
      <c r="Y13" s="84">
        <v>8.4050999999999991</v>
      </c>
      <c r="Z13" s="85">
        <v>0.86309999999999998</v>
      </c>
      <c r="AA13" s="83">
        <v>8.3536000000000001</v>
      </c>
      <c r="AB13" s="84">
        <v>1.4734</v>
      </c>
      <c r="AC13" s="84"/>
      <c r="AD13" s="84">
        <v>8.3986000000000001</v>
      </c>
      <c r="AE13" s="85">
        <v>0.86339999999999995</v>
      </c>
      <c r="AF13" s="83">
        <v>8.3020999999999994</v>
      </c>
      <c r="AG13" s="84">
        <v>1.4764999999999999</v>
      </c>
      <c r="AH13" s="84"/>
      <c r="AI13" s="84">
        <v>8.3710000000000004</v>
      </c>
      <c r="AJ13" s="85">
        <v>0.96120000000000005</v>
      </c>
      <c r="AK13" s="83">
        <v>8.1449999999999996</v>
      </c>
      <c r="AL13" s="84">
        <v>1.4822</v>
      </c>
      <c r="AM13" s="84"/>
      <c r="AN13" s="84">
        <v>8.2601999999999993</v>
      </c>
      <c r="AO13" s="85">
        <v>1.2342</v>
      </c>
      <c r="AP13" s="83">
        <v>8.2856000000000005</v>
      </c>
      <c r="AQ13" s="84">
        <v>1.5034000000000001</v>
      </c>
      <c r="AR13" s="84"/>
      <c r="AS13" s="84">
        <v>8.3262999999999998</v>
      </c>
      <c r="AT13" s="85">
        <v>1.3651</v>
      </c>
      <c r="AU13" s="83">
        <v>8.2842000000000002</v>
      </c>
      <c r="AV13" s="84">
        <v>1.5387999999999999</v>
      </c>
      <c r="AW13" s="84"/>
      <c r="AX13" s="84">
        <v>8.2506000000000004</v>
      </c>
      <c r="AY13" s="85">
        <v>1.4894000000000001</v>
      </c>
      <c r="AZ13" s="83">
        <v>8.3112999999999992</v>
      </c>
      <c r="BA13" s="84">
        <v>1.5190999999999999</v>
      </c>
      <c r="BB13" s="84"/>
      <c r="BC13" s="84">
        <v>8.2790999999999997</v>
      </c>
      <c r="BD13" s="85">
        <v>1.4285000000000001</v>
      </c>
      <c r="BE13" s="83">
        <v>8.2942999999999998</v>
      </c>
      <c r="BF13" s="84">
        <v>1.5097</v>
      </c>
      <c r="BG13" s="84"/>
      <c r="BH13" s="84">
        <v>8.2491000000000003</v>
      </c>
      <c r="BI13" s="85">
        <v>1.4857</v>
      </c>
      <c r="BJ13" s="83">
        <v>8.3483000000000001</v>
      </c>
      <c r="BK13" s="84">
        <v>1.4804999999999999</v>
      </c>
      <c r="BL13" s="84"/>
      <c r="BM13" s="84">
        <v>8.3193000000000001</v>
      </c>
      <c r="BN13" s="85">
        <v>1.2761</v>
      </c>
      <c r="BO13" s="83">
        <v>8.3124000000000002</v>
      </c>
      <c r="BP13" s="84">
        <v>1.5094000000000001</v>
      </c>
      <c r="BQ13" s="84"/>
      <c r="BR13" s="84">
        <v>8.2812999999999999</v>
      </c>
      <c r="BS13" s="85">
        <v>1.4103000000000001</v>
      </c>
      <c r="BT13" s="83">
        <v>8.3316999999999997</v>
      </c>
      <c r="BU13" s="84">
        <v>1.5004999999999999</v>
      </c>
      <c r="BV13" s="84"/>
      <c r="BW13" s="84">
        <v>8.2838999999999992</v>
      </c>
      <c r="BX13" s="85">
        <v>1.2625</v>
      </c>
    </row>
    <row r="14" spans="1:76" ht="17.25">
      <c r="A14" s="8" t="s">
        <v>102</v>
      </c>
      <c r="B14" s="83">
        <v>8.0833999999999993</v>
      </c>
      <c r="C14" s="84">
        <v>1.7891999999999999</v>
      </c>
      <c r="D14" s="84"/>
      <c r="E14" s="84">
        <v>8.4957499999999992</v>
      </c>
      <c r="F14" s="85">
        <v>1.3124499999999999</v>
      </c>
      <c r="G14" s="83">
        <v>8.0771999999999995</v>
      </c>
      <c r="H14" s="84">
        <v>1.7989999999999999</v>
      </c>
      <c r="I14" s="84"/>
      <c r="J14" s="84">
        <v>8.4902999999999995</v>
      </c>
      <c r="K14" s="85">
        <v>1.3032999999999999</v>
      </c>
      <c r="L14" s="83">
        <v>8.0851000000000006</v>
      </c>
      <c r="M14" s="84">
        <v>1.7853000000000001</v>
      </c>
      <c r="N14" s="84"/>
      <c r="O14" s="84">
        <v>8.5020500000000006</v>
      </c>
      <c r="P14" s="85">
        <v>1.3141499999999999</v>
      </c>
      <c r="Q14" s="83">
        <v>8.0795999999999992</v>
      </c>
      <c r="R14" s="84">
        <v>1.7834000000000001</v>
      </c>
      <c r="S14" s="84"/>
      <c r="T14" s="84">
        <v>8.4951500000000006</v>
      </c>
      <c r="U14" s="85">
        <v>1.30125</v>
      </c>
      <c r="V14" s="83">
        <v>8.0763999999999996</v>
      </c>
      <c r="W14" s="84">
        <v>1.784</v>
      </c>
      <c r="X14" s="84"/>
      <c r="Y14" s="84">
        <v>8.4951000000000008</v>
      </c>
      <c r="Z14" s="85">
        <v>1.3084</v>
      </c>
      <c r="AA14" s="83">
        <v>8.0152999999999999</v>
      </c>
      <c r="AB14" s="84">
        <v>1.8299000000000001</v>
      </c>
      <c r="AC14" s="84"/>
      <c r="AD14" s="84">
        <v>8.4907000000000004</v>
      </c>
      <c r="AE14" s="85">
        <v>1.2969999999999999</v>
      </c>
      <c r="AF14" s="83">
        <v>8.0449999999999999</v>
      </c>
      <c r="AG14" s="84">
        <v>1.8124</v>
      </c>
      <c r="AH14" s="84"/>
      <c r="AI14" s="84">
        <v>8.4794499999999999</v>
      </c>
      <c r="AJ14" s="85">
        <v>1.3428500000000001</v>
      </c>
      <c r="AK14" s="83">
        <v>7.9997999999999996</v>
      </c>
      <c r="AL14" s="84">
        <v>1.8286</v>
      </c>
      <c r="AM14" s="84"/>
      <c r="AN14" s="84">
        <v>8.48</v>
      </c>
      <c r="AO14" s="85">
        <v>1.3966000000000001</v>
      </c>
      <c r="AP14" s="83">
        <v>7.9981</v>
      </c>
      <c r="AQ14" s="84">
        <v>1.8472999999999999</v>
      </c>
      <c r="AR14" s="84"/>
      <c r="AS14" s="84">
        <v>8.4677500000000006</v>
      </c>
      <c r="AT14" s="85">
        <v>1.41445</v>
      </c>
      <c r="AU14" s="83">
        <v>7.9648000000000003</v>
      </c>
      <c r="AV14" s="84">
        <v>1.8592</v>
      </c>
      <c r="AW14" s="84"/>
      <c r="AX14" s="84">
        <v>8.4783500000000007</v>
      </c>
      <c r="AY14" s="85">
        <v>1.42845</v>
      </c>
      <c r="AZ14" s="83">
        <v>7.9859999999999998</v>
      </c>
      <c r="BA14" s="84">
        <v>1.861</v>
      </c>
      <c r="BB14" s="84"/>
      <c r="BC14" s="84">
        <v>8.4827499999999993</v>
      </c>
      <c r="BD14" s="85">
        <v>1.42245</v>
      </c>
      <c r="BE14" s="83">
        <v>7.9775</v>
      </c>
      <c r="BF14" s="84">
        <v>1.8709</v>
      </c>
      <c r="BG14" s="84"/>
      <c r="BH14" s="84">
        <v>8.4836500000000008</v>
      </c>
      <c r="BI14" s="85">
        <v>1.4311499999999999</v>
      </c>
      <c r="BJ14" s="83">
        <v>8.0161999999999995</v>
      </c>
      <c r="BK14" s="84">
        <v>1.8246</v>
      </c>
      <c r="BL14" s="84"/>
      <c r="BM14" s="84">
        <v>8.4985999999999997</v>
      </c>
      <c r="BN14" s="85">
        <v>1.4198</v>
      </c>
      <c r="BO14" s="83">
        <v>8.0023999999999997</v>
      </c>
      <c r="BP14" s="84">
        <v>1.8440000000000001</v>
      </c>
      <c r="BQ14" s="84"/>
      <c r="BR14" s="84">
        <v>8.4913000000000007</v>
      </c>
      <c r="BS14" s="85">
        <v>1.4237</v>
      </c>
      <c r="BT14" s="83">
        <v>7.9935999999999998</v>
      </c>
      <c r="BU14" s="84">
        <v>1.823</v>
      </c>
      <c r="BV14" s="84"/>
      <c r="BW14" s="84">
        <v>8.4926499999999994</v>
      </c>
      <c r="BX14" s="85">
        <v>1.4211499999999999</v>
      </c>
    </row>
    <row r="15" spans="1:76" ht="18">
      <c r="A15" s="8" t="s">
        <v>103</v>
      </c>
      <c r="B15" s="83">
        <v>8.1950000000000003</v>
      </c>
      <c r="C15" s="84">
        <v>1.6033999999999999</v>
      </c>
      <c r="D15" s="84"/>
      <c r="E15" s="84">
        <v>8.3001000000000005</v>
      </c>
      <c r="F15" s="85">
        <v>0.80710000000000004</v>
      </c>
      <c r="G15" s="83">
        <v>8.1538000000000004</v>
      </c>
      <c r="H15" s="84">
        <v>1.6277999999999999</v>
      </c>
      <c r="I15" s="84"/>
      <c r="J15" s="84">
        <v>8.2967999999999993</v>
      </c>
      <c r="K15" s="85">
        <v>0.74819999999999998</v>
      </c>
      <c r="L15" s="83">
        <v>8.1930999999999994</v>
      </c>
      <c r="M15" s="84">
        <v>1.5949</v>
      </c>
      <c r="N15" s="84"/>
      <c r="O15" s="84">
        <v>8.3377999999999997</v>
      </c>
      <c r="P15" s="85">
        <v>0.71020000000000005</v>
      </c>
      <c r="Q15" s="83">
        <v>8.1936999999999998</v>
      </c>
      <c r="R15" s="84">
        <v>1.5954999999999999</v>
      </c>
      <c r="S15" s="84"/>
      <c r="T15" s="84">
        <v>8.3218999999999994</v>
      </c>
      <c r="U15" s="85">
        <v>0.71970000000000001</v>
      </c>
      <c r="V15" s="83">
        <v>8.1953999999999994</v>
      </c>
      <c r="W15" s="84">
        <v>1.5935999999999999</v>
      </c>
      <c r="X15" s="84"/>
      <c r="Y15" s="84">
        <v>8.3219999999999992</v>
      </c>
      <c r="Z15" s="85">
        <v>0.72419999999999995</v>
      </c>
      <c r="AA15" s="83">
        <v>8.1869999999999994</v>
      </c>
      <c r="AB15" s="84">
        <v>1.5995999999999999</v>
      </c>
      <c r="AC15" s="84"/>
      <c r="AD15" s="84">
        <v>8.3190000000000008</v>
      </c>
      <c r="AE15" s="85">
        <v>0.72060000000000002</v>
      </c>
      <c r="AF15" s="83">
        <v>8.1283999999999992</v>
      </c>
      <c r="AG15" s="84">
        <v>1.659</v>
      </c>
      <c r="AH15" s="84"/>
      <c r="AI15" s="84">
        <v>8.2125000000000004</v>
      </c>
      <c r="AJ15" s="85">
        <v>0.85209999999999997</v>
      </c>
      <c r="AK15" s="83">
        <v>8.0455000000000005</v>
      </c>
      <c r="AL15" s="84">
        <v>1.7129000000000001</v>
      </c>
      <c r="AM15" s="84"/>
      <c r="AN15" s="84">
        <v>8.1869999999999994</v>
      </c>
      <c r="AO15" s="85">
        <v>1.02</v>
      </c>
      <c r="AP15" s="83">
        <v>8.0581999999999994</v>
      </c>
      <c r="AQ15" s="84">
        <v>1.7472000000000001</v>
      </c>
      <c r="AR15" s="84"/>
      <c r="AS15" s="84">
        <v>8.2293000000000003</v>
      </c>
      <c r="AT15" s="85">
        <v>1.0463</v>
      </c>
      <c r="AU15" s="83">
        <v>7.9832000000000001</v>
      </c>
      <c r="AV15" s="84">
        <v>1.7625999999999999</v>
      </c>
      <c r="AW15" s="84"/>
      <c r="AX15" s="84">
        <v>8.1994000000000007</v>
      </c>
      <c r="AY15" s="85">
        <v>1.0833999999999999</v>
      </c>
      <c r="AZ15" s="83">
        <v>8.0189000000000004</v>
      </c>
      <c r="BA15" s="84">
        <v>1.7341</v>
      </c>
      <c r="BB15" s="84"/>
      <c r="BC15" s="84">
        <v>8.2123000000000008</v>
      </c>
      <c r="BD15" s="85">
        <v>1.0512999999999999</v>
      </c>
      <c r="BE15" s="83">
        <v>8.0000999999999998</v>
      </c>
      <c r="BF15" s="84">
        <v>1.7675000000000001</v>
      </c>
      <c r="BG15" s="84"/>
      <c r="BH15" s="84">
        <v>8.1876999999999995</v>
      </c>
      <c r="BI15" s="85">
        <v>1.0741000000000001</v>
      </c>
      <c r="BJ15" s="83">
        <v>8.1018000000000008</v>
      </c>
      <c r="BK15" s="84">
        <v>1.7188000000000001</v>
      </c>
      <c r="BL15" s="84"/>
      <c r="BM15" s="84">
        <v>8.2498000000000005</v>
      </c>
      <c r="BN15" s="85">
        <v>1.0054000000000001</v>
      </c>
      <c r="BO15" s="83">
        <v>8.0510000000000002</v>
      </c>
      <c r="BP15" s="84">
        <v>1.6868000000000001</v>
      </c>
      <c r="BQ15" s="84"/>
      <c r="BR15" s="84">
        <v>8.2423999999999999</v>
      </c>
      <c r="BS15" s="85">
        <v>1.024</v>
      </c>
      <c r="BT15" s="83">
        <v>8.0740999999999996</v>
      </c>
      <c r="BU15" s="84">
        <v>1.7344999999999999</v>
      </c>
      <c r="BV15" s="84"/>
      <c r="BW15" s="84">
        <v>8.2293000000000003</v>
      </c>
      <c r="BX15" s="85">
        <v>1.0248999999999999</v>
      </c>
    </row>
    <row r="16" spans="1:76" ht="18">
      <c r="A16" s="8" t="s">
        <v>156</v>
      </c>
      <c r="B16" s="83">
        <v>8.0960999999999999</v>
      </c>
      <c r="C16" s="84">
        <v>1.4389000000000001</v>
      </c>
      <c r="D16" s="84"/>
      <c r="E16" s="84">
        <v>8.2546999999999997</v>
      </c>
      <c r="F16" s="85">
        <v>0.59030000000000005</v>
      </c>
      <c r="G16" s="83">
        <v>8.0721000000000007</v>
      </c>
      <c r="H16" s="84">
        <v>1.4109</v>
      </c>
      <c r="I16" s="84"/>
      <c r="J16" s="84">
        <v>8.2416</v>
      </c>
      <c r="K16" s="85">
        <v>0.60719999999999996</v>
      </c>
      <c r="L16" s="83">
        <v>8.1006</v>
      </c>
      <c r="M16" s="84">
        <v>1.3848</v>
      </c>
      <c r="N16" s="84"/>
      <c r="O16" s="84">
        <v>8.2380999999999993</v>
      </c>
      <c r="P16" s="85">
        <v>0.56269999999999998</v>
      </c>
      <c r="Q16" s="83">
        <v>8.1315000000000008</v>
      </c>
      <c r="R16" s="84">
        <v>1.3591</v>
      </c>
      <c r="S16" s="84"/>
      <c r="T16" s="84">
        <v>8.2542000000000009</v>
      </c>
      <c r="U16" s="85">
        <v>0.58640000000000003</v>
      </c>
      <c r="V16" s="83">
        <v>8.1288999999999998</v>
      </c>
      <c r="W16" s="84">
        <v>1.3736999999999999</v>
      </c>
      <c r="X16" s="84"/>
      <c r="Y16" s="84">
        <v>8.2604000000000006</v>
      </c>
      <c r="Z16" s="85">
        <v>0.57840000000000003</v>
      </c>
      <c r="AA16" s="83">
        <v>8.1188000000000002</v>
      </c>
      <c r="AB16" s="84">
        <v>1.3779999999999999</v>
      </c>
      <c r="AC16" s="84"/>
      <c r="AD16" s="84">
        <v>8.2613000000000003</v>
      </c>
      <c r="AE16" s="85">
        <v>0.59370000000000001</v>
      </c>
      <c r="AF16" s="83">
        <v>8.0472999999999999</v>
      </c>
      <c r="AG16" s="84">
        <v>1.4451000000000001</v>
      </c>
      <c r="AH16" s="84"/>
      <c r="AI16" s="84">
        <v>8.1986000000000008</v>
      </c>
      <c r="AJ16" s="85">
        <v>0.61180000000000001</v>
      </c>
      <c r="AK16" s="83">
        <v>7.9454000000000002</v>
      </c>
      <c r="AL16" s="84">
        <v>1.504</v>
      </c>
      <c r="AM16" s="84"/>
      <c r="AN16" s="84">
        <v>8.1120999999999999</v>
      </c>
      <c r="AO16" s="85">
        <v>0.73050000000000004</v>
      </c>
      <c r="AP16" s="83">
        <v>7.9425999999999997</v>
      </c>
      <c r="AQ16" s="84">
        <v>1.633</v>
      </c>
      <c r="AR16" s="84"/>
      <c r="AS16" s="84">
        <v>8.1577000000000002</v>
      </c>
      <c r="AT16" s="85">
        <v>0.7087</v>
      </c>
      <c r="AU16" s="83">
        <v>7.8739999999999997</v>
      </c>
      <c r="AV16" s="84">
        <v>1.714</v>
      </c>
      <c r="AW16" s="84"/>
      <c r="AX16" s="84">
        <v>8.1273</v>
      </c>
      <c r="AY16" s="85">
        <v>0.77070000000000005</v>
      </c>
      <c r="AZ16" s="83">
        <v>7.9390000000000001</v>
      </c>
      <c r="BA16" s="84">
        <v>1.6677999999999999</v>
      </c>
      <c r="BB16" s="84"/>
      <c r="BC16" s="84">
        <v>8.1300000000000008</v>
      </c>
      <c r="BD16" s="85">
        <v>0.74660000000000004</v>
      </c>
      <c r="BE16" s="83">
        <v>7.8981000000000003</v>
      </c>
      <c r="BF16" s="84">
        <v>1.7007000000000001</v>
      </c>
      <c r="BG16" s="84"/>
      <c r="BH16" s="84">
        <v>8.1242000000000001</v>
      </c>
      <c r="BI16" s="85">
        <v>0.74239999999999995</v>
      </c>
      <c r="BJ16" s="83">
        <v>7.9733000000000001</v>
      </c>
      <c r="BK16" s="84">
        <v>1.5619000000000001</v>
      </c>
      <c r="BL16" s="84"/>
      <c r="BM16" s="84">
        <v>8.1668000000000003</v>
      </c>
      <c r="BN16" s="85">
        <v>0.73260000000000003</v>
      </c>
      <c r="BO16" s="83">
        <v>7.9477000000000002</v>
      </c>
      <c r="BP16" s="84">
        <v>1.5634999999999999</v>
      </c>
      <c r="BQ16" s="84"/>
      <c r="BR16" s="84">
        <v>8.1379999999999999</v>
      </c>
      <c r="BS16" s="85">
        <v>0.71360000000000001</v>
      </c>
      <c r="BT16" s="83">
        <v>7.9623999999999997</v>
      </c>
      <c r="BU16" s="84">
        <v>1.5711999999999999</v>
      </c>
      <c r="BV16" s="84"/>
      <c r="BW16" s="84">
        <v>8.1440999999999999</v>
      </c>
      <c r="BX16" s="85">
        <v>0.73050000000000004</v>
      </c>
    </row>
    <row r="17" spans="1:76" ht="17.25">
      <c r="A17" s="8" t="s">
        <v>104</v>
      </c>
      <c r="B17" s="83">
        <v>8.1757000000000009</v>
      </c>
      <c r="C17" s="84">
        <v>1.5834999999999999</v>
      </c>
      <c r="D17" s="84"/>
      <c r="E17" s="84">
        <v>8.2395999999999994</v>
      </c>
      <c r="F17" s="85">
        <v>0.80620000000000003</v>
      </c>
      <c r="G17" s="83">
        <v>8.1614000000000004</v>
      </c>
      <c r="H17" s="84">
        <v>1.579</v>
      </c>
      <c r="I17" s="84"/>
      <c r="J17" s="84">
        <v>8.2967999999999993</v>
      </c>
      <c r="K17" s="85">
        <v>0.80259999999999998</v>
      </c>
      <c r="L17" s="83">
        <v>8.1847999999999992</v>
      </c>
      <c r="M17" s="84">
        <v>1.5738000000000001</v>
      </c>
      <c r="N17" s="84"/>
      <c r="O17" s="84">
        <v>8.2904</v>
      </c>
      <c r="P17" s="85">
        <v>0.7742</v>
      </c>
      <c r="Q17" s="83">
        <v>8.1774000000000004</v>
      </c>
      <c r="R17" s="84">
        <v>1.5791999999999999</v>
      </c>
      <c r="S17" s="84"/>
      <c r="T17" s="84">
        <v>8.2841000000000005</v>
      </c>
      <c r="U17" s="85">
        <v>0.74470000000000003</v>
      </c>
      <c r="V17" s="83">
        <v>8.1705000000000005</v>
      </c>
      <c r="W17" s="84">
        <v>1.5723</v>
      </c>
      <c r="X17" s="84"/>
      <c r="Y17" s="84">
        <v>8.3070000000000004</v>
      </c>
      <c r="Z17" s="85">
        <v>0.78459999999999996</v>
      </c>
      <c r="AA17" s="83">
        <v>8.1585999999999999</v>
      </c>
      <c r="AB17" s="84">
        <v>1.5662</v>
      </c>
      <c r="AC17" s="84"/>
      <c r="AD17" s="84">
        <v>8.3108000000000004</v>
      </c>
      <c r="AE17" s="85">
        <v>0.77439999999999998</v>
      </c>
      <c r="AF17" s="83">
        <v>8.1483000000000008</v>
      </c>
      <c r="AG17" s="84">
        <v>1.6063000000000001</v>
      </c>
      <c r="AH17" s="84"/>
      <c r="AI17" s="84">
        <v>8.2294999999999998</v>
      </c>
      <c r="AJ17" s="85">
        <v>0.95089999999999997</v>
      </c>
      <c r="AK17" s="83">
        <v>8.0681999999999992</v>
      </c>
      <c r="AL17" s="84">
        <v>1.6506000000000001</v>
      </c>
      <c r="AM17" s="84"/>
      <c r="AN17" s="84">
        <v>8.1156000000000006</v>
      </c>
      <c r="AO17" s="85">
        <v>1.2505999999999999</v>
      </c>
      <c r="AP17" s="83">
        <v>8.0777999999999999</v>
      </c>
      <c r="AQ17" s="84">
        <v>1.6666000000000001</v>
      </c>
      <c r="AR17" s="84"/>
      <c r="AS17" s="84">
        <v>8.1194000000000006</v>
      </c>
      <c r="AT17" s="85">
        <v>1.4858</v>
      </c>
      <c r="AU17" s="83">
        <v>8.0510999999999999</v>
      </c>
      <c r="AV17" s="84">
        <v>1.7439</v>
      </c>
      <c r="AW17" s="84"/>
      <c r="AX17" s="84">
        <v>8.0512999999999995</v>
      </c>
      <c r="AY17" s="85">
        <v>1.5681</v>
      </c>
      <c r="AZ17" s="83">
        <v>8.0709999999999997</v>
      </c>
      <c r="BA17" s="84">
        <v>1.6858</v>
      </c>
      <c r="BB17" s="84"/>
      <c r="BC17" s="84">
        <v>8.0913000000000004</v>
      </c>
      <c r="BD17" s="85">
        <v>1.5165</v>
      </c>
      <c r="BE17" s="83">
        <v>8.0594000000000001</v>
      </c>
      <c r="BF17" s="84">
        <v>1.7208000000000001</v>
      </c>
      <c r="BG17" s="84"/>
      <c r="BH17" s="84">
        <v>8.0764999999999993</v>
      </c>
      <c r="BI17" s="85">
        <v>1.5579000000000001</v>
      </c>
      <c r="BJ17" s="83">
        <v>8.1129999999999995</v>
      </c>
      <c r="BK17" s="84">
        <v>1.6215999999999999</v>
      </c>
      <c r="BL17" s="84"/>
      <c r="BM17" s="84">
        <v>8.157</v>
      </c>
      <c r="BN17" s="85">
        <v>1.3191999999999999</v>
      </c>
      <c r="BO17" s="83">
        <v>8.0698000000000008</v>
      </c>
      <c r="BP17" s="84">
        <v>1.6681999999999999</v>
      </c>
      <c r="BQ17" s="84"/>
      <c r="BR17" s="84">
        <v>8.1304999999999996</v>
      </c>
      <c r="BS17" s="85">
        <v>1.4635</v>
      </c>
      <c r="BT17" s="83">
        <v>8.0854999999999997</v>
      </c>
      <c r="BU17" s="84">
        <v>1.6855</v>
      </c>
      <c r="BV17" s="84"/>
      <c r="BW17" s="84">
        <v>8.1317000000000004</v>
      </c>
      <c r="BX17" s="85">
        <v>1.3329</v>
      </c>
    </row>
    <row r="18" spans="1:76" ht="18">
      <c r="A18" s="8" t="s">
        <v>105</v>
      </c>
      <c r="B18" s="83">
        <v>8.0010999999999992</v>
      </c>
      <c r="C18" s="84">
        <v>1.5377000000000001</v>
      </c>
      <c r="D18" s="84"/>
      <c r="E18" s="84">
        <v>8.0069999999999997</v>
      </c>
      <c r="F18" s="85">
        <v>0.78459999999999996</v>
      </c>
      <c r="G18" s="83">
        <v>7.9955999999999996</v>
      </c>
      <c r="H18" s="84">
        <v>1.534</v>
      </c>
      <c r="I18" s="84"/>
      <c r="J18" s="84">
        <v>7.9993999999999996</v>
      </c>
      <c r="K18" s="85">
        <v>0.75560000000000005</v>
      </c>
      <c r="L18" s="83">
        <v>8.0403000000000002</v>
      </c>
      <c r="M18" s="84">
        <v>1.5163</v>
      </c>
      <c r="N18" s="84"/>
      <c r="O18" s="84">
        <v>8.0454000000000008</v>
      </c>
      <c r="P18" s="85">
        <v>0.751</v>
      </c>
      <c r="Q18" s="83">
        <v>8.0213000000000001</v>
      </c>
      <c r="R18" s="84">
        <v>1.5035000000000001</v>
      </c>
      <c r="S18" s="84"/>
      <c r="T18" s="84">
        <v>8.0382999999999996</v>
      </c>
      <c r="U18" s="85">
        <v>0.76390000000000002</v>
      </c>
      <c r="V18" s="83">
        <v>8.0283999999999995</v>
      </c>
      <c r="W18" s="84">
        <v>1.52</v>
      </c>
      <c r="X18" s="84"/>
      <c r="Y18" s="84">
        <v>8.0382999999999996</v>
      </c>
      <c r="Z18" s="85">
        <v>0.76870000000000005</v>
      </c>
      <c r="AA18" s="83">
        <v>8.0347000000000008</v>
      </c>
      <c r="AB18" s="84">
        <v>1.5068999999999999</v>
      </c>
      <c r="AC18" s="84"/>
      <c r="AD18" s="84">
        <v>8.0055999999999994</v>
      </c>
      <c r="AE18" s="85">
        <v>0.75919999999999999</v>
      </c>
      <c r="AF18" s="83">
        <v>7.9454000000000002</v>
      </c>
      <c r="AG18" s="84">
        <v>1.5972</v>
      </c>
      <c r="AH18" s="84"/>
      <c r="AI18" s="84">
        <v>7.9736000000000002</v>
      </c>
      <c r="AJ18" s="85">
        <v>0.83620000000000005</v>
      </c>
      <c r="AK18" s="83">
        <v>7.8548</v>
      </c>
      <c r="AL18" s="84">
        <v>1.6046</v>
      </c>
      <c r="AM18" s="84"/>
      <c r="AN18" s="84">
        <v>7.8277999999999999</v>
      </c>
      <c r="AO18" s="85">
        <v>1.0102</v>
      </c>
      <c r="AP18" s="83">
        <v>7.8411</v>
      </c>
      <c r="AQ18" s="84">
        <v>1.6597</v>
      </c>
      <c r="AR18" s="84"/>
      <c r="AS18" s="84">
        <v>7.8494999999999999</v>
      </c>
      <c r="AT18" s="85">
        <v>1.0965</v>
      </c>
      <c r="AU18" s="83">
        <v>7.7560000000000002</v>
      </c>
      <c r="AV18" s="84">
        <v>1.7827999999999999</v>
      </c>
      <c r="AW18" s="84"/>
      <c r="AX18" s="84">
        <v>7.8468999999999998</v>
      </c>
      <c r="AY18" s="85">
        <v>1.1476999999999999</v>
      </c>
      <c r="AZ18" s="83">
        <v>7.8348000000000004</v>
      </c>
      <c r="BA18" s="84">
        <v>1.6912</v>
      </c>
      <c r="BB18" s="84"/>
      <c r="BC18" s="84">
        <v>7.8494000000000002</v>
      </c>
      <c r="BD18" s="85">
        <v>1.1140000000000001</v>
      </c>
      <c r="BE18" s="83">
        <v>7.7685000000000004</v>
      </c>
      <c r="BF18" s="84">
        <v>1.7377</v>
      </c>
      <c r="BG18" s="84"/>
      <c r="BH18" s="84">
        <v>7.86</v>
      </c>
      <c r="BI18" s="85">
        <v>1.1464000000000001</v>
      </c>
      <c r="BJ18" s="83">
        <v>7.9082999999999997</v>
      </c>
      <c r="BK18" s="84">
        <v>1.6221000000000001</v>
      </c>
      <c r="BL18" s="84"/>
      <c r="BM18" s="84">
        <v>7.8817000000000004</v>
      </c>
      <c r="BN18" s="85">
        <v>1.0066999999999999</v>
      </c>
      <c r="BO18" s="83">
        <v>7.8621999999999996</v>
      </c>
      <c r="BP18" s="84">
        <v>1.677</v>
      </c>
      <c r="BQ18" s="84"/>
      <c r="BR18" s="84">
        <v>7.8296999999999999</v>
      </c>
      <c r="BS18" s="85">
        <v>1.1099000000000001</v>
      </c>
      <c r="BT18" s="83">
        <v>7.8483000000000001</v>
      </c>
      <c r="BU18" s="84">
        <v>1.6655</v>
      </c>
      <c r="BV18" s="84"/>
      <c r="BW18" s="84">
        <v>7.8526999999999996</v>
      </c>
      <c r="BX18" s="85">
        <v>1.0023</v>
      </c>
    </row>
    <row r="19" spans="1:76" ht="18.75">
      <c r="A19" s="6" t="s">
        <v>106</v>
      </c>
      <c r="B19" s="83">
        <v>8.3192000000000004</v>
      </c>
      <c r="C19" s="84">
        <v>1.5274000000000001</v>
      </c>
      <c r="D19" s="84"/>
      <c r="E19" s="84">
        <v>8.3148999999999997</v>
      </c>
      <c r="F19" s="85">
        <v>1.3476999999999999</v>
      </c>
      <c r="G19" s="83">
        <v>8.3303999999999991</v>
      </c>
      <c r="H19" s="84">
        <v>1.5049999999999999</v>
      </c>
      <c r="I19" s="84"/>
      <c r="J19" s="84">
        <v>8.3263999999999996</v>
      </c>
      <c r="K19" s="85">
        <v>1.3222</v>
      </c>
      <c r="L19" s="83">
        <v>8.3389000000000006</v>
      </c>
      <c r="M19" s="84">
        <v>1.5017</v>
      </c>
      <c r="N19" s="84"/>
      <c r="O19" s="84">
        <v>8.3149999999999995</v>
      </c>
      <c r="P19" s="85">
        <v>1.3026</v>
      </c>
      <c r="Q19" s="83">
        <v>8.3384999999999998</v>
      </c>
      <c r="R19" s="84">
        <v>1.5051000000000001</v>
      </c>
      <c r="S19" s="84"/>
      <c r="T19" s="84">
        <v>8.3285</v>
      </c>
      <c r="U19" s="85">
        <v>1.2928999999999999</v>
      </c>
      <c r="V19" s="83">
        <v>8.3391000000000002</v>
      </c>
      <c r="W19" s="84">
        <v>1.5057</v>
      </c>
      <c r="X19" s="84"/>
      <c r="Y19" s="84">
        <v>8.3257999999999992</v>
      </c>
      <c r="Z19" s="85">
        <v>1.3046</v>
      </c>
      <c r="AA19" s="83">
        <v>8.3343000000000007</v>
      </c>
      <c r="AB19" s="84">
        <v>1.5071000000000001</v>
      </c>
      <c r="AC19" s="84"/>
      <c r="AD19" s="84">
        <v>8.3260000000000005</v>
      </c>
      <c r="AE19" s="85">
        <v>1.2942</v>
      </c>
      <c r="AF19" s="83">
        <v>8.3009000000000004</v>
      </c>
      <c r="AG19" s="84">
        <v>1.5427</v>
      </c>
      <c r="AH19" s="84"/>
      <c r="AI19" s="84">
        <v>8.2424999999999997</v>
      </c>
      <c r="AJ19" s="85">
        <v>1.4329000000000001</v>
      </c>
      <c r="AK19" s="83">
        <v>8.2962000000000007</v>
      </c>
      <c r="AL19" s="84">
        <v>1.5556000000000001</v>
      </c>
      <c r="AM19" s="84"/>
      <c r="AN19" s="84">
        <v>8.1547999999999998</v>
      </c>
      <c r="AO19" s="85">
        <v>1.5688</v>
      </c>
      <c r="AP19" s="83">
        <v>8.3741000000000003</v>
      </c>
      <c r="AQ19" s="84">
        <v>1.4911000000000001</v>
      </c>
      <c r="AR19" s="84"/>
      <c r="AS19" s="84">
        <v>8.0877999999999997</v>
      </c>
      <c r="AT19" s="85">
        <v>1.6781999999999999</v>
      </c>
      <c r="AU19" s="83">
        <v>8.3838000000000008</v>
      </c>
      <c r="AV19" s="84">
        <v>1.4816</v>
      </c>
      <c r="AW19" s="84"/>
      <c r="AX19" s="84">
        <v>8.0550999999999995</v>
      </c>
      <c r="AY19" s="85">
        <v>1.7668999999999999</v>
      </c>
      <c r="AZ19" s="83">
        <v>8.3803999999999998</v>
      </c>
      <c r="BA19" s="84">
        <v>1.4850000000000001</v>
      </c>
      <c r="BB19" s="84"/>
      <c r="BC19" s="84">
        <v>8.0671999999999997</v>
      </c>
      <c r="BD19" s="85">
        <v>1.6896</v>
      </c>
      <c r="BE19" s="83">
        <v>8.3881999999999994</v>
      </c>
      <c r="BF19" s="84">
        <v>1.4772000000000001</v>
      </c>
      <c r="BG19" s="84"/>
      <c r="BH19" s="84">
        <v>8.0404</v>
      </c>
      <c r="BI19" s="85">
        <v>1.7450000000000001</v>
      </c>
      <c r="BJ19" s="83">
        <v>8.3657000000000004</v>
      </c>
      <c r="BK19" s="84">
        <v>1.4829000000000001</v>
      </c>
      <c r="BL19" s="84"/>
      <c r="BM19" s="84">
        <v>8.1631999999999998</v>
      </c>
      <c r="BN19" s="85">
        <v>1.6080000000000001</v>
      </c>
      <c r="BO19" s="83">
        <v>8.4292999999999996</v>
      </c>
      <c r="BP19" s="84">
        <v>1.4313</v>
      </c>
      <c r="BQ19" s="84"/>
      <c r="BR19" s="84">
        <v>8.1237999999999992</v>
      </c>
      <c r="BS19" s="85">
        <v>1.647</v>
      </c>
      <c r="BT19" s="83">
        <v>8.3329000000000004</v>
      </c>
      <c r="BU19" s="84">
        <v>1.5327</v>
      </c>
      <c r="BV19" s="84"/>
      <c r="BW19" s="84">
        <v>8.1293000000000006</v>
      </c>
      <c r="BX19" s="85">
        <v>1.6178999999999999</v>
      </c>
    </row>
    <row r="20" spans="1:76" ht="18.75">
      <c r="A20" s="6" t="s">
        <v>107</v>
      </c>
      <c r="B20" s="83">
        <v>8.0989000000000004</v>
      </c>
      <c r="C20" s="84">
        <v>1.5139</v>
      </c>
      <c r="D20" s="84"/>
      <c r="E20" s="84">
        <v>8.0489999999999995</v>
      </c>
      <c r="F20" s="85">
        <v>0.98160000000000003</v>
      </c>
      <c r="G20" s="83">
        <v>8.0745000000000005</v>
      </c>
      <c r="H20" s="84">
        <v>1.5099</v>
      </c>
      <c r="I20" s="84"/>
      <c r="J20" s="84">
        <v>8.0624000000000002</v>
      </c>
      <c r="K20" s="85">
        <v>0.92520000000000002</v>
      </c>
      <c r="L20" s="83">
        <v>8.0922999999999998</v>
      </c>
      <c r="M20" s="84">
        <v>1.4695</v>
      </c>
      <c r="N20" s="84"/>
      <c r="O20" s="84">
        <v>8.0825999999999993</v>
      </c>
      <c r="P20" s="85">
        <v>0.85719999999999996</v>
      </c>
      <c r="Q20" s="83">
        <v>8.0844000000000005</v>
      </c>
      <c r="R20" s="84">
        <v>1.4862</v>
      </c>
      <c r="S20" s="84"/>
      <c r="T20" s="84">
        <v>8.0595999999999997</v>
      </c>
      <c r="U20" s="85">
        <v>0.91459999999999997</v>
      </c>
      <c r="V20" s="83">
        <v>8.0927000000000007</v>
      </c>
      <c r="W20" s="84">
        <v>1.4948999999999999</v>
      </c>
      <c r="X20" s="84"/>
      <c r="Y20" s="84">
        <v>8.0550999999999995</v>
      </c>
      <c r="Z20" s="85">
        <v>0.91249999999999998</v>
      </c>
      <c r="AA20" s="83">
        <v>8.0914000000000001</v>
      </c>
      <c r="AB20" s="84">
        <v>1.5074000000000001</v>
      </c>
      <c r="AC20" s="84"/>
      <c r="AD20" s="84">
        <v>8.0549999999999997</v>
      </c>
      <c r="AE20" s="85">
        <v>0.90700000000000003</v>
      </c>
      <c r="AF20" s="83">
        <v>8.0004000000000008</v>
      </c>
      <c r="AG20" s="84">
        <v>1.556</v>
      </c>
      <c r="AH20" s="84"/>
      <c r="AI20" s="84">
        <v>7.9748000000000001</v>
      </c>
      <c r="AJ20" s="85">
        <v>1.0172000000000001</v>
      </c>
      <c r="AK20" s="83">
        <v>7.9494999999999996</v>
      </c>
      <c r="AL20" s="84">
        <v>1.6136999999999999</v>
      </c>
      <c r="AM20" s="84"/>
      <c r="AN20" s="84">
        <v>7.8122999999999996</v>
      </c>
      <c r="AO20" s="85">
        <v>1.3725000000000001</v>
      </c>
      <c r="AP20" s="83">
        <v>7.9566999999999997</v>
      </c>
      <c r="AQ20" s="84">
        <v>1.6500999999999999</v>
      </c>
      <c r="AR20" s="84"/>
      <c r="AS20" s="84">
        <v>7.8789999999999996</v>
      </c>
      <c r="AT20" s="85">
        <v>1.6294</v>
      </c>
      <c r="AU20" s="83">
        <v>7.9356999999999998</v>
      </c>
      <c r="AV20" s="84">
        <v>1.6955</v>
      </c>
      <c r="AW20" s="84"/>
      <c r="AX20" s="84">
        <v>7.8593000000000002</v>
      </c>
      <c r="AY20" s="85">
        <v>1.7222999999999999</v>
      </c>
      <c r="AZ20" s="83">
        <v>7.9718</v>
      </c>
      <c r="BA20" s="84">
        <v>1.6095999999999999</v>
      </c>
      <c r="BB20" s="84"/>
      <c r="BC20" s="84">
        <v>7.8884999999999996</v>
      </c>
      <c r="BD20" s="85">
        <v>1.6540999999999999</v>
      </c>
      <c r="BE20" s="83">
        <v>7.9507000000000003</v>
      </c>
      <c r="BF20" s="84">
        <v>1.6765000000000001</v>
      </c>
      <c r="BG20" s="84"/>
      <c r="BH20" s="84">
        <v>7.8388</v>
      </c>
      <c r="BI20" s="85">
        <v>1.7114</v>
      </c>
      <c r="BJ20" s="83">
        <v>7.9523999999999999</v>
      </c>
      <c r="BK20" s="84">
        <v>1.6264000000000001</v>
      </c>
      <c r="BL20" s="84"/>
      <c r="BM20" s="84">
        <v>7.8872</v>
      </c>
      <c r="BN20" s="85">
        <v>1.5014000000000001</v>
      </c>
      <c r="BO20" s="83">
        <v>7.9703999999999997</v>
      </c>
      <c r="BP20" s="84">
        <v>1.546</v>
      </c>
      <c r="BQ20" s="84"/>
      <c r="BR20" s="84">
        <v>7.8818999999999999</v>
      </c>
      <c r="BS20" s="85">
        <v>1.6191</v>
      </c>
      <c r="BT20" s="83">
        <v>7.9339000000000004</v>
      </c>
      <c r="BU20" s="84">
        <v>1.6647000000000001</v>
      </c>
      <c r="BV20" s="84"/>
      <c r="BW20" s="84">
        <v>7.8250999999999999</v>
      </c>
      <c r="BX20" s="85">
        <v>1.4489000000000001</v>
      </c>
    </row>
    <row r="21" spans="1:76" ht="18.75">
      <c r="A21" s="6" t="s">
        <v>108</v>
      </c>
      <c r="B21" s="83">
        <v>7.9177</v>
      </c>
      <c r="C21" s="84">
        <v>1.5703</v>
      </c>
      <c r="D21" s="84"/>
      <c r="E21" s="84">
        <v>8.1364999999999998</v>
      </c>
      <c r="F21" s="85">
        <v>0.76570000000000005</v>
      </c>
      <c r="G21" s="83">
        <v>7.8993000000000002</v>
      </c>
      <c r="H21" s="84">
        <v>1.5777000000000001</v>
      </c>
      <c r="I21" s="84"/>
      <c r="J21" s="84">
        <v>8.1488999999999994</v>
      </c>
      <c r="K21" s="85">
        <v>0.73909999999999998</v>
      </c>
      <c r="L21" s="83">
        <v>7.9135999999999997</v>
      </c>
      <c r="M21" s="84">
        <v>1.5434000000000001</v>
      </c>
      <c r="N21" s="84"/>
      <c r="O21" s="84">
        <v>8.1403999999999996</v>
      </c>
      <c r="P21" s="85">
        <v>0.77739999999999998</v>
      </c>
      <c r="Q21" s="83">
        <v>7.9206000000000003</v>
      </c>
      <c r="R21" s="84">
        <v>1.5628</v>
      </c>
      <c r="S21" s="84"/>
      <c r="T21" s="84">
        <v>8.1286000000000005</v>
      </c>
      <c r="U21" s="85">
        <v>0.77200000000000002</v>
      </c>
      <c r="V21" s="83">
        <v>7.9127999999999998</v>
      </c>
      <c r="W21" s="84">
        <v>1.5474000000000001</v>
      </c>
      <c r="X21" s="84"/>
      <c r="Y21" s="84">
        <v>8.1341999999999999</v>
      </c>
      <c r="Z21" s="85">
        <v>0.76780000000000004</v>
      </c>
      <c r="AA21" s="83">
        <v>7.9165999999999999</v>
      </c>
      <c r="AB21" s="84">
        <v>1.5434000000000001</v>
      </c>
      <c r="AC21" s="84"/>
      <c r="AD21" s="84">
        <v>8.1385000000000005</v>
      </c>
      <c r="AE21" s="85">
        <v>0.7601</v>
      </c>
      <c r="AF21" s="83">
        <v>7.8596000000000004</v>
      </c>
      <c r="AG21" s="84">
        <v>1.5726</v>
      </c>
      <c r="AH21" s="84"/>
      <c r="AI21" s="84">
        <v>8.1046999999999993</v>
      </c>
      <c r="AJ21" s="85">
        <v>0.82869999999999999</v>
      </c>
      <c r="AK21" s="83">
        <v>7.8478000000000003</v>
      </c>
      <c r="AL21" s="84">
        <v>1.6359999999999999</v>
      </c>
      <c r="AM21" s="84"/>
      <c r="AN21" s="84">
        <v>8.0233000000000008</v>
      </c>
      <c r="AO21" s="85">
        <v>1.1263000000000001</v>
      </c>
      <c r="AP21" s="83">
        <v>7.7762000000000002</v>
      </c>
      <c r="AQ21" s="84">
        <v>1.7604</v>
      </c>
      <c r="AR21" s="84"/>
      <c r="AS21" s="84">
        <v>8.0078999999999994</v>
      </c>
      <c r="AT21" s="85">
        <v>1.3017000000000001</v>
      </c>
      <c r="AU21" s="83">
        <v>7.7141000000000002</v>
      </c>
      <c r="AV21" s="84">
        <v>1.7977000000000001</v>
      </c>
      <c r="AW21" s="84"/>
      <c r="AX21" s="84">
        <v>7.9878</v>
      </c>
      <c r="AY21" s="85">
        <v>1.4068000000000001</v>
      </c>
      <c r="AZ21" s="83">
        <v>7.7198000000000002</v>
      </c>
      <c r="BA21" s="84">
        <v>1.7188000000000001</v>
      </c>
      <c r="BB21" s="84"/>
      <c r="BC21" s="84">
        <v>8.0069999999999997</v>
      </c>
      <c r="BD21" s="85">
        <v>1.3042</v>
      </c>
      <c r="BE21" s="83">
        <v>7.7137000000000002</v>
      </c>
      <c r="BF21" s="84">
        <v>1.7921</v>
      </c>
      <c r="BG21" s="84"/>
      <c r="BH21" s="84">
        <v>7.9932999999999996</v>
      </c>
      <c r="BI21" s="85">
        <v>1.4058999999999999</v>
      </c>
      <c r="BJ21" s="83">
        <v>7.8331</v>
      </c>
      <c r="BK21" s="84">
        <v>1.7126999999999999</v>
      </c>
      <c r="BL21" s="84"/>
      <c r="BM21" s="84">
        <v>8.0995000000000008</v>
      </c>
      <c r="BN21" s="85">
        <v>1.1335</v>
      </c>
      <c r="BO21" s="83">
        <v>7.8440000000000003</v>
      </c>
      <c r="BP21" s="84">
        <v>1.732</v>
      </c>
      <c r="BQ21" s="84"/>
      <c r="BR21" s="84">
        <v>8.0352999999999994</v>
      </c>
      <c r="BS21" s="85">
        <v>1.2705</v>
      </c>
      <c r="BT21" s="83">
        <v>7.7767999999999997</v>
      </c>
      <c r="BU21" s="84">
        <v>1.7041999999999999</v>
      </c>
      <c r="BV21" s="84"/>
      <c r="BW21" s="84">
        <v>8.0736000000000008</v>
      </c>
      <c r="BX21" s="85">
        <v>1.1319999999999999</v>
      </c>
    </row>
    <row r="22" spans="1:76" ht="17.25">
      <c r="A22" s="8" t="s">
        <v>109</v>
      </c>
      <c r="B22" s="83">
        <v>8.1805000000000003</v>
      </c>
      <c r="C22" s="84">
        <v>1.6361000000000001</v>
      </c>
      <c r="D22" s="84"/>
      <c r="E22" s="84">
        <v>8.1513000000000009</v>
      </c>
      <c r="F22" s="85">
        <v>1.7193000000000001</v>
      </c>
      <c r="G22" s="83">
        <v>8.1981999999999999</v>
      </c>
      <c r="H22" s="84">
        <v>1.6608000000000001</v>
      </c>
      <c r="I22" s="84"/>
      <c r="J22" s="84">
        <v>8.1531000000000002</v>
      </c>
      <c r="K22" s="85">
        <v>1.6987000000000001</v>
      </c>
      <c r="L22" s="83">
        <v>8.2064000000000004</v>
      </c>
      <c r="M22" s="84">
        <v>1.6734</v>
      </c>
      <c r="N22" s="84"/>
      <c r="O22" s="84">
        <v>8.1616999999999997</v>
      </c>
      <c r="P22" s="85">
        <v>1.7137</v>
      </c>
      <c r="Q22" s="83">
        <v>8.202</v>
      </c>
      <c r="R22" s="84">
        <v>1.6597999999999999</v>
      </c>
      <c r="S22" s="84"/>
      <c r="T22" s="84">
        <v>8.1629000000000005</v>
      </c>
      <c r="U22" s="85">
        <v>1.7111000000000001</v>
      </c>
      <c r="V22" s="83">
        <v>8.1973000000000003</v>
      </c>
      <c r="W22" s="84">
        <v>1.6722999999999999</v>
      </c>
      <c r="X22" s="84"/>
      <c r="Y22" s="84">
        <v>8.1407000000000007</v>
      </c>
      <c r="Z22" s="85">
        <v>1.7211000000000001</v>
      </c>
      <c r="AA22" s="83">
        <v>8.1853999999999996</v>
      </c>
      <c r="AB22" s="84">
        <v>1.7010000000000001</v>
      </c>
      <c r="AC22" s="84"/>
      <c r="AD22" s="84">
        <v>8.1471</v>
      </c>
      <c r="AE22" s="85">
        <v>1.7149000000000001</v>
      </c>
      <c r="AF22" s="83">
        <v>8.1624999999999996</v>
      </c>
      <c r="AG22" s="84">
        <v>1.7135</v>
      </c>
      <c r="AH22" s="84"/>
      <c r="AI22" s="84">
        <v>8.1015999999999995</v>
      </c>
      <c r="AJ22" s="85">
        <v>1.7470000000000001</v>
      </c>
      <c r="AK22" s="83">
        <v>8.0815999999999999</v>
      </c>
      <c r="AL22" s="84">
        <v>1.7430000000000001</v>
      </c>
      <c r="AM22" s="84"/>
      <c r="AN22" s="84">
        <v>8.0582999999999991</v>
      </c>
      <c r="AO22" s="85">
        <v>1.7952999999999999</v>
      </c>
      <c r="AP22" s="83">
        <v>8.0205000000000002</v>
      </c>
      <c r="AQ22" s="84">
        <v>1.8434999999999999</v>
      </c>
      <c r="AR22" s="84"/>
      <c r="AS22" s="84">
        <v>8.0546000000000006</v>
      </c>
      <c r="AT22" s="85">
        <v>1.8258000000000001</v>
      </c>
      <c r="AU22" s="83">
        <v>8.0233000000000008</v>
      </c>
      <c r="AV22" s="84">
        <v>1.8361000000000001</v>
      </c>
      <c r="AW22" s="84"/>
      <c r="AX22" s="84">
        <v>8.0289000000000001</v>
      </c>
      <c r="AY22" s="85">
        <v>1.8496999999999999</v>
      </c>
      <c r="AZ22" s="83">
        <v>8.0492000000000008</v>
      </c>
      <c r="BA22" s="84">
        <v>1.8084</v>
      </c>
      <c r="BB22" s="84"/>
      <c r="BC22" s="84">
        <v>8.0360999999999994</v>
      </c>
      <c r="BD22" s="85">
        <v>1.8443000000000001</v>
      </c>
      <c r="BE22" s="83">
        <v>8.0313999999999997</v>
      </c>
      <c r="BF22" s="84">
        <v>1.8311999999999999</v>
      </c>
      <c r="BG22" s="84"/>
      <c r="BH22" s="84">
        <v>8.0296000000000003</v>
      </c>
      <c r="BI22" s="85">
        <v>1.8504</v>
      </c>
      <c r="BJ22" s="83">
        <v>8.0949000000000009</v>
      </c>
      <c r="BK22" s="84">
        <v>1.7730999999999999</v>
      </c>
      <c r="BL22" s="84"/>
      <c r="BM22" s="84">
        <v>8.0710999999999995</v>
      </c>
      <c r="BN22" s="85">
        <v>1.8092999999999999</v>
      </c>
      <c r="BO22" s="83">
        <v>8.0443999999999996</v>
      </c>
      <c r="BP22" s="84">
        <v>1.7718</v>
      </c>
      <c r="BQ22" s="84"/>
      <c r="BR22" s="84">
        <v>8.0578000000000003</v>
      </c>
      <c r="BS22" s="85">
        <v>1.8011999999999999</v>
      </c>
      <c r="BT22" s="83">
        <v>8.0876999999999999</v>
      </c>
      <c r="BU22" s="84">
        <v>1.7755000000000001</v>
      </c>
      <c r="BV22" s="84"/>
      <c r="BW22" s="84">
        <v>8.0492000000000008</v>
      </c>
      <c r="BX22" s="85">
        <v>1.8238000000000001</v>
      </c>
    </row>
    <row r="23" spans="1:76" ht="18">
      <c r="A23" s="8" t="s">
        <v>110</v>
      </c>
      <c r="B23" s="83">
        <v>8.3178999999999998</v>
      </c>
      <c r="C23" s="84">
        <v>1.4262999999999999</v>
      </c>
      <c r="D23" s="84"/>
      <c r="E23" s="84">
        <v>8.5302000000000007</v>
      </c>
      <c r="F23" s="85">
        <v>-6.4000000000000003E-3</v>
      </c>
      <c r="G23" s="83">
        <v>8.2879000000000005</v>
      </c>
      <c r="H23" s="84">
        <v>1.3745000000000001</v>
      </c>
      <c r="I23" s="84"/>
      <c r="J23" s="84">
        <v>8.5104000000000006</v>
      </c>
      <c r="K23" s="85">
        <v>6.4000000000000001E-2</v>
      </c>
      <c r="L23" s="83">
        <v>8.3246000000000002</v>
      </c>
      <c r="M23" s="84">
        <v>1.3914</v>
      </c>
      <c r="N23" s="84"/>
      <c r="O23" s="84">
        <v>8.5132999999999992</v>
      </c>
      <c r="P23" s="85">
        <v>7.85E-2</v>
      </c>
      <c r="Q23" s="83">
        <v>8.3402999999999992</v>
      </c>
      <c r="R23" s="84">
        <v>1.4113</v>
      </c>
      <c r="S23" s="84"/>
      <c r="T23" s="84">
        <v>8.5206999999999997</v>
      </c>
      <c r="U23" s="85">
        <v>3.5900000000000001E-2</v>
      </c>
      <c r="V23" s="83">
        <v>8.2881999999999998</v>
      </c>
      <c r="W23" s="84">
        <v>1.4159999999999999</v>
      </c>
      <c r="X23" s="84"/>
      <c r="Y23" s="84">
        <v>8.5220000000000002</v>
      </c>
      <c r="Z23" s="85">
        <v>2.18E-2</v>
      </c>
      <c r="AA23" s="83">
        <v>8.3294999999999995</v>
      </c>
      <c r="AB23" s="84">
        <v>1.4073</v>
      </c>
      <c r="AC23" s="84"/>
      <c r="AD23" s="84">
        <v>8.5160999999999998</v>
      </c>
      <c r="AE23" s="85">
        <v>5.4300000000000001E-2</v>
      </c>
      <c r="AF23" s="83">
        <v>8.2266999999999992</v>
      </c>
      <c r="AG23" s="84">
        <v>1.4782999999999999</v>
      </c>
      <c r="AH23" s="84"/>
      <c r="AI23" s="84">
        <v>8.4815000000000005</v>
      </c>
      <c r="AJ23" s="85">
        <v>-9.4999999999999998E-3</v>
      </c>
      <c r="AK23" s="83">
        <v>8.1577999999999999</v>
      </c>
      <c r="AL23" s="84">
        <v>1.5633999999999999</v>
      </c>
      <c r="AM23" s="84"/>
      <c r="AN23" s="84">
        <v>8.4464000000000006</v>
      </c>
      <c r="AO23" s="85">
        <v>-9.7600000000000006E-2</v>
      </c>
      <c r="AP23" s="83">
        <v>8.1786999999999992</v>
      </c>
      <c r="AQ23" s="84">
        <v>1.5992999999999999</v>
      </c>
      <c r="AR23" s="84"/>
      <c r="AS23" s="84">
        <v>8.3104999999999993</v>
      </c>
      <c r="AT23" s="85">
        <v>0.75590000000000002</v>
      </c>
      <c r="AU23" s="83">
        <v>8.1220999999999997</v>
      </c>
      <c r="AV23" s="84">
        <v>1.6545000000000001</v>
      </c>
      <c r="AW23" s="84"/>
      <c r="AX23" s="84">
        <v>8.3661999999999992</v>
      </c>
      <c r="AY23" s="85">
        <v>-7.5999999999999998E-2</v>
      </c>
      <c r="AZ23" s="83">
        <v>8.1615000000000002</v>
      </c>
      <c r="BA23" s="84">
        <v>1.6307</v>
      </c>
      <c r="BB23" s="84"/>
      <c r="BC23" s="84">
        <v>8.4177</v>
      </c>
      <c r="BD23" s="85">
        <v>-0.1351</v>
      </c>
      <c r="BE23" s="83">
        <v>8.1157000000000004</v>
      </c>
      <c r="BF23" s="84">
        <v>1.6618999999999999</v>
      </c>
      <c r="BG23" s="84"/>
      <c r="BH23" s="84">
        <v>8.3263999999999996</v>
      </c>
      <c r="BI23" s="85">
        <v>2.2000000000000001E-3</v>
      </c>
      <c r="BJ23" s="83">
        <v>8.2163000000000004</v>
      </c>
      <c r="BK23" s="84">
        <v>1.5641</v>
      </c>
      <c r="BL23" s="84"/>
      <c r="BM23" s="84">
        <v>8.4862000000000002</v>
      </c>
      <c r="BN23" s="85">
        <v>-0.19639999999999999</v>
      </c>
      <c r="BO23" s="83">
        <v>8.2413000000000007</v>
      </c>
      <c r="BP23" s="84">
        <v>1.5190999999999999</v>
      </c>
      <c r="BQ23" s="84"/>
      <c r="BR23" s="84">
        <v>8.7033000000000005</v>
      </c>
      <c r="BS23" s="85">
        <v>-0.69089999999999996</v>
      </c>
      <c r="BT23" s="83">
        <v>8.1928999999999998</v>
      </c>
      <c r="BU23" s="84">
        <v>1.5903</v>
      </c>
      <c r="BV23" s="84"/>
      <c r="BW23" s="84">
        <v>8.4700000000000006</v>
      </c>
      <c r="BX23" s="85">
        <v>-0.1782</v>
      </c>
    </row>
    <row r="24" spans="1:76" ht="16.5">
      <c r="A24" s="8" t="s">
        <v>111</v>
      </c>
      <c r="B24" s="83">
        <v>8.2184000000000008</v>
      </c>
      <c r="C24" s="84">
        <v>1.5024</v>
      </c>
      <c r="D24" s="84"/>
      <c r="E24" s="84">
        <v>8.4263999999999992</v>
      </c>
      <c r="F24" s="85">
        <v>0.46800000000000003</v>
      </c>
      <c r="G24" s="83">
        <v>8.1831999999999994</v>
      </c>
      <c r="H24" s="84">
        <v>1.4892000000000001</v>
      </c>
      <c r="I24" s="84"/>
      <c r="J24" s="84">
        <v>8.3894000000000002</v>
      </c>
      <c r="K24" s="85">
        <v>0.4556</v>
      </c>
      <c r="L24" s="83">
        <v>8.2239000000000004</v>
      </c>
      <c r="M24" s="84">
        <v>1.4769000000000001</v>
      </c>
      <c r="N24" s="84"/>
      <c r="O24" s="84">
        <v>8.4108000000000001</v>
      </c>
      <c r="P24" s="85">
        <v>0.40400000000000003</v>
      </c>
      <c r="Q24" s="83">
        <v>8.2219999999999995</v>
      </c>
      <c r="R24" s="84">
        <v>1.4678</v>
      </c>
      <c r="S24" s="84"/>
      <c r="T24" s="84">
        <v>8.4131999999999998</v>
      </c>
      <c r="U24" s="85">
        <v>0.40539999999999998</v>
      </c>
      <c r="V24" s="83">
        <v>8.2361000000000004</v>
      </c>
      <c r="W24" s="84">
        <v>1.4821</v>
      </c>
      <c r="X24" s="84"/>
      <c r="Y24" s="84">
        <v>8.4123999999999999</v>
      </c>
      <c r="Z24" s="85">
        <v>0.40839999999999999</v>
      </c>
      <c r="AA24" s="83">
        <v>8.2143999999999995</v>
      </c>
      <c r="AB24" s="84">
        <v>1.4830000000000001</v>
      </c>
      <c r="AC24" s="84"/>
      <c r="AD24" s="84">
        <v>8.4077999999999999</v>
      </c>
      <c r="AE24" s="85">
        <v>0.41199999999999998</v>
      </c>
      <c r="AF24" s="83">
        <v>8.1586999999999996</v>
      </c>
      <c r="AG24" s="84">
        <v>1.5303</v>
      </c>
      <c r="AH24" s="84"/>
      <c r="AI24" s="84">
        <v>8.3390000000000004</v>
      </c>
      <c r="AJ24" s="85">
        <v>0.4012</v>
      </c>
      <c r="AK24" s="83">
        <v>8.0458999999999996</v>
      </c>
      <c r="AL24" s="84">
        <v>1.6094999999999999</v>
      </c>
      <c r="AM24" s="84"/>
      <c r="AN24" s="84">
        <v>8.2731999999999992</v>
      </c>
      <c r="AO24" s="85">
        <v>0.48159999999999997</v>
      </c>
      <c r="AP24" s="83">
        <v>7.9893000000000001</v>
      </c>
      <c r="AQ24" s="84">
        <v>1.6873</v>
      </c>
      <c r="AR24" s="84"/>
      <c r="AS24" s="84">
        <v>8.0876000000000001</v>
      </c>
      <c r="AT24" s="85">
        <v>1.446</v>
      </c>
      <c r="AU24" s="83">
        <v>7.8865999999999996</v>
      </c>
      <c r="AV24" s="84">
        <v>1.7669999999999999</v>
      </c>
      <c r="AW24" s="84"/>
      <c r="AX24" s="84">
        <v>8.2119999999999997</v>
      </c>
      <c r="AY24" s="85">
        <v>0.65920000000000001</v>
      </c>
      <c r="AZ24" s="83">
        <v>7.9835000000000003</v>
      </c>
      <c r="BA24" s="84">
        <v>1.7186999999999999</v>
      </c>
      <c r="BB24" s="84"/>
      <c r="BC24" s="84">
        <v>8.2111999999999998</v>
      </c>
      <c r="BD24" s="85">
        <v>0.83740000000000003</v>
      </c>
      <c r="BE24" s="83">
        <v>7.8897000000000004</v>
      </c>
      <c r="BF24" s="84">
        <v>1.7561</v>
      </c>
      <c r="BG24" s="84"/>
      <c r="BH24" s="84">
        <v>8.2230000000000008</v>
      </c>
      <c r="BI24" s="85">
        <v>0.1996</v>
      </c>
      <c r="BJ24" s="83">
        <v>8.0702999999999996</v>
      </c>
      <c r="BK24" s="84">
        <v>1.6509</v>
      </c>
      <c r="BL24" s="84"/>
      <c r="BM24" s="84">
        <v>8.3001000000000005</v>
      </c>
      <c r="BN24" s="85">
        <v>0.53749999999999998</v>
      </c>
      <c r="BO24" s="83">
        <v>7.9927000000000001</v>
      </c>
      <c r="BP24" s="84">
        <v>1.6975</v>
      </c>
      <c r="BQ24" s="84"/>
      <c r="BR24" s="84">
        <v>8.2338000000000005</v>
      </c>
      <c r="BS24" s="85">
        <v>1.2350000000000001</v>
      </c>
      <c r="BT24" s="83">
        <v>8.0478000000000005</v>
      </c>
      <c r="BU24" s="84">
        <v>1.6536</v>
      </c>
      <c r="BV24" s="84"/>
      <c r="BW24" s="84">
        <v>8.2789000000000001</v>
      </c>
      <c r="BX24" s="85">
        <v>0.51429999999999998</v>
      </c>
    </row>
    <row r="25" spans="1:76" ht="18">
      <c r="A25" s="8" t="s">
        <v>112</v>
      </c>
      <c r="B25" s="83">
        <v>8.1312999999999995</v>
      </c>
      <c r="C25" s="84">
        <v>1.5729</v>
      </c>
      <c r="D25" s="84"/>
      <c r="E25" s="84">
        <v>8.3642000000000003</v>
      </c>
      <c r="F25" s="85">
        <v>0.66600000000000004</v>
      </c>
      <c r="G25" s="83">
        <v>8.1166999999999998</v>
      </c>
      <c r="H25" s="84">
        <v>1.5652999999999999</v>
      </c>
      <c r="I25" s="84"/>
      <c r="J25" s="84">
        <v>8.5269999999999992</v>
      </c>
      <c r="K25" s="85">
        <v>-0.02</v>
      </c>
      <c r="L25" s="83">
        <v>8.1320999999999994</v>
      </c>
      <c r="M25" s="84">
        <v>1.5689</v>
      </c>
      <c r="N25" s="84"/>
      <c r="O25" s="84">
        <v>8.3526000000000007</v>
      </c>
      <c r="P25" s="85">
        <v>0.56579999999999997</v>
      </c>
      <c r="Q25" s="83">
        <v>8.1463999999999999</v>
      </c>
      <c r="R25" s="84">
        <v>1.5544</v>
      </c>
      <c r="S25" s="84"/>
      <c r="T25" s="84">
        <v>8.3683999999999994</v>
      </c>
      <c r="U25" s="85">
        <v>0.59819999999999995</v>
      </c>
      <c r="V25" s="83">
        <v>8.1365999999999996</v>
      </c>
      <c r="W25" s="84">
        <v>1.5622</v>
      </c>
      <c r="X25" s="84"/>
      <c r="Y25" s="84">
        <v>8.3628</v>
      </c>
      <c r="Z25" s="85">
        <v>0.58220000000000005</v>
      </c>
      <c r="AA25" s="83">
        <v>8.1359999999999992</v>
      </c>
      <c r="AB25" s="84">
        <v>1.5593999999999999</v>
      </c>
      <c r="AC25" s="84"/>
      <c r="AD25" s="84">
        <v>8.3712999999999997</v>
      </c>
      <c r="AE25" s="85">
        <v>0.58689999999999998</v>
      </c>
      <c r="AF25" s="83">
        <v>8.0359999999999996</v>
      </c>
      <c r="AG25" s="84">
        <v>1.6160000000000001</v>
      </c>
      <c r="AH25" s="84"/>
      <c r="AI25" s="84">
        <v>8.2728999999999999</v>
      </c>
      <c r="AJ25" s="85">
        <v>0.72650000000000003</v>
      </c>
      <c r="AK25" s="83">
        <v>7.9561000000000002</v>
      </c>
      <c r="AL25" s="84">
        <v>1.6757</v>
      </c>
      <c r="AM25" s="84"/>
      <c r="AN25" s="84">
        <v>8.1443999999999992</v>
      </c>
      <c r="AO25" s="85">
        <v>0.97660000000000002</v>
      </c>
      <c r="AP25" s="83">
        <v>7.8849</v>
      </c>
      <c r="AQ25" s="84">
        <v>1.7605</v>
      </c>
      <c r="AR25" s="84"/>
      <c r="AS25" s="84">
        <v>8.1098999999999997</v>
      </c>
      <c r="AT25" s="85">
        <v>1.0306999999999999</v>
      </c>
      <c r="AU25" s="83">
        <v>7.8060999999999998</v>
      </c>
      <c r="AV25" s="84">
        <v>1.8149</v>
      </c>
      <c r="AW25" s="84"/>
      <c r="AX25" s="84">
        <v>8.0850000000000009</v>
      </c>
      <c r="AY25" s="85">
        <v>1.0748</v>
      </c>
      <c r="AZ25" s="83">
        <v>7.8606999999999996</v>
      </c>
      <c r="BA25" s="84">
        <v>1.7785</v>
      </c>
      <c r="BB25" s="84"/>
      <c r="BC25" s="84">
        <v>8.1084999999999994</v>
      </c>
      <c r="BD25" s="85">
        <v>1.0629</v>
      </c>
      <c r="BE25" s="83">
        <v>7.8087</v>
      </c>
      <c r="BF25" s="84">
        <v>1.8212999999999999</v>
      </c>
      <c r="BG25" s="84"/>
      <c r="BH25" s="84">
        <v>8.0905000000000005</v>
      </c>
      <c r="BI25" s="85">
        <v>1.0821000000000001</v>
      </c>
      <c r="BJ25" s="83">
        <v>7.9532999999999996</v>
      </c>
      <c r="BK25" s="84">
        <v>1.7033</v>
      </c>
      <c r="BL25" s="84"/>
      <c r="BM25" s="84">
        <v>8.1679999999999993</v>
      </c>
      <c r="BN25" s="85">
        <v>0.99180000000000001</v>
      </c>
      <c r="BO25" s="83">
        <v>7.9139999999999997</v>
      </c>
      <c r="BP25" s="84">
        <v>1.7072000000000001</v>
      </c>
      <c r="BQ25" s="84"/>
      <c r="BR25" s="84">
        <v>8.1134000000000004</v>
      </c>
      <c r="BS25" s="85">
        <v>1.0134000000000001</v>
      </c>
      <c r="BT25" s="83">
        <v>7.9340000000000002</v>
      </c>
      <c r="BU25" s="84">
        <v>1.72</v>
      </c>
      <c r="BV25" s="84"/>
      <c r="BW25" s="84">
        <v>8.1476000000000006</v>
      </c>
      <c r="BX25" s="85">
        <v>1.0044</v>
      </c>
    </row>
    <row r="26" spans="1:76" ht="17.25">
      <c r="A26" s="8" t="s">
        <v>113</v>
      </c>
      <c r="B26" s="83">
        <v>8.5609999999999999</v>
      </c>
      <c r="C26" s="84">
        <v>1.3188</v>
      </c>
      <c r="D26" s="84"/>
      <c r="E26" s="84">
        <v>8.5982000000000003</v>
      </c>
      <c r="F26" s="85">
        <v>-0.49540000000000001</v>
      </c>
      <c r="G26" s="83">
        <v>8.5631000000000004</v>
      </c>
      <c r="H26" s="84">
        <v>1.3077000000000001</v>
      </c>
      <c r="I26" s="84"/>
      <c r="J26" s="84">
        <v>8.6022999999999996</v>
      </c>
      <c r="K26" s="85">
        <v>-0.49630000000000002</v>
      </c>
      <c r="L26" s="83">
        <v>8.5723000000000003</v>
      </c>
      <c r="M26" s="84">
        <v>1.3015000000000001</v>
      </c>
      <c r="N26" s="84"/>
      <c r="O26" s="84">
        <v>8.6130999999999993</v>
      </c>
      <c r="P26" s="85">
        <v>-0.49809999999999999</v>
      </c>
      <c r="Q26" s="83">
        <v>8.5822000000000003</v>
      </c>
      <c r="R26" s="84">
        <v>1.2929999999999999</v>
      </c>
      <c r="S26" s="84"/>
      <c r="T26" s="84">
        <v>8.5915999999999997</v>
      </c>
      <c r="U26" s="85">
        <v>-0.48980000000000001</v>
      </c>
      <c r="V26" s="83">
        <v>8.5827000000000009</v>
      </c>
      <c r="W26" s="84">
        <v>1.2917000000000001</v>
      </c>
      <c r="X26" s="84"/>
      <c r="Y26" s="84">
        <v>8.5949000000000009</v>
      </c>
      <c r="Z26" s="85">
        <v>-0.47989999999999999</v>
      </c>
      <c r="AA26" s="83">
        <v>8.5586000000000002</v>
      </c>
      <c r="AB26" s="84">
        <v>1.3156000000000001</v>
      </c>
      <c r="AC26" s="84"/>
      <c r="AD26" s="84">
        <v>8.5860000000000003</v>
      </c>
      <c r="AE26" s="85">
        <v>-0.50839999999999996</v>
      </c>
      <c r="AF26" s="83">
        <v>8.5732999999999997</v>
      </c>
      <c r="AG26" s="84">
        <v>1.2988999999999999</v>
      </c>
      <c r="AH26" s="84"/>
      <c r="AI26" s="84">
        <v>8.5969999999999995</v>
      </c>
      <c r="AJ26" s="85">
        <v>-0.48759999999999998</v>
      </c>
      <c r="AK26" s="83">
        <v>8.5481999999999996</v>
      </c>
      <c r="AL26" s="84">
        <v>1.3160000000000001</v>
      </c>
      <c r="AM26" s="84"/>
      <c r="AN26" s="84">
        <v>8.5981000000000005</v>
      </c>
      <c r="AO26" s="85">
        <v>-0.5181</v>
      </c>
      <c r="AP26" s="83">
        <v>8.6394000000000002</v>
      </c>
      <c r="AQ26" s="84">
        <v>1.2534000000000001</v>
      </c>
      <c r="AR26" s="84"/>
      <c r="AS26" s="84">
        <v>8.6728000000000005</v>
      </c>
      <c r="AT26" s="85">
        <v>-0.63280000000000003</v>
      </c>
      <c r="AU26" s="83">
        <v>8.6428999999999991</v>
      </c>
      <c r="AV26" s="84">
        <v>1.2535000000000001</v>
      </c>
      <c r="AW26" s="84"/>
      <c r="AX26" s="84">
        <v>8.6701999999999995</v>
      </c>
      <c r="AY26" s="85">
        <v>-0.62939999999999996</v>
      </c>
      <c r="AZ26" s="83">
        <v>8.6450999999999993</v>
      </c>
      <c r="BA26" s="84">
        <v>1.2495000000000001</v>
      </c>
      <c r="BB26" s="84"/>
      <c r="BC26" s="84">
        <v>8.6844999999999999</v>
      </c>
      <c r="BD26" s="85">
        <v>-0.63829999999999998</v>
      </c>
      <c r="BE26" s="83">
        <v>8.6555999999999997</v>
      </c>
      <c r="BF26" s="84">
        <v>1.2398</v>
      </c>
      <c r="BG26" s="84"/>
      <c r="BH26" s="84">
        <v>8.6965000000000003</v>
      </c>
      <c r="BI26" s="85">
        <v>-0.65669999999999995</v>
      </c>
      <c r="BJ26" s="83">
        <v>8.6234000000000002</v>
      </c>
      <c r="BK26" s="84">
        <v>1.2652000000000001</v>
      </c>
      <c r="BL26" s="84"/>
      <c r="BM26" s="84">
        <v>8.6593</v>
      </c>
      <c r="BN26" s="85">
        <v>-0.59770000000000001</v>
      </c>
      <c r="BO26" s="83">
        <v>8.6274999999999995</v>
      </c>
      <c r="BP26" s="84">
        <v>1.2599</v>
      </c>
      <c r="BQ26" s="84"/>
      <c r="BR26" s="84">
        <v>8.7225999999999999</v>
      </c>
      <c r="BS26" s="85">
        <v>-0.67500000000000004</v>
      </c>
      <c r="BT26" s="83">
        <v>8.5958000000000006</v>
      </c>
      <c r="BU26" s="84">
        <v>1.2858000000000001</v>
      </c>
      <c r="BV26" s="84"/>
      <c r="BW26" s="84">
        <v>8.6127000000000002</v>
      </c>
      <c r="BX26" s="85">
        <v>-0.56430000000000002</v>
      </c>
    </row>
    <row r="27" spans="1:76" ht="18">
      <c r="A27" s="8" t="s">
        <v>114</v>
      </c>
      <c r="B27" s="83">
        <v>8.4634999999999998</v>
      </c>
      <c r="C27" s="84">
        <v>1.2403</v>
      </c>
      <c r="D27" s="84"/>
      <c r="E27" s="84">
        <v>8.4702999999999999</v>
      </c>
      <c r="F27" s="85">
        <v>0.8377</v>
      </c>
      <c r="G27" s="83">
        <v>8.4443000000000001</v>
      </c>
      <c r="H27" s="84">
        <v>1.2363</v>
      </c>
      <c r="I27" s="84"/>
      <c r="J27" s="84">
        <v>8.4055999999999997</v>
      </c>
      <c r="K27" s="85">
        <v>0.63419999999999999</v>
      </c>
      <c r="L27" s="83">
        <v>8.5013000000000005</v>
      </c>
      <c r="M27" s="84">
        <v>1.1929000000000001</v>
      </c>
      <c r="N27" s="84"/>
      <c r="O27" s="84">
        <v>8.4570000000000007</v>
      </c>
      <c r="P27" s="85">
        <v>0.69940000000000002</v>
      </c>
      <c r="Q27" s="83">
        <v>8.5112000000000005</v>
      </c>
      <c r="R27" s="84">
        <v>1.2058</v>
      </c>
      <c r="S27" s="84"/>
      <c r="T27" s="84">
        <v>8.4488000000000003</v>
      </c>
      <c r="U27" s="85">
        <v>0.7228</v>
      </c>
      <c r="V27" s="83">
        <v>8.5076999999999998</v>
      </c>
      <c r="W27" s="84">
        <v>1.2002999999999999</v>
      </c>
      <c r="X27" s="84"/>
      <c r="Y27" s="84">
        <v>8.4009</v>
      </c>
      <c r="Z27" s="85">
        <v>0.57569999999999999</v>
      </c>
      <c r="AA27" s="83">
        <v>8.4849999999999994</v>
      </c>
      <c r="AB27" s="84">
        <v>1.1956</v>
      </c>
      <c r="AC27" s="84"/>
      <c r="AD27" s="84">
        <v>8.4525000000000006</v>
      </c>
      <c r="AE27" s="85">
        <v>0.72109999999999996</v>
      </c>
      <c r="AF27" s="83">
        <v>8.4649000000000001</v>
      </c>
      <c r="AG27" s="84">
        <v>1.2175</v>
      </c>
      <c r="AH27" s="84"/>
      <c r="AI27" s="84">
        <v>8.3473000000000006</v>
      </c>
      <c r="AJ27" s="85">
        <v>0.78969999999999996</v>
      </c>
      <c r="AK27" s="83">
        <v>8.4269999999999996</v>
      </c>
      <c r="AL27" s="84">
        <v>1.2534000000000001</v>
      </c>
      <c r="AM27" s="84"/>
      <c r="AN27" s="84">
        <v>8.3384999999999998</v>
      </c>
      <c r="AO27" s="85">
        <v>1.0929</v>
      </c>
      <c r="AP27" s="83">
        <v>8.4870999999999999</v>
      </c>
      <c r="AQ27" s="84">
        <v>1.2657</v>
      </c>
      <c r="AR27" s="84"/>
      <c r="AS27" s="84">
        <v>8.2771000000000008</v>
      </c>
      <c r="AT27" s="85">
        <v>1.3379000000000001</v>
      </c>
      <c r="AU27" s="83">
        <v>8.4743999999999993</v>
      </c>
      <c r="AV27" s="84">
        <v>1.2988</v>
      </c>
      <c r="AW27" s="84"/>
      <c r="AX27" s="84">
        <v>8.2190999999999992</v>
      </c>
      <c r="AY27" s="85">
        <v>1.4646999999999999</v>
      </c>
      <c r="AZ27" s="83">
        <v>8.4885000000000002</v>
      </c>
      <c r="BA27" s="84">
        <v>1.2659</v>
      </c>
      <c r="BB27" s="84"/>
      <c r="BC27" s="84">
        <v>8.2649000000000008</v>
      </c>
      <c r="BD27" s="85">
        <v>1.3778999999999999</v>
      </c>
      <c r="BE27" s="83">
        <v>8.4564000000000004</v>
      </c>
      <c r="BF27" s="84">
        <v>1.2864</v>
      </c>
      <c r="BG27" s="84"/>
      <c r="BH27" s="84">
        <v>8.2324999999999999</v>
      </c>
      <c r="BI27" s="85">
        <v>1.4420999999999999</v>
      </c>
      <c r="BJ27" s="83">
        <v>8.4976000000000003</v>
      </c>
      <c r="BK27" s="84">
        <v>1.2509999999999999</v>
      </c>
      <c r="BL27" s="84"/>
      <c r="BM27" s="84">
        <v>8.3435000000000006</v>
      </c>
      <c r="BN27" s="85">
        <v>1.2463</v>
      </c>
      <c r="BO27" s="83">
        <v>8.4751999999999992</v>
      </c>
      <c r="BP27" s="84">
        <v>1.3033999999999999</v>
      </c>
      <c r="BQ27" s="84"/>
      <c r="BR27" s="84">
        <v>8.2874999999999996</v>
      </c>
      <c r="BS27" s="85">
        <v>1.3756999999999999</v>
      </c>
      <c r="BT27" s="83">
        <v>8.4515999999999991</v>
      </c>
      <c r="BU27" s="84">
        <v>1.2664</v>
      </c>
      <c r="BV27" s="84"/>
      <c r="BW27" s="84">
        <v>8.3287999999999993</v>
      </c>
      <c r="BX27" s="85">
        <v>1.2245999999999999</v>
      </c>
    </row>
    <row r="28" spans="1:76" ht="18">
      <c r="A28" s="9" t="s">
        <v>115</v>
      </c>
      <c r="B28" s="83">
        <v>7.9699</v>
      </c>
      <c r="C28" s="84">
        <v>1.7355</v>
      </c>
      <c r="D28" s="84"/>
      <c r="E28" s="84">
        <v>8.1780000000000008</v>
      </c>
      <c r="F28" s="85">
        <v>1.0156000000000001</v>
      </c>
      <c r="G28" s="83">
        <v>7.9610000000000003</v>
      </c>
      <c r="H28" s="84">
        <v>1.7250000000000001</v>
      </c>
      <c r="I28" s="84"/>
      <c r="J28" s="84">
        <v>8.1647999999999996</v>
      </c>
      <c r="K28" s="85">
        <v>1.0144</v>
      </c>
      <c r="L28" s="83">
        <v>8.0144000000000002</v>
      </c>
      <c r="M28" s="84">
        <v>1.696</v>
      </c>
      <c r="N28" s="84"/>
      <c r="O28" s="84">
        <v>8.1798999999999999</v>
      </c>
      <c r="P28" s="85">
        <v>0.9889</v>
      </c>
      <c r="Q28" s="83">
        <v>8.0098000000000003</v>
      </c>
      <c r="R28" s="84">
        <v>1.7005999999999999</v>
      </c>
      <c r="S28" s="84"/>
      <c r="T28" s="84">
        <v>8.1839999999999993</v>
      </c>
      <c r="U28" s="85">
        <v>0.99539999999999995</v>
      </c>
      <c r="V28" s="83">
        <v>8.0112000000000005</v>
      </c>
      <c r="W28" s="84">
        <v>1.6988000000000001</v>
      </c>
      <c r="X28" s="84"/>
      <c r="Y28" s="84">
        <v>8.1842000000000006</v>
      </c>
      <c r="Z28" s="85">
        <v>1.0038</v>
      </c>
      <c r="AA28" s="83">
        <v>7.9893000000000001</v>
      </c>
      <c r="AB28" s="84">
        <v>1.7164999999999999</v>
      </c>
      <c r="AC28" s="84"/>
      <c r="AD28" s="84">
        <v>8.1811000000000007</v>
      </c>
      <c r="AE28" s="85">
        <v>0.99609999999999999</v>
      </c>
      <c r="AF28" s="83">
        <v>7.9598000000000004</v>
      </c>
      <c r="AG28" s="84">
        <v>1.7490000000000001</v>
      </c>
      <c r="AH28" s="84"/>
      <c r="AI28" s="84">
        <v>8.1356999999999999</v>
      </c>
      <c r="AJ28" s="85">
        <v>1.0552999999999999</v>
      </c>
      <c r="AK28" s="83">
        <v>7.8856000000000002</v>
      </c>
      <c r="AL28" s="84">
        <v>1.7858000000000001</v>
      </c>
      <c r="AM28" s="84"/>
      <c r="AN28" s="84">
        <v>8.0503</v>
      </c>
      <c r="AO28" s="85">
        <v>1.2139</v>
      </c>
      <c r="AP28" s="83">
        <v>7.8460000000000001</v>
      </c>
      <c r="AQ28" s="84">
        <v>1.7427999999999999</v>
      </c>
      <c r="AR28" s="84"/>
      <c r="AS28" s="84">
        <v>8.0457000000000001</v>
      </c>
      <c r="AT28" s="85">
        <v>1.2983</v>
      </c>
      <c r="AU28" s="83">
        <v>7.8155000000000001</v>
      </c>
      <c r="AV28" s="84">
        <v>1.8041</v>
      </c>
      <c r="AW28" s="84"/>
      <c r="AX28" s="84">
        <v>8.0052000000000003</v>
      </c>
      <c r="AY28" s="85">
        <v>1.39</v>
      </c>
      <c r="AZ28" s="83">
        <v>7.8388</v>
      </c>
      <c r="BA28" s="84">
        <v>1.7636000000000001</v>
      </c>
      <c r="BB28" s="84"/>
      <c r="BC28" s="84">
        <v>8.0309000000000008</v>
      </c>
      <c r="BD28" s="85">
        <v>1.3161</v>
      </c>
      <c r="BE28" s="83">
        <v>7.8361000000000001</v>
      </c>
      <c r="BF28" s="84">
        <v>1.7841</v>
      </c>
      <c r="BG28" s="84"/>
      <c r="BH28" s="84">
        <v>8.0091999999999999</v>
      </c>
      <c r="BI28" s="85">
        <v>1.3737999999999999</v>
      </c>
      <c r="BJ28" s="83">
        <v>7.8680000000000003</v>
      </c>
      <c r="BK28" s="84">
        <v>1.7747999999999999</v>
      </c>
      <c r="BL28" s="84"/>
      <c r="BM28" s="84">
        <v>8.1007999999999996</v>
      </c>
      <c r="BN28" s="85">
        <v>1.1661999999999999</v>
      </c>
      <c r="BO28" s="83">
        <v>7.8978999999999999</v>
      </c>
      <c r="BP28" s="84">
        <v>1.7588999999999999</v>
      </c>
      <c r="BQ28" s="84"/>
      <c r="BR28" s="84">
        <v>8.0378000000000007</v>
      </c>
      <c r="BS28" s="85">
        <v>1.2734000000000001</v>
      </c>
      <c r="BT28" s="83">
        <v>7.8940999999999999</v>
      </c>
      <c r="BU28" s="84">
        <v>1.7779</v>
      </c>
      <c r="BV28" s="84"/>
      <c r="BW28" s="84">
        <v>8.0679999999999996</v>
      </c>
      <c r="BX28" s="85">
        <v>1.208</v>
      </c>
    </row>
    <row r="29" spans="1:76" ht="18">
      <c r="A29" s="9" t="s">
        <v>116</v>
      </c>
      <c r="B29" s="83">
        <v>8.2088999999999999</v>
      </c>
      <c r="C29" s="84">
        <v>1.5215000000000001</v>
      </c>
      <c r="D29" s="84"/>
      <c r="E29" s="84">
        <v>8.2591999999999999</v>
      </c>
      <c r="F29" s="85">
        <v>1.218</v>
      </c>
      <c r="G29" s="83">
        <v>8.1991999999999994</v>
      </c>
      <c r="H29" s="84">
        <v>1.5396000000000001</v>
      </c>
      <c r="I29" s="84"/>
      <c r="J29" s="84">
        <v>8.2814999999999994</v>
      </c>
      <c r="K29" s="85">
        <v>1.1980999999999999</v>
      </c>
      <c r="L29" s="83">
        <v>8.1911000000000005</v>
      </c>
      <c r="M29" s="84">
        <v>1.5139</v>
      </c>
      <c r="N29" s="84"/>
      <c r="O29" s="84">
        <v>8.3033999999999999</v>
      </c>
      <c r="P29" s="85">
        <v>1.1346000000000001</v>
      </c>
      <c r="Q29" s="83">
        <v>8.1754999999999995</v>
      </c>
      <c r="R29" s="84">
        <v>1.5135000000000001</v>
      </c>
      <c r="S29" s="84"/>
      <c r="T29" s="84">
        <v>8.2874999999999996</v>
      </c>
      <c r="U29" s="85">
        <v>1.1583000000000001</v>
      </c>
      <c r="V29" s="83">
        <v>8.1850000000000005</v>
      </c>
      <c r="W29" s="84">
        <v>1.52</v>
      </c>
      <c r="X29" s="84"/>
      <c r="Y29" s="84">
        <v>8.2678999999999991</v>
      </c>
      <c r="Z29" s="85">
        <v>1.1571</v>
      </c>
      <c r="AA29" s="83">
        <v>8.1786999999999992</v>
      </c>
      <c r="AB29" s="84">
        <v>1.5017</v>
      </c>
      <c r="AC29" s="84"/>
      <c r="AD29" s="84">
        <v>8.2904999999999998</v>
      </c>
      <c r="AE29" s="85">
        <v>1.1595</v>
      </c>
      <c r="AF29" s="83">
        <v>8.1355000000000004</v>
      </c>
      <c r="AG29" s="84">
        <v>1.5485</v>
      </c>
      <c r="AH29" s="84"/>
      <c r="AI29" s="84">
        <v>8.2057000000000002</v>
      </c>
      <c r="AJ29" s="85">
        <v>1.2743</v>
      </c>
      <c r="AK29" s="83">
        <v>8.1127000000000002</v>
      </c>
      <c r="AL29" s="84">
        <v>1.6483000000000001</v>
      </c>
      <c r="AM29" s="84"/>
      <c r="AN29" s="84">
        <v>8.1300000000000008</v>
      </c>
      <c r="AO29" s="85">
        <v>1.4508000000000001</v>
      </c>
      <c r="AP29" s="83">
        <v>8.0859000000000005</v>
      </c>
      <c r="AQ29" s="84">
        <v>1.6625000000000001</v>
      </c>
      <c r="AR29" s="84"/>
      <c r="AS29" s="84">
        <v>8.0526999999999997</v>
      </c>
      <c r="AT29" s="85">
        <v>1.5051000000000001</v>
      </c>
      <c r="AU29" s="83">
        <v>8.0340000000000007</v>
      </c>
      <c r="AV29" s="84">
        <v>1.7005999999999999</v>
      </c>
      <c r="AW29" s="84"/>
      <c r="AX29" s="84">
        <v>8.0425000000000004</v>
      </c>
      <c r="AY29" s="85">
        <v>1.6063000000000001</v>
      </c>
      <c r="AZ29" s="83">
        <v>8.0907</v>
      </c>
      <c r="BA29" s="84">
        <v>1.6795</v>
      </c>
      <c r="BB29" s="84"/>
      <c r="BC29" s="84">
        <v>8.0756999999999994</v>
      </c>
      <c r="BD29" s="85">
        <v>1.5392999999999999</v>
      </c>
      <c r="BE29" s="83">
        <v>8.0579999999999998</v>
      </c>
      <c r="BF29" s="84">
        <v>1.7016</v>
      </c>
      <c r="BG29" s="84"/>
      <c r="BH29" s="84">
        <v>8.0597999999999992</v>
      </c>
      <c r="BI29" s="85">
        <v>1.5966</v>
      </c>
      <c r="BJ29" s="83">
        <v>8.1013999999999999</v>
      </c>
      <c r="BK29" s="84">
        <v>1.6252</v>
      </c>
      <c r="BL29" s="84"/>
      <c r="BM29" s="84">
        <v>8.1506000000000007</v>
      </c>
      <c r="BN29" s="85">
        <v>1.4554</v>
      </c>
      <c r="BO29" s="83">
        <v>8.19</v>
      </c>
      <c r="BP29" s="84">
        <v>1.5633999999999999</v>
      </c>
      <c r="BQ29" s="84"/>
      <c r="BR29" s="84">
        <v>8.1240000000000006</v>
      </c>
      <c r="BS29" s="85">
        <v>1.482</v>
      </c>
      <c r="BT29" s="83">
        <v>8.0754999999999999</v>
      </c>
      <c r="BU29" s="84">
        <v>1.6453</v>
      </c>
      <c r="BV29" s="84"/>
      <c r="BW29" s="84">
        <v>8.1277000000000008</v>
      </c>
      <c r="BX29" s="85">
        <v>1.5161</v>
      </c>
    </row>
    <row r="30" spans="1:76" ht="18">
      <c r="A30" s="9" t="s">
        <v>163</v>
      </c>
      <c r="B30" s="83">
        <v>8.0177999999999994</v>
      </c>
      <c r="C30" s="84">
        <v>1.7325999999999999</v>
      </c>
      <c r="D30" s="84"/>
      <c r="E30" s="84">
        <v>8.0647000000000002</v>
      </c>
      <c r="F30" s="85">
        <v>0.81069999999999998</v>
      </c>
      <c r="G30" s="83">
        <v>8.0043000000000006</v>
      </c>
      <c r="H30" s="84">
        <v>1.7213000000000001</v>
      </c>
      <c r="I30" s="84"/>
      <c r="J30" s="84">
        <v>8.0572999999999997</v>
      </c>
      <c r="K30" s="85">
        <v>0.82750000000000001</v>
      </c>
      <c r="L30" s="83">
        <v>8.0533000000000001</v>
      </c>
      <c r="M30" s="84">
        <v>1.6899</v>
      </c>
      <c r="N30" s="84"/>
      <c r="O30" s="84">
        <v>8.0930999999999997</v>
      </c>
      <c r="P30" s="85">
        <v>0.77969999999999995</v>
      </c>
      <c r="Q30" s="83">
        <v>8.0495999999999999</v>
      </c>
      <c r="R30" s="84">
        <v>1.7132000000000001</v>
      </c>
      <c r="S30" s="84"/>
      <c r="T30" s="84">
        <v>8.0912000000000006</v>
      </c>
      <c r="U30" s="85">
        <v>0.77780000000000005</v>
      </c>
      <c r="V30" s="83">
        <v>8.0602999999999998</v>
      </c>
      <c r="W30" s="84">
        <v>1.7011000000000001</v>
      </c>
      <c r="X30" s="84"/>
      <c r="Y30" s="84">
        <v>8.0946999999999996</v>
      </c>
      <c r="Z30" s="85">
        <v>0.77669999999999995</v>
      </c>
      <c r="AA30" s="83">
        <v>8.0432000000000006</v>
      </c>
      <c r="AB30" s="84">
        <v>1.7161999999999999</v>
      </c>
      <c r="AC30" s="84"/>
      <c r="AD30" s="84">
        <v>8.0944000000000003</v>
      </c>
      <c r="AE30" s="85">
        <v>0.76859999999999995</v>
      </c>
      <c r="AF30" s="83">
        <v>7.9894999999999996</v>
      </c>
      <c r="AG30" s="84">
        <v>1.7533000000000001</v>
      </c>
      <c r="AH30" s="84"/>
      <c r="AI30" s="84">
        <v>7.9884000000000004</v>
      </c>
      <c r="AJ30" s="85">
        <v>0.83020000000000005</v>
      </c>
      <c r="AK30" s="83">
        <v>7.8771000000000004</v>
      </c>
      <c r="AL30" s="84">
        <v>1.8112999999999999</v>
      </c>
      <c r="AM30" s="84"/>
      <c r="AN30" s="84">
        <v>7.8689999999999998</v>
      </c>
      <c r="AO30" s="85">
        <v>0.94540000000000002</v>
      </c>
      <c r="AP30" s="83">
        <v>7.8686999999999996</v>
      </c>
      <c r="AQ30" s="84">
        <v>1.8376999999999999</v>
      </c>
      <c r="AR30" s="84"/>
      <c r="AS30" s="84">
        <v>7.9427000000000003</v>
      </c>
      <c r="AT30" s="85">
        <v>1.0301</v>
      </c>
      <c r="AU30" s="83">
        <v>7.7893999999999997</v>
      </c>
      <c r="AV30" s="84">
        <v>1.9112</v>
      </c>
      <c r="AW30" s="84"/>
      <c r="AX30" s="84">
        <v>7.9355000000000002</v>
      </c>
      <c r="AY30" s="85">
        <v>1.1238999999999999</v>
      </c>
      <c r="AZ30" s="83">
        <v>7.8471000000000002</v>
      </c>
      <c r="BA30" s="84">
        <v>1.8463000000000001</v>
      </c>
      <c r="BB30" s="84"/>
      <c r="BC30" s="84">
        <v>7.9381000000000004</v>
      </c>
      <c r="BD30" s="85">
        <v>1.0730999999999999</v>
      </c>
      <c r="BE30" s="83">
        <v>7.7910000000000004</v>
      </c>
      <c r="BF30" s="84">
        <v>1.8822000000000001</v>
      </c>
      <c r="BG30" s="84"/>
      <c r="BH30" s="84">
        <v>7.9432</v>
      </c>
      <c r="BI30" s="85">
        <v>1.1097999999999999</v>
      </c>
      <c r="BJ30" s="83">
        <v>7.8977000000000004</v>
      </c>
      <c r="BK30" s="84">
        <v>1.8127</v>
      </c>
      <c r="BL30" s="84"/>
      <c r="BM30" s="84">
        <v>7.9294000000000002</v>
      </c>
      <c r="BN30" s="85">
        <v>0.96560000000000001</v>
      </c>
      <c r="BO30" s="83">
        <v>7.8818000000000001</v>
      </c>
      <c r="BP30" s="84">
        <v>1.825</v>
      </c>
      <c r="BQ30" s="84"/>
      <c r="BR30" s="84">
        <v>7.9314999999999998</v>
      </c>
      <c r="BS30" s="85">
        <v>1.0567</v>
      </c>
      <c r="BT30" s="83">
        <v>7.8978000000000002</v>
      </c>
      <c r="BU30" s="84">
        <v>1.8206</v>
      </c>
      <c r="BV30" s="84"/>
      <c r="BW30" s="84">
        <v>7.8956</v>
      </c>
      <c r="BX30" s="85">
        <v>0.94820000000000004</v>
      </c>
    </row>
    <row r="31" spans="1:76" ht="18">
      <c r="A31" s="9" t="s">
        <v>164</v>
      </c>
      <c r="B31" s="83">
        <v>7.8795000000000002</v>
      </c>
      <c r="C31" s="84">
        <v>1.7007000000000001</v>
      </c>
      <c r="D31" s="84"/>
      <c r="E31" s="84">
        <v>8.0654000000000003</v>
      </c>
      <c r="F31" s="85">
        <v>0.94879999999999998</v>
      </c>
      <c r="G31" s="83">
        <v>7.8742999999999999</v>
      </c>
      <c r="H31" s="84">
        <v>1.7031000000000001</v>
      </c>
      <c r="I31" s="84"/>
      <c r="J31" s="84">
        <v>8.0596999999999994</v>
      </c>
      <c r="K31" s="85">
        <v>0.93269999999999997</v>
      </c>
      <c r="L31" s="83">
        <v>7.8992000000000004</v>
      </c>
      <c r="M31" s="84">
        <v>1.6536</v>
      </c>
      <c r="N31" s="84"/>
      <c r="O31" s="84">
        <v>8.077</v>
      </c>
      <c r="P31" s="85">
        <v>0.89080000000000004</v>
      </c>
      <c r="Q31" s="83">
        <v>7.9154</v>
      </c>
      <c r="R31" s="84">
        <v>1.673</v>
      </c>
      <c r="S31" s="84"/>
      <c r="T31" s="84">
        <v>8.0665999999999993</v>
      </c>
      <c r="U31" s="85">
        <v>0.91700000000000004</v>
      </c>
      <c r="V31" s="83">
        <v>7.9158999999999997</v>
      </c>
      <c r="W31" s="84">
        <v>1.6715</v>
      </c>
      <c r="X31" s="84"/>
      <c r="Y31" s="84">
        <v>8.0678000000000001</v>
      </c>
      <c r="Z31" s="85">
        <v>0.9254</v>
      </c>
      <c r="AA31" s="83">
        <v>7.9086999999999996</v>
      </c>
      <c r="AB31" s="84">
        <v>1.6773</v>
      </c>
      <c r="AC31" s="84"/>
      <c r="AD31" s="84">
        <v>8.0531000000000006</v>
      </c>
      <c r="AE31" s="85">
        <v>0.92069999999999996</v>
      </c>
      <c r="AF31" s="83">
        <v>7.8851000000000004</v>
      </c>
      <c r="AG31" s="84">
        <v>1.7141</v>
      </c>
      <c r="AH31" s="84"/>
      <c r="AI31" s="84">
        <v>8.0138999999999996</v>
      </c>
      <c r="AJ31" s="85">
        <v>0.9637</v>
      </c>
      <c r="AK31" s="83">
        <v>7.7984999999999998</v>
      </c>
      <c r="AL31" s="84">
        <v>1.7877000000000001</v>
      </c>
      <c r="AM31" s="84"/>
      <c r="AN31" s="84">
        <v>7.9187000000000003</v>
      </c>
      <c r="AO31" s="85">
        <v>1.0971</v>
      </c>
      <c r="AP31" s="83">
        <v>7.7808000000000002</v>
      </c>
      <c r="AQ31" s="84">
        <v>1.8029999999999999</v>
      </c>
      <c r="AR31" s="84"/>
      <c r="AS31" s="84">
        <v>7.968</v>
      </c>
      <c r="AT31" s="85">
        <v>1.0906</v>
      </c>
      <c r="AU31" s="83">
        <v>7.6890999999999998</v>
      </c>
      <c r="AV31" s="84">
        <v>1.8767</v>
      </c>
      <c r="AW31" s="84"/>
      <c r="AX31" s="84">
        <v>7.915</v>
      </c>
      <c r="AY31" s="85">
        <v>1.1355999999999999</v>
      </c>
      <c r="AZ31" s="83">
        <v>7.7747000000000002</v>
      </c>
      <c r="BA31" s="84">
        <v>1.8257000000000001</v>
      </c>
      <c r="BB31" s="84"/>
      <c r="BC31" s="84">
        <v>7.9522000000000004</v>
      </c>
      <c r="BD31" s="85">
        <v>1.0906</v>
      </c>
      <c r="BE31" s="83">
        <v>7.6788999999999996</v>
      </c>
      <c r="BF31" s="84">
        <v>1.8541000000000001</v>
      </c>
      <c r="BG31" s="84"/>
      <c r="BH31" s="84">
        <v>7.9004000000000003</v>
      </c>
      <c r="BI31" s="85">
        <v>1.1192</v>
      </c>
      <c r="BJ31" s="83">
        <v>7.8259999999999996</v>
      </c>
      <c r="BK31" s="84">
        <v>1.7886</v>
      </c>
      <c r="BL31" s="84"/>
      <c r="BM31" s="84">
        <v>7.9833999999999996</v>
      </c>
      <c r="BN31" s="85">
        <v>1.0522</v>
      </c>
      <c r="BO31" s="83">
        <v>7.7891000000000004</v>
      </c>
      <c r="BP31" s="84">
        <v>1.7979000000000001</v>
      </c>
      <c r="BQ31" s="84"/>
      <c r="BR31" s="84">
        <v>7.9442000000000004</v>
      </c>
      <c r="BS31" s="85">
        <v>1.1246</v>
      </c>
      <c r="BT31" s="83">
        <v>7.8007999999999997</v>
      </c>
      <c r="BU31" s="84">
        <v>1.8146</v>
      </c>
      <c r="BV31" s="84"/>
      <c r="BW31" s="84">
        <v>7.9565000000000001</v>
      </c>
      <c r="BX31" s="85">
        <v>1.0669</v>
      </c>
    </row>
    <row r="32" spans="1:76" ht="18">
      <c r="A32" s="9" t="s">
        <v>117</v>
      </c>
      <c r="B32" s="83">
        <v>8.2737999999999996</v>
      </c>
      <c r="C32" s="84">
        <v>1.5022</v>
      </c>
      <c r="D32" s="84"/>
      <c r="E32" s="84">
        <v>8.2278000000000002</v>
      </c>
      <c r="F32" s="85">
        <v>1.0633999999999999</v>
      </c>
      <c r="G32" s="83">
        <v>8.2489000000000008</v>
      </c>
      <c r="H32" s="84">
        <v>1.4973000000000001</v>
      </c>
      <c r="I32" s="84"/>
      <c r="J32" s="84">
        <v>8.2447999999999997</v>
      </c>
      <c r="K32" s="85">
        <v>1.0851999999999999</v>
      </c>
      <c r="L32" s="83">
        <v>8.2463999999999995</v>
      </c>
      <c r="M32" s="84">
        <v>1.4478</v>
      </c>
      <c r="N32" s="84"/>
      <c r="O32" s="84">
        <v>8.2629000000000001</v>
      </c>
      <c r="P32" s="85">
        <v>1.0503</v>
      </c>
      <c r="Q32" s="83">
        <v>8.2391000000000005</v>
      </c>
      <c r="R32" s="84">
        <v>1.4557</v>
      </c>
      <c r="S32" s="84"/>
      <c r="T32" s="84">
        <v>8.2712000000000003</v>
      </c>
      <c r="U32" s="85">
        <v>1.0751999999999999</v>
      </c>
      <c r="V32" s="83">
        <v>8.2539999999999996</v>
      </c>
      <c r="W32" s="84">
        <v>1.4668000000000001</v>
      </c>
      <c r="X32" s="84"/>
      <c r="Y32" s="84">
        <v>8.2592999999999996</v>
      </c>
      <c r="Z32" s="85">
        <v>1.0949</v>
      </c>
      <c r="AA32" s="83">
        <v>8.2521000000000004</v>
      </c>
      <c r="AB32" s="84">
        <v>1.4635</v>
      </c>
      <c r="AC32" s="84"/>
      <c r="AD32" s="84">
        <v>8.2703000000000007</v>
      </c>
      <c r="AE32" s="85">
        <v>1.0723</v>
      </c>
      <c r="AF32" s="83">
        <v>8.2287999999999997</v>
      </c>
      <c r="AG32" s="84">
        <v>1.4947999999999999</v>
      </c>
      <c r="AH32" s="84"/>
      <c r="AI32" s="84">
        <v>8.1919000000000004</v>
      </c>
      <c r="AJ32" s="85">
        <v>1.1889000000000001</v>
      </c>
      <c r="AK32" s="83">
        <v>8.1513000000000009</v>
      </c>
      <c r="AL32" s="84">
        <v>1.6096999999999999</v>
      </c>
      <c r="AM32" s="84"/>
      <c r="AN32" s="84">
        <v>8.0554000000000006</v>
      </c>
      <c r="AO32" s="85">
        <v>1.4541999999999999</v>
      </c>
      <c r="AP32" s="83">
        <v>8.2181999999999995</v>
      </c>
      <c r="AQ32" s="84">
        <v>1.5711999999999999</v>
      </c>
      <c r="AR32" s="84"/>
      <c r="AS32" s="84">
        <v>8.0742999999999991</v>
      </c>
      <c r="AT32" s="85">
        <v>1.4971000000000001</v>
      </c>
      <c r="AU32" s="83">
        <v>8.0976999999999997</v>
      </c>
      <c r="AV32" s="84">
        <v>1.5952999999999999</v>
      </c>
      <c r="AW32" s="84"/>
      <c r="AX32" s="84">
        <v>8.0372000000000003</v>
      </c>
      <c r="AY32" s="85">
        <v>1.5442</v>
      </c>
      <c r="AZ32" s="83">
        <v>8.1495999999999995</v>
      </c>
      <c r="BA32" s="84">
        <v>1.5571999999999999</v>
      </c>
      <c r="BB32" s="84"/>
      <c r="BC32" s="84">
        <v>8.0268999999999995</v>
      </c>
      <c r="BD32" s="85">
        <v>1.5206999999999999</v>
      </c>
      <c r="BE32" s="83">
        <v>8.1084999999999994</v>
      </c>
      <c r="BF32" s="84">
        <v>1.5865</v>
      </c>
      <c r="BG32" s="84"/>
      <c r="BH32" s="84">
        <v>8.0611999999999995</v>
      </c>
      <c r="BI32" s="85">
        <v>1.5482</v>
      </c>
      <c r="BJ32" s="83">
        <v>8.2005999999999997</v>
      </c>
      <c r="BK32" s="84">
        <v>1.5209999999999999</v>
      </c>
      <c r="BL32" s="84"/>
      <c r="BM32" s="84">
        <v>8.1514000000000006</v>
      </c>
      <c r="BN32" s="85">
        <v>1.393</v>
      </c>
      <c r="BO32" s="83">
        <v>8.1812000000000005</v>
      </c>
      <c r="BP32" s="84">
        <v>1.5185999999999999</v>
      </c>
      <c r="BQ32" s="84"/>
      <c r="BR32" s="84">
        <v>8.1115999999999993</v>
      </c>
      <c r="BS32" s="85">
        <v>1.4383999999999999</v>
      </c>
      <c r="BT32" s="83">
        <v>8.1707000000000001</v>
      </c>
      <c r="BU32" s="84">
        <v>1.5841000000000001</v>
      </c>
      <c r="BV32" s="84"/>
      <c r="BW32" s="84">
        <v>8.1555</v>
      </c>
      <c r="BX32" s="85">
        <v>1.4015</v>
      </c>
    </row>
    <row r="33" spans="1:76" ht="18.75">
      <c r="A33" s="9" t="s">
        <v>118</v>
      </c>
      <c r="B33" s="83">
        <v>8.0303000000000004</v>
      </c>
      <c r="C33" s="84">
        <v>1.5789</v>
      </c>
      <c r="D33" s="84"/>
      <c r="E33" s="84">
        <v>8.1302000000000003</v>
      </c>
      <c r="F33" s="85">
        <v>0.99480000000000002</v>
      </c>
      <c r="G33" s="83">
        <v>8.0122999999999998</v>
      </c>
      <c r="H33" s="84">
        <v>1.6173</v>
      </c>
      <c r="I33" s="84"/>
      <c r="J33" s="84">
        <v>8.1090999999999998</v>
      </c>
      <c r="K33" s="85">
        <v>0.99770000000000003</v>
      </c>
      <c r="L33" s="83">
        <v>8.0228999999999999</v>
      </c>
      <c r="M33" s="84">
        <v>1.6005</v>
      </c>
      <c r="N33" s="84"/>
      <c r="O33" s="84">
        <v>8.1387999999999998</v>
      </c>
      <c r="P33" s="85">
        <v>0.93659999999999999</v>
      </c>
      <c r="Q33" s="83">
        <v>8.0250000000000004</v>
      </c>
      <c r="R33" s="84">
        <v>1.5760000000000001</v>
      </c>
      <c r="S33" s="84"/>
      <c r="T33" s="84">
        <v>8.1203000000000003</v>
      </c>
      <c r="U33" s="85">
        <v>0.97370000000000001</v>
      </c>
      <c r="V33" s="83">
        <v>8.0462000000000007</v>
      </c>
      <c r="W33" s="84">
        <v>1.59</v>
      </c>
      <c r="X33" s="84"/>
      <c r="Y33" s="84">
        <v>8.1166999999999998</v>
      </c>
      <c r="Z33" s="85">
        <v>0.97889999999999999</v>
      </c>
      <c r="AA33" s="83">
        <v>8.0343999999999998</v>
      </c>
      <c r="AB33" s="84">
        <v>1.5988</v>
      </c>
      <c r="AC33" s="84"/>
      <c r="AD33" s="84">
        <v>8.1106999999999996</v>
      </c>
      <c r="AE33" s="85">
        <v>0.97970000000000002</v>
      </c>
      <c r="AF33" s="83">
        <v>7.9565000000000001</v>
      </c>
      <c r="AG33" s="84">
        <v>1.6336999999999999</v>
      </c>
      <c r="AH33" s="84"/>
      <c r="AI33" s="84">
        <v>8.0963999999999992</v>
      </c>
      <c r="AJ33" s="85">
        <v>1.0289999999999999</v>
      </c>
      <c r="AK33" s="83">
        <v>7.9145000000000003</v>
      </c>
      <c r="AL33" s="84">
        <v>1.6693</v>
      </c>
      <c r="AM33" s="84"/>
      <c r="AN33" s="84">
        <v>8.0238999999999994</v>
      </c>
      <c r="AO33" s="85">
        <v>1.0992999999999999</v>
      </c>
      <c r="AP33" s="83">
        <v>7.9439000000000002</v>
      </c>
      <c r="AQ33" s="84">
        <v>1.7179</v>
      </c>
      <c r="AR33" s="84"/>
      <c r="AS33" s="84">
        <v>8.0300999999999991</v>
      </c>
      <c r="AT33" s="85">
        <v>1.1281000000000001</v>
      </c>
      <c r="AU33" s="83">
        <v>7.8777999999999997</v>
      </c>
      <c r="AV33" s="84">
        <v>1.7430000000000001</v>
      </c>
      <c r="AW33" s="84"/>
      <c r="AX33" s="84">
        <v>8.0307999999999993</v>
      </c>
      <c r="AY33" s="85">
        <v>1.2105999999999999</v>
      </c>
      <c r="AZ33" s="83">
        <v>7.9371</v>
      </c>
      <c r="BA33" s="84">
        <v>1.7421</v>
      </c>
      <c r="BB33" s="84"/>
      <c r="BC33" s="84">
        <v>8.0289000000000001</v>
      </c>
      <c r="BD33" s="85">
        <v>1.1580999999999999</v>
      </c>
      <c r="BE33" s="83">
        <v>7.8916000000000004</v>
      </c>
      <c r="BF33" s="84">
        <v>1.7048000000000001</v>
      </c>
      <c r="BG33" s="84"/>
      <c r="BH33" s="84">
        <v>8.0273000000000003</v>
      </c>
      <c r="BI33" s="85">
        <v>1.2199</v>
      </c>
      <c r="BJ33" s="83">
        <v>8.0246999999999993</v>
      </c>
      <c r="BK33" s="84">
        <v>1.6971000000000001</v>
      </c>
      <c r="BL33" s="84"/>
      <c r="BM33" s="84">
        <v>8.0958000000000006</v>
      </c>
      <c r="BN33" s="85">
        <v>1.0980000000000001</v>
      </c>
      <c r="BO33" s="83">
        <v>8.0092999999999996</v>
      </c>
      <c r="BP33" s="84">
        <v>1.7131000000000001</v>
      </c>
      <c r="BQ33" s="84"/>
      <c r="BR33" s="84">
        <v>8.0574999999999992</v>
      </c>
      <c r="BS33" s="85">
        <v>1.1298999999999999</v>
      </c>
      <c r="BT33" s="83">
        <v>7.9622999999999999</v>
      </c>
      <c r="BU33" s="84">
        <v>1.6757</v>
      </c>
      <c r="BV33" s="84"/>
      <c r="BW33" s="84">
        <v>8.0731999999999999</v>
      </c>
      <c r="BX33" s="85">
        <v>1.1202000000000001</v>
      </c>
    </row>
    <row r="34" spans="1:76" ht="18.75">
      <c r="A34" s="8" t="s">
        <v>119</v>
      </c>
      <c r="B34" s="83">
        <v>8.2925000000000004</v>
      </c>
      <c r="C34" s="84">
        <v>1.4402999999999999</v>
      </c>
      <c r="D34" s="84"/>
      <c r="E34" s="84">
        <v>8.4444999999999997</v>
      </c>
      <c r="F34" s="85">
        <v>0.82130000000000003</v>
      </c>
      <c r="G34" s="83">
        <v>8.2566000000000006</v>
      </c>
      <c r="H34" s="84">
        <v>1.4486000000000001</v>
      </c>
      <c r="I34" s="84"/>
      <c r="J34" s="84">
        <v>8.42</v>
      </c>
      <c r="K34" s="85">
        <v>0.84860000000000002</v>
      </c>
      <c r="L34" s="83">
        <v>8.2504000000000008</v>
      </c>
      <c r="M34" s="84">
        <v>1.4348000000000001</v>
      </c>
      <c r="N34" s="84"/>
      <c r="O34" s="84">
        <v>8.4280000000000008</v>
      </c>
      <c r="P34" s="85">
        <v>0.83099999999999996</v>
      </c>
      <c r="Q34" s="83">
        <v>8.2672000000000008</v>
      </c>
      <c r="R34" s="84">
        <v>1.4390000000000001</v>
      </c>
      <c r="S34" s="84"/>
      <c r="T34" s="84">
        <v>8.4405999999999999</v>
      </c>
      <c r="U34" s="85">
        <v>0.84740000000000004</v>
      </c>
      <c r="V34" s="83">
        <v>8.2881</v>
      </c>
      <c r="W34" s="84">
        <v>1.4377</v>
      </c>
      <c r="X34" s="84"/>
      <c r="Y34" s="84">
        <v>8.4336000000000002</v>
      </c>
      <c r="Z34" s="85">
        <v>0.84219999999999995</v>
      </c>
      <c r="AA34" s="83">
        <v>8.2731999999999992</v>
      </c>
      <c r="AB34" s="84">
        <v>1.4383999999999999</v>
      </c>
      <c r="AC34" s="84"/>
      <c r="AD34" s="84">
        <v>8.4283000000000001</v>
      </c>
      <c r="AE34" s="85">
        <v>0.84450000000000003</v>
      </c>
      <c r="AF34" s="83">
        <v>8.2375000000000007</v>
      </c>
      <c r="AG34" s="84">
        <v>1.4399</v>
      </c>
      <c r="AH34" s="84"/>
      <c r="AI34" s="84">
        <v>8.3995999999999995</v>
      </c>
      <c r="AJ34" s="85">
        <v>0.88580000000000003</v>
      </c>
      <c r="AK34" s="83">
        <v>8.1456999999999997</v>
      </c>
      <c r="AL34" s="84">
        <v>1.5057</v>
      </c>
      <c r="AM34" s="84"/>
      <c r="AN34" s="84">
        <v>8.3756000000000004</v>
      </c>
      <c r="AO34" s="85">
        <v>1.0109999999999999</v>
      </c>
      <c r="AP34" s="83">
        <v>8.2341999999999995</v>
      </c>
      <c r="AQ34" s="84">
        <v>1.4084000000000001</v>
      </c>
      <c r="AR34" s="84"/>
      <c r="AS34" s="84">
        <v>8.4090000000000007</v>
      </c>
      <c r="AT34" s="85">
        <v>1.008</v>
      </c>
      <c r="AU34" s="83">
        <v>8.2094000000000005</v>
      </c>
      <c r="AV34" s="84">
        <v>1.4356</v>
      </c>
      <c r="AW34" s="84"/>
      <c r="AX34" s="84">
        <v>8.4375999999999998</v>
      </c>
      <c r="AY34" s="85">
        <v>1.0728</v>
      </c>
      <c r="AZ34" s="83">
        <v>8.2261000000000006</v>
      </c>
      <c r="BA34" s="84">
        <v>1.4249000000000001</v>
      </c>
      <c r="BB34" s="84"/>
      <c r="BC34" s="84">
        <v>8.4314</v>
      </c>
      <c r="BD34" s="85">
        <v>1.0136000000000001</v>
      </c>
      <c r="BE34" s="83">
        <v>8.2341999999999995</v>
      </c>
      <c r="BF34" s="84">
        <v>1.4463999999999999</v>
      </c>
      <c r="BG34" s="84"/>
      <c r="BH34" s="84">
        <v>8.4141999999999992</v>
      </c>
      <c r="BI34" s="85">
        <v>1.0680000000000001</v>
      </c>
      <c r="BJ34" s="83">
        <v>8.2560000000000002</v>
      </c>
      <c r="BK34" s="84">
        <v>1.4117999999999999</v>
      </c>
      <c r="BL34" s="84"/>
      <c r="BM34" s="84">
        <v>8.4278999999999993</v>
      </c>
      <c r="BN34" s="85">
        <v>0.94110000000000005</v>
      </c>
      <c r="BO34" s="83">
        <v>8.3373000000000008</v>
      </c>
      <c r="BP34" s="84">
        <v>1.3539000000000001</v>
      </c>
      <c r="BQ34" s="84"/>
      <c r="BR34" s="84">
        <v>8.4522999999999993</v>
      </c>
      <c r="BS34" s="85">
        <v>1.0028999999999999</v>
      </c>
      <c r="BT34" s="83">
        <v>8.2443000000000008</v>
      </c>
      <c r="BU34" s="84">
        <v>1.4360999999999999</v>
      </c>
      <c r="BV34" s="84"/>
      <c r="BW34" s="84">
        <v>8.4062999999999999</v>
      </c>
      <c r="BX34" s="85">
        <v>0.98170000000000002</v>
      </c>
    </row>
    <row r="35" spans="1:76" ht="18">
      <c r="A35" s="8" t="s">
        <v>120</v>
      </c>
      <c r="B35" s="83">
        <v>8.1427999999999994</v>
      </c>
      <c r="C35" s="84">
        <v>1.7358</v>
      </c>
      <c r="D35" s="84"/>
      <c r="E35" s="84">
        <v>8.2513000000000005</v>
      </c>
      <c r="F35" s="85">
        <v>1.0091000000000001</v>
      </c>
      <c r="G35" s="83">
        <v>8.1217000000000006</v>
      </c>
      <c r="H35" s="84">
        <v>1.7491000000000001</v>
      </c>
      <c r="I35" s="84"/>
      <c r="J35" s="84">
        <v>8.2408999999999999</v>
      </c>
      <c r="K35" s="85">
        <v>1.0141</v>
      </c>
      <c r="L35" s="83">
        <v>8.1432000000000002</v>
      </c>
      <c r="M35" s="84">
        <v>1.7250000000000001</v>
      </c>
      <c r="N35" s="84"/>
      <c r="O35" s="84">
        <v>8.2394999999999996</v>
      </c>
      <c r="P35" s="85">
        <v>1.0075000000000001</v>
      </c>
      <c r="Q35" s="83">
        <v>8.1443999999999992</v>
      </c>
      <c r="R35" s="84">
        <v>1.7318</v>
      </c>
      <c r="S35" s="84"/>
      <c r="T35" s="84">
        <v>8.2399000000000004</v>
      </c>
      <c r="U35" s="85">
        <v>1.0101</v>
      </c>
      <c r="V35" s="83">
        <v>8.1449999999999996</v>
      </c>
      <c r="W35" s="84">
        <v>1.7294</v>
      </c>
      <c r="X35" s="84"/>
      <c r="Y35" s="84">
        <v>8.2415000000000003</v>
      </c>
      <c r="Z35" s="85">
        <v>1.0135000000000001</v>
      </c>
      <c r="AA35" s="83">
        <v>8.1379000000000001</v>
      </c>
      <c r="AB35" s="84">
        <v>1.7379</v>
      </c>
      <c r="AC35" s="84"/>
      <c r="AD35" s="84">
        <v>8.2460000000000004</v>
      </c>
      <c r="AE35" s="85">
        <v>1.0022</v>
      </c>
      <c r="AF35" s="83">
        <v>8.0789000000000009</v>
      </c>
      <c r="AG35" s="84">
        <v>1.7797000000000001</v>
      </c>
      <c r="AH35" s="84"/>
      <c r="AI35" s="84">
        <v>8.1930999999999994</v>
      </c>
      <c r="AJ35" s="85">
        <v>1.0441</v>
      </c>
      <c r="AK35" s="83">
        <v>8.0068000000000001</v>
      </c>
      <c r="AL35" s="84">
        <v>1.8415999999999999</v>
      </c>
      <c r="AM35" s="84"/>
      <c r="AN35" s="84">
        <v>8.1251999999999995</v>
      </c>
      <c r="AO35" s="85">
        <v>1.1748000000000001</v>
      </c>
      <c r="AP35" s="83">
        <v>7.9817999999999998</v>
      </c>
      <c r="AQ35" s="84">
        <v>1.8452</v>
      </c>
      <c r="AR35" s="84"/>
      <c r="AS35" s="84">
        <v>8.1195000000000004</v>
      </c>
      <c r="AT35" s="85">
        <v>1.1791</v>
      </c>
      <c r="AU35" s="83">
        <v>7.9420999999999999</v>
      </c>
      <c r="AV35" s="84">
        <v>1.8936999999999999</v>
      </c>
      <c r="AW35" s="84"/>
      <c r="AX35" s="84">
        <v>8.11</v>
      </c>
      <c r="AY35" s="85">
        <v>1.2638</v>
      </c>
      <c r="AZ35" s="83">
        <v>7.9721000000000002</v>
      </c>
      <c r="BA35" s="84">
        <v>1.8591</v>
      </c>
      <c r="BB35" s="84"/>
      <c r="BC35" s="84">
        <v>8.1135000000000002</v>
      </c>
      <c r="BD35" s="85">
        <v>1.2035</v>
      </c>
      <c r="BE35" s="83">
        <v>7.9314999999999998</v>
      </c>
      <c r="BF35" s="84">
        <v>1.9056999999999999</v>
      </c>
      <c r="BG35" s="84"/>
      <c r="BH35" s="84">
        <v>8.0900999999999996</v>
      </c>
      <c r="BI35" s="85">
        <v>1.2479</v>
      </c>
      <c r="BJ35" s="83">
        <v>8.0290999999999997</v>
      </c>
      <c r="BK35" s="84">
        <v>1.8035000000000001</v>
      </c>
      <c r="BL35" s="84"/>
      <c r="BM35" s="84">
        <v>8.1483000000000008</v>
      </c>
      <c r="BN35" s="85">
        <v>1.1269</v>
      </c>
      <c r="BO35" s="83">
        <v>7.9977999999999998</v>
      </c>
      <c r="BP35" s="84">
        <v>1.825</v>
      </c>
      <c r="BQ35" s="84"/>
      <c r="BR35" s="84">
        <v>8.1607000000000003</v>
      </c>
      <c r="BS35" s="85">
        <v>1.1695</v>
      </c>
      <c r="BT35" s="83">
        <v>7.9945000000000004</v>
      </c>
      <c r="BU35" s="84">
        <v>1.8169</v>
      </c>
      <c r="BV35" s="84"/>
      <c r="BW35" s="84">
        <v>8.1456999999999997</v>
      </c>
      <c r="BX35" s="85">
        <v>1.1440999999999999</v>
      </c>
    </row>
    <row r="36" spans="1:76" ht="18">
      <c r="A36" s="8" t="s">
        <v>121</v>
      </c>
      <c r="B36" s="83">
        <v>8.1915999999999993</v>
      </c>
      <c r="C36" s="84">
        <v>1.6486000000000001</v>
      </c>
      <c r="D36" s="84"/>
      <c r="E36" s="84">
        <v>8.2957000000000001</v>
      </c>
      <c r="F36" s="85">
        <v>0.94510000000000005</v>
      </c>
      <c r="G36" s="83">
        <v>8.1666000000000007</v>
      </c>
      <c r="H36" s="84">
        <v>1.66</v>
      </c>
      <c r="I36" s="84"/>
      <c r="J36" s="84">
        <v>8.2850999999999999</v>
      </c>
      <c r="K36" s="85">
        <v>0.97850000000000004</v>
      </c>
      <c r="L36" s="83">
        <v>8.1832999999999991</v>
      </c>
      <c r="M36" s="84">
        <v>1.6400999999999999</v>
      </c>
      <c r="N36" s="84"/>
      <c r="O36" s="84">
        <v>8.2868999999999993</v>
      </c>
      <c r="P36" s="85">
        <v>0.97850000000000004</v>
      </c>
      <c r="Q36" s="83">
        <v>8.1900999999999993</v>
      </c>
      <c r="R36" s="84">
        <v>1.6398999999999999</v>
      </c>
      <c r="S36" s="84"/>
      <c r="T36" s="84">
        <v>8.2927999999999997</v>
      </c>
      <c r="U36" s="85">
        <v>0.97719999999999996</v>
      </c>
      <c r="V36" s="83">
        <v>8.1898999999999997</v>
      </c>
      <c r="W36" s="84">
        <v>1.6383000000000001</v>
      </c>
      <c r="X36" s="84"/>
      <c r="Y36" s="84">
        <v>8.3028999999999993</v>
      </c>
      <c r="Z36" s="85">
        <v>0.96809999999999996</v>
      </c>
      <c r="AA36" s="83">
        <v>8.1851000000000003</v>
      </c>
      <c r="AB36" s="84">
        <v>1.6440999999999999</v>
      </c>
      <c r="AC36" s="84"/>
      <c r="AD36" s="84">
        <v>8.2893000000000008</v>
      </c>
      <c r="AE36" s="85">
        <v>0.97829999999999995</v>
      </c>
      <c r="AF36" s="83">
        <v>8.0908999999999995</v>
      </c>
      <c r="AG36" s="84">
        <v>1.7133</v>
      </c>
      <c r="AH36" s="84"/>
      <c r="AI36" s="84">
        <v>8.2144999999999992</v>
      </c>
      <c r="AJ36" s="85">
        <v>1.0088999999999999</v>
      </c>
      <c r="AK36" s="83">
        <v>8.0459999999999994</v>
      </c>
      <c r="AL36" s="84">
        <v>1.7622</v>
      </c>
      <c r="AM36" s="84"/>
      <c r="AN36" s="84">
        <v>8.2045999999999992</v>
      </c>
      <c r="AO36" s="85">
        <v>1.0668</v>
      </c>
      <c r="AP36" s="83">
        <v>7.9804000000000004</v>
      </c>
      <c r="AQ36" s="84">
        <v>1.8208</v>
      </c>
      <c r="AR36" s="84"/>
      <c r="AS36" s="84">
        <v>8.2256999999999998</v>
      </c>
      <c r="AT36" s="85">
        <v>1.0563</v>
      </c>
      <c r="AU36" s="83">
        <v>7.9025999999999996</v>
      </c>
      <c r="AV36" s="84">
        <v>1.8714</v>
      </c>
      <c r="AW36" s="84"/>
      <c r="AX36" s="84">
        <v>8.1975999999999996</v>
      </c>
      <c r="AY36" s="85">
        <v>1.0748</v>
      </c>
      <c r="AZ36" s="83">
        <v>7.9599000000000002</v>
      </c>
      <c r="BA36" s="84">
        <v>1.8399000000000001</v>
      </c>
      <c r="BB36" s="84"/>
      <c r="BC36" s="84">
        <v>8.2042999999999999</v>
      </c>
      <c r="BD36" s="85">
        <v>1.0729</v>
      </c>
      <c r="BE36" s="83">
        <v>7.9279999999999999</v>
      </c>
      <c r="BF36" s="84">
        <v>1.8935999999999999</v>
      </c>
      <c r="BG36" s="84"/>
      <c r="BH36" s="84">
        <v>8.1905000000000001</v>
      </c>
      <c r="BI36" s="85">
        <v>1.0905</v>
      </c>
      <c r="BJ36" s="83">
        <v>8.0431000000000008</v>
      </c>
      <c r="BK36" s="84">
        <v>1.7701</v>
      </c>
      <c r="BL36" s="84"/>
      <c r="BM36" s="84">
        <v>8.2516999999999996</v>
      </c>
      <c r="BN36" s="85">
        <v>1.0288999999999999</v>
      </c>
      <c r="BO36" s="83">
        <v>8.0566999999999993</v>
      </c>
      <c r="BP36" s="84">
        <v>1.7637</v>
      </c>
      <c r="BQ36" s="84"/>
      <c r="BR36" s="84">
        <v>8.2391000000000005</v>
      </c>
      <c r="BS36" s="85">
        <v>1.0543</v>
      </c>
      <c r="BT36" s="83">
        <v>7.9912999999999998</v>
      </c>
      <c r="BU36" s="84">
        <v>1.7968999999999999</v>
      </c>
      <c r="BV36" s="84"/>
      <c r="BW36" s="84">
        <v>8.2182999999999993</v>
      </c>
      <c r="BX36" s="85">
        <v>1.0333000000000001</v>
      </c>
    </row>
    <row r="37" spans="1:76" ht="18">
      <c r="A37" s="8" t="s">
        <v>122</v>
      </c>
      <c r="B37" s="83">
        <v>8.0587999999999997</v>
      </c>
      <c r="C37" s="84">
        <v>1.7478</v>
      </c>
      <c r="D37" s="84"/>
      <c r="E37" s="84">
        <v>8.3709000000000007</v>
      </c>
      <c r="F37" s="85">
        <v>0.75009999999999999</v>
      </c>
      <c r="G37" s="83">
        <v>8.0022000000000002</v>
      </c>
      <c r="H37" s="84">
        <v>1.7562</v>
      </c>
      <c r="I37" s="84"/>
      <c r="J37" s="84">
        <v>8.3331</v>
      </c>
      <c r="K37" s="85">
        <v>0.76349999999999996</v>
      </c>
      <c r="L37" s="83">
        <v>8.0755999999999997</v>
      </c>
      <c r="M37" s="84">
        <v>1.7256</v>
      </c>
      <c r="N37" s="84"/>
      <c r="O37" s="84">
        <v>8.3686000000000007</v>
      </c>
      <c r="P37" s="85">
        <v>0.73240000000000005</v>
      </c>
      <c r="Q37" s="83">
        <v>8.0358000000000001</v>
      </c>
      <c r="R37" s="84">
        <v>1.7447999999999999</v>
      </c>
      <c r="S37" s="84"/>
      <c r="T37" s="84">
        <v>8.3682999999999996</v>
      </c>
      <c r="U37" s="85">
        <v>0.73570000000000002</v>
      </c>
      <c r="V37" s="83">
        <v>8.0185999999999993</v>
      </c>
      <c r="W37" s="84">
        <v>1.7296</v>
      </c>
      <c r="X37" s="84"/>
      <c r="Y37" s="84">
        <v>8.3733000000000004</v>
      </c>
      <c r="Z37" s="85">
        <v>0.73350000000000004</v>
      </c>
      <c r="AA37" s="83">
        <v>8.0061</v>
      </c>
      <c r="AB37" s="84">
        <v>1.7453000000000001</v>
      </c>
      <c r="AC37" s="84"/>
      <c r="AD37" s="84">
        <v>8.3649000000000004</v>
      </c>
      <c r="AE37" s="85">
        <v>0.7349</v>
      </c>
      <c r="AF37" s="83">
        <v>7.976</v>
      </c>
      <c r="AG37" s="84">
        <v>1.8231999999999999</v>
      </c>
      <c r="AH37" s="84"/>
      <c r="AI37" s="84">
        <v>8.2994000000000003</v>
      </c>
      <c r="AJ37" s="85">
        <v>0.78239999999999998</v>
      </c>
      <c r="AK37" s="83">
        <v>7.8838999999999997</v>
      </c>
      <c r="AL37" s="84">
        <v>1.8801000000000001</v>
      </c>
      <c r="AM37" s="84"/>
      <c r="AN37" s="84">
        <v>8.1969999999999992</v>
      </c>
      <c r="AO37" s="85">
        <v>0.91039999999999999</v>
      </c>
      <c r="AP37" s="83">
        <v>7.8994999999999997</v>
      </c>
      <c r="AQ37" s="84">
        <v>1.8511</v>
      </c>
      <c r="AR37" s="84"/>
      <c r="AS37" s="84">
        <v>8.2561</v>
      </c>
      <c r="AT37" s="85">
        <v>0.90049999999999997</v>
      </c>
      <c r="AU37" s="83">
        <v>7.8602999999999996</v>
      </c>
      <c r="AV37" s="84">
        <v>1.9138999999999999</v>
      </c>
      <c r="AW37" s="84"/>
      <c r="AX37" s="84">
        <v>8.2148000000000003</v>
      </c>
      <c r="AY37" s="85">
        <v>0.95679999999999998</v>
      </c>
      <c r="AZ37" s="83">
        <v>7.8967999999999998</v>
      </c>
      <c r="BA37" s="84">
        <v>1.8644000000000001</v>
      </c>
      <c r="BB37" s="84"/>
      <c r="BC37" s="84">
        <v>8.2411999999999992</v>
      </c>
      <c r="BD37" s="85">
        <v>0.92459999999999998</v>
      </c>
      <c r="BE37" s="83">
        <v>7.8571</v>
      </c>
      <c r="BF37" s="84">
        <v>1.9189000000000001</v>
      </c>
      <c r="BG37" s="84"/>
      <c r="BH37" s="84">
        <v>8.2119</v>
      </c>
      <c r="BI37" s="85">
        <v>0.94369999999999998</v>
      </c>
      <c r="BJ37" s="83">
        <v>7.9302999999999999</v>
      </c>
      <c r="BK37" s="84">
        <v>1.8361000000000001</v>
      </c>
      <c r="BL37" s="84"/>
      <c r="BM37" s="84">
        <v>8.2866999999999997</v>
      </c>
      <c r="BN37" s="85">
        <v>0.85529999999999995</v>
      </c>
      <c r="BO37" s="83">
        <v>7.9303999999999997</v>
      </c>
      <c r="BP37" s="84">
        <v>1.8286</v>
      </c>
      <c r="BQ37" s="84"/>
      <c r="BR37" s="84">
        <v>8.2385999999999999</v>
      </c>
      <c r="BS37" s="85">
        <v>0.89939999999999998</v>
      </c>
      <c r="BT37" s="83">
        <v>7.9024999999999999</v>
      </c>
      <c r="BU37" s="84">
        <v>1.8774999999999999</v>
      </c>
      <c r="BV37" s="84"/>
      <c r="BW37" s="84">
        <v>8.2586999999999993</v>
      </c>
      <c r="BX37" s="85">
        <v>0.86650000000000005</v>
      </c>
    </row>
    <row r="38" spans="1:76" ht="18">
      <c r="A38" s="8" t="s">
        <v>123</v>
      </c>
      <c r="B38" s="83">
        <v>8.0643100000000008</v>
      </c>
      <c r="C38" s="84">
        <v>1.72129</v>
      </c>
      <c r="D38" s="84"/>
      <c r="E38" s="84">
        <v>8.4657</v>
      </c>
      <c r="F38" s="85">
        <v>0.56930000000000003</v>
      </c>
      <c r="G38" s="83">
        <v>8.0921900000000004</v>
      </c>
      <c r="H38" s="84">
        <v>1.7394000000000001</v>
      </c>
      <c r="I38" s="84"/>
      <c r="J38" s="84">
        <v>8.3909000000000002</v>
      </c>
      <c r="K38" s="85">
        <v>0.5645</v>
      </c>
      <c r="L38" s="83">
        <v>8.1270199999999999</v>
      </c>
      <c r="M38" s="84">
        <v>1.7093799999999999</v>
      </c>
      <c r="N38" s="84"/>
      <c r="O38" s="84">
        <v>8.4247999999999994</v>
      </c>
      <c r="P38" s="85">
        <v>0.55640000000000001</v>
      </c>
      <c r="Q38" s="83">
        <v>8.1026100000000003</v>
      </c>
      <c r="R38" s="84">
        <v>1.6941900000000001</v>
      </c>
      <c r="S38" s="84"/>
      <c r="T38" s="84">
        <v>8.4528999999999996</v>
      </c>
      <c r="U38" s="85">
        <v>0.55189999999999995</v>
      </c>
      <c r="V38" s="83">
        <v>8.0908499999999997</v>
      </c>
      <c r="W38" s="84">
        <v>1.7101500000000001</v>
      </c>
      <c r="X38" s="84"/>
      <c r="Y38" s="84">
        <v>8.4450000000000003</v>
      </c>
      <c r="Z38" s="85">
        <v>0.54979999999999996</v>
      </c>
      <c r="AA38" s="83">
        <v>8.09558</v>
      </c>
      <c r="AB38" s="84">
        <v>1.72922</v>
      </c>
      <c r="AC38" s="84"/>
      <c r="AD38" s="84">
        <v>8.4481000000000002</v>
      </c>
      <c r="AE38" s="85">
        <v>0.54730000000000001</v>
      </c>
      <c r="AF38" s="83">
        <v>8.0632099999999998</v>
      </c>
      <c r="AG38" s="84">
        <v>1.7562</v>
      </c>
      <c r="AH38" s="84"/>
      <c r="AI38" s="84">
        <v>8.3918999999999997</v>
      </c>
      <c r="AJ38" s="85">
        <v>0.62229999999999996</v>
      </c>
      <c r="AK38" s="83">
        <v>7.9944499999999996</v>
      </c>
      <c r="AL38" s="84">
        <v>1.8085500000000001</v>
      </c>
      <c r="AM38" s="84"/>
      <c r="AN38" s="84">
        <v>8.3018000000000001</v>
      </c>
      <c r="AO38" s="85">
        <v>0.75080000000000002</v>
      </c>
      <c r="AP38" s="83">
        <v>8.0655099999999997</v>
      </c>
      <c r="AQ38" s="84">
        <v>1.78668</v>
      </c>
      <c r="AR38" s="84"/>
      <c r="AS38" s="84">
        <v>8.3492999999999995</v>
      </c>
      <c r="AT38" s="85">
        <v>0.8347</v>
      </c>
      <c r="AU38" s="83">
        <v>8.0282199999999992</v>
      </c>
      <c r="AV38" s="84">
        <v>1.8199799999999999</v>
      </c>
      <c r="AW38" s="84"/>
      <c r="AX38" s="84">
        <v>8.2916000000000007</v>
      </c>
      <c r="AY38" s="85">
        <v>0.90920000000000001</v>
      </c>
      <c r="AZ38" s="83">
        <v>8.0290499999999998</v>
      </c>
      <c r="BA38" s="84">
        <v>1.81135</v>
      </c>
      <c r="BB38" s="84"/>
      <c r="BC38" s="84">
        <v>8.3468999999999998</v>
      </c>
      <c r="BD38" s="85">
        <v>0.64990000000000003</v>
      </c>
      <c r="BE38" s="83">
        <v>8.0407200000000003</v>
      </c>
      <c r="BF38" s="84">
        <v>1.80088</v>
      </c>
      <c r="BG38" s="84"/>
      <c r="BH38" s="84">
        <v>8.3187999999999995</v>
      </c>
      <c r="BI38" s="85">
        <v>0.6744</v>
      </c>
      <c r="BJ38" s="83">
        <v>8.0583200000000001</v>
      </c>
      <c r="BK38" s="84">
        <v>1.72088</v>
      </c>
      <c r="BL38" s="84"/>
      <c r="BM38" s="84">
        <v>8.3748000000000005</v>
      </c>
      <c r="BN38" s="85">
        <v>0.76200000000000001</v>
      </c>
      <c r="BO38" s="83">
        <v>8.0389999999999997</v>
      </c>
      <c r="BP38" s="84">
        <v>1.7420100000000001</v>
      </c>
      <c r="BQ38" s="84"/>
      <c r="BR38" s="84">
        <v>8.4022000000000006</v>
      </c>
      <c r="BS38" s="85">
        <v>0.85319999999999996</v>
      </c>
      <c r="BT38" s="83">
        <v>8.0579400000000003</v>
      </c>
      <c r="BU38" s="84">
        <v>1.7850600000000001</v>
      </c>
      <c r="BV38" s="84"/>
      <c r="BW38" s="84">
        <v>8.3546999999999993</v>
      </c>
      <c r="BX38" s="85">
        <v>0.77949999999999997</v>
      </c>
    </row>
    <row r="39" spans="1:76" ht="18.75">
      <c r="A39" s="6" t="s">
        <v>124</v>
      </c>
      <c r="B39" s="83">
        <v>8.0336999999999996</v>
      </c>
      <c r="C39" s="84">
        <v>1.7526999999999999</v>
      </c>
      <c r="D39" s="84"/>
      <c r="E39" s="84">
        <v>8.1157000000000004</v>
      </c>
      <c r="F39" s="85">
        <v>1.7179</v>
      </c>
      <c r="G39" s="83">
        <v>8.0206999999999997</v>
      </c>
      <c r="H39" s="84">
        <v>1.7448999999999999</v>
      </c>
      <c r="I39" s="84"/>
      <c r="J39" s="84">
        <v>8.1236999999999995</v>
      </c>
      <c r="K39" s="85">
        <v>1.6929000000000001</v>
      </c>
      <c r="L39" s="83">
        <v>8.0566999999999993</v>
      </c>
      <c r="M39" s="84">
        <v>1.7142999999999999</v>
      </c>
      <c r="N39" s="84"/>
      <c r="O39" s="84">
        <v>8.1302000000000003</v>
      </c>
      <c r="P39" s="85">
        <v>1.6746000000000001</v>
      </c>
      <c r="Q39" s="83">
        <v>8.0460999999999991</v>
      </c>
      <c r="R39" s="84">
        <v>1.7262999999999999</v>
      </c>
      <c r="S39" s="84"/>
      <c r="T39" s="84">
        <v>8.1286000000000005</v>
      </c>
      <c r="U39" s="85">
        <v>1.6858</v>
      </c>
      <c r="V39" s="83">
        <v>8.0545000000000009</v>
      </c>
      <c r="W39" s="84">
        <v>1.7201</v>
      </c>
      <c r="X39" s="84"/>
      <c r="Y39" s="84">
        <v>8.1249000000000002</v>
      </c>
      <c r="Z39" s="85">
        <v>1.6922999999999999</v>
      </c>
      <c r="AA39" s="83">
        <v>8.0474999999999994</v>
      </c>
      <c r="AB39" s="84">
        <v>1.7233000000000001</v>
      </c>
      <c r="AC39" s="84"/>
      <c r="AD39" s="84">
        <v>8.0406999999999993</v>
      </c>
      <c r="AE39" s="85">
        <v>1.7563</v>
      </c>
      <c r="AF39" s="83">
        <v>8.0447000000000006</v>
      </c>
      <c r="AG39" s="84">
        <v>1.7497</v>
      </c>
      <c r="AH39" s="84"/>
      <c r="AI39" s="84">
        <v>8.0771999999999995</v>
      </c>
      <c r="AJ39" s="85">
        <v>1.754</v>
      </c>
      <c r="AK39" s="83">
        <v>8.0022000000000002</v>
      </c>
      <c r="AL39" s="84">
        <v>1.7938000000000001</v>
      </c>
      <c r="AM39" s="84"/>
      <c r="AN39" s="84">
        <v>8.0140999999999991</v>
      </c>
      <c r="AO39" s="85">
        <v>1.8269</v>
      </c>
      <c r="AP39" s="83">
        <v>8.0396000000000001</v>
      </c>
      <c r="AQ39" s="84">
        <v>1.7318</v>
      </c>
      <c r="AR39" s="84"/>
      <c r="AS39" s="84">
        <v>8.0047999999999995</v>
      </c>
      <c r="AT39" s="85">
        <v>1.8555999999999999</v>
      </c>
      <c r="AU39" s="83">
        <v>7.9950999999999999</v>
      </c>
      <c r="AV39" s="84">
        <v>1.7333000000000001</v>
      </c>
      <c r="AW39" s="84"/>
      <c r="AX39" s="84">
        <v>7.9855999999999998</v>
      </c>
      <c r="AY39" s="85">
        <v>1.8777999999999999</v>
      </c>
      <c r="AZ39" s="83">
        <v>8.0277999999999992</v>
      </c>
      <c r="BA39" s="84">
        <v>1.7278</v>
      </c>
      <c r="BB39" s="84"/>
      <c r="BC39" s="84">
        <v>7.9988000000000001</v>
      </c>
      <c r="BD39" s="85">
        <v>1.8624000000000001</v>
      </c>
      <c r="BE39" s="83">
        <v>8.0126000000000008</v>
      </c>
      <c r="BF39" s="84">
        <v>1.7263999999999999</v>
      </c>
      <c r="BG39" s="84"/>
      <c r="BH39" s="84">
        <v>7.9869000000000003</v>
      </c>
      <c r="BI39" s="85">
        <v>1.8753</v>
      </c>
      <c r="BJ39" s="83">
        <v>8.0004000000000008</v>
      </c>
      <c r="BK39" s="84">
        <v>1.7787999999999999</v>
      </c>
      <c r="BL39" s="84"/>
      <c r="BM39" s="84">
        <v>8.0287000000000006</v>
      </c>
      <c r="BN39" s="85">
        <v>1.8279000000000001</v>
      </c>
      <c r="BO39" s="83">
        <v>8.0630000000000006</v>
      </c>
      <c r="BP39" s="84">
        <v>1.6886000000000001</v>
      </c>
      <c r="BQ39" s="84"/>
      <c r="BR39" s="84">
        <v>8.0054999999999996</v>
      </c>
      <c r="BS39" s="85">
        <v>1.8471</v>
      </c>
      <c r="BT39" s="83">
        <v>7.9941000000000004</v>
      </c>
      <c r="BU39" s="84">
        <v>1.7921</v>
      </c>
      <c r="BV39" s="84"/>
      <c r="BW39" s="84">
        <v>8.0178999999999991</v>
      </c>
      <c r="BX39" s="85">
        <v>1.8361000000000001</v>
      </c>
    </row>
    <row r="40" spans="1:76" ht="18.75">
      <c r="A40" s="6" t="s">
        <v>125</v>
      </c>
      <c r="B40" s="83">
        <v>8.0112000000000005</v>
      </c>
      <c r="C40" s="84">
        <v>1.7684</v>
      </c>
      <c r="D40" s="84"/>
      <c r="E40" s="84">
        <v>8.0391999999999992</v>
      </c>
      <c r="F40" s="85">
        <v>0.87019999999999997</v>
      </c>
      <c r="G40" s="83">
        <v>7.9782000000000002</v>
      </c>
      <c r="H40" s="84">
        <v>1.7444</v>
      </c>
      <c r="I40" s="84"/>
      <c r="J40" s="84">
        <v>8.0220000000000002</v>
      </c>
      <c r="K40" s="85">
        <v>0.80640000000000001</v>
      </c>
      <c r="L40" s="83">
        <v>7.9775999999999998</v>
      </c>
      <c r="M40" s="84">
        <v>1.7223999999999999</v>
      </c>
      <c r="N40" s="84"/>
      <c r="O40" s="84">
        <v>8.0503</v>
      </c>
      <c r="P40" s="85">
        <v>0.75929999999999997</v>
      </c>
      <c r="Q40" s="83">
        <v>8.0023999999999997</v>
      </c>
      <c r="R40" s="84">
        <v>1.7330000000000001</v>
      </c>
      <c r="S40" s="84"/>
      <c r="T40" s="84">
        <v>8.0367999999999995</v>
      </c>
      <c r="U40" s="85">
        <v>0.76219999999999999</v>
      </c>
      <c r="V40" s="83">
        <v>8.0039999999999996</v>
      </c>
      <c r="W40" s="84">
        <v>1.7649999999999999</v>
      </c>
      <c r="X40" s="84"/>
      <c r="Y40" s="84">
        <v>8.0381999999999998</v>
      </c>
      <c r="Z40" s="85">
        <v>0.76980000000000004</v>
      </c>
      <c r="AA40" s="83">
        <v>7.9897</v>
      </c>
      <c r="AB40" s="84">
        <v>1.7511000000000001</v>
      </c>
      <c r="AC40" s="84"/>
      <c r="AD40" s="84">
        <v>8.0335999999999999</v>
      </c>
      <c r="AE40" s="85">
        <v>0.75919999999999999</v>
      </c>
      <c r="AF40" s="83">
        <v>7.9572000000000003</v>
      </c>
      <c r="AG40" s="84">
        <v>1.8108</v>
      </c>
      <c r="AH40" s="84"/>
      <c r="AI40" s="84">
        <v>7.9706999999999999</v>
      </c>
      <c r="AJ40" s="85">
        <v>1.1036999999999999</v>
      </c>
      <c r="AK40" s="83">
        <v>7.891</v>
      </c>
      <c r="AL40" s="84">
        <v>1.8575999999999999</v>
      </c>
      <c r="AM40" s="84"/>
      <c r="AN40" s="84">
        <v>7.8533999999999997</v>
      </c>
      <c r="AO40" s="85">
        <v>1.2827999999999999</v>
      </c>
      <c r="AP40" s="83">
        <v>7.8585000000000003</v>
      </c>
      <c r="AQ40" s="84">
        <v>1.8625</v>
      </c>
      <c r="AR40" s="84"/>
      <c r="AS40" s="84">
        <v>7.8825000000000003</v>
      </c>
      <c r="AT40" s="85">
        <v>1.3443000000000001</v>
      </c>
      <c r="AU40" s="83">
        <v>7.8299000000000003</v>
      </c>
      <c r="AV40" s="84">
        <v>1.9182999999999999</v>
      </c>
      <c r="AW40" s="84"/>
      <c r="AX40" s="84">
        <v>7.8586</v>
      </c>
      <c r="AY40" s="85">
        <v>1.4168000000000001</v>
      </c>
      <c r="AZ40" s="83">
        <v>7.8643999999999998</v>
      </c>
      <c r="BA40" s="84">
        <v>1.8774</v>
      </c>
      <c r="BB40" s="84"/>
      <c r="BC40" s="84">
        <v>7.8696999999999999</v>
      </c>
      <c r="BD40" s="85">
        <v>1.3725000000000001</v>
      </c>
      <c r="BE40" s="83">
        <v>7.8422000000000001</v>
      </c>
      <c r="BF40" s="84">
        <v>1.9008</v>
      </c>
      <c r="BG40" s="84"/>
      <c r="BH40" s="84">
        <v>7.8404999999999996</v>
      </c>
      <c r="BI40" s="85">
        <v>1.3969</v>
      </c>
      <c r="BJ40" s="83">
        <v>7.8773</v>
      </c>
      <c r="BK40" s="84">
        <v>1.8421000000000001</v>
      </c>
      <c r="BL40" s="84"/>
      <c r="BM40" s="84">
        <v>7.9127000000000001</v>
      </c>
      <c r="BN40" s="85">
        <v>1.2833000000000001</v>
      </c>
      <c r="BO40" s="83">
        <v>7.8459000000000003</v>
      </c>
      <c r="BP40" s="84">
        <v>1.8383</v>
      </c>
      <c r="BQ40" s="84"/>
      <c r="BR40" s="84">
        <v>7.9801000000000002</v>
      </c>
      <c r="BS40" s="85">
        <v>1.2857000000000001</v>
      </c>
      <c r="BT40" s="83">
        <v>7.9161999999999999</v>
      </c>
      <c r="BU40" s="84">
        <v>1.8517999999999999</v>
      </c>
      <c r="BV40" s="84"/>
      <c r="BW40" s="84">
        <v>7.8787000000000003</v>
      </c>
      <c r="BX40" s="85">
        <v>1.2653000000000001</v>
      </c>
    </row>
    <row r="41" spans="1:76" ht="18.75">
      <c r="A41" s="6" t="s">
        <v>126</v>
      </c>
      <c r="B41" s="83">
        <v>7.8505000000000003</v>
      </c>
      <c r="C41" s="84">
        <v>1.7585</v>
      </c>
      <c r="D41" s="84"/>
      <c r="E41" s="84">
        <v>7.9961000000000002</v>
      </c>
      <c r="F41" s="85">
        <v>0.82709999999999995</v>
      </c>
      <c r="G41" s="83">
        <v>7.8311000000000002</v>
      </c>
      <c r="H41" s="84">
        <v>1.7743</v>
      </c>
      <c r="I41" s="84"/>
      <c r="J41" s="84">
        <v>7.9988000000000001</v>
      </c>
      <c r="K41" s="85">
        <v>0.7742</v>
      </c>
      <c r="L41" s="83">
        <v>7.8693999999999997</v>
      </c>
      <c r="M41" s="84">
        <v>1.7782</v>
      </c>
      <c r="N41" s="84"/>
      <c r="O41" s="84">
        <v>8.0094999999999992</v>
      </c>
      <c r="P41" s="85">
        <v>0.75270000000000004</v>
      </c>
      <c r="Q41" s="83">
        <v>7.8760000000000003</v>
      </c>
      <c r="R41" s="84">
        <v>1.7696000000000001</v>
      </c>
      <c r="S41" s="84"/>
      <c r="T41" s="84">
        <v>8.0083000000000002</v>
      </c>
      <c r="U41" s="85">
        <v>0.75009999999999999</v>
      </c>
      <c r="V41" s="83">
        <v>7.8781999999999996</v>
      </c>
      <c r="W41" s="84">
        <v>1.7665999999999999</v>
      </c>
      <c r="X41" s="84"/>
      <c r="Y41" s="84">
        <v>8.0106000000000002</v>
      </c>
      <c r="Z41" s="85">
        <v>0.75339999999999996</v>
      </c>
      <c r="AA41" s="83">
        <v>7.8689999999999998</v>
      </c>
      <c r="AB41" s="84">
        <v>1.7724</v>
      </c>
      <c r="AC41" s="84"/>
      <c r="AD41" s="84">
        <v>8.0235000000000003</v>
      </c>
      <c r="AE41" s="85">
        <v>0.75070000000000003</v>
      </c>
      <c r="AF41" s="83">
        <v>7.8205999999999998</v>
      </c>
      <c r="AG41" s="84">
        <v>1.7818000000000001</v>
      </c>
      <c r="AH41" s="84"/>
      <c r="AI41" s="84">
        <v>7.9405000000000001</v>
      </c>
      <c r="AJ41" s="85">
        <v>0.8427</v>
      </c>
      <c r="AK41" s="83">
        <v>7.7714999999999996</v>
      </c>
      <c r="AL41" s="84">
        <v>1.8403</v>
      </c>
      <c r="AM41" s="84"/>
      <c r="AN41" s="84">
        <v>7.8391999999999999</v>
      </c>
      <c r="AO41" s="85">
        <v>1.0002</v>
      </c>
      <c r="AP41" s="83">
        <v>7.7019000000000002</v>
      </c>
      <c r="AQ41" s="84">
        <v>1.8903000000000001</v>
      </c>
      <c r="AR41" s="84"/>
      <c r="AS41" s="84">
        <v>7.8075999999999999</v>
      </c>
      <c r="AT41" s="85">
        <v>1.0596000000000001</v>
      </c>
      <c r="AU41" s="83">
        <v>7.5970000000000004</v>
      </c>
      <c r="AV41" s="84">
        <v>1.9157999999999999</v>
      </c>
      <c r="AW41" s="84"/>
      <c r="AX41" s="84">
        <v>7.7436999999999996</v>
      </c>
      <c r="AY41" s="85">
        <v>1.1618999999999999</v>
      </c>
      <c r="AZ41" s="83">
        <v>7.6731999999999996</v>
      </c>
      <c r="BA41" s="84">
        <v>1.9101999999999999</v>
      </c>
      <c r="BB41" s="84"/>
      <c r="BC41" s="84">
        <v>7.7539999999999996</v>
      </c>
      <c r="BD41" s="85">
        <v>1.0973999999999999</v>
      </c>
      <c r="BE41" s="83">
        <v>7.6177999999999999</v>
      </c>
      <c r="BF41" s="84">
        <v>1.9219999999999999</v>
      </c>
      <c r="BG41" s="84"/>
      <c r="BH41" s="84">
        <v>7.7807000000000004</v>
      </c>
      <c r="BI41" s="85">
        <v>1.1203000000000001</v>
      </c>
      <c r="BJ41" s="83">
        <v>7.7302999999999997</v>
      </c>
      <c r="BK41" s="84">
        <v>1.8039000000000001</v>
      </c>
      <c r="BL41" s="84"/>
      <c r="BM41" s="84">
        <v>7.8754999999999997</v>
      </c>
      <c r="BN41" s="85">
        <v>0.94210000000000005</v>
      </c>
      <c r="BO41" s="83">
        <v>7.7140000000000004</v>
      </c>
      <c r="BP41" s="84">
        <v>1.851</v>
      </c>
      <c r="BQ41" s="84"/>
      <c r="BR41" s="84">
        <v>7.7521000000000004</v>
      </c>
      <c r="BS41" s="85">
        <v>1.0392999999999999</v>
      </c>
      <c r="BT41" s="83">
        <v>7.7565999999999997</v>
      </c>
      <c r="BU41" s="84">
        <v>1.8584000000000001</v>
      </c>
      <c r="BV41" s="84"/>
      <c r="BW41" s="84">
        <v>7.8673000000000002</v>
      </c>
      <c r="BX41" s="85">
        <v>0.9859</v>
      </c>
    </row>
    <row r="42" spans="1:76" ht="18.75">
      <c r="A42" s="6" t="s">
        <v>127</v>
      </c>
      <c r="B42" s="83">
        <v>7.8566000000000003</v>
      </c>
      <c r="C42" s="84">
        <v>1.7250000000000001</v>
      </c>
      <c r="D42" s="84"/>
      <c r="E42" s="84">
        <v>7.9398</v>
      </c>
      <c r="F42" s="85">
        <v>0.74980000000000002</v>
      </c>
      <c r="G42" s="83">
        <v>7.8215000000000003</v>
      </c>
      <c r="H42" s="84">
        <v>1.7313000000000001</v>
      </c>
      <c r="I42" s="84"/>
      <c r="J42" s="84">
        <v>7.9180000000000001</v>
      </c>
      <c r="K42" s="85">
        <v>0.75980000000000003</v>
      </c>
      <c r="L42" s="83">
        <v>7.8936999999999999</v>
      </c>
      <c r="M42" s="84">
        <v>1.7441</v>
      </c>
      <c r="N42" s="84"/>
      <c r="O42" s="84">
        <v>7.9652000000000003</v>
      </c>
      <c r="P42" s="85">
        <v>0.73860000000000003</v>
      </c>
      <c r="Q42" s="83">
        <v>7.8693999999999997</v>
      </c>
      <c r="R42" s="84">
        <v>1.7254</v>
      </c>
      <c r="S42" s="84"/>
      <c r="T42" s="84">
        <v>7.9587000000000003</v>
      </c>
      <c r="U42" s="85">
        <v>0.73029999999999995</v>
      </c>
      <c r="V42" s="83">
        <v>7.8827999999999996</v>
      </c>
      <c r="W42" s="84">
        <v>1.7387999999999999</v>
      </c>
      <c r="X42" s="84"/>
      <c r="Y42" s="84">
        <v>7.9528999999999996</v>
      </c>
      <c r="Z42" s="85">
        <v>0.72509999999999997</v>
      </c>
      <c r="AA42" s="83">
        <v>7.8609999999999998</v>
      </c>
      <c r="AB42" s="84">
        <v>1.7276</v>
      </c>
      <c r="AC42" s="84"/>
      <c r="AD42" s="84">
        <v>7.9433999999999996</v>
      </c>
      <c r="AE42" s="85">
        <v>0.72340000000000004</v>
      </c>
      <c r="AF42" s="83">
        <v>7.7880000000000003</v>
      </c>
      <c r="AG42" s="84">
        <v>1.7869999999999999</v>
      </c>
      <c r="AH42" s="84"/>
      <c r="AI42" s="84">
        <v>7.8891999999999998</v>
      </c>
      <c r="AJ42" s="85">
        <v>0.74539999999999995</v>
      </c>
      <c r="AK42" s="83">
        <v>7.7363</v>
      </c>
      <c r="AL42" s="84">
        <v>1.8063</v>
      </c>
      <c r="AM42" s="84"/>
      <c r="AN42" s="84">
        <v>7.8232999999999997</v>
      </c>
      <c r="AO42" s="85">
        <v>0.89849999999999997</v>
      </c>
      <c r="AP42" s="83">
        <v>7.6696</v>
      </c>
      <c r="AQ42" s="84">
        <v>1.8866000000000001</v>
      </c>
      <c r="AR42" s="84"/>
      <c r="AS42" s="84">
        <v>7.7728000000000002</v>
      </c>
      <c r="AT42" s="85">
        <v>0.9052</v>
      </c>
      <c r="AU42" s="83">
        <v>7.5618999999999996</v>
      </c>
      <c r="AV42" s="84">
        <v>1.9399</v>
      </c>
      <c r="AW42" s="84"/>
      <c r="AX42" s="84">
        <v>7.7453000000000003</v>
      </c>
      <c r="AY42" s="85">
        <v>0.93330000000000002</v>
      </c>
      <c r="AZ42" s="83">
        <v>7.6310000000000002</v>
      </c>
      <c r="BA42" s="84">
        <v>1.9148000000000001</v>
      </c>
      <c r="BB42" s="84"/>
      <c r="BC42" s="84">
        <v>7.7641999999999998</v>
      </c>
      <c r="BD42" s="85">
        <v>0.88380000000000003</v>
      </c>
      <c r="BE42" s="83">
        <v>7.5746000000000002</v>
      </c>
      <c r="BF42" s="84">
        <v>1.9508000000000001</v>
      </c>
      <c r="BG42" s="84"/>
      <c r="BH42" s="84">
        <v>7.7282000000000002</v>
      </c>
      <c r="BI42" s="85">
        <v>0.88739999999999997</v>
      </c>
      <c r="BJ42" s="83">
        <v>7.7121000000000004</v>
      </c>
      <c r="BK42" s="84">
        <v>1.8441000000000001</v>
      </c>
      <c r="BL42" s="84"/>
      <c r="BM42" s="84">
        <v>7.88</v>
      </c>
      <c r="BN42" s="85">
        <v>0.81640000000000001</v>
      </c>
      <c r="BO42" s="83">
        <v>7.6870000000000003</v>
      </c>
      <c r="BP42" s="84">
        <v>1.8520000000000001</v>
      </c>
      <c r="BQ42" s="84"/>
      <c r="BR42" s="84">
        <v>7.7481</v>
      </c>
      <c r="BS42" s="85">
        <v>0.88929999999999998</v>
      </c>
      <c r="BT42" s="83">
        <v>7.6795999999999998</v>
      </c>
      <c r="BU42" s="84">
        <v>1.8593999999999999</v>
      </c>
      <c r="BV42" s="84"/>
      <c r="BW42" s="84">
        <v>7.8606999999999996</v>
      </c>
      <c r="BX42" s="85">
        <v>0.82069999999999999</v>
      </c>
    </row>
    <row r="43" spans="1:76" ht="18.75">
      <c r="A43" s="6" t="s">
        <v>128</v>
      </c>
      <c r="B43" s="83">
        <v>7.8148</v>
      </c>
      <c r="C43" s="84">
        <v>1.82</v>
      </c>
      <c r="D43" s="84"/>
      <c r="E43" s="84">
        <v>7.9939999999999998</v>
      </c>
      <c r="F43" s="85">
        <v>0.77659999999999996</v>
      </c>
      <c r="G43" s="83">
        <v>7.8083</v>
      </c>
      <c r="H43" s="84">
        <v>1.8401000000000001</v>
      </c>
      <c r="I43" s="84"/>
      <c r="J43" s="84">
        <v>7.9675000000000002</v>
      </c>
      <c r="K43" s="85">
        <v>0.76670000000000005</v>
      </c>
      <c r="L43" s="83">
        <v>7.8441000000000001</v>
      </c>
      <c r="M43" s="84">
        <v>1.8079000000000001</v>
      </c>
      <c r="N43" s="84"/>
      <c r="O43" s="84">
        <v>8.0038999999999998</v>
      </c>
      <c r="P43" s="85">
        <v>0.75029999999999997</v>
      </c>
      <c r="Q43" s="83">
        <v>7.8666999999999998</v>
      </c>
      <c r="R43" s="84">
        <v>1.8150999999999999</v>
      </c>
      <c r="S43" s="84"/>
      <c r="T43" s="84">
        <v>8.0016999999999996</v>
      </c>
      <c r="U43" s="85">
        <v>0.7631</v>
      </c>
      <c r="V43" s="83">
        <v>7.8563999999999998</v>
      </c>
      <c r="W43" s="84">
        <v>1.8242</v>
      </c>
      <c r="X43" s="84"/>
      <c r="Y43" s="84">
        <v>8.0015000000000001</v>
      </c>
      <c r="Z43" s="85">
        <v>0.76490000000000002</v>
      </c>
      <c r="AA43" s="83">
        <v>7.8402000000000003</v>
      </c>
      <c r="AB43" s="84">
        <v>1.8411999999999999</v>
      </c>
      <c r="AC43" s="84"/>
      <c r="AD43" s="84">
        <v>7.9958999999999998</v>
      </c>
      <c r="AE43" s="85">
        <v>0.7671</v>
      </c>
      <c r="AF43" s="83">
        <v>7.8095999999999997</v>
      </c>
      <c r="AG43" s="84">
        <v>1.8453999999999999</v>
      </c>
      <c r="AH43" s="84"/>
      <c r="AI43" s="84">
        <v>7.9793000000000003</v>
      </c>
      <c r="AJ43" s="85">
        <v>0.81189999999999996</v>
      </c>
      <c r="AK43" s="83">
        <v>7.7377000000000002</v>
      </c>
      <c r="AL43" s="84">
        <v>1.8441000000000001</v>
      </c>
      <c r="AM43" s="84"/>
      <c r="AN43" s="84">
        <v>7.8987999999999996</v>
      </c>
      <c r="AO43" s="85">
        <v>0.91379999999999995</v>
      </c>
      <c r="AP43" s="83">
        <v>7.6844000000000001</v>
      </c>
      <c r="AQ43" s="84">
        <v>1.9708000000000001</v>
      </c>
      <c r="AR43" s="84"/>
      <c r="AS43" s="84">
        <v>7.8856000000000002</v>
      </c>
      <c r="AT43" s="85">
        <v>0.87360000000000004</v>
      </c>
      <c r="AU43" s="83">
        <v>7.6082999999999998</v>
      </c>
      <c r="AV43" s="84">
        <v>1.9826999999999999</v>
      </c>
      <c r="AW43" s="84"/>
      <c r="AX43" s="84">
        <v>7.7900999999999998</v>
      </c>
      <c r="AY43" s="85">
        <v>0.88249999999999995</v>
      </c>
      <c r="AZ43" s="83">
        <v>7.6773999999999996</v>
      </c>
      <c r="BA43" s="84">
        <v>1.9785999999999999</v>
      </c>
      <c r="BB43" s="84"/>
      <c r="BC43" s="84">
        <v>7.8571999999999997</v>
      </c>
      <c r="BD43" s="85">
        <v>0.86499999999999999</v>
      </c>
      <c r="BE43" s="83">
        <v>7.6383999999999999</v>
      </c>
      <c r="BF43" s="84">
        <v>1.9930000000000001</v>
      </c>
      <c r="BG43" s="84"/>
      <c r="BH43" s="84">
        <v>7.8292999999999999</v>
      </c>
      <c r="BI43" s="85">
        <v>0.85089999999999999</v>
      </c>
      <c r="BJ43" s="83">
        <v>7.7354000000000003</v>
      </c>
      <c r="BK43" s="84">
        <v>1.9168000000000001</v>
      </c>
      <c r="BL43" s="84"/>
      <c r="BM43" s="84">
        <v>7.9503000000000004</v>
      </c>
      <c r="BN43" s="85">
        <v>0.80910000000000004</v>
      </c>
      <c r="BO43" s="83">
        <v>7.7221000000000002</v>
      </c>
      <c r="BP43" s="84">
        <v>1.8875</v>
      </c>
      <c r="BQ43" s="84"/>
      <c r="BR43" s="84">
        <v>7.8707000000000003</v>
      </c>
      <c r="BS43" s="85">
        <v>0.82630000000000003</v>
      </c>
      <c r="BT43" s="83">
        <v>7.7267000000000001</v>
      </c>
      <c r="BU43" s="84">
        <v>1.9439</v>
      </c>
      <c r="BV43" s="84"/>
      <c r="BW43" s="84">
        <v>7.9359999999999999</v>
      </c>
      <c r="BX43" s="85">
        <v>0.82399999999999995</v>
      </c>
    </row>
    <row r="44" spans="1:76" ht="18.75">
      <c r="A44" s="8" t="s">
        <v>129</v>
      </c>
      <c r="B44" s="83">
        <v>8.2304999999999993</v>
      </c>
      <c r="C44" s="84">
        <v>1.6749000000000001</v>
      </c>
      <c r="D44" s="84"/>
      <c r="E44" s="84">
        <v>8.2864000000000004</v>
      </c>
      <c r="F44" s="85">
        <v>1.5751999999999999</v>
      </c>
      <c r="G44" s="83">
        <v>8.2102000000000004</v>
      </c>
      <c r="H44" s="84">
        <v>1.6876</v>
      </c>
      <c r="I44" s="84"/>
      <c r="J44" s="84">
        <v>8.2891999999999992</v>
      </c>
      <c r="K44" s="85">
        <v>1.5549999999999999</v>
      </c>
      <c r="L44" s="83">
        <v>8.2210000000000001</v>
      </c>
      <c r="M44" s="84">
        <v>1.6808000000000001</v>
      </c>
      <c r="N44" s="84"/>
      <c r="O44" s="84">
        <v>8.2987000000000002</v>
      </c>
      <c r="P44" s="85">
        <v>1.5350999999999999</v>
      </c>
      <c r="Q44" s="83">
        <v>8.2233999999999998</v>
      </c>
      <c r="R44" s="84">
        <v>1.6801999999999999</v>
      </c>
      <c r="S44" s="84"/>
      <c r="T44" s="84">
        <v>8.2911000000000001</v>
      </c>
      <c r="U44" s="85">
        <v>1.5528999999999999</v>
      </c>
      <c r="V44" s="83">
        <v>8.2220999999999993</v>
      </c>
      <c r="W44" s="84">
        <v>1.6805000000000001</v>
      </c>
      <c r="X44" s="84"/>
      <c r="Y44" s="84">
        <v>8.2841000000000005</v>
      </c>
      <c r="Z44" s="85">
        <v>1.5625</v>
      </c>
      <c r="AA44" s="83">
        <v>8.2213999999999992</v>
      </c>
      <c r="AB44" s="84">
        <v>1.681</v>
      </c>
      <c r="AC44" s="84"/>
      <c r="AD44" s="84">
        <v>8.2895000000000003</v>
      </c>
      <c r="AE44" s="85">
        <v>1.5528999999999999</v>
      </c>
      <c r="AF44" s="83">
        <v>8.1853999999999996</v>
      </c>
      <c r="AG44" s="84">
        <v>1.7156</v>
      </c>
      <c r="AH44" s="84"/>
      <c r="AI44" s="84">
        <v>8.2347000000000001</v>
      </c>
      <c r="AJ44" s="85">
        <v>1.6251</v>
      </c>
      <c r="AK44" s="83">
        <v>8.1393000000000004</v>
      </c>
      <c r="AL44" s="84">
        <v>1.7443</v>
      </c>
      <c r="AM44" s="84"/>
      <c r="AN44" s="84">
        <v>8.1434999999999995</v>
      </c>
      <c r="AO44" s="85">
        <v>1.6982999999999999</v>
      </c>
      <c r="AP44" s="83">
        <v>8.1516000000000002</v>
      </c>
      <c r="AQ44" s="84">
        <v>1.7516</v>
      </c>
      <c r="AR44" s="84"/>
      <c r="AS44" s="84">
        <v>8.1692999999999998</v>
      </c>
      <c r="AT44" s="85">
        <v>1.7206999999999999</v>
      </c>
      <c r="AU44" s="83">
        <v>8.1297999999999995</v>
      </c>
      <c r="AV44" s="84">
        <v>1.7724</v>
      </c>
      <c r="AW44" s="84"/>
      <c r="AX44" s="84">
        <v>8.1226000000000003</v>
      </c>
      <c r="AY44" s="85">
        <v>1.7696000000000001</v>
      </c>
      <c r="AZ44" s="83">
        <v>8.1439000000000004</v>
      </c>
      <c r="BA44" s="84">
        <v>1.7591000000000001</v>
      </c>
      <c r="BB44" s="84"/>
      <c r="BC44" s="84">
        <v>8.1576000000000004</v>
      </c>
      <c r="BD44" s="85">
        <v>1.7336</v>
      </c>
      <c r="BE44" s="83">
        <v>8.1278000000000006</v>
      </c>
      <c r="BF44" s="84">
        <v>1.7738</v>
      </c>
      <c r="BG44" s="84"/>
      <c r="BH44" s="84">
        <v>8.1313999999999993</v>
      </c>
      <c r="BI44" s="85">
        <v>1.7605999999999999</v>
      </c>
      <c r="BJ44" s="83">
        <v>8.1723999999999997</v>
      </c>
      <c r="BK44" s="84">
        <v>1.7314000000000001</v>
      </c>
      <c r="BL44" s="84"/>
      <c r="BM44" s="84">
        <v>8.2086000000000006</v>
      </c>
      <c r="BN44" s="85">
        <v>1.677</v>
      </c>
      <c r="BO44" s="83">
        <v>8.1584000000000003</v>
      </c>
      <c r="BP44" s="84">
        <v>1.7294</v>
      </c>
      <c r="BQ44" s="84"/>
      <c r="BR44" s="84">
        <v>8.1732999999999993</v>
      </c>
      <c r="BS44" s="85">
        <v>1.6859</v>
      </c>
      <c r="BT44" s="83">
        <v>8.1509</v>
      </c>
      <c r="BU44" s="84">
        <v>1.7503</v>
      </c>
      <c r="BV44" s="84"/>
      <c r="BW44" s="84">
        <v>8.1636000000000006</v>
      </c>
      <c r="BX44" s="85">
        <v>1.7018</v>
      </c>
    </row>
    <row r="45" spans="1:76" ht="18.75">
      <c r="A45" s="8" t="s">
        <v>130</v>
      </c>
      <c r="B45" s="83">
        <v>8.4086999999999996</v>
      </c>
      <c r="C45" s="84">
        <v>1.3005</v>
      </c>
      <c r="D45" s="84"/>
      <c r="E45" s="84">
        <v>8.4770000000000003</v>
      </c>
      <c r="F45" s="85">
        <v>0.83099999999999996</v>
      </c>
      <c r="G45" s="83">
        <v>8.3998000000000008</v>
      </c>
      <c r="H45" s="84">
        <v>1.2831999999999999</v>
      </c>
      <c r="I45" s="84"/>
      <c r="J45" s="84">
        <v>8.4443000000000001</v>
      </c>
      <c r="K45" s="85">
        <v>0.8155</v>
      </c>
      <c r="L45" s="83">
        <v>8.4174000000000007</v>
      </c>
      <c r="M45" s="84">
        <v>1.272</v>
      </c>
      <c r="N45" s="84"/>
      <c r="O45" s="84">
        <v>8.4505999999999997</v>
      </c>
      <c r="P45" s="85">
        <v>0.79759999999999998</v>
      </c>
      <c r="Q45" s="83">
        <v>8.4283999999999999</v>
      </c>
      <c r="R45" s="84">
        <v>1.2678</v>
      </c>
      <c r="S45" s="84"/>
      <c r="T45" s="84">
        <v>8.4571000000000005</v>
      </c>
      <c r="U45" s="85">
        <v>0.79910000000000003</v>
      </c>
      <c r="V45" s="83">
        <v>8.4143000000000008</v>
      </c>
      <c r="W45" s="84">
        <v>1.2797000000000001</v>
      </c>
      <c r="X45" s="84"/>
      <c r="Y45" s="84">
        <v>8.4490999999999996</v>
      </c>
      <c r="Z45" s="85">
        <v>0.80510000000000004</v>
      </c>
      <c r="AA45" s="83">
        <v>8.4111999999999991</v>
      </c>
      <c r="AB45" s="84">
        <v>1.2816000000000001</v>
      </c>
      <c r="AC45" s="84"/>
      <c r="AD45" s="84">
        <v>8.4530999999999992</v>
      </c>
      <c r="AE45" s="85">
        <v>0.80089999999999995</v>
      </c>
      <c r="AF45" s="83">
        <v>8.3991000000000007</v>
      </c>
      <c r="AG45" s="84">
        <v>1.2495000000000001</v>
      </c>
      <c r="AH45" s="84"/>
      <c r="AI45" s="84">
        <v>8.4087999999999994</v>
      </c>
      <c r="AJ45" s="85">
        <v>0.88919999999999999</v>
      </c>
      <c r="AK45" s="83">
        <v>8.3603000000000005</v>
      </c>
      <c r="AL45" s="84">
        <v>1.2657</v>
      </c>
      <c r="AM45" s="84"/>
      <c r="AN45" s="84">
        <v>8.2927</v>
      </c>
      <c r="AO45" s="85">
        <v>1.1327</v>
      </c>
      <c r="AP45" s="83">
        <v>8.4436</v>
      </c>
      <c r="AQ45" s="84">
        <v>1.2714000000000001</v>
      </c>
      <c r="AR45" s="84"/>
      <c r="AS45" s="84">
        <v>8.3323</v>
      </c>
      <c r="AT45" s="85">
        <v>1.2195</v>
      </c>
      <c r="AU45" s="83">
        <v>8.4494000000000007</v>
      </c>
      <c r="AV45" s="84">
        <v>1.2498</v>
      </c>
      <c r="AW45" s="84"/>
      <c r="AX45" s="84">
        <v>8.2746999999999993</v>
      </c>
      <c r="AY45" s="85">
        <v>1.3511</v>
      </c>
      <c r="AZ45" s="83">
        <v>8.4441000000000006</v>
      </c>
      <c r="BA45" s="84">
        <v>1.2735000000000001</v>
      </c>
      <c r="BB45" s="84"/>
      <c r="BC45" s="84">
        <v>8.3148999999999997</v>
      </c>
      <c r="BD45" s="85">
        <v>1.2619</v>
      </c>
      <c r="BE45" s="83">
        <v>8.4420000000000002</v>
      </c>
      <c r="BF45" s="84">
        <v>1.2854000000000001</v>
      </c>
      <c r="BG45" s="84"/>
      <c r="BH45" s="84">
        <v>8.2737999999999996</v>
      </c>
      <c r="BI45" s="85">
        <v>1.3458000000000001</v>
      </c>
      <c r="BJ45" s="83">
        <v>8.4507999999999992</v>
      </c>
      <c r="BK45" s="84">
        <v>1.2824</v>
      </c>
      <c r="BL45" s="84"/>
      <c r="BM45" s="84">
        <v>8.3824000000000005</v>
      </c>
      <c r="BN45" s="85">
        <v>1.0798000000000001</v>
      </c>
      <c r="BO45" s="83">
        <v>8.4390000000000001</v>
      </c>
      <c r="BP45" s="84">
        <v>1.2330000000000001</v>
      </c>
      <c r="BQ45" s="84"/>
      <c r="BR45" s="84">
        <v>8.3813999999999993</v>
      </c>
      <c r="BS45" s="85">
        <v>1.1744000000000001</v>
      </c>
      <c r="BT45" s="83">
        <v>8.4059000000000008</v>
      </c>
      <c r="BU45" s="84">
        <v>1.2109000000000001</v>
      </c>
      <c r="BV45" s="84"/>
      <c r="BW45" s="84">
        <v>8.3515999999999995</v>
      </c>
      <c r="BX45" s="85">
        <v>1.0966</v>
      </c>
    </row>
    <row r="46" spans="1:76" ht="18.75">
      <c r="A46" s="8" t="s">
        <v>52</v>
      </c>
      <c r="B46" s="83">
        <v>8.2001000000000008</v>
      </c>
      <c r="C46" s="84">
        <v>1.5043</v>
      </c>
      <c r="D46" s="84"/>
      <c r="E46" s="84">
        <v>8.1708999999999996</v>
      </c>
      <c r="F46" s="85">
        <v>1.4375</v>
      </c>
      <c r="G46" s="83">
        <v>8.1938999999999993</v>
      </c>
      <c r="H46" s="84">
        <v>1.5310999999999999</v>
      </c>
      <c r="I46" s="84"/>
      <c r="J46" s="84">
        <v>8.1598000000000006</v>
      </c>
      <c r="K46" s="85">
        <v>1.4192</v>
      </c>
      <c r="L46" s="83">
        <v>8.2035</v>
      </c>
      <c r="M46" s="84">
        <v>1.5250999999999999</v>
      </c>
      <c r="N46" s="84"/>
      <c r="O46" s="84">
        <v>8.1608000000000001</v>
      </c>
      <c r="P46" s="85">
        <v>1.3846000000000001</v>
      </c>
      <c r="Q46" s="83">
        <v>8.2015999999999991</v>
      </c>
      <c r="R46" s="84">
        <v>1.5196000000000001</v>
      </c>
      <c r="S46" s="84"/>
      <c r="T46" s="84">
        <v>8.1788000000000007</v>
      </c>
      <c r="U46" s="85">
        <v>1.389</v>
      </c>
      <c r="V46" s="83">
        <v>8.1918000000000006</v>
      </c>
      <c r="W46" s="84">
        <v>1.5127999999999999</v>
      </c>
      <c r="X46" s="84"/>
      <c r="Y46" s="84">
        <v>8.1891999999999996</v>
      </c>
      <c r="Z46" s="85">
        <v>1.3895999999999999</v>
      </c>
      <c r="AA46" s="83">
        <v>8.1964000000000006</v>
      </c>
      <c r="AB46" s="84">
        <v>1.5232000000000001</v>
      </c>
      <c r="AC46" s="84"/>
      <c r="AD46" s="84">
        <v>8.2697000000000003</v>
      </c>
      <c r="AE46" s="85">
        <v>0.68510000000000004</v>
      </c>
      <c r="AF46" s="83">
        <v>8.1308000000000007</v>
      </c>
      <c r="AG46" s="84">
        <v>1.5589999999999999</v>
      </c>
      <c r="AH46" s="84"/>
      <c r="AI46" s="84">
        <v>8.1341999999999999</v>
      </c>
      <c r="AJ46" s="85">
        <v>1.4570000000000001</v>
      </c>
      <c r="AK46" s="83">
        <v>8.0530000000000008</v>
      </c>
      <c r="AL46" s="84">
        <v>1.6572</v>
      </c>
      <c r="AM46" s="84"/>
      <c r="AN46" s="84">
        <v>8.0510000000000002</v>
      </c>
      <c r="AO46" s="85">
        <v>1.6097999999999999</v>
      </c>
      <c r="AP46" s="83">
        <v>8.1019000000000005</v>
      </c>
      <c r="AQ46" s="84">
        <v>1.6460999999999999</v>
      </c>
      <c r="AR46" s="84"/>
      <c r="AS46" s="84">
        <v>8.1954999999999991</v>
      </c>
      <c r="AT46" s="85">
        <v>0.8589</v>
      </c>
      <c r="AU46" s="83">
        <v>8.0519999999999996</v>
      </c>
      <c r="AV46" s="84">
        <v>1.6914</v>
      </c>
      <c r="AW46" s="84"/>
      <c r="AX46" s="84">
        <v>8.0319000000000003</v>
      </c>
      <c r="AY46" s="85">
        <v>1.6613</v>
      </c>
      <c r="AZ46" s="83">
        <v>8.0643999999999991</v>
      </c>
      <c r="BA46" s="84">
        <v>1.6377999999999999</v>
      </c>
      <c r="BB46" s="84"/>
      <c r="BC46" s="84">
        <v>8.0642999999999994</v>
      </c>
      <c r="BD46" s="85">
        <v>1.6323000000000001</v>
      </c>
      <c r="BE46" s="83">
        <v>8.0690000000000008</v>
      </c>
      <c r="BF46" s="84">
        <v>1.6866000000000001</v>
      </c>
      <c r="BG46" s="84"/>
      <c r="BH46" s="84">
        <v>8.0486000000000004</v>
      </c>
      <c r="BI46" s="85">
        <v>1.6342000000000001</v>
      </c>
      <c r="BJ46" s="83">
        <v>8.0650999999999993</v>
      </c>
      <c r="BK46" s="84">
        <v>1.6147</v>
      </c>
      <c r="BL46" s="84"/>
      <c r="BM46" s="84">
        <v>8.1057000000000006</v>
      </c>
      <c r="BN46" s="85">
        <v>1.5794999999999999</v>
      </c>
      <c r="BO46" s="83">
        <v>8.0939999999999994</v>
      </c>
      <c r="BP46" s="84">
        <v>1.5880000000000001</v>
      </c>
      <c r="BQ46" s="84"/>
      <c r="BR46" s="84">
        <v>8.0856999999999992</v>
      </c>
      <c r="BS46" s="85">
        <v>1.5852999999999999</v>
      </c>
      <c r="BT46" s="83">
        <v>8.0661000000000005</v>
      </c>
      <c r="BU46" s="84">
        <v>1.6103000000000001</v>
      </c>
      <c r="BV46" s="84"/>
      <c r="BW46" s="84">
        <v>8.0795999999999992</v>
      </c>
      <c r="BX46" s="85">
        <v>1.6248</v>
      </c>
    </row>
    <row r="47" spans="1:76" ht="18.75">
      <c r="A47" s="8" t="s">
        <v>53</v>
      </c>
      <c r="B47" s="83">
        <v>8.0907</v>
      </c>
      <c r="C47" s="84">
        <v>1.6109</v>
      </c>
      <c r="D47" s="84"/>
      <c r="E47" s="84">
        <v>8.3689999999999998</v>
      </c>
      <c r="F47" s="85">
        <v>0.28699999999999998</v>
      </c>
      <c r="G47" s="83">
        <v>8.0303000000000004</v>
      </c>
      <c r="H47" s="84">
        <v>1.6167</v>
      </c>
      <c r="I47" s="84"/>
      <c r="J47" s="84">
        <v>8.3651999999999997</v>
      </c>
      <c r="K47" s="85">
        <v>0.31519999999999998</v>
      </c>
      <c r="L47" s="83">
        <v>8.0412999999999997</v>
      </c>
      <c r="M47" s="84">
        <v>1.5999000000000001</v>
      </c>
      <c r="N47" s="84"/>
      <c r="O47" s="84">
        <v>8.3916000000000004</v>
      </c>
      <c r="P47" s="85">
        <v>0.31019999999999998</v>
      </c>
      <c r="Q47" s="83">
        <v>8.0558999999999994</v>
      </c>
      <c r="R47" s="84">
        <v>1.6127</v>
      </c>
      <c r="S47" s="84"/>
      <c r="T47" s="84">
        <v>8.4045000000000005</v>
      </c>
      <c r="U47" s="85">
        <v>0.31030000000000002</v>
      </c>
      <c r="V47" s="83">
        <v>8.0616000000000003</v>
      </c>
      <c r="W47" s="84">
        <v>1.611</v>
      </c>
      <c r="X47" s="84"/>
      <c r="Y47" s="84">
        <v>8.4063999999999997</v>
      </c>
      <c r="Z47" s="85">
        <v>0.30559999999999998</v>
      </c>
      <c r="AA47" s="83">
        <v>8.048</v>
      </c>
      <c r="AB47" s="84">
        <v>1.6148</v>
      </c>
      <c r="AC47" s="84"/>
      <c r="AD47" s="84">
        <v>8.3949999999999996</v>
      </c>
      <c r="AE47" s="85">
        <v>0.31919999999999998</v>
      </c>
      <c r="AF47" s="83">
        <v>8.0272000000000006</v>
      </c>
      <c r="AG47" s="84">
        <v>1.6337999999999999</v>
      </c>
      <c r="AH47" s="84"/>
      <c r="AI47" s="84">
        <v>8.3382000000000005</v>
      </c>
      <c r="AJ47" s="85">
        <v>0.31080000000000002</v>
      </c>
      <c r="AK47" s="83">
        <v>7.9486999999999997</v>
      </c>
      <c r="AL47" s="84">
        <v>1.6509</v>
      </c>
      <c r="AM47" s="84"/>
      <c r="AN47" s="84">
        <v>8.3133999999999997</v>
      </c>
      <c r="AO47" s="85">
        <v>0.25459999999999999</v>
      </c>
      <c r="AP47" s="83">
        <v>7.9866000000000001</v>
      </c>
      <c r="AQ47" s="84">
        <v>1.669</v>
      </c>
      <c r="AR47" s="84"/>
      <c r="AS47" s="84">
        <v>8.3834</v>
      </c>
      <c r="AT47" s="85">
        <v>0.19739999999999999</v>
      </c>
      <c r="AU47" s="83">
        <v>8.0074000000000005</v>
      </c>
      <c r="AV47" s="84">
        <v>1.7114</v>
      </c>
      <c r="AW47" s="84"/>
      <c r="AX47" s="84">
        <v>8.3766999999999996</v>
      </c>
      <c r="AY47" s="85">
        <v>0.1095</v>
      </c>
      <c r="AZ47" s="83">
        <v>7.9996</v>
      </c>
      <c r="BA47" s="84">
        <v>1.6806000000000001</v>
      </c>
      <c r="BB47" s="84"/>
      <c r="BC47" s="84">
        <v>8.3843999999999994</v>
      </c>
      <c r="BD47" s="85">
        <v>0.1754</v>
      </c>
      <c r="BE47" s="83">
        <v>7.98</v>
      </c>
      <c r="BF47" s="84">
        <v>1.6738</v>
      </c>
      <c r="BG47" s="84"/>
      <c r="BH47" s="84">
        <v>8.3779000000000003</v>
      </c>
      <c r="BI47" s="85">
        <v>0.13569999999999999</v>
      </c>
      <c r="BJ47" s="83">
        <v>7.9907000000000004</v>
      </c>
      <c r="BK47" s="84">
        <v>1.6233</v>
      </c>
      <c r="BL47" s="84"/>
      <c r="BM47" s="84">
        <v>8.3872999999999998</v>
      </c>
      <c r="BN47" s="85">
        <v>0.25209999999999999</v>
      </c>
      <c r="BO47" s="83">
        <v>8.0038999999999998</v>
      </c>
      <c r="BP47" s="84">
        <v>1.6067</v>
      </c>
      <c r="BQ47" s="84"/>
      <c r="BR47" s="84">
        <v>8.3572000000000006</v>
      </c>
      <c r="BS47" s="85">
        <v>0.11020000000000001</v>
      </c>
      <c r="BT47" s="83">
        <v>7.9820000000000002</v>
      </c>
      <c r="BU47" s="84">
        <v>1.6275999999999999</v>
      </c>
      <c r="BV47" s="84"/>
      <c r="BW47" s="84">
        <v>8.3782999999999994</v>
      </c>
      <c r="BX47" s="85">
        <v>0.22570000000000001</v>
      </c>
    </row>
    <row r="48" spans="1:76" ht="18.75">
      <c r="A48" s="8" t="s">
        <v>131</v>
      </c>
      <c r="B48" s="83">
        <v>8.0517000000000003</v>
      </c>
      <c r="C48" s="84">
        <v>1.7281</v>
      </c>
      <c r="D48" s="84"/>
      <c r="E48" s="84">
        <v>8.1001999999999992</v>
      </c>
      <c r="F48" s="85">
        <v>0.996</v>
      </c>
      <c r="G48" s="83">
        <v>8.0138999999999996</v>
      </c>
      <c r="H48" s="84">
        <v>1.7483</v>
      </c>
      <c r="I48" s="84"/>
      <c r="J48" s="84">
        <v>8.0975999999999999</v>
      </c>
      <c r="K48" s="85">
        <v>0.98780000000000001</v>
      </c>
      <c r="L48" s="83">
        <v>8.0618999999999996</v>
      </c>
      <c r="M48" s="84">
        <v>1.7051000000000001</v>
      </c>
      <c r="N48" s="84"/>
      <c r="O48" s="84">
        <v>8.0874000000000006</v>
      </c>
      <c r="P48" s="85">
        <v>0.98560000000000003</v>
      </c>
      <c r="Q48" s="83">
        <v>8.0366999999999997</v>
      </c>
      <c r="R48" s="84">
        <v>1.6833</v>
      </c>
      <c r="S48" s="84"/>
      <c r="T48" s="84">
        <v>8.1216000000000008</v>
      </c>
      <c r="U48" s="85">
        <v>0.97699999999999998</v>
      </c>
      <c r="V48" s="83">
        <v>8.0177999999999994</v>
      </c>
      <c r="W48" s="84">
        <v>1.6601999999999999</v>
      </c>
      <c r="X48" s="84"/>
      <c r="Y48" s="84">
        <v>8.0944000000000003</v>
      </c>
      <c r="Z48" s="85">
        <v>0.98660000000000003</v>
      </c>
      <c r="AA48" s="83">
        <v>8.0380000000000003</v>
      </c>
      <c r="AB48" s="84">
        <v>1.6994</v>
      </c>
      <c r="AC48" s="84"/>
      <c r="AD48" s="84">
        <v>8.1222999999999992</v>
      </c>
      <c r="AE48" s="85">
        <v>0.97770000000000001</v>
      </c>
      <c r="AF48" s="83">
        <v>7.9935999999999998</v>
      </c>
      <c r="AG48" s="84">
        <v>1.7305999999999999</v>
      </c>
      <c r="AH48" s="84"/>
      <c r="AI48" s="84">
        <v>8.0447000000000006</v>
      </c>
      <c r="AJ48" s="85">
        <v>1.0437000000000001</v>
      </c>
      <c r="AK48" s="83">
        <v>7.9463999999999997</v>
      </c>
      <c r="AL48" s="84">
        <v>1.7856000000000001</v>
      </c>
      <c r="AM48" s="84"/>
      <c r="AN48" s="84">
        <v>7.9935</v>
      </c>
      <c r="AO48" s="85">
        <v>1.1238999999999999</v>
      </c>
      <c r="AP48" s="83">
        <v>7.9428000000000001</v>
      </c>
      <c r="AQ48" s="84">
        <v>1.756</v>
      </c>
      <c r="AR48" s="84"/>
      <c r="AS48" s="84">
        <v>7.9446000000000003</v>
      </c>
      <c r="AT48" s="85">
        <v>1.145</v>
      </c>
      <c r="AU48" s="83">
        <v>7.9180999999999999</v>
      </c>
      <c r="AV48" s="84">
        <v>1.8141</v>
      </c>
      <c r="AW48" s="84"/>
      <c r="AX48" s="84">
        <v>7.9546999999999999</v>
      </c>
      <c r="AY48" s="85">
        <v>1.2571000000000001</v>
      </c>
      <c r="AZ48" s="83">
        <v>7.9253999999999998</v>
      </c>
      <c r="BA48" s="84">
        <v>1.7576000000000001</v>
      </c>
      <c r="BB48" s="84"/>
      <c r="BC48" s="84">
        <v>7.9081000000000001</v>
      </c>
      <c r="BD48" s="85">
        <v>1.1865000000000001</v>
      </c>
      <c r="BE48" s="83">
        <v>7.9085999999999999</v>
      </c>
      <c r="BF48" s="84">
        <v>1.7627999999999999</v>
      </c>
      <c r="BG48" s="84"/>
      <c r="BH48" s="84">
        <v>7.9558999999999997</v>
      </c>
      <c r="BI48" s="85">
        <v>1.2381</v>
      </c>
      <c r="BJ48" s="83">
        <v>7.9911000000000003</v>
      </c>
      <c r="BK48" s="84">
        <v>1.7266999999999999</v>
      </c>
      <c r="BL48" s="84"/>
      <c r="BM48" s="84">
        <v>8.0055999999999994</v>
      </c>
      <c r="BN48" s="85">
        <v>1.0764</v>
      </c>
      <c r="BO48" s="83">
        <v>7.9130000000000003</v>
      </c>
      <c r="BP48" s="84">
        <v>1.7242</v>
      </c>
      <c r="BQ48" s="84"/>
      <c r="BR48" s="84">
        <v>7.9690000000000003</v>
      </c>
      <c r="BS48" s="85">
        <v>1.0995999999999999</v>
      </c>
      <c r="BT48" s="83">
        <v>7.9703999999999997</v>
      </c>
      <c r="BU48" s="84">
        <v>1.7609999999999999</v>
      </c>
      <c r="BV48" s="84"/>
      <c r="BW48" s="84">
        <v>8.0175000000000001</v>
      </c>
      <c r="BX48" s="85">
        <v>1.1001000000000001</v>
      </c>
    </row>
    <row r="49" spans="1:76" ht="18.75">
      <c r="A49" s="8" t="s">
        <v>132</v>
      </c>
      <c r="B49" s="83">
        <v>7.9935999999999998</v>
      </c>
      <c r="C49" s="84">
        <v>1.7081999999999999</v>
      </c>
      <c r="D49" s="84"/>
      <c r="E49" s="84">
        <v>8.0946999999999996</v>
      </c>
      <c r="F49" s="85">
        <v>1.0055000000000001</v>
      </c>
      <c r="G49" s="83">
        <v>7.9675000000000002</v>
      </c>
      <c r="H49" s="84">
        <v>1.6740999999999999</v>
      </c>
      <c r="I49" s="84"/>
      <c r="J49" s="84">
        <v>8.0779999999999994</v>
      </c>
      <c r="K49" s="85">
        <v>0.98640000000000005</v>
      </c>
      <c r="L49" s="83">
        <v>8.0363000000000007</v>
      </c>
      <c r="M49" s="84">
        <v>1.6653</v>
      </c>
      <c r="N49" s="84"/>
      <c r="O49" s="84">
        <v>8.1229999999999993</v>
      </c>
      <c r="P49" s="85">
        <v>0.94320000000000004</v>
      </c>
      <c r="Q49" s="83">
        <v>8.0213000000000001</v>
      </c>
      <c r="R49" s="84">
        <v>1.7022999999999999</v>
      </c>
      <c r="S49" s="84"/>
      <c r="T49" s="84">
        <v>8.1043000000000003</v>
      </c>
      <c r="U49" s="85">
        <v>0.94630000000000003</v>
      </c>
      <c r="V49" s="83">
        <v>8.0135000000000005</v>
      </c>
      <c r="W49" s="84">
        <v>1.6720999999999999</v>
      </c>
      <c r="X49" s="84"/>
      <c r="Y49" s="84">
        <v>8.1092999999999993</v>
      </c>
      <c r="Z49" s="85">
        <v>0.95309999999999995</v>
      </c>
      <c r="AA49" s="83">
        <v>8.0033999999999992</v>
      </c>
      <c r="AB49" s="84">
        <v>1.6601999999999999</v>
      </c>
      <c r="AC49" s="84"/>
      <c r="AD49" s="84">
        <v>8.1135000000000002</v>
      </c>
      <c r="AE49" s="85">
        <v>0.97009999999999996</v>
      </c>
      <c r="AF49" s="83">
        <v>7.9650999999999996</v>
      </c>
      <c r="AG49" s="84">
        <v>1.7117</v>
      </c>
      <c r="AH49" s="84"/>
      <c r="AI49" s="84">
        <v>8.0664999999999996</v>
      </c>
      <c r="AJ49" s="85">
        <v>0.98009999999999997</v>
      </c>
      <c r="AK49" s="83">
        <v>7.8875000000000002</v>
      </c>
      <c r="AL49" s="84">
        <v>1.7695000000000001</v>
      </c>
      <c r="AM49" s="84"/>
      <c r="AN49" s="84">
        <v>7.9962999999999997</v>
      </c>
      <c r="AO49" s="85">
        <v>1.0447</v>
      </c>
      <c r="AP49" s="83">
        <v>7.9128999999999996</v>
      </c>
      <c r="AQ49" s="84">
        <v>1.8052999999999999</v>
      </c>
      <c r="AR49" s="84"/>
      <c r="AS49" s="84">
        <v>8.0419</v>
      </c>
      <c r="AT49" s="85">
        <v>1.0770999999999999</v>
      </c>
      <c r="AU49" s="83">
        <v>7.8391999999999999</v>
      </c>
      <c r="AV49" s="84">
        <v>1.8560000000000001</v>
      </c>
      <c r="AW49" s="84"/>
      <c r="AX49" s="84">
        <v>8.0325000000000006</v>
      </c>
      <c r="AY49" s="85">
        <v>1.1469</v>
      </c>
      <c r="AZ49" s="83">
        <v>7.91</v>
      </c>
      <c r="BA49" s="84">
        <v>1.8118000000000001</v>
      </c>
      <c r="BB49" s="84"/>
      <c r="BC49" s="84">
        <v>8.0245999999999995</v>
      </c>
      <c r="BD49" s="85">
        <v>1.101</v>
      </c>
      <c r="BE49" s="83">
        <v>7.8761000000000001</v>
      </c>
      <c r="BF49" s="84">
        <v>1.8472999999999999</v>
      </c>
      <c r="BG49" s="84"/>
      <c r="BH49" s="84">
        <v>8.0214999999999996</v>
      </c>
      <c r="BI49" s="85">
        <v>1.1389</v>
      </c>
      <c r="BJ49" s="83">
        <v>7.9378000000000002</v>
      </c>
      <c r="BK49" s="84">
        <v>1.7427999999999999</v>
      </c>
      <c r="BL49" s="84"/>
      <c r="BM49" s="84">
        <v>8.0268999999999995</v>
      </c>
      <c r="BN49" s="85">
        <v>1.0459000000000001</v>
      </c>
      <c r="BO49" s="83">
        <v>7.9203000000000001</v>
      </c>
      <c r="BP49" s="84">
        <v>1.7887</v>
      </c>
      <c r="BQ49" s="84"/>
      <c r="BR49" s="84">
        <v>8.0521999999999991</v>
      </c>
      <c r="BS49" s="85">
        <v>1.0804</v>
      </c>
      <c r="BT49" s="83">
        <v>7.8962000000000003</v>
      </c>
      <c r="BU49" s="84">
        <v>1.7574000000000001</v>
      </c>
      <c r="BV49" s="84"/>
      <c r="BW49" s="84">
        <v>8.0169999999999995</v>
      </c>
      <c r="BX49" s="85">
        <v>1.0314000000000001</v>
      </c>
    </row>
    <row r="50" spans="1:76" ht="18.75">
      <c r="A50" s="8" t="s">
        <v>133</v>
      </c>
      <c r="B50" s="83">
        <v>7.9301000000000004</v>
      </c>
      <c r="C50" s="84">
        <v>1.6782999999999999</v>
      </c>
      <c r="D50" s="84"/>
      <c r="E50" s="84">
        <v>8.3155999999999999</v>
      </c>
      <c r="F50" s="85">
        <v>0.6784</v>
      </c>
      <c r="G50" s="83">
        <v>7.8848000000000003</v>
      </c>
      <c r="H50" s="84">
        <v>1.6668000000000001</v>
      </c>
      <c r="I50" s="84"/>
      <c r="J50" s="84">
        <v>8.2833000000000006</v>
      </c>
      <c r="K50" s="85">
        <v>0.68149999999999999</v>
      </c>
      <c r="L50" s="83">
        <v>7.9847999999999999</v>
      </c>
      <c r="M50" s="84">
        <v>1.6328</v>
      </c>
      <c r="N50" s="84"/>
      <c r="O50" s="84">
        <v>8.3057999999999996</v>
      </c>
      <c r="P50" s="85">
        <v>0.66379999999999995</v>
      </c>
      <c r="Q50" s="83">
        <v>7.9496000000000002</v>
      </c>
      <c r="R50" s="84">
        <v>1.6512</v>
      </c>
      <c r="S50" s="84"/>
      <c r="T50" s="84">
        <v>8.3039000000000005</v>
      </c>
      <c r="U50" s="85">
        <v>0.66910000000000003</v>
      </c>
      <c r="V50" s="83">
        <v>7.9574999999999996</v>
      </c>
      <c r="W50" s="84">
        <v>1.6575</v>
      </c>
      <c r="X50" s="84"/>
      <c r="Y50" s="84">
        <v>8.3058999999999994</v>
      </c>
      <c r="Z50" s="85">
        <v>0.66969999999999996</v>
      </c>
      <c r="AA50" s="83">
        <v>7.9470999999999998</v>
      </c>
      <c r="AB50" s="84">
        <v>1.6657</v>
      </c>
      <c r="AC50" s="84"/>
      <c r="AD50" s="84">
        <v>8.2986000000000004</v>
      </c>
      <c r="AE50" s="85">
        <v>0.67120000000000002</v>
      </c>
      <c r="AF50" s="83">
        <v>7.9062000000000001</v>
      </c>
      <c r="AG50" s="84">
        <v>1.702</v>
      </c>
      <c r="AH50" s="84"/>
      <c r="AI50" s="84">
        <v>8.2527000000000008</v>
      </c>
      <c r="AJ50" s="85">
        <v>0.70630000000000004</v>
      </c>
      <c r="AK50" s="83">
        <v>7.8249000000000004</v>
      </c>
      <c r="AL50" s="84">
        <v>1.7746999999999999</v>
      </c>
      <c r="AM50" s="84"/>
      <c r="AN50" s="84">
        <v>8.1635000000000009</v>
      </c>
      <c r="AO50" s="85">
        <v>0.79769999999999996</v>
      </c>
      <c r="AP50" s="83">
        <v>7.7816999999999998</v>
      </c>
      <c r="AQ50" s="84">
        <v>1.8083</v>
      </c>
      <c r="AR50" s="84"/>
      <c r="AS50" s="84">
        <v>8.1654</v>
      </c>
      <c r="AT50" s="85">
        <v>0.78159999999999996</v>
      </c>
      <c r="AU50" s="83">
        <v>7.7408000000000001</v>
      </c>
      <c r="AV50" s="84">
        <v>1.8764000000000001</v>
      </c>
      <c r="AW50" s="84"/>
      <c r="AX50" s="84">
        <v>8.1073000000000004</v>
      </c>
      <c r="AY50" s="85">
        <v>0.83809999999999996</v>
      </c>
      <c r="AZ50" s="83">
        <v>7.7610999999999999</v>
      </c>
      <c r="BA50" s="84">
        <v>1.8329</v>
      </c>
      <c r="BB50" s="84"/>
      <c r="BC50" s="84">
        <v>8.1456</v>
      </c>
      <c r="BD50" s="85">
        <v>0.79320000000000002</v>
      </c>
      <c r="BE50" s="83">
        <v>7.7424999999999997</v>
      </c>
      <c r="BF50" s="84">
        <v>1.8472999999999999</v>
      </c>
      <c r="BG50" s="84"/>
      <c r="BH50" s="84">
        <v>8.1081000000000003</v>
      </c>
      <c r="BI50" s="85">
        <v>0.84209999999999996</v>
      </c>
      <c r="BJ50" s="83">
        <v>7.8169000000000004</v>
      </c>
      <c r="BK50" s="84">
        <v>1.7408999999999999</v>
      </c>
      <c r="BL50" s="84"/>
      <c r="BM50" s="84">
        <v>8.2134</v>
      </c>
      <c r="BN50" s="85">
        <v>0.75060000000000004</v>
      </c>
      <c r="BO50" s="83">
        <v>7.8106</v>
      </c>
      <c r="BP50" s="84">
        <v>1.8184</v>
      </c>
      <c r="BQ50" s="84"/>
      <c r="BR50" s="84">
        <v>8.1613000000000007</v>
      </c>
      <c r="BS50" s="85">
        <v>0.78449999999999998</v>
      </c>
      <c r="BT50" s="83">
        <v>7.8239999999999998</v>
      </c>
      <c r="BU50" s="84">
        <v>1.8193999999999999</v>
      </c>
      <c r="BV50" s="84"/>
      <c r="BW50" s="84">
        <v>8.1866000000000003</v>
      </c>
      <c r="BX50" s="85">
        <v>0.76580000000000004</v>
      </c>
    </row>
    <row r="51" spans="1:76" ht="18.75">
      <c r="A51" s="8" t="s">
        <v>134</v>
      </c>
      <c r="B51" s="83">
        <v>7.9813000000000001</v>
      </c>
      <c r="C51" s="84">
        <v>1.7060999999999999</v>
      </c>
      <c r="D51" s="84"/>
      <c r="E51" s="84">
        <v>8.2163000000000004</v>
      </c>
      <c r="F51" s="85">
        <v>0.63490000000000002</v>
      </c>
      <c r="G51" s="83">
        <v>7.9770000000000003</v>
      </c>
      <c r="H51" s="84">
        <v>1.7292000000000001</v>
      </c>
      <c r="I51" s="84"/>
      <c r="J51" s="84">
        <v>8.1829000000000001</v>
      </c>
      <c r="K51" s="85">
        <v>0.64849999999999997</v>
      </c>
      <c r="L51" s="83">
        <v>8.0158000000000005</v>
      </c>
      <c r="M51" s="84">
        <v>1.7156</v>
      </c>
      <c r="N51" s="84"/>
      <c r="O51" s="84">
        <v>8.2077000000000009</v>
      </c>
      <c r="P51" s="85">
        <v>0.64349999999999996</v>
      </c>
      <c r="Q51" s="83">
        <v>8.0183999999999997</v>
      </c>
      <c r="R51" s="84">
        <v>1.7316</v>
      </c>
      <c r="S51" s="84"/>
      <c r="T51" s="84">
        <v>8.2210999999999999</v>
      </c>
      <c r="U51" s="85">
        <v>0.63749999999999996</v>
      </c>
      <c r="V51" s="83">
        <v>8.0181000000000004</v>
      </c>
      <c r="W51" s="84">
        <v>1.7297</v>
      </c>
      <c r="X51" s="84"/>
      <c r="Y51" s="84">
        <v>8.2227999999999994</v>
      </c>
      <c r="Z51" s="85">
        <v>0.63839999999999997</v>
      </c>
      <c r="AA51" s="83">
        <v>8.0094999999999992</v>
      </c>
      <c r="AB51" s="84">
        <v>1.7353000000000001</v>
      </c>
      <c r="AC51" s="84"/>
      <c r="AD51" s="84">
        <v>8.2067999999999994</v>
      </c>
      <c r="AE51" s="85">
        <v>0.62919999999999998</v>
      </c>
      <c r="AF51" s="83">
        <v>7.9443999999999999</v>
      </c>
      <c r="AG51" s="84">
        <v>1.7807999999999999</v>
      </c>
      <c r="AH51" s="84"/>
      <c r="AI51" s="84">
        <v>8.1563999999999997</v>
      </c>
      <c r="AJ51" s="85">
        <v>0.68200000000000005</v>
      </c>
      <c r="AK51" s="83">
        <v>7.8465999999999996</v>
      </c>
      <c r="AL51" s="84">
        <v>1.8335999999999999</v>
      </c>
      <c r="AM51" s="84"/>
      <c r="AN51" s="84">
        <v>8.0648</v>
      </c>
      <c r="AO51" s="85">
        <v>0.746</v>
      </c>
      <c r="AP51" s="83">
        <v>7.8495999999999997</v>
      </c>
      <c r="AQ51" s="84">
        <v>1.8702000000000001</v>
      </c>
      <c r="AR51" s="84"/>
      <c r="AS51" s="84">
        <v>8.1242999999999999</v>
      </c>
      <c r="AT51" s="85">
        <v>0.7661</v>
      </c>
      <c r="AU51" s="83">
        <v>7.7267000000000001</v>
      </c>
      <c r="AV51" s="84">
        <v>1.8749</v>
      </c>
      <c r="AW51" s="84"/>
      <c r="AX51" s="84">
        <v>8.0620999999999992</v>
      </c>
      <c r="AY51" s="85">
        <v>0.81510000000000005</v>
      </c>
      <c r="AZ51" s="83">
        <v>7.8129999999999997</v>
      </c>
      <c r="BA51" s="84">
        <v>1.8435999999999999</v>
      </c>
      <c r="BB51" s="84"/>
      <c r="BC51" s="84">
        <v>8.1012000000000004</v>
      </c>
      <c r="BD51" s="85">
        <v>0.77480000000000004</v>
      </c>
      <c r="BE51" s="83">
        <v>7.7576000000000001</v>
      </c>
      <c r="BF51" s="84">
        <v>1.8886000000000001</v>
      </c>
      <c r="BG51" s="84"/>
      <c r="BH51" s="84">
        <v>8.0663999999999998</v>
      </c>
      <c r="BI51" s="85">
        <v>0.80940000000000001</v>
      </c>
      <c r="BJ51" s="83">
        <v>7.8975999999999997</v>
      </c>
      <c r="BK51" s="84">
        <v>1.8124</v>
      </c>
      <c r="BL51" s="84"/>
      <c r="BM51" s="84">
        <v>8.1323000000000008</v>
      </c>
      <c r="BN51" s="85">
        <v>0.73709999999999998</v>
      </c>
      <c r="BO51" s="83">
        <v>7.7972000000000001</v>
      </c>
      <c r="BP51" s="84">
        <v>1.8313999999999999</v>
      </c>
      <c r="BQ51" s="84"/>
      <c r="BR51" s="84">
        <v>8.0967000000000002</v>
      </c>
      <c r="BS51" s="85">
        <v>0.73809999999999998</v>
      </c>
      <c r="BT51" s="83">
        <v>7.8514999999999997</v>
      </c>
      <c r="BU51" s="84">
        <v>1.8505</v>
      </c>
      <c r="BV51" s="84"/>
      <c r="BW51" s="84">
        <v>8.1051000000000002</v>
      </c>
      <c r="BX51" s="85">
        <v>0.72450000000000003</v>
      </c>
    </row>
    <row r="52" spans="1:76" ht="17.25">
      <c r="A52" s="9" t="s">
        <v>135</v>
      </c>
      <c r="B52" s="83">
        <v>8.1829999999999998</v>
      </c>
      <c r="C52" s="84">
        <v>1.6901999999999999</v>
      </c>
      <c r="D52" s="84"/>
      <c r="E52" s="84">
        <v>8.2274999999999991</v>
      </c>
      <c r="F52" s="85">
        <v>-4.07E-2</v>
      </c>
      <c r="G52" s="83">
        <v>8.1623000000000001</v>
      </c>
      <c r="H52" s="84">
        <v>1.6955</v>
      </c>
      <c r="I52" s="84"/>
      <c r="J52" s="84">
        <v>8.2279999999999998</v>
      </c>
      <c r="K52" s="85">
        <v>3.6200000000000003E-2</v>
      </c>
      <c r="L52" s="83">
        <v>8.1652000000000005</v>
      </c>
      <c r="M52" s="84">
        <v>1.7094</v>
      </c>
      <c r="N52" s="84"/>
      <c r="O52" s="84">
        <v>8.2200000000000006</v>
      </c>
      <c r="P52" s="85">
        <v>0.1002</v>
      </c>
      <c r="Q52" s="83">
        <v>8.1640999999999995</v>
      </c>
      <c r="R52" s="84">
        <v>1.7131000000000001</v>
      </c>
      <c r="S52" s="84"/>
      <c r="T52" s="84">
        <v>8.2184000000000008</v>
      </c>
      <c r="U52" s="85">
        <v>8.3199999999999996E-2</v>
      </c>
      <c r="V52" s="83">
        <v>8.1647999999999996</v>
      </c>
      <c r="W52" s="84">
        <v>1.7112000000000001</v>
      </c>
      <c r="X52" s="84"/>
      <c r="Y52" s="84">
        <v>8.2151999999999994</v>
      </c>
      <c r="Z52" s="85">
        <v>5.7200000000000001E-2</v>
      </c>
      <c r="AA52" s="83">
        <v>8.1710999999999991</v>
      </c>
      <c r="AB52" s="84">
        <v>1.7044999999999999</v>
      </c>
      <c r="AC52" s="84"/>
      <c r="AD52" s="84">
        <v>8.218</v>
      </c>
      <c r="AE52" s="85">
        <v>8.9399999999999993E-2</v>
      </c>
      <c r="AF52" s="83">
        <v>8.141</v>
      </c>
      <c r="AG52" s="84">
        <v>1.7234</v>
      </c>
      <c r="AH52" s="84"/>
      <c r="AI52" s="84">
        <v>8.1981000000000002</v>
      </c>
      <c r="AJ52" s="85">
        <v>1.4500000000000001E-2</v>
      </c>
      <c r="AK52" s="83">
        <v>8.11</v>
      </c>
      <c r="AL52" s="84">
        <v>1.7484</v>
      </c>
      <c r="AM52" s="84"/>
      <c r="AN52" s="84">
        <v>8.1705000000000005</v>
      </c>
      <c r="AO52" s="85">
        <v>-5.6300000000000003E-2</v>
      </c>
      <c r="AP52" s="83">
        <v>8.1273</v>
      </c>
      <c r="AQ52" s="84">
        <v>1.7349000000000001</v>
      </c>
      <c r="AR52" s="84"/>
      <c r="AS52" s="84">
        <v>8.1435999999999993</v>
      </c>
      <c r="AT52" s="85">
        <v>-0.1366</v>
      </c>
      <c r="AU52" s="83">
        <v>8.0681999999999992</v>
      </c>
      <c r="AV52" s="84">
        <v>1.8028</v>
      </c>
      <c r="AW52" s="84"/>
      <c r="AX52" s="84">
        <v>8.1202000000000005</v>
      </c>
      <c r="AY52" s="85">
        <v>-0.13220000000000001</v>
      </c>
      <c r="AZ52" s="83">
        <v>8.0950000000000006</v>
      </c>
      <c r="BA52" s="84">
        <v>1.7796000000000001</v>
      </c>
      <c r="BB52" s="84"/>
      <c r="BC52" s="84">
        <v>8.1432000000000002</v>
      </c>
      <c r="BD52" s="85">
        <v>-0.14280000000000001</v>
      </c>
      <c r="BE52" s="83">
        <v>8.0647000000000002</v>
      </c>
      <c r="BF52" s="84">
        <v>1.7897000000000001</v>
      </c>
      <c r="BG52" s="84"/>
      <c r="BH52" s="84">
        <v>8.1221999999999994</v>
      </c>
      <c r="BI52" s="85">
        <v>-0.13339999999999999</v>
      </c>
      <c r="BJ52" s="83">
        <v>8.125</v>
      </c>
      <c r="BK52" s="84">
        <v>1.752</v>
      </c>
      <c r="BL52" s="84"/>
      <c r="BM52" s="84">
        <v>8.1666000000000007</v>
      </c>
      <c r="BN52" s="85">
        <v>-0.1434</v>
      </c>
      <c r="BO52" s="83">
        <v>8.0921000000000003</v>
      </c>
      <c r="BP52" s="84">
        <v>1.7586999999999999</v>
      </c>
      <c r="BQ52" s="84"/>
      <c r="BR52" s="84">
        <v>8.1414000000000009</v>
      </c>
      <c r="BS52" s="85">
        <v>-0.21</v>
      </c>
      <c r="BT52" s="83">
        <v>8.1194000000000006</v>
      </c>
      <c r="BU52" s="84">
        <v>1.756</v>
      </c>
      <c r="BV52" s="84"/>
      <c r="BW52" s="84">
        <v>8.1734000000000009</v>
      </c>
      <c r="BX52" s="85">
        <v>-0.10440000000000001</v>
      </c>
    </row>
    <row r="53" spans="1:76" ht="18">
      <c r="A53" s="9" t="s">
        <v>136</v>
      </c>
      <c r="B53" s="83">
        <v>8.1890000000000001</v>
      </c>
      <c r="C53" s="84">
        <v>1.5935999999999999</v>
      </c>
      <c r="D53" s="84"/>
      <c r="E53" s="84">
        <v>8.2454999999999998</v>
      </c>
      <c r="F53" s="85">
        <v>3.0499999999999999E-2</v>
      </c>
      <c r="G53" s="83">
        <v>8.1729000000000003</v>
      </c>
      <c r="H53" s="84">
        <v>1.5859000000000001</v>
      </c>
      <c r="I53" s="84"/>
      <c r="J53" s="84">
        <v>8.2344000000000008</v>
      </c>
      <c r="K53" s="85">
        <v>5.28E-2</v>
      </c>
      <c r="L53" s="83">
        <v>8.1987000000000005</v>
      </c>
      <c r="M53" s="84">
        <v>1.5649</v>
      </c>
      <c r="N53" s="84"/>
      <c r="O53" s="84">
        <v>8.2187999999999999</v>
      </c>
      <c r="P53" s="85">
        <v>3.1399999999999997E-2</v>
      </c>
      <c r="Q53" s="83">
        <v>8.1984999999999992</v>
      </c>
      <c r="R53" s="84">
        <v>1.5719000000000001</v>
      </c>
      <c r="S53" s="84"/>
      <c r="T53" s="84">
        <v>8.2295999999999996</v>
      </c>
      <c r="U53" s="85">
        <v>4.1399999999999999E-2</v>
      </c>
      <c r="V53" s="83">
        <v>8.2035</v>
      </c>
      <c r="W53" s="84">
        <v>1.5699000000000001</v>
      </c>
      <c r="X53" s="84"/>
      <c r="Y53" s="84">
        <v>8.2335999999999991</v>
      </c>
      <c r="Z53" s="85">
        <v>3.7600000000000001E-2</v>
      </c>
      <c r="AA53" s="83">
        <v>8.1918000000000006</v>
      </c>
      <c r="AB53" s="84">
        <v>1.5751999999999999</v>
      </c>
      <c r="AC53" s="84"/>
      <c r="AD53" s="84">
        <v>8.2151999999999994</v>
      </c>
      <c r="AE53" s="85">
        <v>3.5200000000000002E-2</v>
      </c>
      <c r="AF53" s="83">
        <v>8.1781000000000006</v>
      </c>
      <c r="AG53" s="84">
        <v>1.5809</v>
      </c>
      <c r="AH53" s="84"/>
      <c r="AI53" s="84">
        <v>8.1942000000000004</v>
      </c>
      <c r="AJ53" s="85">
        <v>8.9999999999999993E-3</v>
      </c>
      <c r="AK53" s="83">
        <v>8.1366999999999994</v>
      </c>
      <c r="AL53" s="84">
        <v>1.6011</v>
      </c>
      <c r="AM53" s="84"/>
      <c r="AN53" s="84">
        <v>8.1906999999999996</v>
      </c>
      <c r="AO53" s="85">
        <v>-2.23E-2</v>
      </c>
      <c r="AP53" s="83">
        <v>8.1148000000000007</v>
      </c>
      <c r="AQ53" s="84">
        <v>1.617</v>
      </c>
      <c r="AR53" s="84"/>
      <c r="AS53" s="84">
        <v>8.1438000000000006</v>
      </c>
      <c r="AT53" s="85">
        <v>0.41539999999999999</v>
      </c>
      <c r="AU53" s="83">
        <v>8.0871999999999993</v>
      </c>
      <c r="AV53" s="84">
        <v>1.6264000000000001</v>
      </c>
      <c r="AW53" s="84"/>
      <c r="AX53" s="84">
        <v>8.1641999999999992</v>
      </c>
      <c r="AY53" s="85">
        <v>-3.3399999999999999E-2</v>
      </c>
      <c r="AZ53" s="83">
        <v>8.1105</v>
      </c>
      <c r="BA53" s="84">
        <v>1.6176999999999999</v>
      </c>
      <c r="BB53" s="84"/>
      <c r="BC53" s="84">
        <v>8.1681000000000008</v>
      </c>
      <c r="BD53" s="85">
        <v>-4.2700000000000002E-2</v>
      </c>
      <c r="BE53" s="83">
        <v>8.0846</v>
      </c>
      <c r="BF53" s="84">
        <v>1.6255999999999999</v>
      </c>
      <c r="BG53" s="84"/>
      <c r="BH53" s="84">
        <v>8.1678999999999995</v>
      </c>
      <c r="BI53" s="85">
        <v>-3.9300000000000002E-2</v>
      </c>
      <c r="BJ53" s="83">
        <v>8.1376000000000008</v>
      </c>
      <c r="BK53" s="84">
        <v>1.6124000000000001</v>
      </c>
      <c r="BL53" s="84"/>
      <c r="BM53" s="84">
        <v>8.1948000000000008</v>
      </c>
      <c r="BN53" s="85">
        <v>-3.8399999999999997E-2</v>
      </c>
      <c r="BO53" s="83">
        <v>8.0881000000000007</v>
      </c>
      <c r="BP53" s="84">
        <v>1.5974999999999999</v>
      </c>
      <c r="BQ53" s="84"/>
      <c r="BR53" s="84">
        <v>8.1461000000000006</v>
      </c>
      <c r="BS53" s="85">
        <v>-6.25E-2</v>
      </c>
      <c r="BT53" s="83">
        <v>8.1331000000000007</v>
      </c>
      <c r="BU53" s="84">
        <v>1.5991</v>
      </c>
      <c r="BV53" s="84"/>
      <c r="BW53" s="84">
        <v>8.1880000000000006</v>
      </c>
      <c r="BX53" s="85">
        <v>-1.38E-2</v>
      </c>
    </row>
    <row r="54" spans="1:76" ht="18.75">
      <c r="A54" s="9" t="s">
        <v>137</v>
      </c>
      <c r="B54" s="83">
        <v>7.9806999999999997</v>
      </c>
      <c r="C54" s="84">
        <v>1.6047</v>
      </c>
      <c r="D54" s="84"/>
      <c r="E54" s="84">
        <v>8.1669999999999998</v>
      </c>
      <c r="F54" s="85">
        <v>0.50419999999999998</v>
      </c>
      <c r="G54" s="83">
        <v>7.9695999999999998</v>
      </c>
      <c r="H54" s="84">
        <v>1.6053999999999999</v>
      </c>
      <c r="I54" s="84"/>
      <c r="J54" s="84">
        <v>8.1289999999999996</v>
      </c>
      <c r="K54" s="85">
        <v>0.49840000000000001</v>
      </c>
      <c r="L54" s="83">
        <v>7.9790000000000001</v>
      </c>
      <c r="M54" s="84">
        <v>1.6097999999999999</v>
      </c>
      <c r="N54" s="84"/>
      <c r="O54" s="84">
        <v>8.1196000000000002</v>
      </c>
      <c r="P54" s="85">
        <v>0.60640000000000005</v>
      </c>
      <c r="Q54" s="83">
        <v>7.9725999999999999</v>
      </c>
      <c r="R54" s="84">
        <v>1.6006</v>
      </c>
      <c r="S54" s="84"/>
      <c r="T54" s="84">
        <v>8.1100999999999992</v>
      </c>
      <c r="U54" s="85">
        <v>0.59850000000000003</v>
      </c>
      <c r="V54" s="83">
        <v>7.9858000000000002</v>
      </c>
      <c r="W54" s="84">
        <v>1.5902000000000001</v>
      </c>
      <c r="X54" s="84"/>
      <c r="Y54" s="84">
        <v>8.1113999999999997</v>
      </c>
      <c r="Z54" s="85">
        <v>0.60140000000000005</v>
      </c>
      <c r="AA54" s="83">
        <v>7.9687000000000001</v>
      </c>
      <c r="AB54" s="84">
        <v>1.5994999999999999</v>
      </c>
      <c r="AC54" s="84"/>
      <c r="AD54" s="84">
        <v>8.1083999999999996</v>
      </c>
      <c r="AE54" s="85">
        <v>0.6008</v>
      </c>
      <c r="AF54" s="83">
        <v>7.9546999999999999</v>
      </c>
      <c r="AG54" s="84">
        <v>1.6356999999999999</v>
      </c>
      <c r="AH54" s="84"/>
      <c r="AI54" s="84">
        <v>8.0639000000000003</v>
      </c>
      <c r="AJ54" s="85">
        <v>0.65910000000000002</v>
      </c>
      <c r="AK54" s="83">
        <v>7.8883000000000001</v>
      </c>
      <c r="AL54" s="84">
        <v>1.6665000000000001</v>
      </c>
      <c r="AM54" s="84"/>
      <c r="AN54" s="84">
        <v>8.0533000000000001</v>
      </c>
      <c r="AO54" s="85">
        <v>0.38990000000000002</v>
      </c>
      <c r="AP54" s="83">
        <v>7.8898000000000001</v>
      </c>
      <c r="AQ54" s="84">
        <v>1.7154</v>
      </c>
      <c r="AR54" s="84"/>
      <c r="AS54" s="84">
        <v>8.0663</v>
      </c>
      <c r="AT54" s="85">
        <v>0.4511</v>
      </c>
      <c r="AU54" s="83">
        <v>7.9122000000000003</v>
      </c>
      <c r="AV54" s="84">
        <v>1.7512000000000001</v>
      </c>
      <c r="AW54" s="84"/>
      <c r="AX54" s="84">
        <v>8.0471000000000004</v>
      </c>
      <c r="AY54" s="85">
        <v>0.58789999999999998</v>
      </c>
      <c r="AZ54" s="83">
        <v>7.8525999999999998</v>
      </c>
      <c r="BA54" s="84">
        <v>1.7094</v>
      </c>
      <c r="BB54" s="84"/>
      <c r="BC54" s="84">
        <v>8.0574999999999992</v>
      </c>
      <c r="BD54" s="85">
        <v>0.40849999999999997</v>
      </c>
      <c r="BE54" s="83">
        <v>7.8772000000000002</v>
      </c>
      <c r="BF54" s="84">
        <v>1.75</v>
      </c>
      <c r="BG54" s="84"/>
      <c r="BH54" s="84">
        <v>8.0017999999999994</v>
      </c>
      <c r="BI54" s="85">
        <v>0.38600000000000001</v>
      </c>
      <c r="BJ54" s="83">
        <v>7.9401000000000002</v>
      </c>
      <c r="BK54" s="84">
        <v>1.7271000000000001</v>
      </c>
      <c r="BL54" s="84"/>
      <c r="BM54" s="84">
        <v>8.0778999999999996</v>
      </c>
      <c r="BN54" s="85">
        <v>0.50509999999999999</v>
      </c>
      <c r="BO54" s="83">
        <v>7.8845000000000001</v>
      </c>
      <c r="BP54" s="84">
        <v>1.7093</v>
      </c>
      <c r="BQ54" s="84"/>
      <c r="BR54" s="84">
        <v>8.1134000000000004</v>
      </c>
      <c r="BS54" s="85">
        <v>0.32979999999999998</v>
      </c>
      <c r="BT54" s="83">
        <v>7.9119999999999999</v>
      </c>
      <c r="BU54" s="84">
        <v>1.7034</v>
      </c>
      <c r="BV54" s="84"/>
      <c r="BW54" s="84">
        <v>8.0676000000000005</v>
      </c>
      <c r="BX54" s="85">
        <v>0.38479999999999998</v>
      </c>
    </row>
    <row r="55" spans="1:76" ht="18.75">
      <c r="A55" s="9" t="s">
        <v>138</v>
      </c>
      <c r="B55" s="83">
        <v>7.9471999999999996</v>
      </c>
      <c r="C55" s="84">
        <v>1.6608000000000001</v>
      </c>
      <c r="D55" s="84"/>
      <c r="E55" s="84">
        <v>8.1209000000000007</v>
      </c>
      <c r="F55" s="85">
        <v>0.52070000000000005</v>
      </c>
      <c r="G55" s="83">
        <v>7.9057000000000004</v>
      </c>
      <c r="H55" s="84">
        <v>1.6677</v>
      </c>
      <c r="I55" s="84"/>
      <c r="J55" s="84">
        <v>8.1193000000000008</v>
      </c>
      <c r="K55" s="85">
        <v>0.54530000000000001</v>
      </c>
      <c r="L55" s="83">
        <v>7.9466999999999999</v>
      </c>
      <c r="M55" s="84">
        <v>1.6618999999999999</v>
      </c>
      <c r="N55" s="84"/>
      <c r="O55" s="84">
        <v>8.0868000000000002</v>
      </c>
      <c r="P55" s="85">
        <v>0.52600000000000002</v>
      </c>
      <c r="Q55" s="83">
        <v>7.9501999999999997</v>
      </c>
      <c r="R55" s="84">
        <v>1.665</v>
      </c>
      <c r="S55" s="84"/>
      <c r="T55" s="84">
        <v>8.1327999999999996</v>
      </c>
      <c r="U55" s="85">
        <v>0.54620000000000002</v>
      </c>
      <c r="V55" s="83">
        <v>7.9509999999999996</v>
      </c>
      <c r="W55" s="84">
        <v>1.6616</v>
      </c>
      <c r="X55" s="84"/>
      <c r="Y55" s="84">
        <v>8.1251999999999995</v>
      </c>
      <c r="Z55" s="85">
        <v>0.53659999999999997</v>
      </c>
      <c r="AA55" s="83">
        <v>7.9454000000000002</v>
      </c>
      <c r="AB55" s="84">
        <v>1.6692</v>
      </c>
      <c r="AC55" s="84"/>
      <c r="AD55" s="84">
        <v>8.1220999999999997</v>
      </c>
      <c r="AE55" s="85">
        <v>0.54310000000000003</v>
      </c>
      <c r="AF55" s="83">
        <v>7.8930999999999996</v>
      </c>
      <c r="AG55" s="84">
        <v>1.6840999999999999</v>
      </c>
      <c r="AH55" s="84"/>
      <c r="AI55" s="84">
        <v>8.0457000000000001</v>
      </c>
      <c r="AJ55" s="85">
        <v>0.57130000000000003</v>
      </c>
      <c r="AK55" s="83">
        <v>7.8136000000000001</v>
      </c>
      <c r="AL55" s="84">
        <v>1.7347999999999999</v>
      </c>
      <c r="AM55" s="84"/>
      <c r="AN55" s="84">
        <v>7.9360999999999997</v>
      </c>
      <c r="AO55" s="85">
        <v>0.59509999999999996</v>
      </c>
      <c r="AP55" s="83">
        <v>7.8651999999999997</v>
      </c>
      <c r="AQ55" s="84">
        <v>1.7383999999999999</v>
      </c>
      <c r="AR55" s="84"/>
      <c r="AS55" s="84">
        <v>7.9995000000000003</v>
      </c>
      <c r="AT55" s="85">
        <v>0.50690000000000002</v>
      </c>
      <c r="AU55" s="83">
        <v>7.8540000000000001</v>
      </c>
      <c r="AV55" s="84">
        <v>1.7392000000000001</v>
      </c>
      <c r="AW55" s="84"/>
      <c r="AX55" s="84">
        <v>8.0005000000000006</v>
      </c>
      <c r="AY55" s="85">
        <v>0.52290000000000003</v>
      </c>
      <c r="AZ55" s="83">
        <v>7.8635999999999999</v>
      </c>
      <c r="BA55" s="84">
        <v>1.7527999999999999</v>
      </c>
      <c r="BB55" s="84"/>
      <c r="BC55" s="84">
        <v>8.0116999999999994</v>
      </c>
      <c r="BD55" s="85">
        <v>0.53490000000000004</v>
      </c>
      <c r="BE55" s="83">
        <v>7.8693</v>
      </c>
      <c r="BF55" s="84">
        <v>1.7517</v>
      </c>
      <c r="BG55" s="84"/>
      <c r="BH55" s="84">
        <v>8.0106000000000002</v>
      </c>
      <c r="BI55" s="85">
        <v>0.46600000000000003</v>
      </c>
      <c r="BJ55" s="83">
        <v>7.8693</v>
      </c>
      <c r="BK55" s="84">
        <v>1.7443</v>
      </c>
      <c r="BL55" s="84"/>
      <c r="BM55" s="84">
        <v>8.0042000000000009</v>
      </c>
      <c r="BN55" s="85">
        <v>0.53480000000000005</v>
      </c>
      <c r="BO55" s="83">
        <v>7.8733000000000004</v>
      </c>
      <c r="BP55" s="84">
        <v>1.7581</v>
      </c>
      <c r="BQ55" s="84"/>
      <c r="BR55" s="84">
        <v>8.0184999999999995</v>
      </c>
      <c r="BS55" s="85">
        <v>0.35389999999999999</v>
      </c>
      <c r="BT55" s="83">
        <v>7.8962000000000003</v>
      </c>
      <c r="BU55" s="84">
        <v>1.7345999999999999</v>
      </c>
      <c r="BV55" s="84"/>
      <c r="BW55" s="84">
        <v>7.9896000000000003</v>
      </c>
      <c r="BX55" s="85">
        <v>0.54359999999999997</v>
      </c>
    </row>
    <row r="56" spans="1:76" ht="18.75">
      <c r="A56" s="6" t="s">
        <v>139</v>
      </c>
      <c r="B56" s="83">
        <v>8.2382000000000009</v>
      </c>
      <c r="C56" s="84">
        <v>1.4974000000000001</v>
      </c>
      <c r="D56" s="84"/>
      <c r="E56" s="84">
        <v>8.3216999999999999</v>
      </c>
      <c r="F56" s="85">
        <v>0.82730000000000004</v>
      </c>
      <c r="G56" s="83">
        <v>8.2199000000000009</v>
      </c>
      <c r="H56" s="84">
        <v>1.4913000000000001</v>
      </c>
      <c r="I56" s="84"/>
      <c r="J56" s="84">
        <v>8.3089999999999993</v>
      </c>
      <c r="K56" s="85">
        <v>0.80179999999999996</v>
      </c>
      <c r="L56" s="83">
        <v>8.2467000000000006</v>
      </c>
      <c r="M56" s="84">
        <v>1.4713000000000001</v>
      </c>
      <c r="N56" s="84"/>
      <c r="O56" s="84">
        <v>8.3143999999999991</v>
      </c>
      <c r="P56" s="85">
        <v>0.76839999999999997</v>
      </c>
      <c r="Q56" s="83">
        <v>8.2469999999999999</v>
      </c>
      <c r="R56" s="84">
        <v>1.4782</v>
      </c>
      <c r="S56" s="84"/>
      <c r="T56" s="84">
        <v>8.3198000000000008</v>
      </c>
      <c r="U56" s="85">
        <v>0.77400000000000002</v>
      </c>
      <c r="V56" s="83">
        <v>8.2491000000000003</v>
      </c>
      <c r="W56" s="84">
        <v>1.4753000000000001</v>
      </c>
      <c r="X56" s="84"/>
      <c r="Y56" s="84">
        <v>8.3183000000000007</v>
      </c>
      <c r="Z56" s="85">
        <v>0.78290000000000004</v>
      </c>
      <c r="AA56" s="83">
        <v>8.2401999999999997</v>
      </c>
      <c r="AB56" s="84">
        <v>1.4818</v>
      </c>
      <c r="AC56" s="84"/>
      <c r="AD56" s="84">
        <v>8.3164999999999996</v>
      </c>
      <c r="AE56" s="85">
        <v>0.77390000000000003</v>
      </c>
      <c r="AF56" s="83">
        <v>8.2273999999999994</v>
      </c>
      <c r="AG56" s="84">
        <v>1.4945999999999999</v>
      </c>
      <c r="AH56" s="84"/>
      <c r="AI56" s="84">
        <v>8.2715999999999994</v>
      </c>
      <c r="AJ56" s="85">
        <v>0.88339999999999996</v>
      </c>
      <c r="AK56" s="83">
        <v>8.1561000000000003</v>
      </c>
      <c r="AL56" s="84">
        <v>1.5037</v>
      </c>
      <c r="AM56" s="84"/>
      <c r="AN56" s="84">
        <v>8.1506000000000007</v>
      </c>
      <c r="AO56" s="85">
        <v>1.2038</v>
      </c>
      <c r="AP56" s="83">
        <v>8.1659000000000006</v>
      </c>
      <c r="AQ56" s="84">
        <v>1.5732999999999999</v>
      </c>
      <c r="AR56" s="84"/>
      <c r="AS56" s="84">
        <v>8.3477999999999994</v>
      </c>
      <c r="AT56" s="85">
        <v>0.34039999999999998</v>
      </c>
      <c r="AU56" s="83">
        <v>8.1231000000000009</v>
      </c>
      <c r="AV56" s="84">
        <v>1.6071</v>
      </c>
      <c r="AW56" s="84"/>
      <c r="AX56" s="84">
        <v>8.1109000000000009</v>
      </c>
      <c r="AY56" s="85">
        <v>1.4582999999999999</v>
      </c>
      <c r="AZ56" s="83">
        <v>8.1568000000000005</v>
      </c>
      <c r="BA56" s="84">
        <v>1.5831999999999999</v>
      </c>
      <c r="BB56" s="84"/>
      <c r="BC56" s="84">
        <v>8.1390999999999991</v>
      </c>
      <c r="BD56" s="85">
        <v>1.3838999999999999</v>
      </c>
      <c r="BE56" s="83">
        <v>8.1303000000000001</v>
      </c>
      <c r="BF56" s="84">
        <v>1.5996999999999999</v>
      </c>
      <c r="BG56" s="84"/>
      <c r="BH56" s="84">
        <v>8.1035000000000004</v>
      </c>
      <c r="BI56" s="85">
        <v>1.4547000000000001</v>
      </c>
      <c r="BJ56" s="83">
        <v>8.1895000000000007</v>
      </c>
      <c r="BK56" s="84">
        <v>1.5463</v>
      </c>
      <c r="BL56" s="84"/>
      <c r="BM56" s="84">
        <v>8.2053999999999991</v>
      </c>
      <c r="BN56" s="85">
        <v>1.1912</v>
      </c>
      <c r="BO56" s="83">
        <v>8.1125000000000007</v>
      </c>
      <c r="BP56" s="84">
        <v>1.5743</v>
      </c>
      <c r="BQ56" s="84"/>
      <c r="BR56" s="84">
        <v>8.1812000000000005</v>
      </c>
      <c r="BS56" s="85">
        <v>1.329</v>
      </c>
      <c r="BT56" s="83">
        <v>8.1857000000000006</v>
      </c>
      <c r="BU56" s="84">
        <v>1.5472999999999999</v>
      </c>
      <c r="BV56" s="84"/>
      <c r="BW56" s="84">
        <v>8.1828000000000003</v>
      </c>
      <c r="BX56" s="85">
        <v>1.1901999999999999</v>
      </c>
    </row>
    <row r="57" spans="1:76" ht="18">
      <c r="A57" s="6" t="s">
        <v>140</v>
      </c>
      <c r="B57" s="83">
        <v>8.0181000000000004</v>
      </c>
      <c r="C57" s="84">
        <v>1.5821000000000001</v>
      </c>
      <c r="D57" s="84"/>
      <c r="E57" s="84">
        <v>8.2288999999999994</v>
      </c>
      <c r="F57" s="85">
        <v>0.62290000000000001</v>
      </c>
      <c r="G57" s="83">
        <v>7.9993999999999996</v>
      </c>
      <c r="H57" s="84">
        <v>1.5920000000000001</v>
      </c>
      <c r="I57" s="84"/>
      <c r="J57" s="84">
        <v>8.1814999999999998</v>
      </c>
      <c r="K57" s="85">
        <v>0.63029999999999997</v>
      </c>
      <c r="L57" s="83">
        <v>8.0405999999999995</v>
      </c>
      <c r="M57" s="84">
        <v>1.5835999999999999</v>
      </c>
      <c r="N57" s="84"/>
      <c r="O57" s="84">
        <v>8.2095000000000002</v>
      </c>
      <c r="P57" s="85">
        <v>0.61470000000000002</v>
      </c>
      <c r="Q57" s="83">
        <v>8.0304000000000002</v>
      </c>
      <c r="R57" s="84">
        <v>1.5758000000000001</v>
      </c>
      <c r="S57" s="84"/>
      <c r="T57" s="84">
        <v>8.2126999999999999</v>
      </c>
      <c r="U57" s="85">
        <v>0.62170000000000003</v>
      </c>
      <c r="V57" s="83">
        <v>8.0417000000000005</v>
      </c>
      <c r="W57" s="84">
        <v>1.5839000000000001</v>
      </c>
      <c r="X57" s="84"/>
      <c r="Y57" s="84">
        <v>8.2042000000000002</v>
      </c>
      <c r="Z57" s="85">
        <v>0.63319999999999999</v>
      </c>
      <c r="AA57" s="83">
        <v>8.0325000000000006</v>
      </c>
      <c r="AB57" s="84">
        <v>1.5901000000000001</v>
      </c>
      <c r="AC57" s="84"/>
      <c r="AD57" s="84">
        <v>8.1995000000000005</v>
      </c>
      <c r="AE57" s="85">
        <v>0.63529999999999998</v>
      </c>
      <c r="AF57" s="83">
        <v>7.9535999999999998</v>
      </c>
      <c r="AG57" s="84">
        <v>1.6348</v>
      </c>
      <c r="AH57" s="84"/>
      <c r="AI57" s="84">
        <v>8.1608999999999998</v>
      </c>
      <c r="AJ57" s="85">
        <v>0.66169999999999995</v>
      </c>
      <c r="AK57" s="83">
        <v>7.8445999999999998</v>
      </c>
      <c r="AL57" s="84">
        <v>1.6748000000000001</v>
      </c>
      <c r="AM57" s="84"/>
      <c r="AN57" s="84">
        <v>8.0924999999999994</v>
      </c>
      <c r="AO57" s="85">
        <v>0.74350000000000005</v>
      </c>
      <c r="AP57" s="83">
        <v>7.8762999999999996</v>
      </c>
      <c r="AQ57" s="84">
        <v>1.7750999999999999</v>
      </c>
      <c r="AR57" s="84"/>
      <c r="AS57" s="84">
        <v>8.0844000000000005</v>
      </c>
      <c r="AT57" s="85">
        <v>0.77759999999999996</v>
      </c>
      <c r="AU57" s="83">
        <v>7.8170999999999999</v>
      </c>
      <c r="AV57" s="84">
        <v>1.7883</v>
      </c>
      <c r="AW57" s="84"/>
      <c r="AX57" s="84">
        <v>8.0218000000000007</v>
      </c>
      <c r="AY57" s="85">
        <v>0.88080000000000003</v>
      </c>
      <c r="AZ57" s="83">
        <v>7.8681999999999999</v>
      </c>
      <c r="BA57" s="84">
        <v>1.7662</v>
      </c>
      <c r="BB57" s="84"/>
      <c r="BC57" s="84">
        <v>8.0650999999999993</v>
      </c>
      <c r="BD57" s="85">
        <v>0.80210000000000004</v>
      </c>
      <c r="BE57" s="83">
        <v>7.8544</v>
      </c>
      <c r="BF57" s="84">
        <v>1.8076000000000001</v>
      </c>
      <c r="BG57" s="84"/>
      <c r="BH57" s="84">
        <v>8.0227000000000004</v>
      </c>
      <c r="BI57" s="85">
        <v>0.88170000000000004</v>
      </c>
      <c r="BJ57" s="83">
        <v>7.9433999999999996</v>
      </c>
      <c r="BK57" s="84">
        <v>1.7172000000000001</v>
      </c>
      <c r="BL57" s="84"/>
      <c r="BM57" s="84">
        <v>8.1095000000000006</v>
      </c>
      <c r="BN57" s="85">
        <v>0.72750000000000004</v>
      </c>
      <c r="BO57" s="83">
        <v>7.8636999999999997</v>
      </c>
      <c r="BP57" s="84">
        <v>1.7721</v>
      </c>
      <c r="BQ57" s="84"/>
      <c r="BR57" s="84">
        <v>8.1158000000000001</v>
      </c>
      <c r="BS57" s="85">
        <v>0.7802</v>
      </c>
      <c r="BT57" s="83">
        <v>7.8825000000000003</v>
      </c>
      <c r="BU57" s="84">
        <v>1.6893</v>
      </c>
      <c r="BV57" s="84"/>
      <c r="BW57" s="84">
        <v>8.0991999999999997</v>
      </c>
      <c r="BX57" s="85">
        <v>0.75919999999999999</v>
      </c>
    </row>
    <row r="58" spans="1:76" ht="18.75">
      <c r="A58" s="6" t="s">
        <v>141</v>
      </c>
      <c r="B58" s="83">
        <v>7.8231000000000002</v>
      </c>
      <c r="C58" s="84">
        <v>1.7419</v>
      </c>
      <c r="D58" s="84"/>
      <c r="E58" s="84">
        <v>7.9889000000000001</v>
      </c>
      <c r="F58" s="85">
        <v>0.67310000000000003</v>
      </c>
      <c r="G58" s="83">
        <v>7.8022999999999998</v>
      </c>
      <c r="H58" s="84">
        <v>1.7375</v>
      </c>
      <c r="I58" s="84"/>
      <c r="J58" s="84">
        <v>7.9425999999999997</v>
      </c>
      <c r="K58" s="85">
        <v>0.66779999999999995</v>
      </c>
      <c r="L58" s="83">
        <v>7.8507999999999996</v>
      </c>
      <c r="M58" s="84">
        <v>1.7350000000000001</v>
      </c>
      <c r="N58" s="84"/>
      <c r="O58" s="84">
        <v>7.9779</v>
      </c>
      <c r="P58" s="85">
        <v>0.62909999999999999</v>
      </c>
      <c r="Q58" s="83">
        <v>7.8354999999999997</v>
      </c>
      <c r="R58" s="84">
        <v>1.7233000000000001</v>
      </c>
      <c r="S58" s="84"/>
      <c r="T58" s="84">
        <v>7.9893999999999998</v>
      </c>
      <c r="U58" s="85">
        <v>0.6522</v>
      </c>
      <c r="V58" s="83">
        <v>7.8376999999999999</v>
      </c>
      <c r="W58" s="84">
        <v>1.7286999999999999</v>
      </c>
      <c r="X58" s="84"/>
      <c r="Y58" s="84">
        <v>7.9884000000000004</v>
      </c>
      <c r="Z58" s="85">
        <v>0.65539999999999998</v>
      </c>
      <c r="AA58" s="83">
        <v>7.8300999999999998</v>
      </c>
      <c r="AB58" s="84">
        <v>1.7293000000000001</v>
      </c>
      <c r="AC58" s="84"/>
      <c r="AD58" s="84">
        <v>7.9810999999999996</v>
      </c>
      <c r="AE58" s="85">
        <v>0.65290000000000004</v>
      </c>
      <c r="AF58" s="83">
        <v>7.7777000000000003</v>
      </c>
      <c r="AG58" s="84">
        <v>1.7759</v>
      </c>
      <c r="AH58" s="84"/>
      <c r="AI58" s="84">
        <v>7.9461000000000004</v>
      </c>
      <c r="AJ58" s="85">
        <v>0.70130000000000003</v>
      </c>
      <c r="AK58" s="83">
        <v>7.7153999999999998</v>
      </c>
      <c r="AL58" s="84">
        <v>1.8233999999999999</v>
      </c>
      <c r="AM58" s="84"/>
      <c r="AN58" s="84">
        <v>7.8704999999999998</v>
      </c>
      <c r="AO58" s="85">
        <v>0.75949999999999995</v>
      </c>
      <c r="AP58" s="83">
        <v>7.6904000000000003</v>
      </c>
      <c r="AQ58" s="84">
        <v>1.851</v>
      </c>
      <c r="AR58" s="84"/>
      <c r="AS58" s="84">
        <v>7.9196999999999997</v>
      </c>
      <c r="AT58" s="85">
        <v>0.76349999999999996</v>
      </c>
      <c r="AU58" s="83">
        <v>7.6302000000000003</v>
      </c>
      <c r="AV58" s="84">
        <v>1.8886000000000001</v>
      </c>
      <c r="AW58" s="84"/>
      <c r="AX58" s="84">
        <v>7.8415999999999997</v>
      </c>
      <c r="AY58" s="85">
        <v>0.81620000000000004</v>
      </c>
      <c r="AZ58" s="83">
        <v>7.6784999999999997</v>
      </c>
      <c r="BA58" s="84">
        <v>1.8931</v>
      </c>
      <c r="BB58" s="84"/>
      <c r="BC58" s="84">
        <v>7.8996000000000004</v>
      </c>
      <c r="BD58" s="85">
        <v>0.81100000000000005</v>
      </c>
      <c r="BE58" s="83">
        <v>7.6341000000000001</v>
      </c>
      <c r="BF58" s="84">
        <v>1.9202999999999999</v>
      </c>
      <c r="BG58" s="84"/>
      <c r="BH58" s="84">
        <v>7.8715999999999999</v>
      </c>
      <c r="BI58" s="85">
        <v>0.82140000000000002</v>
      </c>
      <c r="BJ58" s="83">
        <v>7.7420999999999998</v>
      </c>
      <c r="BK58" s="84">
        <v>1.8669</v>
      </c>
      <c r="BL58" s="84"/>
      <c r="BM58" s="84">
        <v>7.9138999999999999</v>
      </c>
      <c r="BN58" s="85">
        <v>0.7409</v>
      </c>
      <c r="BO58" s="83">
        <v>7.7005999999999997</v>
      </c>
      <c r="BP58" s="84">
        <v>1.8191999999999999</v>
      </c>
      <c r="BQ58" s="84"/>
      <c r="BR58" s="84">
        <v>7.9124999999999996</v>
      </c>
      <c r="BS58" s="85">
        <v>0.75470000000000004</v>
      </c>
      <c r="BT58" s="83">
        <v>7.7422000000000004</v>
      </c>
      <c r="BU58" s="84">
        <v>1.8566</v>
      </c>
      <c r="BV58" s="84"/>
      <c r="BW58" s="84">
        <v>7.9132999999999996</v>
      </c>
      <c r="BX58" s="85">
        <v>0.79830000000000001</v>
      </c>
    </row>
    <row r="59" spans="1:76" ht="18.75">
      <c r="A59" s="8" t="s">
        <v>142</v>
      </c>
      <c r="B59" s="83">
        <v>8.3486999999999991</v>
      </c>
      <c r="C59" s="84">
        <v>1.5181</v>
      </c>
      <c r="D59" s="84"/>
      <c r="E59" s="84">
        <v>8.5547000000000004</v>
      </c>
      <c r="F59" s="85">
        <v>1.2997000000000001</v>
      </c>
      <c r="G59" s="83">
        <v>8.3314000000000004</v>
      </c>
      <c r="H59" s="84">
        <v>1.5358000000000001</v>
      </c>
      <c r="I59" s="84"/>
      <c r="J59" s="84">
        <v>8.5531000000000006</v>
      </c>
      <c r="K59" s="85">
        <v>1.2867</v>
      </c>
      <c r="L59" s="83">
        <v>8.3299000000000003</v>
      </c>
      <c r="M59" s="84">
        <v>1.5363</v>
      </c>
      <c r="N59" s="84"/>
      <c r="O59" s="84">
        <v>8.5794999999999995</v>
      </c>
      <c r="P59" s="85">
        <v>1.2311000000000001</v>
      </c>
      <c r="Q59" s="83">
        <v>8.3329000000000004</v>
      </c>
      <c r="R59" s="84">
        <v>1.5288999999999999</v>
      </c>
      <c r="S59" s="84"/>
      <c r="T59" s="84">
        <v>8.5673999999999992</v>
      </c>
      <c r="U59" s="85">
        <v>1.256</v>
      </c>
      <c r="V59" s="83">
        <v>8.3317999999999994</v>
      </c>
      <c r="W59" s="84">
        <v>1.5307999999999999</v>
      </c>
      <c r="X59" s="84"/>
      <c r="Y59" s="84">
        <v>8.5632000000000001</v>
      </c>
      <c r="Z59" s="85">
        <v>1.2656000000000001</v>
      </c>
      <c r="AA59" s="83">
        <v>8.3299000000000003</v>
      </c>
      <c r="AB59" s="84">
        <v>1.5412999999999999</v>
      </c>
      <c r="AC59" s="84"/>
      <c r="AD59" s="84">
        <v>8.5626999999999995</v>
      </c>
      <c r="AE59" s="85">
        <v>1.2613000000000001</v>
      </c>
      <c r="AF59" s="83">
        <v>8.2949000000000002</v>
      </c>
      <c r="AG59" s="84">
        <v>1.6021000000000001</v>
      </c>
      <c r="AH59" s="84"/>
      <c r="AI59" s="84">
        <v>8.5178999999999991</v>
      </c>
      <c r="AJ59" s="85">
        <v>1.3285</v>
      </c>
      <c r="AK59" s="83">
        <v>8.2299000000000007</v>
      </c>
      <c r="AL59" s="84">
        <v>1.6307</v>
      </c>
      <c r="AM59" s="84"/>
      <c r="AN59" s="84">
        <v>8.4278999999999993</v>
      </c>
      <c r="AO59" s="85">
        <v>1.4384999999999999</v>
      </c>
      <c r="AP59" s="83">
        <v>8.2227999999999994</v>
      </c>
      <c r="AQ59" s="84">
        <v>1.6532</v>
      </c>
      <c r="AR59" s="84"/>
      <c r="AS59" s="84">
        <v>8.5310000000000006</v>
      </c>
      <c r="AT59" s="85">
        <v>1.3673999999999999</v>
      </c>
      <c r="AU59" s="83">
        <v>8.1897000000000002</v>
      </c>
      <c r="AV59" s="84">
        <v>1.6882999999999999</v>
      </c>
      <c r="AW59" s="84"/>
      <c r="AX59" s="84">
        <v>8.4657</v>
      </c>
      <c r="AY59" s="85">
        <v>1.4457</v>
      </c>
      <c r="AZ59" s="83">
        <v>8.2094000000000005</v>
      </c>
      <c r="BA59" s="84">
        <v>1.6684000000000001</v>
      </c>
      <c r="BB59" s="84"/>
      <c r="BC59" s="84">
        <v>8.5235000000000003</v>
      </c>
      <c r="BD59" s="85">
        <v>1.3778999999999999</v>
      </c>
      <c r="BE59" s="83">
        <v>8.1631</v>
      </c>
      <c r="BF59" s="84">
        <v>1.6789000000000001</v>
      </c>
      <c r="BG59" s="84"/>
      <c r="BH59" s="84">
        <v>8.5029000000000003</v>
      </c>
      <c r="BI59" s="85">
        <v>1.4053</v>
      </c>
      <c r="BJ59" s="83">
        <v>8.2636000000000003</v>
      </c>
      <c r="BK59" s="84">
        <v>1.6259999999999999</v>
      </c>
      <c r="BL59" s="84"/>
      <c r="BM59" s="84">
        <v>8.5401000000000007</v>
      </c>
      <c r="BN59" s="85">
        <v>1.3439000000000001</v>
      </c>
      <c r="BO59" s="83">
        <v>8.2828999999999997</v>
      </c>
      <c r="BP59" s="84">
        <v>1.5851</v>
      </c>
      <c r="BQ59" s="84"/>
      <c r="BR59" s="84">
        <v>8.5876999999999999</v>
      </c>
      <c r="BS59" s="85">
        <v>1.2901</v>
      </c>
      <c r="BT59" s="83">
        <v>8.2453000000000003</v>
      </c>
      <c r="BU59" s="84">
        <v>1.6465000000000001</v>
      </c>
      <c r="BV59" s="84"/>
      <c r="BW59" s="84">
        <v>8.4824999999999999</v>
      </c>
      <c r="BX59" s="85">
        <v>1.4033</v>
      </c>
    </row>
    <row r="60" spans="1:76" ht="18">
      <c r="A60" s="8" t="s">
        <v>143</v>
      </c>
      <c r="B60" s="83">
        <v>8.6057000000000006</v>
      </c>
      <c r="C60" s="84">
        <v>1.0517000000000001</v>
      </c>
      <c r="D60" s="84"/>
      <c r="E60" s="84">
        <v>8.8318999999999992</v>
      </c>
      <c r="F60" s="85">
        <v>0.44290000000000002</v>
      </c>
      <c r="G60" s="83">
        <v>8.4187999999999992</v>
      </c>
      <c r="H60" s="84">
        <v>1.2218</v>
      </c>
      <c r="I60" s="84"/>
      <c r="J60" s="84">
        <v>8.8138000000000005</v>
      </c>
      <c r="K60" s="85">
        <v>0.46939999999999998</v>
      </c>
      <c r="L60" s="83">
        <v>8.5297000000000001</v>
      </c>
      <c r="M60" s="84">
        <v>1.0894999999999999</v>
      </c>
      <c r="N60" s="84"/>
      <c r="O60" s="84">
        <v>8.8611000000000004</v>
      </c>
      <c r="P60" s="85">
        <v>0.45829999999999999</v>
      </c>
      <c r="Q60" s="83">
        <v>8.5387000000000004</v>
      </c>
      <c r="R60" s="84">
        <v>1.0823</v>
      </c>
      <c r="S60" s="84"/>
      <c r="T60" s="84">
        <v>8.8406000000000002</v>
      </c>
      <c r="U60" s="85">
        <v>0.43719999999999998</v>
      </c>
      <c r="V60" s="83">
        <v>8.5459999999999994</v>
      </c>
      <c r="W60" s="84">
        <v>1.0775999999999999</v>
      </c>
      <c r="X60" s="84"/>
      <c r="Y60" s="84">
        <v>8.8447999999999993</v>
      </c>
      <c r="Z60" s="85">
        <v>0.432</v>
      </c>
      <c r="AA60" s="83">
        <v>8.5208999999999993</v>
      </c>
      <c r="AB60" s="84">
        <v>1.0971</v>
      </c>
      <c r="AC60" s="84"/>
      <c r="AD60" s="84">
        <v>8.8333999999999993</v>
      </c>
      <c r="AE60" s="85">
        <v>0.4446</v>
      </c>
      <c r="AF60" s="83">
        <v>8.4670000000000005</v>
      </c>
      <c r="AG60" s="84">
        <v>1.0962000000000001</v>
      </c>
      <c r="AH60" s="84"/>
      <c r="AI60" s="84">
        <v>8.8302999999999994</v>
      </c>
      <c r="AJ60" s="85">
        <v>0.44450000000000001</v>
      </c>
      <c r="AK60" s="83">
        <v>8.4330999999999996</v>
      </c>
      <c r="AL60" s="84">
        <v>1.1962999999999999</v>
      </c>
      <c r="AM60" s="84"/>
      <c r="AN60" s="84">
        <v>8.7720000000000002</v>
      </c>
      <c r="AO60" s="85">
        <v>0.61019999999999996</v>
      </c>
      <c r="AP60" s="83">
        <v>8.6951000000000001</v>
      </c>
      <c r="AQ60" s="84">
        <v>0.95830000000000004</v>
      </c>
      <c r="AR60" s="84"/>
      <c r="AS60" s="84">
        <v>8.7850000000000001</v>
      </c>
      <c r="AT60" s="85">
        <v>0.6996</v>
      </c>
      <c r="AU60" s="83">
        <v>8.5327000000000002</v>
      </c>
      <c r="AV60" s="84">
        <v>1.0570999999999999</v>
      </c>
      <c r="AW60" s="84"/>
      <c r="AX60" s="84">
        <v>8.7443000000000008</v>
      </c>
      <c r="AY60" s="85">
        <v>0.79410000000000003</v>
      </c>
      <c r="AZ60" s="83">
        <v>8.6827000000000005</v>
      </c>
      <c r="BA60" s="84">
        <v>1.0013000000000001</v>
      </c>
      <c r="BB60" s="84"/>
      <c r="BC60" s="84">
        <v>8.7849000000000004</v>
      </c>
      <c r="BD60" s="85">
        <v>0.74029999999999996</v>
      </c>
      <c r="BE60" s="83">
        <v>8.7036999999999995</v>
      </c>
      <c r="BF60" s="84">
        <v>0.95550000000000002</v>
      </c>
      <c r="BG60" s="84"/>
      <c r="BH60" s="84">
        <v>8.7539999999999996</v>
      </c>
      <c r="BI60" s="85">
        <v>0.78280000000000005</v>
      </c>
      <c r="BJ60" s="83">
        <v>8.5116999999999994</v>
      </c>
      <c r="BK60" s="84">
        <v>1.1041000000000001</v>
      </c>
      <c r="BL60" s="84"/>
      <c r="BM60" s="84">
        <v>8.8245000000000005</v>
      </c>
      <c r="BN60" s="85">
        <v>0.62990000000000002</v>
      </c>
      <c r="BO60" s="83">
        <v>8.6720000000000006</v>
      </c>
      <c r="BP60" s="84">
        <v>1.008</v>
      </c>
      <c r="BQ60" s="84"/>
      <c r="BR60" s="84">
        <v>8.7782999999999998</v>
      </c>
      <c r="BS60" s="85">
        <v>0.74309999999999998</v>
      </c>
      <c r="BT60" s="83">
        <v>8.4710999999999999</v>
      </c>
      <c r="BU60" s="84">
        <v>1.1121000000000001</v>
      </c>
      <c r="BV60" s="84"/>
      <c r="BW60" s="84">
        <v>8.8173999999999992</v>
      </c>
      <c r="BX60" s="85">
        <v>0.57440000000000002</v>
      </c>
    </row>
    <row r="61" spans="1:76" ht="18">
      <c r="A61" s="8" t="s">
        <v>144</v>
      </c>
      <c r="B61" s="83">
        <v>8.5828000000000007</v>
      </c>
      <c r="C61" s="84">
        <v>0.89019999999999999</v>
      </c>
      <c r="D61" s="84"/>
      <c r="E61" s="84">
        <v>8.7071000000000005</v>
      </c>
      <c r="F61" s="85">
        <v>0.3881</v>
      </c>
      <c r="G61" s="83">
        <v>8.5603999999999996</v>
      </c>
      <c r="H61" s="84">
        <v>0.91579999999999995</v>
      </c>
      <c r="I61" s="84"/>
      <c r="J61" s="84">
        <v>8.6914999999999996</v>
      </c>
      <c r="K61" s="85">
        <v>0.38650000000000001</v>
      </c>
      <c r="L61" s="83">
        <v>8.5739000000000001</v>
      </c>
      <c r="M61" s="84">
        <v>0.85729999999999995</v>
      </c>
      <c r="N61" s="84"/>
      <c r="O61" s="84">
        <v>8.7286999999999999</v>
      </c>
      <c r="P61" s="85">
        <v>0.35089999999999999</v>
      </c>
      <c r="Q61" s="83">
        <v>8.6001999999999992</v>
      </c>
      <c r="R61" s="84">
        <v>0.87960000000000005</v>
      </c>
      <c r="S61" s="84"/>
      <c r="T61" s="84">
        <v>8.7210999999999999</v>
      </c>
      <c r="U61" s="85">
        <v>0.36249999999999999</v>
      </c>
      <c r="V61" s="83">
        <v>8.6045999999999996</v>
      </c>
      <c r="W61" s="84">
        <v>0.87439999999999996</v>
      </c>
      <c r="X61" s="84"/>
      <c r="Y61" s="84">
        <v>8.7255000000000003</v>
      </c>
      <c r="Z61" s="85">
        <v>0.36070000000000002</v>
      </c>
      <c r="AA61" s="83">
        <v>8.5800999999999998</v>
      </c>
      <c r="AB61" s="84">
        <v>0.90010000000000001</v>
      </c>
      <c r="AC61" s="84"/>
      <c r="AD61" s="84">
        <v>8.7223000000000006</v>
      </c>
      <c r="AE61" s="85">
        <v>0.35830000000000001</v>
      </c>
      <c r="AF61" s="83">
        <v>8.5663</v>
      </c>
      <c r="AG61" s="84">
        <v>0.88490000000000002</v>
      </c>
      <c r="AH61" s="84"/>
      <c r="AI61" s="84">
        <v>8.6957000000000004</v>
      </c>
      <c r="AJ61" s="85">
        <v>0.37109999999999999</v>
      </c>
      <c r="AK61" s="83">
        <v>8.4443000000000001</v>
      </c>
      <c r="AL61" s="84">
        <v>0.93589999999999995</v>
      </c>
      <c r="AM61" s="84"/>
      <c r="AN61" s="84">
        <v>8.66</v>
      </c>
      <c r="AO61" s="85">
        <v>0.46660000000000001</v>
      </c>
      <c r="AP61" s="83">
        <v>8.5983999999999998</v>
      </c>
      <c r="AQ61" s="84">
        <v>0.98099999999999998</v>
      </c>
      <c r="AR61" s="84"/>
      <c r="AS61" s="84">
        <v>8.7547999999999995</v>
      </c>
      <c r="AT61" s="85">
        <v>0.50739999999999996</v>
      </c>
      <c r="AU61" s="83">
        <v>8.4989000000000008</v>
      </c>
      <c r="AV61" s="84">
        <v>1.0525</v>
      </c>
      <c r="AW61" s="84"/>
      <c r="AX61" s="84">
        <v>8.6925000000000008</v>
      </c>
      <c r="AY61" s="85">
        <v>0.60070000000000001</v>
      </c>
      <c r="AZ61" s="83">
        <v>8.5737000000000005</v>
      </c>
      <c r="BA61" s="84">
        <v>0.99850000000000005</v>
      </c>
      <c r="BB61" s="84"/>
      <c r="BC61" s="84">
        <v>8.7608999999999995</v>
      </c>
      <c r="BD61" s="85">
        <v>0.5363</v>
      </c>
      <c r="BE61" s="83">
        <v>8.5022000000000002</v>
      </c>
      <c r="BF61" s="84">
        <v>1.006</v>
      </c>
      <c r="BG61" s="84"/>
      <c r="BH61" s="84">
        <v>8.7089999999999996</v>
      </c>
      <c r="BI61" s="85">
        <v>0.57179999999999997</v>
      </c>
      <c r="BJ61" s="83">
        <v>8.5965000000000007</v>
      </c>
      <c r="BK61" s="84">
        <v>0.90749999999999997</v>
      </c>
      <c r="BL61" s="84"/>
      <c r="BM61" s="84">
        <v>8.7707999999999995</v>
      </c>
      <c r="BN61" s="85">
        <v>0.43940000000000001</v>
      </c>
      <c r="BO61" s="83">
        <v>8.5989000000000004</v>
      </c>
      <c r="BP61" s="84">
        <v>0.97350000000000003</v>
      </c>
      <c r="BQ61" s="84"/>
      <c r="BR61" s="84">
        <v>8.7776999999999994</v>
      </c>
      <c r="BS61" s="85">
        <v>0.48370000000000002</v>
      </c>
      <c r="BT61" s="83">
        <v>8.5425000000000004</v>
      </c>
      <c r="BU61" s="84">
        <v>0.93710000000000004</v>
      </c>
      <c r="BV61" s="84"/>
      <c r="BW61" s="84">
        <v>8.7111999999999998</v>
      </c>
      <c r="BX61" s="85">
        <v>0.47639999999999999</v>
      </c>
    </row>
    <row r="62" spans="1:76" ht="18.75">
      <c r="A62" s="8" t="s">
        <v>59</v>
      </c>
      <c r="B62" s="83">
        <v>8.2170000000000005</v>
      </c>
      <c r="C62" s="84">
        <v>1.5327999999999999</v>
      </c>
      <c r="D62" s="84"/>
      <c r="E62" s="84">
        <v>8.6757000000000009</v>
      </c>
      <c r="F62" s="85">
        <v>0.4965</v>
      </c>
      <c r="G62" s="83">
        <v>8.2120999999999995</v>
      </c>
      <c r="H62" s="84">
        <v>1.5208999999999999</v>
      </c>
      <c r="I62" s="84"/>
      <c r="J62" s="84">
        <v>8.6540999999999997</v>
      </c>
      <c r="K62" s="85">
        <v>0.51949999999999996</v>
      </c>
      <c r="L62" s="83">
        <v>8.2420000000000009</v>
      </c>
      <c r="M62" s="84">
        <v>1.474</v>
      </c>
      <c r="N62" s="84"/>
      <c r="O62" s="84">
        <v>8.6732999999999993</v>
      </c>
      <c r="P62" s="85">
        <v>0.54669999999999996</v>
      </c>
      <c r="Q62" s="83">
        <v>8.2294</v>
      </c>
      <c r="R62" s="84">
        <v>1.5044</v>
      </c>
      <c r="S62" s="84"/>
      <c r="T62" s="84">
        <v>8.6681000000000008</v>
      </c>
      <c r="U62" s="85">
        <v>0.50170000000000003</v>
      </c>
      <c r="V62" s="83">
        <v>8.2140000000000004</v>
      </c>
      <c r="W62" s="84">
        <v>1.5314000000000001</v>
      </c>
      <c r="X62" s="84"/>
      <c r="Y62" s="84">
        <v>8.6814999999999998</v>
      </c>
      <c r="Z62" s="85">
        <v>0.50749999999999995</v>
      </c>
      <c r="AA62" s="83">
        <v>8.2256999999999998</v>
      </c>
      <c r="AB62" s="84">
        <v>1.5115000000000001</v>
      </c>
      <c r="AC62" s="84"/>
      <c r="AD62" s="84">
        <v>8.6708999999999996</v>
      </c>
      <c r="AE62" s="85">
        <v>0.51549999999999996</v>
      </c>
      <c r="AF62" s="83">
        <v>8.1356999999999999</v>
      </c>
      <c r="AG62" s="84">
        <v>1.6393</v>
      </c>
      <c r="AH62" s="84"/>
      <c r="AI62" s="84">
        <v>8.6447000000000003</v>
      </c>
      <c r="AJ62" s="85">
        <v>0.54490000000000005</v>
      </c>
      <c r="AK62" s="83">
        <v>8.0586000000000002</v>
      </c>
      <c r="AL62" s="84">
        <v>1.7028000000000001</v>
      </c>
      <c r="AM62" s="84"/>
      <c r="AN62" s="84">
        <v>8.5527999999999995</v>
      </c>
      <c r="AO62" s="85">
        <v>0.75439999999999996</v>
      </c>
      <c r="AP62" s="83">
        <v>8.0714000000000006</v>
      </c>
      <c r="AQ62" s="84">
        <v>1.6968000000000001</v>
      </c>
      <c r="AR62" s="84"/>
      <c r="AS62" s="84">
        <v>8.6494</v>
      </c>
      <c r="AT62" s="85">
        <v>0.6784</v>
      </c>
      <c r="AU62" s="83">
        <v>8.0505999999999993</v>
      </c>
      <c r="AV62" s="84">
        <v>1.7294</v>
      </c>
      <c r="AW62" s="84"/>
      <c r="AX62" s="84">
        <v>8.6028000000000002</v>
      </c>
      <c r="AY62" s="85">
        <v>0.61160000000000003</v>
      </c>
      <c r="AZ62" s="83">
        <v>8.0450999999999997</v>
      </c>
      <c r="BA62" s="84">
        <v>1.6949000000000001</v>
      </c>
      <c r="BB62" s="84"/>
      <c r="BC62" s="84">
        <v>8.6432000000000002</v>
      </c>
      <c r="BD62" s="85">
        <v>0.6946</v>
      </c>
      <c r="BE62" s="83">
        <v>8.0238999999999994</v>
      </c>
      <c r="BF62" s="84">
        <v>1.7524999999999999</v>
      </c>
      <c r="BG62" s="84"/>
      <c r="BH62" s="84">
        <v>8.6264000000000003</v>
      </c>
      <c r="BI62" s="85">
        <v>0.67120000000000002</v>
      </c>
      <c r="BJ62" s="83">
        <v>8.1181999999999999</v>
      </c>
      <c r="BK62" s="84">
        <v>1.6739999999999999</v>
      </c>
      <c r="BL62" s="84"/>
      <c r="BM62" s="84">
        <v>8.6608999999999998</v>
      </c>
      <c r="BN62" s="85">
        <v>0.62509999999999999</v>
      </c>
      <c r="BO62" s="83">
        <v>8.1033000000000008</v>
      </c>
      <c r="BP62" s="84">
        <v>1.6667000000000001</v>
      </c>
      <c r="BQ62" s="84"/>
      <c r="BR62" s="84">
        <v>8.6893999999999991</v>
      </c>
      <c r="BS62" s="85">
        <v>0.74299999999999999</v>
      </c>
      <c r="BT62" s="83">
        <v>8.1061999999999994</v>
      </c>
      <c r="BU62" s="84">
        <v>1.6772</v>
      </c>
      <c r="BV62" s="84"/>
      <c r="BW62" s="84">
        <v>8.6212</v>
      </c>
      <c r="BX62" s="85">
        <v>0.56659999999999999</v>
      </c>
    </row>
    <row r="63" spans="1:76" ht="18.75">
      <c r="A63" s="8" t="s">
        <v>60</v>
      </c>
      <c r="B63" s="83">
        <v>8.2744999999999997</v>
      </c>
      <c r="C63" s="84">
        <v>1.4038999999999999</v>
      </c>
      <c r="D63" s="84"/>
      <c r="E63" s="84">
        <v>8.5965000000000007</v>
      </c>
      <c r="F63" s="85">
        <v>0.40770000000000001</v>
      </c>
      <c r="G63" s="83">
        <v>8.2393000000000001</v>
      </c>
      <c r="H63" s="84">
        <v>1.3796999999999999</v>
      </c>
      <c r="I63" s="84"/>
      <c r="J63" s="84">
        <v>8.5655999999999999</v>
      </c>
      <c r="K63" s="85">
        <v>0.4446</v>
      </c>
      <c r="L63" s="83">
        <v>8.2436000000000007</v>
      </c>
      <c r="M63" s="84">
        <v>1.363</v>
      </c>
      <c r="N63" s="84"/>
      <c r="O63" s="84">
        <v>8.5975000000000001</v>
      </c>
      <c r="P63" s="85">
        <v>0.40550000000000003</v>
      </c>
      <c r="Q63" s="83">
        <v>8.2684999999999995</v>
      </c>
      <c r="R63" s="84">
        <v>1.3476999999999999</v>
      </c>
      <c r="S63" s="84"/>
      <c r="T63" s="84">
        <v>8.57</v>
      </c>
      <c r="U63" s="85">
        <v>0.41560000000000002</v>
      </c>
      <c r="V63" s="83">
        <v>8.2695000000000007</v>
      </c>
      <c r="W63" s="84">
        <v>1.3649</v>
      </c>
      <c r="X63" s="84"/>
      <c r="Y63" s="84">
        <v>8.5858000000000008</v>
      </c>
      <c r="Z63" s="85">
        <v>0.40500000000000003</v>
      </c>
      <c r="AA63" s="83">
        <v>8.2712000000000003</v>
      </c>
      <c r="AB63" s="84">
        <v>1.3593999999999999</v>
      </c>
      <c r="AC63" s="84"/>
      <c r="AD63" s="84">
        <v>8.5739000000000001</v>
      </c>
      <c r="AE63" s="85">
        <v>0.4143</v>
      </c>
      <c r="AF63" s="83">
        <v>8.2055000000000007</v>
      </c>
      <c r="AG63" s="84">
        <v>1.4238999999999999</v>
      </c>
      <c r="AH63" s="84"/>
      <c r="AI63" s="84">
        <v>8.5553000000000008</v>
      </c>
      <c r="AJ63" s="85">
        <v>0.40350000000000003</v>
      </c>
      <c r="AK63" s="83">
        <v>8.1676000000000002</v>
      </c>
      <c r="AL63" s="84">
        <v>1.4843999999999999</v>
      </c>
      <c r="AM63" s="84"/>
      <c r="AN63" s="84">
        <v>8.5225000000000009</v>
      </c>
      <c r="AO63" s="85">
        <v>0.48930000000000001</v>
      </c>
      <c r="AP63" s="83">
        <v>8.2029999999999994</v>
      </c>
      <c r="AQ63" s="84">
        <v>1.4850000000000001</v>
      </c>
      <c r="AR63" s="84"/>
      <c r="AS63" s="84">
        <v>8.5753000000000004</v>
      </c>
      <c r="AT63" s="85">
        <v>0.40789999999999998</v>
      </c>
      <c r="AU63" s="83">
        <v>8.1362000000000005</v>
      </c>
      <c r="AV63" s="84">
        <v>1.5434000000000001</v>
      </c>
      <c r="AW63" s="84"/>
      <c r="AX63" s="84">
        <v>8.5747</v>
      </c>
      <c r="AY63" s="85">
        <v>0.35349999999999998</v>
      </c>
      <c r="AZ63" s="83">
        <v>8.1869999999999994</v>
      </c>
      <c r="BA63" s="84">
        <v>1.5247999999999999</v>
      </c>
      <c r="BB63" s="84"/>
      <c r="BC63" s="84">
        <v>8.5937999999999999</v>
      </c>
      <c r="BD63" s="85">
        <v>0.4002</v>
      </c>
      <c r="BE63" s="83">
        <v>8.1178000000000008</v>
      </c>
      <c r="BF63" s="84">
        <v>1.5669999999999999</v>
      </c>
      <c r="BG63" s="84"/>
      <c r="BH63" s="84">
        <v>8.5791000000000004</v>
      </c>
      <c r="BI63" s="85">
        <v>0.4103</v>
      </c>
      <c r="BJ63" s="83">
        <v>8.2276000000000007</v>
      </c>
      <c r="BK63" s="84">
        <v>1.4525999999999999</v>
      </c>
      <c r="BL63" s="84"/>
      <c r="BM63" s="84">
        <v>8.5892999999999997</v>
      </c>
      <c r="BN63" s="85">
        <v>0.43969999999999998</v>
      </c>
      <c r="BO63" s="83">
        <v>8.2035</v>
      </c>
      <c r="BP63" s="84">
        <v>1.4502999999999999</v>
      </c>
      <c r="BQ63" s="84"/>
      <c r="BR63" s="84">
        <v>8.6342999999999996</v>
      </c>
      <c r="BS63" s="85">
        <v>0.43569999999999998</v>
      </c>
      <c r="BT63" s="83">
        <v>8.1944999999999997</v>
      </c>
      <c r="BU63" s="84">
        <v>1.4689000000000001</v>
      </c>
      <c r="BV63" s="84"/>
      <c r="BW63" s="84">
        <v>8.5465999999999998</v>
      </c>
      <c r="BX63" s="85">
        <v>0.38840000000000002</v>
      </c>
    </row>
    <row r="64" spans="1:76" ht="18.75">
      <c r="A64" s="8" t="s">
        <v>145</v>
      </c>
      <c r="B64" s="83">
        <v>8.3154000000000003</v>
      </c>
      <c r="C64" s="84">
        <v>1.4194</v>
      </c>
      <c r="D64" s="84"/>
      <c r="E64" s="84">
        <v>8.3544999999999998</v>
      </c>
      <c r="F64" s="85">
        <v>0.90529999999999999</v>
      </c>
      <c r="G64" s="83">
        <v>8.2874999999999996</v>
      </c>
      <c r="H64" s="84">
        <v>1.4399</v>
      </c>
      <c r="I64" s="84"/>
      <c r="J64" s="84">
        <v>8.3451000000000004</v>
      </c>
      <c r="K64" s="85">
        <v>0.91090000000000004</v>
      </c>
      <c r="L64" s="83">
        <v>8.3109999999999999</v>
      </c>
      <c r="M64" s="84">
        <v>1.4241999999999999</v>
      </c>
      <c r="N64" s="84"/>
      <c r="O64" s="84">
        <v>8.4102999999999994</v>
      </c>
      <c r="P64" s="85">
        <v>0.85550000000000004</v>
      </c>
      <c r="Q64" s="83">
        <v>8.3056000000000001</v>
      </c>
      <c r="R64" s="84">
        <v>1.4326000000000001</v>
      </c>
      <c r="S64" s="84"/>
      <c r="T64" s="84">
        <v>8.3903999999999996</v>
      </c>
      <c r="U64" s="85">
        <v>0.8952</v>
      </c>
      <c r="V64" s="83">
        <v>8.3188999999999993</v>
      </c>
      <c r="W64" s="84">
        <v>1.4315</v>
      </c>
      <c r="X64" s="84"/>
      <c r="Y64" s="84">
        <v>8.4055999999999997</v>
      </c>
      <c r="Z64" s="85">
        <v>0.88380000000000003</v>
      </c>
      <c r="AA64" s="83">
        <v>8.2910000000000004</v>
      </c>
      <c r="AB64" s="84">
        <v>1.4288000000000001</v>
      </c>
      <c r="AC64" s="84"/>
      <c r="AD64" s="84">
        <v>8.3950999999999993</v>
      </c>
      <c r="AE64" s="85">
        <v>0.88770000000000004</v>
      </c>
      <c r="AF64" s="83">
        <v>8.2548999999999992</v>
      </c>
      <c r="AG64" s="84">
        <v>1.4657</v>
      </c>
      <c r="AH64" s="84"/>
      <c r="AI64" s="84">
        <v>8.3303999999999991</v>
      </c>
      <c r="AJ64" s="85">
        <v>0.97740000000000005</v>
      </c>
      <c r="AK64" s="83">
        <v>8.1889000000000003</v>
      </c>
      <c r="AL64" s="84">
        <v>1.5437000000000001</v>
      </c>
      <c r="AM64" s="84"/>
      <c r="AN64" s="84">
        <v>8.2280999999999995</v>
      </c>
      <c r="AO64" s="85">
        <v>1.1415</v>
      </c>
      <c r="AP64" s="83">
        <v>8.2783999999999995</v>
      </c>
      <c r="AQ64" s="84">
        <v>1.4843999999999999</v>
      </c>
      <c r="AR64" s="84"/>
      <c r="AS64" s="84">
        <v>8.3277999999999999</v>
      </c>
      <c r="AT64" s="85">
        <v>1.1499999999999999</v>
      </c>
      <c r="AU64" s="83">
        <v>8.2637</v>
      </c>
      <c r="AV64" s="84">
        <v>1.4833000000000001</v>
      </c>
      <c r="AW64" s="84"/>
      <c r="AX64" s="84">
        <v>8.2911999999999999</v>
      </c>
      <c r="AY64" s="85">
        <v>1.236</v>
      </c>
      <c r="AZ64" s="83">
        <v>8.2922999999999991</v>
      </c>
      <c r="BA64" s="84">
        <v>1.4799</v>
      </c>
      <c r="BB64" s="84"/>
      <c r="BC64" s="84">
        <v>8.3282000000000007</v>
      </c>
      <c r="BD64" s="85">
        <v>1.1798</v>
      </c>
      <c r="BE64" s="83">
        <v>8.2791999999999994</v>
      </c>
      <c r="BF64" s="84">
        <v>1.4670000000000001</v>
      </c>
      <c r="BG64" s="84"/>
      <c r="BH64" s="84">
        <v>8.2794000000000008</v>
      </c>
      <c r="BI64" s="85">
        <v>1.2285999999999999</v>
      </c>
      <c r="BJ64" s="83">
        <v>8.3058999999999994</v>
      </c>
      <c r="BK64" s="84">
        <v>1.4499</v>
      </c>
      <c r="BL64" s="84"/>
      <c r="BM64" s="84">
        <v>8.3315000000000001</v>
      </c>
      <c r="BN64" s="85">
        <v>1.1145</v>
      </c>
      <c r="BO64" s="83">
        <v>8.3119999999999994</v>
      </c>
      <c r="BP64" s="84">
        <v>1.4008</v>
      </c>
      <c r="BQ64" s="84"/>
      <c r="BR64" s="84">
        <v>8.3495000000000008</v>
      </c>
      <c r="BS64" s="85">
        <v>1.1096999999999999</v>
      </c>
      <c r="BT64" s="83">
        <v>8.2867999999999995</v>
      </c>
      <c r="BU64" s="84">
        <v>1.4967999999999999</v>
      </c>
      <c r="BV64" s="84"/>
      <c r="BW64" s="84">
        <v>8.3226999999999993</v>
      </c>
      <c r="BX64" s="85">
        <v>1.0992999999999999</v>
      </c>
    </row>
    <row r="65" spans="1:76" ht="18.75">
      <c r="A65" s="8" t="s">
        <v>146</v>
      </c>
      <c r="B65" s="83">
        <v>8.3364999999999991</v>
      </c>
      <c r="C65" s="84">
        <v>1.2897000000000001</v>
      </c>
      <c r="D65" s="84"/>
      <c r="E65" s="84">
        <v>8.3360000000000003</v>
      </c>
      <c r="F65" s="85">
        <v>1.014</v>
      </c>
      <c r="G65" s="83">
        <v>8.3422000000000001</v>
      </c>
      <c r="H65" s="84">
        <v>1.3308</v>
      </c>
      <c r="I65" s="84"/>
      <c r="J65" s="84">
        <v>8.3028999999999993</v>
      </c>
      <c r="K65" s="85">
        <v>1.0230999999999999</v>
      </c>
      <c r="L65" s="83">
        <v>8.4086999999999996</v>
      </c>
      <c r="M65" s="84">
        <v>1.2695000000000001</v>
      </c>
      <c r="N65" s="84"/>
      <c r="O65" s="84">
        <v>8.3495000000000008</v>
      </c>
      <c r="P65" s="85">
        <v>0.97889999999999999</v>
      </c>
      <c r="Q65" s="83">
        <v>8.3946000000000005</v>
      </c>
      <c r="R65" s="84">
        <v>1.2704</v>
      </c>
      <c r="S65" s="84"/>
      <c r="T65" s="84">
        <v>8.3538999999999994</v>
      </c>
      <c r="U65" s="85">
        <v>0.98529999999999995</v>
      </c>
      <c r="V65" s="83">
        <v>8.3964999999999996</v>
      </c>
      <c r="W65" s="84">
        <v>1.2761</v>
      </c>
      <c r="X65" s="84"/>
      <c r="Y65" s="84">
        <v>8.3604000000000003</v>
      </c>
      <c r="Z65" s="85">
        <v>0.98340000000000005</v>
      </c>
      <c r="AA65" s="83">
        <v>8.3820999999999994</v>
      </c>
      <c r="AB65" s="84">
        <v>1.2813000000000001</v>
      </c>
      <c r="AC65" s="84"/>
      <c r="AD65" s="84">
        <v>8.3485999999999994</v>
      </c>
      <c r="AE65" s="85">
        <v>0.99180000000000001</v>
      </c>
      <c r="AF65" s="83">
        <v>8.3367000000000004</v>
      </c>
      <c r="AG65" s="84">
        <v>1.3097000000000001</v>
      </c>
      <c r="AH65" s="84"/>
      <c r="AI65" s="84">
        <v>8.3001000000000005</v>
      </c>
      <c r="AJ65" s="85">
        <v>1.0135000000000001</v>
      </c>
      <c r="AK65" s="83">
        <v>8.2165999999999997</v>
      </c>
      <c r="AL65" s="84">
        <v>1.3862000000000001</v>
      </c>
      <c r="AM65" s="84"/>
      <c r="AN65" s="84">
        <v>8.2584</v>
      </c>
      <c r="AO65" s="85">
        <v>1.1002000000000001</v>
      </c>
      <c r="AP65" s="83">
        <v>8.2783999999999995</v>
      </c>
      <c r="AQ65" s="84">
        <v>1.4330000000000001</v>
      </c>
      <c r="AR65" s="84"/>
      <c r="AS65" s="84">
        <v>8.3620000000000001</v>
      </c>
      <c r="AT65" s="85">
        <v>1.0526</v>
      </c>
      <c r="AU65" s="83">
        <v>8.1632999999999996</v>
      </c>
      <c r="AV65" s="84">
        <v>1.4209000000000001</v>
      </c>
      <c r="AW65" s="84"/>
      <c r="AX65" s="84">
        <v>8.3515999999999995</v>
      </c>
      <c r="AY65" s="85">
        <v>1.0972</v>
      </c>
      <c r="AZ65" s="83">
        <v>8.2089999999999996</v>
      </c>
      <c r="BA65" s="84">
        <v>1.421</v>
      </c>
      <c r="BB65" s="84"/>
      <c r="BC65" s="84">
        <v>8.3622999999999994</v>
      </c>
      <c r="BD65" s="85">
        <v>1.0670999999999999</v>
      </c>
      <c r="BE65" s="83">
        <v>8.2189999999999994</v>
      </c>
      <c r="BF65" s="84">
        <v>1.4441999999999999</v>
      </c>
      <c r="BG65" s="84"/>
      <c r="BH65" s="84">
        <v>8.3582000000000001</v>
      </c>
      <c r="BI65" s="85">
        <v>1.0938000000000001</v>
      </c>
      <c r="BJ65" s="83">
        <v>8.3414000000000001</v>
      </c>
      <c r="BK65" s="84">
        <v>1.3934</v>
      </c>
      <c r="BL65" s="84"/>
      <c r="BM65" s="84">
        <v>8.3722999999999992</v>
      </c>
      <c r="BN65" s="85">
        <v>1.0634999999999999</v>
      </c>
      <c r="BO65" s="83">
        <v>8.3416999999999994</v>
      </c>
      <c r="BP65" s="84">
        <v>1.3603000000000001</v>
      </c>
      <c r="BQ65" s="84"/>
      <c r="BR65" s="84">
        <v>8.3872999999999998</v>
      </c>
      <c r="BS65" s="85">
        <v>1.0515000000000001</v>
      </c>
      <c r="BT65" s="83">
        <v>8.2842000000000002</v>
      </c>
      <c r="BU65" s="84">
        <v>1.4112</v>
      </c>
      <c r="BV65" s="84"/>
      <c r="BW65" s="84">
        <v>8.3078000000000003</v>
      </c>
      <c r="BX65" s="85">
        <v>1.0704</v>
      </c>
    </row>
    <row r="66" spans="1:76" ht="18.75">
      <c r="A66" s="8" t="s">
        <v>147</v>
      </c>
      <c r="B66" s="83">
        <v>8.2338000000000005</v>
      </c>
      <c r="C66" s="84">
        <v>1.2998000000000001</v>
      </c>
      <c r="D66" s="84"/>
      <c r="E66" s="84">
        <v>8.4027999999999992</v>
      </c>
      <c r="F66" s="85">
        <v>0.52380000000000004</v>
      </c>
      <c r="G66" s="83">
        <v>8.2303999999999995</v>
      </c>
      <c r="H66" s="84">
        <v>1.319</v>
      </c>
      <c r="I66" s="84"/>
      <c r="J66" s="84">
        <v>8.3947000000000003</v>
      </c>
      <c r="K66" s="85">
        <v>0.52370000000000005</v>
      </c>
      <c r="L66" s="83">
        <v>8.2474000000000007</v>
      </c>
      <c r="M66" s="84">
        <v>1.23</v>
      </c>
      <c r="N66" s="84"/>
      <c r="O66" s="84">
        <v>8.4247999999999994</v>
      </c>
      <c r="P66" s="85">
        <v>0.51700000000000002</v>
      </c>
      <c r="Q66" s="83">
        <v>8.2219999999999995</v>
      </c>
      <c r="R66" s="84">
        <v>1.2367999999999999</v>
      </c>
      <c r="S66" s="84"/>
      <c r="T66" s="84">
        <v>8.423</v>
      </c>
      <c r="U66" s="85">
        <v>0.47939999999999999</v>
      </c>
      <c r="V66" s="83">
        <v>8.2256999999999998</v>
      </c>
      <c r="W66" s="84">
        <v>1.2279</v>
      </c>
      <c r="X66" s="84"/>
      <c r="Y66" s="84">
        <v>8.4254999999999995</v>
      </c>
      <c r="Z66" s="85">
        <v>0.47910000000000003</v>
      </c>
      <c r="AA66" s="83">
        <v>8.2079000000000004</v>
      </c>
      <c r="AB66" s="84">
        <v>1.2473000000000001</v>
      </c>
      <c r="AC66" s="84"/>
      <c r="AD66" s="84">
        <v>8.4219000000000008</v>
      </c>
      <c r="AE66" s="85">
        <v>0.49009999999999998</v>
      </c>
      <c r="AF66" s="83">
        <v>8.1782000000000004</v>
      </c>
      <c r="AG66" s="84">
        <v>1.3006</v>
      </c>
      <c r="AH66" s="84"/>
      <c r="AI66" s="84">
        <v>8.3709000000000007</v>
      </c>
      <c r="AJ66" s="85">
        <v>0.55369999999999997</v>
      </c>
      <c r="AK66" s="83">
        <v>8.0578000000000003</v>
      </c>
      <c r="AL66" s="84">
        <v>1.4254</v>
      </c>
      <c r="AM66" s="84"/>
      <c r="AN66" s="84">
        <v>8.3251000000000008</v>
      </c>
      <c r="AO66" s="85">
        <v>0.6643</v>
      </c>
      <c r="AP66" s="83">
        <v>8.1774000000000004</v>
      </c>
      <c r="AQ66" s="84">
        <v>1.4374</v>
      </c>
      <c r="AR66" s="84"/>
      <c r="AS66" s="84">
        <v>8.3238000000000003</v>
      </c>
      <c r="AT66" s="85">
        <v>0.68600000000000005</v>
      </c>
      <c r="AU66" s="83">
        <v>8.0416000000000007</v>
      </c>
      <c r="AV66" s="84">
        <v>1.5232000000000001</v>
      </c>
      <c r="AW66" s="84"/>
      <c r="AX66" s="84">
        <v>8.2661999999999995</v>
      </c>
      <c r="AY66" s="85">
        <v>0.7944</v>
      </c>
      <c r="AZ66" s="83">
        <v>8.1252999999999993</v>
      </c>
      <c r="BA66" s="84">
        <v>1.4422999999999999</v>
      </c>
      <c r="BB66" s="84"/>
      <c r="BC66" s="84">
        <v>8.2757000000000005</v>
      </c>
      <c r="BD66" s="85">
        <v>0.70889999999999997</v>
      </c>
      <c r="BE66" s="83">
        <v>8.0246999999999993</v>
      </c>
      <c r="BF66" s="84">
        <v>1.5193000000000001</v>
      </c>
      <c r="BG66" s="84"/>
      <c r="BH66" s="84">
        <v>8.2677999999999994</v>
      </c>
      <c r="BI66" s="85">
        <v>0.76380000000000003</v>
      </c>
      <c r="BJ66" s="83">
        <v>8.2149999999999999</v>
      </c>
      <c r="BK66" s="84">
        <v>1.3642000000000001</v>
      </c>
      <c r="BL66" s="84"/>
      <c r="BM66" s="84">
        <v>8.4207999999999998</v>
      </c>
      <c r="BN66" s="85">
        <v>0.65239999999999998</v>
      </c>
      <c r="BO66" s="83">
        <v>8.1766000000000005</v>
      </c>
      <c r="BP66" s="84">
        <v>1.4238</v>
      </c>
      <c r="BQ66" s="84"/>
      <c r="BR66" s="84">
        <v>8.3827999999999996</v>
      </c>
      <c r="BS66" s="85">
        <v>0.66080000000000005</v>
      </c>
      <c r="BT66" s="83">
        <v>8.1310000000000002</v>
      </c>
      <c r="BU66" s="84">
        <v>1.3772</v>
      </c>
      <c r="BV66" s="84"/>
      <c r="BW66" s="84">
        <v>8.3701000000000008</v>
      </c>
      <c r="BX66" s="85">
        <v>0.6603</v>
      </c>
    </row>
    <row r="67" spans="1:76" ht="17.25">
      <c r="A67" s="8" t="s">
        <v>148</v>
      </c>
      <c r="B67" s="83">
        <v>8.3972999999999995</v>
      </c>
      <c r="C67" s="84">
        <v>1.4988999999999999</v>
      </c>
      <c r="D67" s="84"/>
      <c r="E67" s="84">
        <v>8.3453999999999997</v>
      </c>
      <c r="F67" s="85">
        <v>1.4996</v>
      </c>
      <c r="G67" s="83">
        <v>8.3873999999999995</v>
      </c>
      <c r="H67" s="84">
        <v>1.5082</v>
      </c>
      <c r="I67" s="84"/>
      <c r="J67" s="84">
        <v>8.3379999999999992</v>
      </c>
      <c r="K67" s="85">
        <v>1.5064</v>
      </c>
      <c r="L67" s="83">
        <v>8.3819999999999997</v>
      </c>
      <c r="M67" s="84">
        <v>1.4985999999999999</v>
      </c>
      <c r="N67" s="84"/>
      <c r="O67" s="84">
        <v>8.3717000000000006</v>
      </c>
      <c r="P67" s="85">
        <v>1.4746999999999999</v>
      </c>
      <c r="Q67" s="83">
        <v>8.3916000000000004</v>
      </c>
      <c r="R67" s="84">
        <v>1.5098</v>
      </c>
      <c r="S67" s="84"/>
      <c r="T67" s="84">
        <v>8.3549000000000007</v>
      </c>
      <c r="U67" s="85">
        <v>1.4883</v>
      </c>
      <c r="V67" s="83">
        <v>8.3887</v>
      </c>
      <c r="W67" s="84">
        <v>1.5130999999999999</v>
      </c>
      <c r="X67" s="84"/>
      <c r="Y67" s="84">
        <v>8.3558000000000003</v>
      </c>
      <c r="Z67" s="85">
        <v>1.4894000000000001</v>
      </c>
      <c r="AA67" s="83">
        <v>8.3773999999999997</v>
      </c>
      <c r="AB67" s="84">
        <v>1.5044</v>
      </c>
      <c r="AC67" s="84"/>
      <c r="AD67" s="84">
        <v>8.3590999999999998</v>
      </c>
      <c r="AE67" s="85">
        <v>1.4823</v>
      </c>
      <c r="AF67" s="83">
        <v>8.3561999999999994</v>
      </c>
      <c r="AG67" s="84">
        <v>1.5468</v>
      </c>
      <c r="AH67" s="84"/>
      <c r="AI67" s="84">
        <v>8.2947000000000006</v>
      </c>
      <c r="AJ67" s="85">
        <v>1.5677000000000001</v>
      </c>
      <c r="AK67" s="83">
        <v>8.3000000000000007</v>
      </c>
      <c r="AL67" s="84">
        <v>1.5898000000000001</v>
      </c>
      <c r="AM67" s="84"/>
      <c r="AN67" s="84">
        <v>8.1927000000000003</v>
      </c>
      <c r="AO67" s="85">
        <v>1.6358999999999999</v>
      </c>
      <c r="AP67" s="83">
        <v>8.2780000000000005</v>
      </c>
      <c r="AQ67" s="84">
        <v>1.5853999999999999</v>
      </c>
      <c r="AR67" s="84"/>
      <c r="AS67" s="84">
        <v>8.1888000000000005</v>
      </c>
      <c r="AT67" s="85">
        <v>1.6756</v>
      </c>
      <c r="AU67" s="83">
        <v>8.2263999999999999</v>
      </c>
      <c r="AV67" s="84">
        <v>1.6257999999999999</v>
      </c>
      <c r="AW67" s="84"/>
      <c r="AX67" s="84">
        <v>8.1494999999999997</v>
      </c>
      <c r="AY67" s="85">
        <v>1.6904999999999999</v>
      </c>
      <c r="AZ67" s="83">
        <v>8.2691999999999997</v>
      </c>
      <c r="BA67" s="84">
        <v>1.5968</v>
      </c>
      <c r="BB67" s="84"/>
      <c r="BC67" s="84">
        <v>8.1877999999999993</v>
      </c>
      <c r="BD67" s="85">
        <v>1.6566000000000001</v>
      </c>
      <c r="BE67" s="83">
        <v>8.2303999999999995</v>
      </c>
      <c r="BF67" s="84">
        <v>1.6279999999999999</v>
      </c>
      <c r="BG67" s="84"/>
      <c r="BH67" s="84">
        <v>8.1575000000000006</v>
      </c>
      <c r="BI67" s="85">
        <v>1.6880999999999999</v>
      </c>
      <c r="BJ67" s="83">
        <v>8.3270999999999997</v>
      </c>
      <c r="BK67" s="84">
        <v>1.5559000000000001</v>
      </c>
      <c r="BL67" s="84"/>
      <c r="BM67" s="84">
        <v>8.2565000000000008</v>
      </c>
      <c r="BN67" s="85">
        <v>1.5961000000000001</v>
      </c>
      <c r="BO67" s="83">
        <v>8.3442000000000007</v>
      </c>
      <c r="BP67" s="84">
        <v>1.5414000000000001</v>
      </c>
      <c r="BQ67" s="84"/>
      <c r="BR67" s="84">
        <v>8.2225000000000001</v>
      </c>
      <c r="BS67" s="85">
        <v>1.6298999999999999</v>
      </c>
      <c r="BT67" s="83">
        <v>8.3108000000000004</v>
      </c>
      <c r="BU67" s="84">
        <v>1.5952</v>
      </c>
      <c r="BV67" s="84"/>
      <c r="BW67" s="84">
        <v>8.234</v>
      </c>
      <c r="BX67" s="85">
        <v>1.617</v>
      </c>
    </row>
    <row r="68" spans="1:76" ht="18">
      <c r="A68" s="8" t="s">
        <v>149</v>
      </c>
      <c r="B68" s="83">
        <v>8.5814000000000004</v>
      </c>
      <c r="C68" s="84">
        <v>1.27</v>
      </c>
      <c r="D68" s="84"/>
      <c r="E68" s="84">
        <v>8.5838999999999999</v>
      </c>
      <c r="F68" s="85">
        <v>0.89490000000000003</v>
      </c>
      <c r="G68" s="83">
        <v>8.5525000000000002</v>
      </c>
      <c r="H68" s="84">
        <v>1.2817000000000001</v>
      </c>
      <c r="I68" s="84"/>
      <c r="J68" s="84">
        <v>8.5606000000000009</v>
      </c>
      <c r="K68" s="85">
        <v>0.90100000000000002</v>
      </c>
      <c r="L68" s="83">
        <v>8.5767000000000007</v>
      </c>
      <c r="M68" s="84">
        <v>1.2401</v>
      </c>
      <c r="N68" s="84"/>
      <c r="O68" s="84">
        <v>8.5835000000000008</v>
      </c>
      <c r="P68" s="85">
        <v>0.8589</v>
      </c>
      <c r="Q68" s="83">
        <v>8.5785999999999998</v>
      </c>
      <c r="R68" s="84">
        <v>1.2534000000000001</v>
      </c>
      <c r="S68" s="84"/>
      <c r="T68" s="84">
        <v>8.5729000000000006</v>
      </c>
      <c r="U68" s="85">
        <v>0.87170000000000003</v>
      </c>
      <c r="V68" s="83">
        <v>8.5810999999999993</v>
      </c>
      <c r="W68" s="84">
        <v>1.2533000000000001</v>
      </c>
      <c r="X68" s="84"/>
      <c r="Y68" s="84">
        <v>8.5748999999999995</v>
      </c>
      <c r="Z68" s="85">
        <v>0.88070000000000004</v>
      </c>
      <c r="AA68" s="83">
        <v>8.5661000000000005</v>
      </c>
      <c r="AB68" s="84">
        <v>1.2595000000000001</v>
      </c>
      <c r="AC68" s="84"/>
      <c r="AD68" s="84">
        <v>8.5673999999999992</v>
      </c>
      <c r="AE68" s="85">
        <v>0.87519999999999998</v>
      </c>
      <c r="AF68" s="83">
        <v>8.5348000000000006</v>
      </c>
      <c r="AG68" s="84">
        <v>1.3024</v>
      </c>
      <c r="AH68" s="84"/>
      <c r="AI68" s="84">
        <v>8.4991000000000003</v>
      </c>
      <c r="AJ68" s="85">
        <v>0.99829999999999997</v>
      </c>
      <c r="AK68" s="83">
        <v>8.4245999999999999</v>
      </c>
      <c r="AL68" s="84">
        <v>1.4081999999999999</v>
      </c>
      <c r="AM68" s="84"/>
      <c r="AN68" s="84">
        <v>8.3244000000000007</v>
      </c>
      <c r="AO68" s="85">
        <v>1.3091999999999999</v>
      </c>
      <c r="AP68" s="83">
        <v>8.5543999999999993</v>
      </c>
      <c r="AQ68" s="84">
        <v>1.2966</v>
      </c>
      <c r="AR68" s="84"/>
      <c r="AS68" s="84">
        <v>8.3696999999999999</v>
      </c>
      <c r="AT68" s="85">
        <v>1.3767</v>
      </c>
      <c r="AU68" s="83">
        <v>8.5470000000000006</v>
      </c>
      <c r="AV68" s="84">
        <v>1.3076000000000001</v>
      </c>
      <c r="AW68" s="84"/>
      <c r="AX68" s="84">
        <v>8.2955000000000005</v>
      </c>
      <c r="AY68" s="85">
        <v>1.4895</v>
      </c>
      <c r="AZ68" s="83">
        <v>8.5472000000000001</v>
      </c>
      <c r="BA68" s="84">
        <v>1.3018000000000001</v>
      </c>
      <c r="BB68" s="84"/>
      <c r="BC68" s="84">
        <v>8.3459000000000003</v>
      </c>
      <c r="BD68" s="85">
        <v>1.4157</v>
      </c>
      <c r="BE68" s="83">
        <v>8.5284999999999993</v>
      </c>
      <c r="BF68" s="84">
        <v>1.3063</v>
      </c>
      <c r="BG68" s="84"/>
      <c r="BH68" s="84">
        <v>8.2954000000000008</v>
      </c>
      <c r="BI68" s="85">
        <v>1.4890000000000001</v>
      </c>
      <c r="BJ68" s="83">
        <v>8.5769000000000002</v>
      </c>
      <c r="BK68" s="84">
        <v>1.2688999999999999</v>
      </c>
      <c r="BL68" s="84"/>
      <c r="BM68" s="84">
        <v>8.4468999999999994</v>
      </c>
      <c r="BN68" s="85">
        <v>1.2443</v>
      </c>
      <c r="BO68" s="83">
        <v>8.7006999999999994</v>
      </c>
      <c r="BP68" s="84">
        <v>1.1525000000000001</v>
      </c>
      <c r="BQ68" s="84"/>
      <c r="BR68" s="84">
        <v>8.4278999999999993</v>
      </c>
      <c r="BS68" s="85">
        <v>1.3130999999999999</v>
      </c>
      <c r="BT68" s="83">
        <v>8.5347000000000008</v>
      </c>
      <c r="BU68" s="84">
        <v>1.3197000000000001</v>
      </c>
      <c r="BV68" s="84"/>
      <c r="BW68" s="84">
        <v>8.4129000000000005</v>
      </c>
      <c r="BX68" s="85">
        <v>1.2823</v>
      </c>
    </row>
    <row r="69" spans="1:76" ht="18.75">
      <c r="A69" s="8" t="s">
        <v>57</v>
      </c>
      <c r="B69" s="83">
        <v>8.4050999999999991</v>
      </c>
      <c r="C69" s="84">
        <v>1.3878999999999999</v>
      </c>
      <c r="D69" s="84"/>
      <c r="E69" s="84">
        <v>8.5457999999999998</v>
      </c>
      <c r="F69" s="85">
        <v>0.40039999999999998</v>
      </c>
      <c r="G69" s="83">
        <v>8.3892000000000007</v>
      </c>
      <c r="H69" s="84">
        <v>1.4004000000000001</v>
      </c>
      <c r="I69" s="84"/>
      <c r="J69" s="84">
        <v>8.5469000000000008</v>
      </c>
      <c r="K69" s="85">
        <v>0.4637</v>
      </c>
      <c r="L69" s="83">
        <v>8.3968000000000007</v>
      </c>
      <c r="M69" s="84">
        <v>1.3937999999999999</v>
      </c>
      <c r="N69" s="84"/>
      <c r="O69" s="84">
        <v>8.5899000000000001</v>
      </c>
      <c r="P69" s="85">
        <v>0.44650000000000001</v>
      </c>
      <c r="Q69" s="83">
        <v>8.3978999999999999</v>
      </c>
      <c r="R69" s="84">
        <v>1.3761000000000001</v>
      </c>
      <c r="S69" s="84"/>
      <c r="T69" s="84">
        <v>8.5892999999999997</v>
      </c>
      <c r="U69" s="85">
        <v>0.45490000000000003</v>
      </c>
      <c r="V69" s="83">
        <v>8.3946000000000005</v>
      </c>
      <c r="W69" s="84">
        <v>1.3759999999999999</v>
      </c>
      <c r="X69" s="84"/>
      <c r="Y69" s="84">
        <v>8.5998000000000001</v>
      </c>
      <c r="Z69" s="85">
        <v>0.46460000000000001</v>
      </c>
      <c r="AA69" s="83">
        <v>8.3872</v>
      </c>
      <c r="AB69" s="84">
        <v>1.3784000000000001</v>
      </c>
      <c r="AC69" s="84"/>
      <c r="AD69" s="84">
        <v>8.5938999999999997</v>
      </c>
      <c r="AE69" s="85">
        <v>0.47110000000000002</v>
      </c>
      <c r="AF69" s="83">
        <v>8.3513000000000002</v>
      </c>
      <c r="AG69" s="84">
        <v>1.4302999999999999</v>
      </c>
      <c r="AH69" s="84"/>
      <c r="AI69" s="84">
        <v>8.5510999999999999</v>
      </c>
      <c r="AJ69" s="85">
        <v>0.49869999999999998</v>
      </c>
      <c r="AK69" s="83">
        <v>8.2675000000000001</v>
      </c>
      <c r="AL69" s="84">
        <v>1.5248999999999999</v>
      </c>
      <c r="AM69" s="84"/>
      <c r="AN69" s="84">
        <v>8.5170999999999992</v>
      </c>
      <c r="AO69" s="85">
        <v>0.71030000000000004</v>
      </c>
      <c r="AP69" s="83">
        <v>8.2834000000000003</v>
      </c>
      <c r="AQ69" s="84">
        <v>1.5318000000000001</v>
      </c>
      <c r="AR69" s="84"/>
      <c r="AS69" s="84">
        <v>8.6164000000000005</v>
      </c>
      <c r="AT69" s="85">
        <v>0.27800000000000002</v>
      </c>
      <c r="AU69" s="83">
        <v>8.1732999999999993</v>
      </c>
      <c r="AV69" s="84">
        <v>1.5439000000000001</v>
      </c>
      <c r="AW69" s="84"/>
      <c r="AX69" s="84">
        <v>8.5774000000000008</v>
      </c>
      <c r="AY69" s="85">
        <v>0.35460000000000003</v>
      </c>
      <c r="AZ69" s="83">
        <v>8.2399000000000004</v>
      </c>
      <c r="BA69" s="84">
        <v>1.5255000000000001</v>
      </c>
      <c r="BB69" s="84"/>
      <c r="BC69" s="84">
        <v>8.6069999999999993</v>
      </c>
      <c r="BD69" s="85">
        <v>0.13300000000000001</v>
      </c>
      <c r="BE69" s="83">
        <v>8.1858000000000004</v>
      </c>
      <c r="BF69" s="84">
        <v>1.518</v>
      </c>
      <c r="BG69" s="84"/>
      <c r="BH69" s="84">
        <v>8.5867000000000004</v>
      </c>
      <c r="BI69" s="85">
        <v>0.13450000000000001</v>
      </c>
      <c r="BJ69" s="83">
        <v>8.3131000000000004</v>
      </c>
      <c r="BK69" s="84">
        <v>1.4931000000000001</v>
      </c>
      <c r="BL69" s="84"/>
      <c r="BM69" s="84">
        <v>8.6010000000000009</v>
      </c>
      <c r="BN69" s="85">
        <v>0.36380000000000001</v>
      </c>
      <c r="BO69" s="83">
        <v>8.2454999999999998</v>
      </c>
      <c r="BP69" s="84">
        <v>1.4846999999999999</v>
      </c>
      <c r="BQ69" s="84"/>
      <c r="BR69" s="84">
        <v>8.6403999999999996</v>
      </c>
      <c r="BS69" s="85">
        <v>-4.1000000000000002E-2</v>
      </c>
      <c r="BT69" s="83">
        <v>8.2897999999999996</v>
      </c>
      <c r="BU69" s="84">
        <v>1.5234000000000001</v>
      </c>
      <c r="BV69" s="84"/>
      <c r="BW69" s="84">
        <v>8.5765999999999991</v>
      </c>
      <c r="BX69" s="85">
        <v>0.33100000000000002</v>
      </c>
    </row>
    <row r="70" spans="1:76" ht="18.75">
      <c r="A70" s="8" t="s">
        <v>150</v>
      </c>
      <c r="B70" s="83">
        <v>8.5460999999999991</v>
      </c>
      <c r="C70" s="84">
        <v>1.3619000000000001</v>
      </c>
      <c r="D70" s="84"/>
      <c r="E70" s="84">
        <v>8.3771000000000004</v>
      </c>
      <c r="F70" s="85">
        <v>1.3432999999999999</v>
      </c>
      <c r="G70" s="83">
        <v>8.5448000000000004</v>
      </c>
      <c r="H70" s="84">
        <v>1.3804000000000001</v>
      </c>
      <c r="I70" s="84"/>
      <c r="J70" s="84">
        <v>8.3689</v>
      </c>
      <c r="K70" s="85">
        <v>1.3474999999999999</v>
      </c>
      <c r="L70" s="83">
        <v>8.5602</v>
      </c>
      <c r="M70" s="84">
        <v>1.3675999999999999</v>
      </c>
      <c r="N70" s="84"/>
      <c r="O70" s="84">
        <v>8.4016000000000002</v>
      </c>
      <c r="P70" s="85">
        <v>1.2778</v>
      </c>
      <c r="Q70" s="83">
        <v>8.5601000000000003</v>
      </c>
      <c r="R70" s="84">
        <v>1.3696999999999999</v>
      </c>
      <c r="S70" s="84"/>
      <c r="T70" s="84">
        <v>8.3977000000000004</v>
      </c>
      <c r="U70" s="85">
        <v>1.3107</v>
      </c>
      <c r="V70" s="83">
        <v>8.5533000000000001</v>
      </c>
      <c r="W70" s="84">
        <v>1.3563000000000001</v>
      </c>
      <c r="X70" s="84"/>
      <c r="Y70" s="84">
        <v>8.3856999999999999</v>
      </c>
      <c r="Z70" s="85">
        <v>1.3115000000000001</v>
      </c>
      <c r="AA70" s="83">
        <v>8.5523000000000007</v>
      </c>
      <c r="AB70" s="84">
        <v>1.3756999999999999</v>
      </c>
      <c r="AC70" s="84"/>
      <c r="AD70" s="84">
        <v>8.3931000000000004</v>
      </c>
      <c r="AE70" s="85">
        <v>1.3132999999999999</v>
      </c>
      <c r="AF70" s="83">
        <v>8.5297999999999998</v>
      </c>
      <c r="AG70" s="84">
        <v>1.37</v>
      </c>
      <c r="AH70" s="84"/>
      <c r="AI70" s="84">
        <v>8.3213000000000008</v>
      </c>
      <c r="AJ70" s="85">
        <v>1.4153</v>
      </c>
      <c r="AK70" s="83">
        <v>8.5061999999999998</v>
      </c>
      <c r="AL70" s="84">
        <v>1.4134</v>
      </c>
      <c r="AM70" s="84"/>
      <c r="AN70" s="84">
        <v>8.2230000000000008</v>
      </c>
      <c r="AO70" s="85">
        <v>1.5933999999999999</v>
      </c>
      <c r="AP70" s="83">
        <v>8.6340000000000003</v>
      </c>
      <c r="AQ70" s="84">
        <v>1.2988</v>
      </c>
      <c r="AR70" s="84"/>
      <c r="AS70" s="84">
        <v>8.2278000000000002</v>
      </c>
      <c r="AT70" s="85">
        <v>1.6133999999999999</v>
      </c>
      <c r="AU70" s="83">
        <v>8.6311999999999998</v>
      </c>
      <c r="AV70" s="84">
        <v>1.268</v>
      </c>
      <c r="AW70" s="84"/>
      <c r="AX70" s="84">
        <v>8.1645000000000003</v>
      </c>
      <c r="AY70" s="85">
        <v>1.7121</v>
      </c>
      <c r="AZ70" s="83">
        <v>8.6347000000000005</v>
      </c>
      <c r="BA70" s="84">
        <v>1.2899</v>
      </c>
      <c r="BB70" s="84"/>
      <c r="BC70" s="84">
        <v>8.2116000000000007</v>
      </c>
      <c r="BD70" s="85">
        <v>1.6382000000000001</v>
      </c>
      <c r="BE70" s="83">
        <v>8.6504999999999992</v>
      </c>
      <c r="BF70" s="84">
        <v>1.2839</v>
      </c>
      <c r="BG70" s="84"/>
      <c r="BH70" s="84">
        <v>8.1803000000000008</v>
      </c>
      <c r="BI70" s="85">
        <v>1.6782999999999999</v>
      </c>
      <c r="BJ70" s="83">
        <v>8.6181999999999999</v>
      </c>
      <c r="BK70" s="84">
        <v>1.3160000000000001</v>
      </c>
      <c r="BL70" s="84"/>
      <c r="BM70" s="84">
        <v>8.2940000000000005</v>
      </c>
      <c r="BN70" s="85">
        <v>1.5476000000000001</v>
      </c>
      <c r="BO70" s="83">
        <v>8.7118000000000002</v>
      </c>
      <c r="BP70" s="84">
        <v>1.2285999999999999</v>
      </c>
      <c r="BQ70" s="84"/>
      <c r="BR70" s="84">
        <v>8.2330000000000005</v>
      </c>
      <c r="BS70" s="85">
        <v>1.6084000000000001</v>
      </c>
      <c r="BT70" s="83">
        <v>8.5726999999999993</v>
      </c>
      <c r="BU70" s="84">
        <v>1.3427</v>
      </c>
      <c r="BV70" s="84"/>
      <c r="BW70" s="84">
        <v>8.2512000000000008</v>
      </c>
      <c r="BX70" s="85">
        <v>1.5731999999999999</v>
      </c>
    </row>
    <row r="71" spans="1:76" ht="18.75">
      <c r="A71" s="8" t="s">
        <v>58</v>
      </c>
      <c r="B71" s="83">
        <v>8.2731999999999992</v>
      </c>
      <c r="C71" s="84">
        <v>1.4196</v>
      </c>
      <c r="D71" s="84"/>
      <c r="E71" s="84">
        <v>8.4814000000000007</v>
      </c>
      <c r="F71" s="85">
        <v>0.45700000000000002</v>
      </c>
      <c r="G71" s="83">
        <v>8.2659000000000002</v>
      </c>
      <c r="H71" s="84">
        <v>1.3867</v>
      </c>
      <c r="I71" s="84"/>
      <c r="J71" s="84">
        <v>8.4640000000000004</v>
      </c>
      <c r="K71" s="85">
        <v>0.50439999999999996</v>
      </c>
      <c r="L71" s="83">
        <v>8.282</v>
      </c>
      <c r="M71" s="84">
        <v>1.3566</v>
      </c>
      <c r="N71" s="84"/>
      <c r="O71" s="84">
        <v>8.5096000000000007</v>
      </c>
      <c r="P71" s="85">
        <v>0.45419999999999999</v>
      </c>
      <c r="Q71" s="83">
        <v>8.2689000000000004</v>
      </c>
      <c r="R71" s="84">
        <v>1.3778999999999999</v>
      </c>
      <c r="S71" s="84"/>
      <c r="T71" s="84">
        <v>8.5002999999999993</v>
      </c>
      <c r="U71" s="85">
        <v>0.48349999999999999</v>
      </c>
      <c r="V71" s="83">
        <v>8.2800999999999991</v>
      </c>
      <c r="W71" s="84">
        <v>1.3835</v>
      </c>
      <c r="X71" s="84"/>
      <c r="Y71" s="84">
        <v>8.5032999999999994</v>
      </c>
      <c r="Z71" s="85">
        <v>0.48370000000000002</v>
      </c>
      <c r="AA71" s="83">
        <v>8.2628000000000004</v>
      </c>
      <c r="AB71" s="84">
        <v>1.383</v>
      </c>
      <c r="AC71" s="84"/>
      <c r="AD71" s="84">
        <v>8.4999000000000002</v>
      </c>
      <c r="AE71" s="85">
        <v>0.50290000000000001</v>
      </c>
      <c r="AF71" s="83">
        <v>8.2309000000000001</v>
      </c>
      <c r="AG71" s="84">
        <v>1.4639</v>
      </c>
      <c r="AH71" s="84"/>
      <c r="AI71" s="84">
        <v>8.4743999999999993</v>
      </c>
      <c r="AJ71" s="85">
        <v>0.5444</v>
      </c>
      <c r="AK71" s="83">
        <v>8.1334</v>
      </c>
      <c r="AL71" s="84">
        <v>1.5082</v>
      </c>
      <c r="AM71" s="84"/>
      <c r="AN71" s="84">
        <v>8.3064</v>
      </c>
      <c r="AO71" s="85">
        <v>1.0058</v>
      </c>
      <c r="AP71" s="83">
        <v>8.1847999999999992</v>
      </c>
      <c r="AQ71" s="84">
        <v>1.4822</v>
      </c>
      <c r="AR71" s="84"/>
      <c r="AS71" s="84">
        <v>8.4745000000000008</v>
      </c>
      <c r="AT71" s="85">
        <v>0.1925</v>
      </c>
      <c r="AU71" s="83">
        <v>8.1090999999999998</v>
      </c>
      <c r="AV71" s="84">
        <v>1.5261</v>
      </c>
      <c r="AW71" s="84"/>
      <c r="AX71" s="84">
        <v>8.3643000000000001</v>
      </c>
      <c r="AY71" s="85">
        <v>0.70909999999999995</v>
      </c>
      <c r="AZ71" s="83">
        <v>8.1839999999999993</v>
      </c>
      <c r="BA71" s="84">
        <v>1.482</v>
      </c>
      <c r="BB71" s="84"/>
      <c r="BC71" s="84">
        <v>8.4177</v>
      </c>
      <c r="BD71" s="85">
        <v>0.58830000000000005</v>
      </c>
      <c r="BE71" s="83">
        <v>8.1584000000000003</v>
      </c>
      <c r="BF71" s="84">
        <v>1.5269999999999999</v>
      </c>
      <c r="BG71" s="84"/>
      <c r="BH71" s="84">
        <v>8.41</v>
      </c>
      <c r="BI71" s="85">
        <v>0.69220000000000004</v>
      </c>
      <c r="BJ71" s="83">
        <v>8.2491000000000003</v>
      </c>
      <c r="BK71" s="84">
        <v>1.4362999999999999</v>
      </c>
      <c r="BL71" s="84"/>
      <c r="BM71" s="84">
        <v>8.4916</v>
      </c>
      <c r="BN71" s="85">
        <v>0.76719999999999999</v>
      </c>
      <c r="BO71" s="83">
        <v>8.2177000000000007</v>
      </c>
      <c r="BP71" s="84">
        <v>1.4809000000000001</v>
      </c>
      <c r="BQ71" s="84"/>
      <c r="BR71" s="84">
        <v>8.4915000000000003</v>
      </c>
      <c r="BS71" s="85">
        <v>0.72409999999999997</v>
      </c>
      <c r="BT71" s="83">
        <v>8.2189999999999994</v>
      </c>
      <c r="BU71" s="84">
        <v>1.4636</v>
      </c>
      <c r="BV71" s="84"/>
      <c r="BW71" s="84">
        <v>8.3972999999999995</v>
      </c>
      <c r="BX71" s="85">
        <v>0.86129999999999995</v>
      </c>
    </row>
    <row r="72" spans="1:76" ht="18.75">
      <c r="A72" s="8" t="s">
        <v>151</v>
      </c>
      <c r="B72" s="83">
        <v>8.3422000000000001</v>
      </c>
      <c r="C72" s="84">
        <v>1.405</v>
      </c>
      <c r="D72" s="84"/>
      <c r="E72" s="84">
        <v>8.2936999999999994</v>
      </c>
      <c r="F72" s="85">
        <v>1.0627</v>
      </c>
      <c r="G72" s="83">
        <v>8.3460000000000001</v>
      </c>
      <c r="H72" s="84">
        <v>1.4164000000000001</v>
      </c>
      <c r="I72" s="84"/>
      <c r="J72" s="84">
        <v>8.2857000000000003</v>
      </c>
      <c r="K72" s="85">
        <v>1.0381</v>
      </c>
      <c r="L72" s="83">
        <v>8.3594000000000008</v>
      </c>
      <c r="M72" s="84">
        <v>1.4034</v>
      </c>
      <c r="N72" s="84"/>
      <c r="O72" s="84">
        <v>8.3533000000000008</v>
      </c>
      <c r="P72" s="85">
        <v>0.94869999999999999</v>
      </c>
      <c r="Q72" s="83">
        <v>8.3488000000000007</v>
      </c>
      <c r="R72" s="84">
        <v>1.4074</v>
      </c>
      <c r="S72" s="84"/>
      <c r="T72" s="84">
        <v>8.3346</v>
      </c>
      <c r="U72" s="85">
        <v>1.0207999999999999</v>
      </c>
      <c r="V72" s="83">
        <v>8.3484999999999996</v>
      </c>
      <c r="W72" s="84">
        <v>1.4227000000000001</v>
      </c>
      <c r="X72" s="84"/>
      <c r="Y72" s="84">
        <v>8.3554999999999993</v>
      </c>
      <c r="Z72" s="85">
        <v>1.0263</v>
      </c>
      <c r="AA72" s="83">
        <v>8.3338000000000001</v>
      </c>
      <c r="AB72" s="84">
        <v>1.4194</v>
      </c>
      <c r="AC72" s="84"/>
      <c r="AD72" s="84">
        <v>8.3416999999999994</v>
      </c>
      <c r="AE72" s="85">
        <v>1.0328999999999999</v>
      </c>
      <c r="AF72" s="83">
        <v>8.2760999999999996</v>
      </c>
      <c r="AG72" s="84">
        <v>1.4591000000000001</v>
      </c>
      <c r="AH72" s="84"/>
      <c r="AI72" s="84">
        <v>8.2603000000000009</v>
      </c>
      <c r="AJ72" s="85">
        <v>1.1371</v>
      </c>
      <c r="AK72" s="83">
        <v>8.2396999999999991</v>
      </c>
      <c r="AL72" s="84">
        <v>1.5235000000000001</v>
      </c>
      <c r="AM72" s="84"/>
      <c r="AN72" s="84">
        <v>8.1585000000000001</v>
      </c>
      <c r="AO72" s="85">
        <v>1.3616999999999999</v>
      </c>
      <c r="AP72" s="83">
        <v>8.2707999999999995</v>
      </c>
      <c r="AQ72" s="84">
        <v>1.4208000000000001</v>
      </c>
      <c r="AR72" s="84"/>
      <c r="AS72" s="84">
        <v>8.2156000000000002</v>
      </c>
      <c r="AT72" s="85">
        <v>1.3694</v>
      </c>
      <c r="AU72" s="83">
        <v>8.2537000000000003</v>
      </c>
      <c r="AV72" s="84">
        <v>1.4913000000000001</v>
      </c>
      <c r="AW72" s="84"/>
      <c r="AX72" s="84">
        <v>8.1638000000000002</v>
      </c>
      <c r="AY72" s="85">
        <v>1.5072000000000001</v>
      </c>
      <c r="AZ72" s="83">
        <v>8.2414000000000005</v>
      </c>
      <c r="BA72" s="84">
        <v>1.4423999999999999</v>
      </c>
      <c r="BB72" s="84"/>
      <c r="BC72" s="84">
        <v>8.1876999999999995</v>
      </c>
      <c r="BD72" s="85">
        <v>1.3878999999999999</v>
      </c>
      <c r="BE72" s="83">
        <v>8.2720000000000002</v>
      </c>
      <c r="BF72" s="84">
        <v>1.4838</v>
      </c>
      <c r="BG72" s="84"/>
      <c r="BH72" s="84">
        <v>8.1945999999999994</v>
      </c>
      <c r="BI72" s="85">
        <v>1.4716</v>
      </c>
      <c r="BJ72" s="83">
        <v>8.2928999999999995</v>
      </c>
      <c r="BK72" s="84">
        <v>1.4319</v>
      </c>
      <c r="BL72" s="84"/>
      <c r="BM72" s="84">
        <v>8.24</v>
      </c>
      <c r="BN72" s="85">
        <v>1.3056000000000001</v>
      </c>
      <c r="BO72" s="83">
        <v>8.2963000000000005</v>
      </c>
      <c r="BP72" s="84">
        <v>1.4422999999999999</v>
      </c>
      <c r="BQ72" s="84"/>
      <c r="BR72" s="84">
        <v>8.2446999999999999</v>
      </c>
      <c r="BS72" s="85">
        <v>1.3159000000000001</v>
      </c>
      <c r="BT72" s="83">
        <v>8.2782999999999998</v>
      </c>
      <c r="BU72" s="84">
        <v>1.4991000000000001</v>
      </c>
      <c r="BV72" s="84"/>
      <c r="BW72" s="84">
        <v>8.1997</v>
      </c>
      <c r="BX72" s="85">
        <v>1.3189</v>
      </c>
    </row>
    <row r="73" spans="1:76" ht="18.75">
      <c r="A73" s="8" t="s">
        <v>152</v>
      </c>
      <c r="B73" s="83">
        <v>8.2844999999999995</v>
      </c>
      <c r="C73" s="84">
        <v>1.4245000000000001</v>
      </c>
      <c r="D73" s="84"/>
      <c r="E73" s="84">
        <v>8.3831000000000007</v>
      </c>
      <c r="F73" s="85">
        <v>0.74429999999999996</v>
      </c>
      <c r="G73" s="83">
        <v>8.3234999999999992</v>
      </c>
      <c r="H73" s="84">
        <v>1.4231</v>
      </c>
      <c r="I73" s="84"/>
      <c r="J73" s="84">
        <v>8.3757999999999999</v>
      </c>
      <c r="K73" s="85">
        <v>0.74839999999999995</v>
      </c>
      <c r="L73" s="83">
        <v>8.3522999999999996</v>
      </c>
      <c r="M73" s="84">
        <v>1.3436999999999999</v>
      </c>
      <c r="N73" s="84"/>
      <c r="O73" s="84">
        <v>8.3765999999999998</v>
      </c>
      <c r="P73" s="85">
        <v>0.70299999999999996</v>
      </c>
      <c r="Q73" s="83">
        <v>8.3526000000000007</v>
      </c>
      <c r="R73" s="84">
        <v>1.3660000000000001</v>
      </c>
      <c r="S73" s="84"/>
      <c r="T73" s="84">
        <v>8.3878000000000004</v>
      </c>
      <c r="U73" s="85">
        <v>0.70960000000000001</v>
      </c>
      <c r="V73" s="83">
        <v>8.3541000000000007</v>
      </c>
      <c r="W73" s="84">
        <v>1.3634999999999999</v>
      </c>
      <c r="X73" s="84"/>
      <c r="Y73" s="84">
        <v>8.39</v>
      </c>
      <c r="Z73" s="85">
        <v>0.71220000000000006</v>
      </c>
      <c r="AA73" s="83">
        <v>8.3366000000000007</v>
      </c>
      <c r="AB73" s="84">
        <v>1.3784000000000001</v>
      </c>
      <c r="AC73" s="84"/>
      <c r="AD73" s="84">
        <v>8.3917999999999999</v>
      </c>
      <c r="AE73" s="85">
        <v>0.7228</v>
      </c>
      <c r="AF73" s="83">
        <v>8.2680000000000007</v>
      </c>
      <c r="AG73" s="84">
        <v>1.4221999999999999</v>
      </c>
      <c r="AH73" s="84"/>
      <c r="AI73" s="84">
        <v>8.3120999999999992</v>
      </c>
      <c r="AJ73" s="85">
        <v>0.78749999999999998</v>
      </c>
      <c r="AK73" s="83">
        <v>8.1593999999999998</v>
      </c>
      <c r="AL73" s="84">
        <v>1.4588000000000001</v>
      </c>
      <c r="AM73" s="84"/>
      <c r="AN73" s="84">
        <v>8.2373999999999992</v>
      </c>
      <c r="AO73" s="85">
        <v>1.0553999999999999</v>
      </c>
      <c r="AP73" s="83">
        <v>8.2492999999999999</v>
      </c>
      <c r="AQ73" s="84">
        <v>1.5206999999999999</v>
      </c>
      <c r="AR73" s="84"/>
      <c r="AS73" s="84">
        <v>8.2562999999999995</v>
      </c>
      <c r="AT73" s="85">
        <v>1.0365</v>
      </c>
      <c r="AU73" s="83">
        <v>8.1347000000000005</v>
      </c>
      <c r="AV73" s="84">
        <v>1.5065</v>
      </c>
      <c r="AW73" s="84"/>
      <c r="AX73" s="84">
        <v>8.2043999999999997</v>
      </c>
      <c r="AY73" s="85">
        <v>1.2445999999999999</v>
      </c>
      <c r="AZ73" s="83">
        <v>8.2025000000000006</v>
      </c>
      <c r="BA73" s="84">
        <v>1.4966999999999999</v>
      </c>
      <c r="BB73" s="84"/>
      <c r="BC73" s="84">
        <v>8.2507000000000001</v>
      </c>
      <c r="BD73" s="85">
        <v>1.1061000000000001</v>
      </c>
      <c r="BE73" s="83">
        <v>8.1847999999999992</v>
      </c>
      <c r="BF73" s="84">
        <v>1.5196000000000001</v>
      </c>
      <c r="BG73" s="84"/>
      <c r="BH73" s="84">
        <v>8.2263000000000002</v>
      </c>
      <c r="BI73" s="85">
        <v>1.2037</v>
      </c>
      <c r="BJ73" s="83">
        <v>8.2596000000000007</v>
      </c>
      <c r="BK73" s="84">
        <v>1.4232</v>
      </c>
      <c r="BL73" s="84"/>
      <c r="BM73" s="84">
        <v>8.3366000000000007</v>
      </c>
      <c r="BN73" s="85">
        <v>0.96020000000000005</v>
      </c>
      <c r="BO73" s="83">
        <v>8.2423000000000002</v>
      </c>
      <c r="BP73" s="84">
        <v>1.4635</v>
      </c>
      <c r="BQ73" s="84"/>
      <c r="BR73" s="84">
        <v>8.3046000000000006</v>
      </c>
      <c r="BS73" s="85">
        <v>1.0167999999999999</v>
      </c>
      <c r="BT73" s="83">
        <v>8.1951000000000001</v>
      </c>
      <c r="BU73" s="84">
        <v>1.4831000000000001</v>
      </c>
      <c r="BV73" s="84"/>
      <c r="BW73" s="84">
        <v>8.2616999999999994</v>
      </c>
      <c r="BX73" s="85">
        <v>0.99770000000000003</v>
      </c>
    </row>
    <row r="74" spans="1:76" ht="18.75">
      <c r="A74" s="8" t="s">
        <v>153</v>
      </c>
      <c r="B74" s="83">
        <v>8.2514000000000003</v>
      </c>
      <c r="C74" s="84">
        <v>1.329</v>
      </c>
      <c r="D74" s="84"/>
      <c r="E74" s="84">
        <v>8.3213000000000008</v>
      </c>
      <c r="F74" s="85">
        <v>0.63970000000000005</v>
      </c>
      <c r="G74" s="83">
        <v>8.2623999999999995</v>
      </c>
      <c r="H74" s="84">
        <v>1.3191999999999999</v>
      </c>
      <c r="I74" s="84"/>
      <c r="J74" s="84">
        <v>8.3163999999999998</v>
      </c>
      <c r="K74" s="85">
        <v>0.65080000000000005</v>
      </c>
      <c r="L74" s="83">
        <v>8.3132000000000001</v>
      </c>
      <c r="M74" s="84">
        <v>1.2764</v>
      </c>
      <c r="N74" s="84"/>
      <c r="O74" s="84">
        <v>8.3827999999999996</v>
      </c>
      <c r="P74" s="85">
        <v>0.56799999999999995</v>
      </c>
      <c r="Q74" s="83">
        <v>8.3045000000000009</v>
      </c>
      <c r="R74" s="84">
        <v>1.2950999999999999</v>
      </c>
      <c r="S74" s="84"/>
      <c r="T74" s="84">
        <v>8.3552999999999997</v>
      </c>
      <c r="U74" s="85">
        <v>0.5867</v>
      </c>
      <c r="V74" s="83">
        <v>8.2913999999999994</v>
      </c>
      <c r="W74" s="84">
        <v>1.2811999999999999</v>
      </c>
      <c r="X74" s="84"/>
      <c r="Y74" s="84">
        <v>8.3582000000000001</v>
      </c>
      <c r="Z74" s="85">
        <v>0.58560000000000001</v>
      </c>
      <c r="AA74" s="83">
        <v>8.2741000000000007</v>
      </c>
      <c r="AB74" s="84">
        <v>1.2972999999999999</v>
      </c>
      <c r="AC74" s="84"/>
      <c r="AD74" s="84">
        <v>8.3483000000000001</v>
      </c>
      <c r="AE74" s="85">
        <v>0.59789999999999999</v>
      </c>
      <c r="AF74" s="83">
        <v>8.218</v>
      </c>
      <c r="AG74" s="84">
        <v>1.3620000000000001</v>
      </c>
      <c r="AH74" s="84"/>
      <c r="AI74" s="84">
        <v>8.3158999999999992</v>
      </c>
      <c r="AJ74" s="85">
        <v>0.68330000000000002</v>
      </c>
      <c r="AK74" s="83">
        <v>8.1468000000000007</v>
      </c>
      <c r="AL74" s="84">
        <v>1.4676</v>
      </c>
      <c r="AM74" s="84"/>
      <c r="AN74" s="84">
        <v>8.2106999999999992</v>
      </c>
      <c r="AO74" s="85">
        <v>0.84089999999999998</v>
      </c>
      <c r="AP74" s="83">
        <v>8.2102000000000004</v>
      </c>
      <c r="AQ74" s="84">
        <v>1.3906000000000001</v>
      </c>
      <c r="AR74" s="84"/>
      <c r="AS74" s="84">
        <v>8.2081</v>
      </c>
      <c r="AT74" s="85">
        <v>0.85009999999999997</v>
      </c>
      <c r="AU74" s="83">
        <v>8.1073000000000004</v>
      </c>
      <c r="AV74" s="84">
        <v>1.4883</v>
      </c>
      <c r="AW74" s="84"/>
      <c r="AX74" s="84">
        <v>8.1692</v>
      </c>
      <c r="AY74" s="85">
        <v>1.0958000000000001</v>
      </c>
      <c r="AZ74" s="83">
        <v>8.2028999999999996</v>
      </c>
      <c r="BA74" s="84">
        <v>1.4078999999999999</v>
      </c>
      <c r="BB74" s="84"/>
      <c r="BC74" s="84">
        <v>8.1895000000000007</v>
      </c>
      <c r="BD74" s="85">
        <v>0.90049999999999997</v>
      </c>
      <c r="BE74" s="83">
        <v>8.1350999999999996</v>
      </c>
      <c r="BF74" s="84">
        <v>1.4382999999999999</v>
      </c>
      <c r="BG74" s="84"/>
      <c r="BH74" s="84">
        <v>8.2050000000000001</v>
      </c>
      <c r="BI74" s="85">
        <v>1.0598000000000001</v>
      </c>
      <c r="BJ74" s="83">
        <v>8.2567000000000004</v>
      </c>
      <c r="BK74" s="84">
        <v>1.4158999999999999</v>
      </c>
      <c r="BL74" s="84"/>
      <c r="BM74" s="84">
        <v>8.2635000000000005</v>
      </c>
      <c r="BN74" s="85">
        <v>0.77849999999999997</v>
      </c>
      <c r="BO74" s="83">
        <v>8.2096999999999998</v>
      </c>
      <c r="BP74" s="84">
        <v>1.3541000000000001</v>
      </c>
      <c r="BQ74" s="84"/>
      <c r="BR74" s="84">
        <v>8.2440999999999995</v>
      </c>
      <c r="BS74" s="85">
        <v>0.85670000000000002</v>
      </c>
      <c r="BT74" s="83">
        <v>8.2315000000000005</v>
      </c>
      <c r="BU74" s="84">
        <v>1.4335</v>
      </c>
      <c r="BV74" s="84"/>
      <c r="BW74" s="84">
        <v>8.2529000000000003</v>
      </c>
      <c r="BX74" s="85">
        <v>0.81369999999999998</v>
      </c>
    </row>
    <row r="75" spans="1:76" ht="18.75">
      <c r="A75" s="8" t="s">
        <v>154</v>
      </c>
      <c r="B75" s="83">
        <v>8.2169000000000008</v>
      </c>
      <c r="C75" s="84">
        <v>1.3179000000000001</v>
      </c>
      <c r="D75" s="84"/>
      <c r="E75" s="84">
        <v>8.4186999999999994</v>
      </c>
      <c r="F75" s="85">
        <v>0.57569999999999999</v>
      </c>
      <c r="G75" s="83">
        <v>8.2164999999999999</v>
      </c>
      <c r="H75" s="84">
        <v>1.3237000000000001</v>
      </c>
      <c r="I75" s="84"/>
      <c r="J75" s="84">
        <v>8.4154999999999998</v>
      </c>
      <c r="K75" s="85">
        <v>0.55149999999999999</v>
      </c>
      <c r="L75" s="83">
        <v>8.2650000000000006</v>
      </c>
      <c r="M75" s="84">
        <v>1.266</v>
      </c>
      <c r="N75" s="84"/>
      <c r="O75" s="84">
        <v>8.4620999999999995</v>
      </c>
      <c r="P75" s="85">
        <v>0.47670000000000001</v>
      </c>
      <c r="Q75" s="83">
        <v>8.2453000000000003</v>
      </c>
      <c r="R75" s="84">
        <v>1.2955000000000001</v>
      </c>
      <c r="S75" s="84"/>
      <c r="T75" s="84">
        <v>8.4712999999999994</v>
      </c>
      <c r="U75" s="85">
        <v>0.50890000000000002</v>
      </c>
      <c r="V75" s="83">
        <v>8.2515000000000001</v>
      </c>
      <c r="W75" s="84">
        <v>1.2903</v>
      </c>
      <c r="X75" s="84"/>
      <c r="Y75" s="84">
        <v>8.4661000000000008</v>
      </c>
      <c r="Z75" s="85">
        <v>0.49790000000000001</v>
      </c>
      <c r="AA75" s="83">
        <v>8.2550000000000008</v>
      </c>
      <c r="AB75" s="84">
        <v>1.3044</v>
      </c>
      <c r="AC75" s="84"/>
      <c r="AD75" s="84">
        <v>8.4543999999999997</v>
      </c>
      <c r="AE75" s="85">
        <v>0.52459999999999996</v>
      </c>
      <c r="AF75" s="83">
        <v>8.2181999999999995</v>
      </c>
      <c r="AG75" s="84">
        <v>1.3053999999999999</v>
      </c>
      <c r="AH75" s="84"/>
      <c r="AI75" s="84">
        <v>8.4193999999999996</v>
      </c>
      <c r="AJ75" s="85">
        <v>0.58940000000000003</v>
      </c>
      <c r="AK75" s="83">
        <v>8.1663999999999994</v>
      </c>
      <c r="AL75" s="84">
        <v>1.3932</v>
      </c>
      <c r="AM75" s="84"/>
      <c r="AN75" s="84">
        <v>8.3096999999999994</v>
      </c>
      <c r="AO75" s="85">
        <v>0.71489999999999998</v>
      </c>
      <c r="AP75" s="83">
        <v>8.2484999999999999</v>
      </c>
      <c r="AQ75" s="84">
        <v>1.3855</v>
      </c>
      <c r="AR75" s="84"/>
      <c r="AS75" s="84">
        <v>8.3849</v>
      </c>
      <c r="AT75" s="85">
        <v>0.77029999999999998</v>
      </c>
      <c r="AU75" s="83">
        <v>8.1182999999999996</v>
      </c>
      <c r="AV75" s="84">
        <v>1.4231</v>
      </c>
      <c r="AW75" s="84"/>
      <c r="AX75" s="84">
        <v>8.3119999999999994</v>
      </c>
      <c r="AY75" s="85">
        <v>1.0089999999999999</v>
      </c>
      <c r="AZ75" s="83">
        <v>8.1112000000000002</v>
      </c>
      <c r="BA75" s="84">
        <v>1.4790000000000001</v>
      </c>
      <c r="BB75" s="84"/>
      <c r="BC75" s="84">
        <v>8.3714999999999993</v>
      </c>
      <c r="BD75" s="85">
        <v>0.82030000000000003</v>
      </c>
      <c r="BE75" s="83">
        <v>8.1685999999999996</v>
      </c>
      <c r="BF75" s="84">
        <v>1.3874</v>
      </c>
      <c r="BG75" s="84"/>
      <c r="BH75" s="84">
        <v>8.3356999999999992</v>
      </c>
      <c r="BI75" s="85">
        <v>0.95350000000000001</v>
      </c>
      <c r="BJ75" s="83">
        <v>8.2263999999999999</v>
      </c>
      <c r="BK75" s="84">
        <v>1.2951999999999999</v>
      </c>
      <c r="BL75" s="84"/>
      <c r="BM75" s="84">
        <v>8.4451999999999998</v>
      </c>
      <c r="BN75" s="85">
        <v>0.65780000000000005</v>
      </c>
      <c r="BO75" s="83">
        <v>8.2029999999999994</v>
      </c>
      <c r="BP75" s="84">
        <v>1.3588</v>
      </c>
      <c r="BQ75" s="84"/>
      <c r="BR75" s="84">
        <v>8.4301999999999992</v>
      </c>
      <c r="BS75" s="85">
        <v>0.74199999999999999</v>
      </c>
      <c r="BT75" s="83">
        <v>8.1541999999999994</v>
      </c>
      <c r="BU75" s="84">
        <v>1.3606</v>
      </c>
      <c r="BV75" s="84"/>
      <c r="BW75" s="84">
        <v>8.3397000000000006</v>
      </c>
      <c r="BX75" s="85">
        <v>0.68289999999999995</v>
      </c>
    </row>
    <row r="76" spans="1:76" ht="17.25" thickBot="1">
      <c r="A76" s="8" t="s">
        <v>155</v>
      </c>
      <c r="B76" s="86">
        <v>8.3651999999999997</v>
      </c>
      <c r="C76" s="87">
        <v>1.2796000000000001</v>
      </c>
      <c r="D76" s="87"/>
      <c r="E76" s="87">
        <v>8.4895999999999994</v>
      </c>
      <c r="F76" s="88">
        <v>0.48480000000000001</v>
      </c>
      <c r="G76" s="86">
        <v>8.3323999999999998</v>
      </c>
      <c r="H76" s="87">
        <v>1.2889999999999999</v>
      </c>
      <c r="I76" s="87"/>
      <c r="J76" s="87">
        <v>8.4474</v>
      </c>
      <c r="K76" s="88">
        <v>0.48060000000000003</v>
      </c>
      <c r="L76" s="86">
        <v>8.4024000000000001</v>
      </c>
      <c r="M76" s="87">
        <v>1.2148000000000001</v>
      </c>
      <c r="N76" s="87"/>
      <c r="O76" s="87">
        <v>8.4943000000000008</v>
      </c>
      <c r="P76" s="88">
        <v>0.4289</v>
      </c>
      <c r="Q76" s="86">
        <v>8.3818000000000001</v>
      </c>
      <c r="R76" s="87">
        <v>1.2532000000000001</v>
      </c>
      <c r="S76" s="87"/>
      <c r="T76" s="87">
        <v>8.5006000000000004</v>
      </c>
      <c r="U76" s="88">
        <v>0.4602</v>
      </c>
      <c r="V76" s="86">
        <v>8.3836999999999993</v>
      </c>
      <c r="W76" s="87">
        <v>1.2508999999999999</v>
      </c>
      <c r="X76" s="87"/>
      <c r="Y76" s="87">
        <v>8.5020000000000007</v>
      </c>
      <c r="Z76" s="88">
        <v>0.44040000000000001</v>
      </c>
      <c r="AA76" s="86">
        <v>8.3610000000000007</v>
      </c>
      <c r="AB76" s="87">
        <v>1.2518</v>
      </c>
      <c r="AC76" s="87"/>
      <c r="AD76" s="87">
        <v>8.4926999999999992</v>
      </c>
      <c r="AE76" s="88">
        <v>0.45029999999999998</v>
      </c>
      <c r="AF76" s="86">
        <v>8.3003</v>
      </c>
      <c r="AG76" s="87">
        <v>1.2785</v>
      </c>
      <c r="AH76" s="87"/>
      <c r="AI76" s="87">
        <v>8.4594000000000005</v>
      </c>
      <c r="AJ76" s="88">
        <v>0.49199999999999999</v>
      </c>
      <c r="AK76" s="86">
        <v>8.2173999999999996</v>
      </c>
      <c r="AL76" s="87">
        <v>1.4061999999999999</v>
      </c>
      <c r="AM76" s="87"/>
      <c r="AN76" s="87">
        <v>8.3918999999999997</v>
      </c>
      <c r="AO76" s="88">
        <v>0.62649999999999995</v>
      </c>
      <c r="AP76" s="86">
        <v>8.2985000000000007</v>
      </c>
      <c r="AQ76" s="87">
        <v>1.3503000000000001</v>
      </c>
      <c r="AR76" s="87"/>
      <c r="AS76" s="87">
        <v>8.3994999999999997</v>
      </c>
      <c r="AT76" s="88">
        <v>0.73870000000000002</v>
      </c>
      <c r="AU76" s="86">
        <v>8.2368000000000006</v>
      </c>
      <c r="AV76" s="87">
        <v>1.4094</v>
      </c>
      <c r="AW76" s="87"/>
      <c r="AX76" s="87">
        <v>8.3477999999999994</v>
      </c>
      <c r="AY76" s="88">
        <v>0.92720000000000002</v>
      </c>
      <c r="AZ76" s="86">
        <v>8.2990999999999993</v>
      </c>
      <c r="BA76" s="87">
        <v>1.3698999999999999</v>
      </c>
      <c r="BB76" s="87"/>
      <c r="BC76" s="87">
        <v>8.3765000000000001</v>
      </c>
      <c r="BD76" s="88">
        <v>0.77229999999999999</v>
      </c>
      <c r="BE76" s="86">
        <v>8.2544000000000004</v>
      </c>
      <c r="BF76" s="87">
        <v>1.3726</v>
      </c>
      <c r="BG76" s="87"/>
      <c r="BH76" s="87">
        <v>8.3867999999999991</v>
      </c>
      <c r="BI76" s="88">
        <v>0.87439999999999996</v>
      </c>
      <c r="BJ76" s="86">
        <v>8.3343000000000007</v>
      </c>
      <c r="BK76" s="87">
        <v>1.3169</v>
      </c>
      <c r="BL76" s="87"/>
      <c r="BM76" s="87">
        <v>8.4085999999999999</v>
      </c>
      <c r="BN76" s="88">
        <v>0.59860000000000002</v>
      </c>
      <c r="BO76" s="86">
        <v>8.2668999999999997</v>
      </c>
      <c r="BP76" s="87">
        <v>1.2925</v>
      </c>
      <c r="BQ76" s="87"/>
      <c r="BR76" s="87">
        <v>8.4078999999999997</v>
      </c>
      <c r="BS76" s="88">
        <v>0.72230000000000005</v>
      </c>
      <c r="BT76" s="86">
        <v>8.2950999999999997</v>
      </c>
      <c r="BU76" s="87">
        <v>1.3516999999999999</v>
      </c>
      <c r="BV76" s="87"/>
      <c r="BW76" s="87">
        <v>8.4148999999999994</v>
      </c>
      <c r="BX76" s="88">
        <v>0.61009999999999998</v>
      </c>
    </row>
    <row r="77" spans="1:76">
      <c r="B77" s="89">
        <f>AVERAGE(B8:B76)</f>
        <v>8.1870624637681146</v>
      </c>
      <c r="C77" s="89">
        <f t="shared" ref="C77:BN77" si="0">AVERAGE(C8:C76)</f>
        <v>1.5287810144927532</v>
      </c>
      <c r="D77" s="89"/>
      <c r="E77" s="89">
        <f t="shared" si="0"/>
        <v>8.1852166666666673</v>
      </c>
      <c r="F77" s="89">
        <f t="shared" si="0"/>
        <v>0.77568768115942033</v>
      </c>
      <c r="G77" s="89">
        <f t="shared" si="0"/>
        <v>8.168644782608693</v>
      </c>
      <c r="H77" s="89">
        <f t="shared" si="0"/>
        <v>1.5346971014492752</v>
      </c>
      <c r="I77" s="89"/>
      <c r="J77" s="89">
        <f t="shared" si="0"/>
        <v>8.1750333333333369</v>
      </c>
      <c r="K77" s="89">
        <f t="shared" si="0"/>
        <v>0.76106231884057951</v>
      </c>
      <c r="L77" s="89">
        <f t="shared" si="0"/>
        <v>8.1969669565217416</v>
      </c>
      <c r="M77" s="89">
        <f t="shared" si="0"/>
        <v>1.5106475362318839</v>
      </c>
      <c r="N77" s="89"/>
      <c r="O77" s="89">
        <f t="shared" si="0"/>
        <v>8.3148757352941143</v>
      </c>
      <c r="P77" s="89">
        <f t="shared" si="0"/>
        <v>0.75453602941176479</v>
      </c>
      <c r="Q77" s="89">
        <f t="shared" si="0"/>
        <v>8.1948363768115957</v>
      </c>
      <c r="R77" s="89">
        <f t="shared" si="0"/>
        <v>1.5146534782608692</v>
      </c>
      <c r="S77" s="89"/>
      <c r="T77" s="89">
        <f t="shared" si="0"/>
        <v>8.1925007246376804</v>
      </c>
      <c r="U77" s="89">
        <f t="shared" si="0"/>
        <v>0.75749057971014488</v>
      </c>
      <c r="V77" s="89">
        <f t="shared" si="0"/>
        <v>8.1950210144927507</v>
      </c>
      <c r="W77" s="89">
        <f t="shared" si="0"/>
        <v>1.5158688405797103</v>
      </c>
      <c r="X77" s="89"/>
      <c r="Y77" s="89">
        <f t="shared" si="0"/>
        <v>8.1916391304347869</v>
      </c>
      <c r="Z77" s="89">
        <f t="shared" si="0"/>
        <v>0.76231884057971011</v>
      </c>
      <c r="AA77" s="89">
        <f t="shared" si="0"/>
        <v>8.186101159420291</v>
      </c>
      <c r="AB77" s="89">
        <f t="shared" si="0"/>
        <v>1.521875652173913</v>
      </c>
      <c r="AC77" s="89"/>
      <c r="AD77" s="89">
        <f t="shared" si="0"/>
        <v>8.1903623188405792</v>
      </c>
      <c r="AE77" s="89">
        <f t="shared" si="0"/>
        <v>0.74239710144927518</v>
      </c>
      <c r="AF77" s="89">
        <f t="shared" si="0"/>
        <v>8.1411972463768141</v>
      </c>
      <c r="AG77" s="89">
        <f t="shared" si="0"/>
        <v>1.5590492753623193</v>
      </c>
      <c r="AH77" s="89"/>
      <c r="AI77" s="89">
        <f t="shared" si="0"/>
        <v>8.1377094202898537</v>
      </c>
      <c r="AJ77" s="89">
        <f t="shared" si="0"/>
        <v>0.81763405797101485</v>
      </c>
      <c r="AK77" s="89">
        <f t="shared" si="0"/>
        <v>8.0721876811594182</v>
      </c>
      <c r="AL77" s="89">
        <f t="shared" si="0"/>
        <v>1.6133688405797098</v>
      </c>
      <c r="AM77" s="89"/>
      <c r="AN77" s="89">
        <f t="shared" si="0"/>
        <v>8.1803823529411765</v>
      </c>
      <c r="AO77" s="89">
        <f t="shared" si="0"/>
        <v>0.96344411764705862</v>
      </c>
      <c r="AP77" s="89">
        <f t="shared" si="0"/>
        <v>8.0959392753623174</v>
      </c>
      <c r="AQ77" s="89">
        <f t="shared" si="0"/>
        <v>1.623396811594203</v>
      </c>
      <c r="AR77" s="89"/>
      <c r="AS77" s="89">
        <f t="shared" si="0"/>
        <v>8.2028669117647066</v>
      </c>
      <c r="AT77" s="89">
        <f t="shared" si="0"/>
        <v>0.98274191176470604</v>
      </c>
      <c r="AU77" s="89">
        <f t="shared" si="0"/>
        <v>8.0441944927536184</v>
      </c>
      <c r="AV77" s="89">
        <f t="shared" si="0"/>
        <v>1.6599823188405798</v>
      </c>
      <c r="AW77" s="89"/>
      <c r="AX77" s="89">
        <f t="shared" si="0"/>
        <v>8.0475355072463763</v>
      </c>
      <c r="AY77" s="89">
        <f t="shared" si="0"/>
        <v>1.0378442028985508</v>
      </c>
      <c r="AZ77" s="89">
        <f t="shared" si="0"/>
        <v>8.0809775362318828</v>
      </c>
      <c r="BA77" s="89">
        <f t="shared" si="0"/>
        <v>1.6319442028985509</v>
      </c>
      <c r="BB77" s="89"/>
      <c r="BC77" s="89">
        <f t="shared" si="0"/>
        <v>8.0715166666666622</v>
      </c>
      <c r="BD77" s="89">
        <f t="shared" si="0"/>
        <v>0.98521666666666652</v>
      </c>
      <c r="BE77" s="89">
        <f t="shared" si="0"/>
        <v>8.0549959420289845</v>
      </c>
      <c r="BF77" s="89">
        <f t="shared" si="0"/>
        <v>1.6532620289855069</v>
      </c>
      <c r="BG77" s="89"/>
      <c r="BH77" s="89">
        <f t="shared" si="0"/>
        <v>8.0531384057971032</v>
      </c>
      <c r="BI77" s="89">
        <f t="shared" si="0"/>
        <v>1.012426811594203</v>
      </c>
      <c r="BJ77" s="89">
        <f t="shared" si="0"/>
        <v>8.1233698550724647</v>
      </c>
      <c r="BK77" s="89">
        <f t="shared" si="0"/>
        <v>1.5938272463768115</v>
      </c>
      <c r="BL77" s="89"/>
      <c r="BM77" s="89">
        <f t="shared" si="0"/>
        <v>8.1180608695652161</v>
      </c>
      <c r="BN77" s="89">
        <f t="shared" si="0"/>
        <v>0.9188260869565219</v>
      </c>
      <c r="BO77" s="89">
        <f t="shared" ref="BO77:BX77" si="1">AVERAGE(BO8:BO76)</f>
        <v>8.1137275362318846</v>
      </c>
      <c r="BP77" s="89">
        <f t="shared" si="1"/>
        <v>1.5895044927536233</v>
      </c>
      <c r="BQ77" s="89"/>
      <c r="BR77" s="89">
        <f t="shared" si="1"/>
        <v>8.1032724637681142</v>
      </c>
      <c r="BS77" s="89">
        <f t="shared" si="1"/>
        <v>0.9482956521739131</v>
      </c>
      <c r="BT77" s="89">
        <f t="shared" si="1"/>
        <v>8.09908608695652</v>
      </c>
      <c r="BU77" s="89">
        <f t="shared" si="1"/>
        <v>1.6140240579710141</v>
      </c>
      <c r="BV77" s="89"/>
      <c r="BW77" s="89">
        <f t="shared" si="1"/>
        <v>8.0911152173913035</v>
      </c>
      <c r="BX77" s="89">
        <f t="shared" si="1"/>
        <v>0.92880072463768071</v>
      </c>
    </row>
  </sheetData>
  <mergeCells count="5">
    <mergeCell ref="B2:BX2"/>
    <mergeCell ref="B4:AE4"/>
    <mergeCell ref="AF4:AO4"/>
    <mergeCell ref="AP4:BN4"/>
    <mergeCell ref="BO4:B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workbookViewId="0">
      <selection activeCell="H3" sqref="H3"/>
    </sheetView>
  </sheetViews>
  <sheetFormatPr defaultColWidth="8.85546875" defaultRowHeight="15"/>
  <cols>
    <col min="1" max="1" width="10.140625" customWidth="1"/>
    <col min="2" max="2" width="11.42578125" customWidth="1"/>
    <col min="3" max="3" width="13.140625" customWidth="1"/>
    <col min="4" max="4" width="24.42578125" customWidth="1"/>
    <col min="7" max="7" width="30.7109375" customWidth="1"/>
    <col min="8" max="8" width="12" customWidth="1"/>
    <col min="11" max="11" width="23.42578125" customWidth="1"/>
    <col min="13" max="13" width="14.140625" customWidth="1"/>
    <col min="17" max="17" width="14" customWidth="1"/>
    <col min="19" max="19" width="13.28515625" customWidth="1"/>
    <col min="21" max="21" width="18.7109375" customWidth="1"/>
    <col min="23" max="23" width="16" customWidth="1"/>
  </cols>
  <sheetData>
    <row r="3" spans="2:9" ht="27.75" customHeight="1">
      <c r="B3" s="132" t="s">
        <v>201</v>
      </c>
      <c r="C3" s="133"/>
      <c r="D3" s="133"/>
      <c r="E3" s="133"/>
      <c r="F3" s="133"/>
      <c r="G3" s="133"/>
    </row>
    <row r="4" spans="2:9" ht="23.25">
      <c r="B4" s="82" t="s">
        <v>183</v>
      </c>
      <c r="C4" s="82"/>
      <c r="D4" s="82"/>
      <c r="E4" s="82"/>
      <c r="F4" s="82"/>
      <c r="G4" s="82"/>
    </row>
    <row r="5" spans="2:9" ht="24" thickBot="1">
      <c r="D5" s="36" t="s">
        <v>179</v>
      </c>
      <c r="E5" s="36" t="s">
        <v>180</v>
      </c>
      <c r="F5" s="102"/>
      <c r="G5" s="40" t="s">
        <v>366</v>
      </c>
      <c r="H5" s="40" t="s">
        <v>367</v>
      </c>
      <c r="I5" s="36" t="s">
        <v>182</v>
      </c>
    </row>
    <row r="6" spans="2:9" ht="24" thickBot="1">
      <c r="B6" s="130" t="s">
        <v>175</v>
      </c>
      <c r="C6" s="38" t="s">
        <v>4</v>
      </c>
      <c r="D6" s="36">
        <v>27.110000000000014</v>
      </c>
      <c r="E6" s="36">
        <v>60.190000000000055</v>
      </c>
      <c r="F6" s="102"/>
      <c r="G6" s="40">
        <f>ABS(D6-$D$21)</f>
        <v>15.389999999999986</v>
      </c>
      <c r="H6" s="40">
        <f>ABS(E6-$E$21)</f>
        <v>0.69000000000005457</v>
      </c>
      <c r="I6" s="36">
        <f t="shared" ref="I6:I20" si="0">(ABS(D6-$D$21)+ABS(E6-$E$21))/2</f>
        <v>8.0400000000000205</v>
      </c>
    </row>
    <row r="7" spans="2:9" ht="24" thickBot="1">
      <c r="B7" s="131"/>
      <c r="C7" s="38" t="s">
        <v>167</v>
      </c>
      <c r="D7" s="36">
        <v>26.530000000000086</v>
      </c>
      <c r="E7" s="36">
        <v>58.930000000000064</v>
      </c>
      <c r="F7" s="102"/>
      <c r="G7" s="40">
        <f t="shared" ref="G7:G20" si="1">ABS(D7-$D$21)</f>
        <v>15.969999999999914</v>
      </c>
      <c r="H7" s="40">
        <f t="shared" ref="H7:H20" si="2">ABS(E7-$E$21)</f>
        <v>0.56999999999993634</v>
      </c>
      <c r="I7" s="36">
        <f t="shared" si="0"/>
        <v>8.269999999999925</v>
      </c>
    </row>
    <row r="8" spans="2:9" ht="24" thickBot="1">
      <c r="B8" s="131"/>
      <c r="C8" s="38" t="s">
        <v>168</v>
      </c>
      <c r="D8" s="36">
        <v>23.519999999999982</v>
      </c>
      <c r="E8" s="36">
        <v>52.450000000000045</v>
      </c>
      <c r="F8" s="102"/>
      <c r="G8" s="40">
        <f t="shared" si="1"/>
        <v>18.980000000000018</v>
      </c>
      <c r="H8" s="40">
        <f t="shared" si="2"/>
        <v>7.0499999999999545</v>
      </c>
      <c r="I8" s="36">
        <f t="shared" si="0"/>
        <v>13.014999999999986</v>
      </c>
    </row>
    <row r="9" spans="2:9" ht="24" thickBot="1">
      <c r="B9" s="131"/>
      <c r="C9" s="38" t="s">
        <v>169</v>
      </c>
      <c r="D9" s="36">
        <v>23.719999999999914</v>
      </c>
      <c r="E9" s="36">
        <v>52.799999999999955</v>
      </c>
      <c r="F9" s="102"/>
      <c r="G9" s="40">
        <f t="shared" si="1"/>
        <v>18.780000000000086</v>
      </c>
      <c r="H9" s="40">
        <f t="shared" si="2"/>
        <v>6.7000000000000455</v>
      </c>
      <c r="I9" s="36">
        <f t="shared" si="0"/>
        <v>12.740000000000066</v>
      </c>
    </row>
    <row r="10" spans="2:9" ht="24" thickBot="1">
      <c r="B10" s="131"/>
      <c r="C10" s="38" t="s">
        <v>170</v>
      </c>
      <c r="D10" s="36">
        <v>24.020000000000095</v>
      </c>
      <c r="E10" s="36">
        <v>53.470000000000027</v>
      </c>
      <c r="F10" s="102"/>
      <c r="G10" s="40">
        <f t="shared" si="1"/>
        <v>18.479999999999905</v>
      </c>
      <c r="H10" s="40">
        <f t="shared" si="2"/>
        <v>6.0299999999999727</v>
      </c>
      <c r="I10" s="36">
        <f t="shared" si="0"/>
        <v>12.254999999999939</v>
      </c>
    </row>
    <row r="11" spans="2:9" ht="24" thickBot="1">
      <c r="B11" s="131"/>
      <c r="C11" s="38" t="s">
        <v>2</v>
      </c>
      <c r="D11" s="36">
        <v>23.899999999999977</v>
      </c>
      <c r="E11" s="36">
        <v>53.200000000000045</v>
      </c>
      <c r="F11" s="102"/>
      <c r="G11" s="40">
        <f t="shared" si="1"/>
        <v>18.600000000000023</v>
      </c>
      <c r="H11" s="40">
        <f t="shared" si="2"/>
        <v>6.2999999999999545</v>
      </c>
      <c r="I11" s="36">
        <f t="shared" si="0"/>
        <v>12.449999999999989</v>
      </c>
    </row>
    <row r="12" spans="2:9" ht="24" thickBot="1">
      <c r="B12" s="130" t="s">
        <v>176</v>
      </c>
      <c r="C12" s="38" t="s">
        <v>6</v>
      </c>
      <c r="D12" s="36">
        <v>24.960000000000036</v>
      </c>
      <c r="E12" s="36">
        <v>55.440000000000055</v>
      </c>
      <c r="F12" s="102"/>
      <c r="G12" s="40">
        <f t="shared" si="1"/>
        <v>17.539999999999964</v>
      </c>
      <c r="H12" s="40">
        <f t="shared" si="2"/>
        <v>4.0599999999999454</v>
      </c>
      <c r="I12" s="36">
        <f t="shared" si="0"/>
        <v>10.799999999999955</v>
      </c>
    </row>
    <row r="13" spans="2:9" ht="24" thickBot="1">
      <c r="B13" s="131"/>
      <c r="C13" s="38" t="s">
        <v>7</v>
      </c>
      <c r="D13" s="36">
        <v>32.889999999999986</v>
      </c>
      <c r="E13" s="36">
        <v>72.420000000000073</v>
      </c>
      <c r="F13" s="102"/>
      <c r="G13" s="40">
        <f t="shared" si="1"/>
        <v>9.6100000000000136</v>
      </c>
      <c r="H13" s="40">
        <f t="shared" si="2"/>
        <v>12.920000000000073</v>
      </c>
      <c r="I13" s="36">
        <f t="shared" si="0"/>
        <v>11.265000000000043</v>
      </c>
    </row>
    <row r="14" spans="2:9" ht="24" thickBot="1">
      <c r="B14" s="130" t="s">
        <v>177</v>
      </c>
      <c r="C14" s="38" t="s">
        <v>3</v>
      </c>
      <c r="D14" s="36">
        <v>49.240000000000009</v>
      </c>
      <c r="E14" s="36">
        <v>105.55999999999995</v>
      </c>
      <c r="F14" s="102"/>
      <c r="G14" s="40">
        <f t="shared" si="1"/>
        <v>6.7400000000000091</v>
      </c>
      <c r="H14" s="40">
        <f t="shared" si="2"/>
        <v>46.059999999999945</v>
      </c>
      <c r="I14" s="36">
        <f t="shared" si="0"/>
        <v>26.399999999999977</v>
      </c>
    </row>
    <row r="15" spans="2:9" ht="24" thickBot="1">
      <c r="B15" s="131"/>
      <c r="C15" s="38" t="s">
        <v>12</v>
      </c>
      <c r="D15" s="36">
        <v>56.340000000000032</v>
      </c>
      <c r="E15" s="36">
        <v>120.11999999999989</v>
      </c>
      <c r="F15" s="102"/>
      <c r="G15" s="40">
        <f t="shared" si="1"/>
        <v>13.840000000000032</v>
      </c>
      <c r="H15" s="40">
        <f t="shared" si="2"/>
        <v>60.619999999999891</v>
      </c>
      <c r="I15" s="36">
        <f t="shared" si="0"/>
        <v>37.229999999999961</v>
      </c>
    </row>
    <row r="16" spans="2:9" ht="24" thickBot="1">
      <c r="B16" s="131"/>
      <c r="C16" s="38" t="s">
        <v>8</v>
      </c>
      <c r="D16" s="36">
        <v>51.639999999999986</v>
      </c>
      <c r="E16" s="36">
        <v>110.46000000000004</v>
      </c>
      <c r="F16" s="102"/>
      <c r="G16" s="40">
        <f t="shared" si="1"/>
        <v>9.1399999999999864</v>
      </c>
      <c r="H16" s="40">
        <f t="shared" si="2"/>
        <v>50.960000000000036</v>
      </c>
      <c r="I16" s="36">
        <f t="shared" si="0"/>
        <v>30.050000000000011</v>
      </c>
    </row>
    <row r="17" spans="2:9" ht="24" thickBot="1">
      <c r="B17" s="131"/>
      <c r="C17" s="38" t="s">
        <v>9</v>
      </c>
      <c r="D17" s="36">
        <v>56</v>
      </c>
      <c r="E17" s="36">
        <v>119.35000000000014</v>
      </c>
      <c r="F17" s="102"/>
      <c r="G17" s="40">
        <f t="shared" si="1"/>
        <v>13.5</v>
      </c>
      <c r="H17" s="40">
        <f t="shared" si="2"/>
        <v>59.850000000000136</v>
      </c>
      <c r="I17" s="36">
        <f t="shared" si="0"/>
        <v>36.675000000000068</v>
      </c>
    </row>
    <row r="18" spans="2:9" ht="24" thickBot="1">
      <c r="B18" s="131"/>
      <c r="C18" s="38" t="s">
        <v>5</v>
      </c>
      <c r="D18" s="36">
        <v>42.67999999999995</v>
      </c>
      <c r="E18" s="36">
        <v>92.120000000000118</v>
      </c>
      <c r="F18" s="102"/>
      <c r="G18" s="40">
        <f t="shared" si="1"/>
        <v>0.17999999999994998</v>
      </c>
      <c r="H18" s="40">
        <f t="shared" si="2"/>
        <v>32.620000000000118</v>
      </c>
      <c r="I18" s="36">
        <f t="shared" si="0"/>
        <v>16.400000000000034</v>
      </c>
    </row>
    <row r="19" spans="2:9" ht="24" thickBot="1">
      <c r="B19" s="130" t="s">
        <v>178</v>
      </c>
      <c r="C19" s="38" t="s">
        <v>10</v>
      </c>
      <c r="D19" s="36">
        <v>37.659999999999968</v>
      </c>
      <c r="E19" s="36">
        <v>81.849999999999909</v>
      </c>
      <c r="F19" s="102"/>
      <c r="G19" s="40">
        <f t="shared" si="1"/>
        <v>4.8400000000000318</v>
      </c>
      <c r="H19" s="40">
        <f t="shared" si="2"/>
        <v>22.349999999999909</v>
      </c>
      <c r="I19" s="36">
        <f t="shared" si="0"/>
        <v>13.59499999999997</v>
      </c>
    </row>
    <row r="20" spans="2:9" ht="24" thickBot="1">
      <c r="B20" s="131"/>
      <c r="C20" s="38" t="s">
        <v>11</v>
      </c>
      <c r="D20" s="36">
        <v>57.310000000000059</v>
      </c>
      <c r="E20" s="36">
        <v>121.58000000000015</v>
      </c>
      <c r="F20" s="102"/>
      <c r="G20" s="40">
        <f t="shared" si="1"/>
        <v>14.810000000000059</v>
      </c>
      <c r="H20" s="40">
        <f t="shared" si="2"/>
        <v>62.080000000000155</v>
      </c>
      <c r="I20" s="36">
        <f t="shared" si="0"/>
        <v>38.445000000000107</v>
      </c>
    </row>
    <row r="21" spans="2:9" ht="19.5">
      <c r="C21" s="38" t="s">
        <v>181</v>
      </c>
      <c r="D21" s="37">
        <v>42.5</v>
      </c>
      <c r="E21" s="37">
        <v>59.5</v>
      </c>
    </row>
  </sheetData>
  <mergeCells count="5">
    <mergeCell ref="B6:B11"/>
    <mergeCell ref="B12:B13"/>
    <mergeCell ref="B14:B18"/>
    <mergeCell ref="B19:B20"/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zoomScaleNormal="100" workbookViewId="0">
      <selection activeCell="A2" sqref="A2:M2"/>
    </sheetView>
  </sheetViews>
  <sheetFormatPr defaultColWidth="9.140625" defaultRowHeight="15"/>
  <cols>
    <col min="1" max="1" width="24.7109375" style="1" customWidth="1"/>
    <col min="2" max="2" width="19.28515625" style="1" customWidth="1"/>
    <col min="3" max="15" width="16.7109375" style="1" bestFit="1" customWidth="1"/>
    <col min="16" max="17" width="15.7109375" style="1" bestFit="1" customWidth="1"/>
    <col min="18" max="19" width="16.140625" style="1" bestFit="1" customWidth="1"/>
    <col min="20" max="24" width="9.140625" style="1"/>
    <col min="25" max="25" width="20.28515625" style="1" customWidth="1"/>
    <col min="26" max="28" width="9.140625" style="1"/>
    <col min="29" max="29" width="12.28515625" style="1" customWidth="1"/>
    <col min="30" max="16384" width="9.140625" style="1"/>
  </cols>
  <sheetData>
    <row r="1" spans="1:13" ht="26.25">
      <c r="A1" s="92" t="s">
        <v>361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23.25">
      <c r="A2" s="134" t="s">
        <v>365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4" spans="1:13" ht="19.5">
      <c r="A4" s="13" t="s">
        <v>173</v>
      </c>
      <c r="B4" s="13">
        <v>0</v>
      </c>
      <c r="C4" s="13">
        <v>5.0000000000000001E-3</v>
      </c>
      <c r="D4" s="13">
        <v>0.01</v>
      </c>
      <c r="E4" s="13">
        <v>1.4999999999999999E-2</v>
      </c>
      <c r="F4" s="13">
        <v>0.02</v>
      </c>
      <c r="G4" s="13">
        <v>2.5000000000000001E-2</v>
      </c>
      <c r="H4" s="13">
        <v>0.03</v>
      </c>
      <c r="I4" s="13">
        <v>3.5000000000000003E-2</v>
      </c>
      <c r="J4" s="13">
        <v>0.04</v>
      </c>
      <c r="K4" s="13">
        <v>4.4999999999999998E-2</v>
      </c>
      <c r="L4" s="13">
        <v>0.05</v>
      </c>
      <c r="M4" s="16" t="s">
        <v>4</v>
      </c>
    </row>
    <row r="5" spans="1:13" ht="17.25">
      <c r="A5" s="6" t="s">
        <v>171</v>
      </c>
      <c r="B5" s="7">
        <v>-24.326641201628998</v>
      </c>
      <c r="C5" s="7">
        <v>-22.287051096218999</v>
      </c>
      <c r="D5" s="7">
        <v>-19.699211339651999</v>
      </c>
      <c r="E5" s="7">
        <v>-17.051473369046999</v>
      </c>
      <c r="F5" s="7">
        <v>-14.697134162295001</v>
      </c>
      <c r="G5" s="7">
        <v>-12.913218111807</v>
      </c>
      <c r="H5" s="7">
        <v>-12.001385276088</v>
      </c>
      <c r="I5" s="7">
        <v>-12.177946447017</v>
      </c>
      <c r="J5" s="7">
        <v>-13.227970476201</v>
      </c>
      <c r="K5" s="7">
        <v>-11</v>
      </c>
      <c r="L5" s="7">
        <v>-10.827937058015999</v>
      </c>
      <c r="M5" s="17">
        <v>2.31</v>
      </c>
    </row>
    <row r="6" spans="1:13" ht="17.25">
      <c r="A6" s="8" t="s">
        <v>78</v>
      </c>
      <c r="B6" s="7">
        <v>-10.827937058015999</v>
      </c>
      <c r="C6" s="7">
        <v>-6.6248788430759999</v>
      </c>
      <c r="D6" s="7">
        <v>-2.4422602603620001</v>
      </c>
      <c r="E6" s="7">
        <v>1.5409023863219999</v>
      </c>
      <c r="F6" s="7">
        <v>5.2285775393670004</v>
      </c>
      <c r="G6" s="7">
        <v>8.6653910116800006</v>
      </c>
      <c r="H6" s="7">
        <v>11.99221308792</v>
      </c>
      <c r="I6" s="7">
        <v>15.247378855995001</v>
      </c>
      <c r="J6" s="7">
        <v>18.027062538536999</v>
      </c>
      <c r="K6" s="7">
        <v>19.345219582689001</v>
      </c>
      <c r="L6" s="7"/>
      <c r="M6" s="17">
        <v>4.33</v>
      </c>
    </row>
    <row r="7" spans="1:13" ht="16.5">
      <c r="A7" s="8" t="s">
        <v>79</v>
      </c>
      <c r="B7" s="7">
        <v>-34.956969462050999</v>
      </c>
      <c r="C7" s="7">
        <v>-30.399093247730999</v>
      </c>
      <c r="D7" s="7">
        <v>-25.147854941742001</v>
      </c>
      <c r="E7" s="7">
        <v>-19.721818328666998</v>
      </c>
      <c r="F7" s="7">
        <v>-14.405896919388001</v>
      </c>
      <c r="G7" s="7">
        <v>-9.3044721705780002</v>
      </c>
      <c r="H7" s="7">
        <v>-4.4228359368180001</v>
      </c>
      <c r="I7" s="7">
        <v>0.22318478742299999</v>
      </c>
      <c r="J7" s="7">
        <v>4.5299762412059996</v>
      </c>
      <c r="K7" s="7">
        <v>8.294010387858</v>
      </c>
      <c r="L7" s="7"/>
      <c r="M7" s="17">
        <v>-5.95</v>
      </c>
    </row>
    <row r="8" spans="1:13" ht="18">
      <c r="A8" s="8" t="s">
        <v>80</v>
      </c>
      <c r="B8" s="7">
        <v>-30.704899766813998</v>
      </c>
      <c r="C8" s="7">
        <v>-29.809759324605</v>
      </c>
      <c r="D8" s="7">
        <v>-27.206577827052001</v>
      </c>
      <c r="E8" s="7">
        <v>-24.214915430666998</v>
      </c>
      <c r="F8" s="7">
        <v>-21.377799899391</v>
      </c>
      <c r="G8" s="7">
        <v>-18.899997849135001</v>
      </c>
      <c r="H8" s="7">
        <v>-16.815917221974001</v>
      </c>
      <c r="I8" s="7">
        <v>-15.085125540576</v>
      </c>
      <c r="J8" s="7">
        <v>-13.653530438924999</v>
      </c>
      <c r="K8" s="7">
        <v>-12.491906768289001</v>
      </c>
      <c r="L8" s="7">
        <v>-11.617912534566001</v>
      </c>
      <c r="M8" s="17">
        <v>-17.39</v>
      </c>
    </row>
    <row r="9" spans="1:13" ht="18">
      <c r="A9" s="8" t="s">
        <v>81</v>
      </c>
      <c r="B9" s="7">
        <v>-62.860362756554998</v>
      </c>
      <c r="C9" s="7">
        <v>-59.002752373421998</v>
      </c>
      <c r="D9" s="7">
        <v>-54.751806172088997</v>
      </c>
      <c r="E9" s="7">
        <v>-50.872425898281001</v>
      </c>
      <c r="F9" s="7">
        <v>-47.52625323342</v>
      </c>
      <c r="G9" s="7">
        <v>-44.678515965876002</v>
      </c>
      <c r="H9" s="7">
        <v>-42.216973264479002</v>
      </c>
      <c r="I9" s="7">
        <v>-40.006432680552003</v>
      </c>
      <c r="J9" s="7">
        <v>-37.915193042805001</v>
      </c>
      <c r="K9" s="7">
        <v>-35.82506422326</v>
      </c>
      <c r="L9" s="7">
        <v>-33.631263786353998</v>
      </c>
      <c r="M9" s="17">
        <v>-28.31</v>
      </c>
    </row>
    <row r="10" spans="1:13" ht="18">
      <c r="A10" s="6" t="s">
        <v>61</v>
      </c>
      <c r="B10" s="7">
        <v>-26.866011019028999</v>
      </c>
      <c r="C10" s="7">
        <v>-26.239864096251001</v>
      </c>
      <c r="D10" s="7">
        <v>-24.041856769553998</v>
      </c>
      <c r="E10" s="7">
        <v>-21.304856630966999</v>
      </c>
      <c r="F10" s="7">
        <v>-18.738029109500999</v>
      </c>
      <c r="G10" s="7">
        <v>-16.827890050023001</v>
      </c>
      <c r="H10" s="7">
        <v>-15.837245472359999</v>
      </c>
      <c r="I10" s="7">
        <v>-15.465382983609</v>
      </c>
      <c r="J10" s="7">
        <v>-14.826010785573001</v>
      </c>
      <c r="K10" s="7">
        <v>-12.989357539665001</v>
      </c>
      <c r="L10" s="7"/>
      <c r="M10" s="17">
        <v>-7.31</v>
      </c>
    </row>
    <row r="11" spans="1:13" ht="17.25">
      <c r="A11" s="8" t="s">
        <v>75</v>
      </c>
      <c r="B11" s="7">
        <v>-11.726481992979</v>
      </c>
      <c r="C11" s="7">
        <v>-9.1847218017359999</v>
      </c>
      <c r="D11" s="7">
        <v>-6.7379442851369999</v>
      </c>
      <c r="E11" s="7">
        <v>-4.4645173473030004</v>
      </c>
      <c r="F11" s="7">
        <v>-2.4267352237050002</v>
      </c>
      <c r="G11" s="7">
        <v>-0.64738593999299998</v>
      </c>
      <c r="H11" s="7">
        <v>0.93116597956199998</v>
      </c>
      <c r="I11" s="7">
        <v>2.4665295861179999</v>
      </c>
      <c r="J11" s="7">
        <v>4.1864273174099997</v>
      </c>
      <c r="K11" s="7"/>
      <c r="L11" s="7"/>
      <c r="M11" s="17">
        <v>7.37</v>
      </c>
    </row>
    <row r="12" spans="1:13" ht="18">
      <c r="A12" s="8" t="s">
        <v>76</v>
      </c>
      <c r="B12" s="7">
        <v>-11.636639817503999</v>
      </c>
      <c r="C12" s="7">
        <v>-9.7577016847439992</v>
      </c>
      <c r="D12" s="7">
        <v>-7.1519807797229999</v>
      </c>
      <c r="E12" s="7">
        <v>-4.5165848012999996</v>
      </c>
      <c r="F12" s="7">
        <v>-1.9889609043330001</v>
      </c>
      <c r="G12" s="7">
        <v>0.42776704089599998</v>
      </c>
      <c r="H12" s="7">
        <v>2.5</v>
      </c>
      <c r="I12" s="7">
        <v>5.151406171314</v>
      </c>
      <c r="J12" s="7">
        <v>7.6883750727029998</v>
      </c>
      <c r="K12" s="7">
        <v>10.536847907468999</v>
      </c>
      <c r="L12" s="7"/>
      <c r="M12" s="17">
        <v>4.5999999999999996</v>
      </c>
    </row>
    <row r="13" spans="1:13" ht="18">
      <c r="A13" s="8" t="s">
        <v>77</v>
      </c>
      <c r="B13" s="7">
        <v>-40.936528630062</v>
      </c>
      <c r="C13" s="7">
        <v>-42.003897663156003</v>
      </c>
      <c r="D13" s="7">
        <v>-41.733211435500003</v>
      </c>
      <c r="E13" s="7">
        <v>-41.055776363394003</v>
      </c>
      <c r="F13" s="7">
        <v>-40.359027035495998</v>
      </c>
      <c r="G13" s="7">
        <v>-39.786979757849998</v>
      </c>
      <c r="H13" s="7">
        <v>-39.368007332354999</v>
      </c>
      <c r="I13" s="7">
        <v>-39.079034773038003</v>
      </c>
      <c r="J13" s="7">
        <v>-38.877746696061003</v>
      </c>
      <c r="K13" s="7"/>
      <c r="L13" s="7"/>
      <c r="M13" s="17">
        <v>-19.989999999999998</v>
      </c>
    </row>
    <row r="14" spans="1:13" ht="17.25">
      <c r="A14" s="8" t="s">
        <v>73</v>
      </c>
      <c r="B14" s="7">
        <v>-29.267107125399001</v>
      </c>
      <c r="C14" s="7">
        <v>-26.660738818311</v>
      </c>
      <c r="D14" s="7">
        <v>-23.507104670244001</v>
      </c>
      <c r="E14" s="7">
        <v>-20.254545327704999</v>
      </c>
      <c r="F14" s="7">
        <v>-17.233745194731</v>
      </c>
      <c r="G14" s="7">
        <v>-14.654758411994999</v>
      </c>
      <c r="H14" s="7">
        <v>-12.63878872425</v>
      </c>
      <c r="I14" s="7">
        <v>-11.318428241484</v>
      </c>
      <c r="J14" s="7">
        <v>-10.882643505318001</v>
      </c>
      <c r="K14" s="7">
        <v>-11.348553302307</v>
      </c>
      <c r="L14" s="7"/>
      <c r="M14" s="17">
        <v>1.98</v>
      </c>
    </row>
    <row r="15" spans="1:13" ht="18">
      <c r="A15" s="8" t="s">
        <v>74</v>
      </c>
      <c r="B15" s="7">
        <v>-64.924596309183002</v>
      </c>
      <c r="C15" s="7">
        <v>-61</v>
      </c>
      <c r="D15" s="7">
        <v>-58.957890491253004</v>
      </c>
      <c r="E15" s="7">
        <v>-55.363588700706003</v>
      </c>
      <c r="F15" s="7">
        <v>-52.060017815247001</v>
      </c>
      <c r="G15" s="7">
        <v>-49.236467167641003</v>
      </c>
      <c r="H15" s="7">
        <v>-46.916703197129998</v>
      </c>
      <c r="I15" s="7">
        <v>-44.970370051113001</v>
      </c>
      <c r="J15" s="7">
        <v>-43.106216242206003</v>
      </c>
      <c r="K15" s="7">
        <v>-40.898864852351998</v>
      </c>
      <c r="L15" s="7">
        <v>-37.876402445388003</v>
      </c>
      <c r="M15" s="17">
        <v>-15.67</v>
      </c>
    </row>
    <row r="16" spans="1:13" ht="17.25">
      <c r="A16" s="6" t="s">
        <v>63</v>
      </c>
      <c r="B16" s="7">
        <v>-1.331261649237</v>
      </c>
      <c r="C16" s="7">
        <v>0.36355268757600001</v>
      </c>
      <c r="D16" s="7">
        <v>1.890604359423</v>
      </c>
      <c r="E16" s="7">
        <v>3.2413015621349999</v>
      </c>
      <c r="F16" s="7">
        <v>4.414938158709</v>
      </c>
      <c r="G16" s="7">
        <v>5.473800791745</v>
      </c>
      <c r="H16" s="7">
        <v>6.6228064913009996</v>
      </c>
      <c r="I16" s="7">
        <v>8.2188216376500005</v>
      </c>
      <c r="J16" s="7">
        <v>10.304574390708</v>
      </c>
      <c r="K16" s="7"/>
      <c r="L16" s="7"/>
      <c r="M16" s="17">
        <v>7.74</v>
      </c>
    </row>
    <row r="17" spans="1:13" ht="18.75">
      <c r="A17" s="6" t="s">
        <v>64</v>
      </c>
      <c r="B17" s="7">
        <v>2.8052459299020001</v>
      </c>
      <c r="C17" s="7">
        <v>4.9402283484840002</v>
      </c>
      <c r="D17" s="7">
        <v>6.6412976422260002</v>
      </c>
      <c r="E17" s="7">
        <v>7.7654860115430004</v>
      </c>
      <c r="F17" s="7">
        <v>8.0642026716420006</v>
      </c>
      <c r="G17" s="7">
        <v>7.039141806021</v>
      </c>
      <c r="H17" s="7">
        <v>4.4469761837670001</v>
      </c>
      <c r="I17" s="7">
        <v>0.93042332147700002</v>
      </c>
      <c r="J17" s="7">
        <v>-2.5734294914250002</v>
      </c>
      <c r="K17" s="7">
        <v>-5.5204983289170002</v>
      </c>
      <c r="L17" s="7"/>
      <c r="M17" s="17">
        <v>8</v>
      </c>
    </row>
    <row r="18" spans="1:13" ht="18.75">
      <c r="A18" s="6" t="s">
        <v>65</v>
      </c>
      <c r="B18" s="7">
        <v>-28.461948856146002</v>
      </c>
      <c r="C18" s="7">
        <v>-27.086287234851</v>
      </c>
      <c r="D18" s="7">
        <v>-24.993657536952</v>
      </c>
      <c r="E18" s="7">
        <v>-22.689009905835</v>
      </c>
      <c r="F18" s="7">
        <v>-20.424125261631001</v>
      </c>
      <c r="G18" s="7">
        <v>-18.301762006398</v>
      </c>
      <c r="H18" s="7">
        <v>-16.325559949140001</v>
      </c>
      <c r="I18" s="7">
        <v>-14.496656137977</v>
      </c>
      <c r="J18" s="7">
        <v>-12.893672744082</v>
      </c>
      <c r="K18" s="7"/>
      <c r="L18" s="7"/>
      <c r="M18" s="17">
        <v>6.69</v>
      </c>
    </row>
    <row r="19" spans="1:13" ht="18.75">
      <c r="A19" s="6" t="s">
        <v>66</v>
      </c>
      <c r="B19" s="7">
        <v>-45.341606975144998</v>
      </c>
      <c r="C19" s="7">
        <v>-45.639349488720001</v>
      </c>
      <c r="D19" s="7">
        <v>-45.124217117070003</v>
      </c>
      <c r="E19" s="7">
        <v>-44.390345238837</v>
      </c>
      <c r="F19" s="7">
        <v>-43.718392219592999</v>
      </c>
      <c r="G19" s="7">
        <v>-43.221916159499997</v>
      </c>
      <c r="H19" s="7">
        <v>-42.923067032040002</v>
      </c>
      <c r="I19" s="7"/>
      <c r="J19" s="7"/>
      <c r="K19" s="7"/>
      <c r="L19" s="7"/>
      <c r="M19" s="17">
        <v>0.54</v>
      </c>
    </row>
    <row r="20" spans="1:13" ht="17.25">
      <c r="A20" s="8" t="s">
        <v>67</v>
      </c>
      <c r="B20" s="7">
        <v>-3.849343315389</v>
      </c>
      <c r="C20" s="7">
        <v>-0.33397312119599998</v>
      </c>
      <c r="D20" s="7">
        <v>3.17018365755</v>
      </c>
      <c r="E20" s="7">
        <v>6.5404720337190003</v>
      </c>
      <c r="F20" s="7">
        <v>9.7219142246849994</v>
      </c>
      <c r="G20" s="7">
        <v>12.719694529814999</v>
      </c>
      <c r="H20" s="7">
        <v>15.470013003392999</v>
      </c>
      <c r="I20" s="7">
        <v>17.527005592628999</v>
      </c>
      <c r="J20" s="7"/>
      <c r="K20" s="7"/>
      <c r="L20" s="7"/>
      <c r="M20" s="17">
        <v>3.48</v>
      </c>
    </row>
    <row r="21" spans="1:13" ht="16.5">
      <c r="A21" s="8" t="s">
        <v>68</v>
      </c>
      <c r="B21" s="7">
        <v>6.2872608927959996</v>
      </c>
      <c r="C21" s="7">
        <v>8.5729537685999997</v>
      </c>
      <c r="D21" s="7">
        <v>10.698247119027</v>
      </c>
      <c r="E21" s="7">
        <v>12.371265962757001</v>
      </c>
      <c r="F21" s="7">
        <v>13.227715769892001</v>
      </c>
      <c r="G21" s="7">
        <v>12.978316689468</v>
      </c>
      <c r="H21" s="7">
        <v>11.947507267488</v>
      </c>
      <c r="I21" s="7">
        <v>10.752477286238999</v>
      </c>
      <c r="J21" s="7">
        <v>9.6871083157680005</v>
      </c>
      <c r="K21" s="7">
        <v>8.7430006327169991</v>
      </c>
      <c r="L21" s="7">
        <v>7.8109940407589997</v>
      </c>
      <c r="M21" s="17">
        <v>8.4499999999999993</v>
      </c>
    </row>
    <row r="22" spans="1:13" ht="18">
      <c r="A22" s="8" t="s">
        <v>69</v>
      </c>
      <c r="B22" s="7">
        <v>-26.595897456999001</v>
      </c>
      <c r="C22" s="7">
        <v>-25.501309738398</v>
      </c>
      <c r="D22" s="7">
        <v>-23.800991009366999</v>
      </c>
      <c r="E22" s="7">
        <v>-22.054558139211</v>
      </c>
      <c r="F22" s="7">
        <v>-20.533650857030999</v>
      </c>
      <c r="G22" s="7">
        <v>-19.342919444783998</v>
      </c>
      <c r="H22" s="7">
        <v>-18.486597022179001</v>
      </c>
      <c r="I22" s="7">
        <v>-17.920606220048999</v>
      </c>
      <c r="J22" s="7">
        <v>-17.600913720428998</v>
      </c>
      <c r="K22" s="7">
        <v>-17.508689077736999</v>
      </c>
      <c r="L22" s="7">
        <v>-17.675140309553999</v>
      </c>
      <c r="M22" s="17">
        <v>1.99</v>
      </c>
    </row>
    <row r="23" spans="1:13" ht="18">
      <c r="A23" s="8" t="s">
        <v>70</v>
      </c>
      <c r="B23" s="7">
        <v>-59.920847696190002</v>
      </c>
      <c r="C23" s="7">
        <v>-57.403663243836</v>
      </c>
      <c r="D23" s="7">
        <v>-54.807692589195</v>
      </c>
      <c r="E23" s="7">
        <v>-52.558083734676003</v>
      </c>
      <c r="F23" s="7">
        <v>-50.792978049449999</v>
      </c>
      <c r="G23" s="7">
        <v>-49.497100245840002</v>
      </c>
      <c r="H23" s="7">
        <v>-48.571209805598997</v>
      </c>
      <c r="I23" s="7">
        <v>-47.880761242859997</v>
      </c>
      <c r="J23" s="7">
        <v>-47.286507578582999</v>
      </c>
      <c r="K23" s="7">
        <v>-46.659275942019001</v>
      </c>
      <c r="L23" s="7">
        <v>-45.881965625301</v>
      </c>
      <c r="M23" s="17">
        <v>-7.57</v>
      </c>
    </row>
    <row r="24" spans="1:13" ht="17.25">
      <c r="A24" s="8" t="s">
        <v>71</v>
      </c>
      <c r="B24" s="7">
        <v>7.6755293782439997</v>
      </c>
      <c r="C24" s="7">
        <v>8.3109052788450004</v>
      </c>
      <c r="D24" s="7">
        <v>9.0830779829400008</v>
      </c>
      <c r="E24" s="7">
        <v>9.8843525928029994</v>
      </c>
      <c r="F24" s="7">
        <v>10.568700252317999</v>
      </c>
      <c r="G24" s="7">
        <v>11.020518559245</v>
      </c>
      <c r="H24" s="7">
        <v>11.33274651366</v>
      </c>
      <c r="I24" s="7">
        <v>11.787745292271</v>
      </c>
      <c r="J24" s="7"/>
      <c r="K24" s="7"/>
      <c r="L24" s="7"/>
      <c r="M24" s="17">
        <v>7.83</v>
      </c>
    </row>
    <row r="25" spans="1:13" ht="16.5">
      <c r="A25" s="8" t="s">
        <v>72</v>
      </c>
      <c r="B25" s="7">
        <v>1.609670391459</v>
      </c>
      <c r="C25" s="7">
        <v>2.9391576306689999</v>
      </c>
      <c r="D25" s="7">
        <v>4.7920257977279999</v>
      </c>
      <c r="E25" s="7">
        <v>6.2993915396100002</v>
      </c>
      <c r="F25" s="7">
        <v>7.5511648656209998</v>
      </c>
      <c r="G25" s="7">
        <v>8.7457966290239995</v>
      </c>
      <c r="H25" s="7">
        <v>9.9759541180649993</v>
      </c>
      <c r="I25" s="7">
        <v>11.157664383801</v>
      </c>
      <c r="J25" s="7">
        <v>12.134286246498</v>
      </c>
      <c r="K25" s="7">
        <v>12.816613637568</v>
      </c>
      <c r="L25" s="7">
        <v>13.194126665616</v>
      </c>
      <c r="M25" s="17">
        <v>7.23</v>
      </c>
    </row>
    <row r="26" spans="1:13" ht="18">
      <c r="A26" s="9" t="s">
        <v>82</v>
      </c>
      <c r="B26" s="7">
        <v>-3.8184109629509999</v>
      </c>
      <c r="C26" s="7">
        <v>-0.91462902027899995</v>
      </c>
      <c r="D26" s="7">
        <v>2.120279608278</v>
      </c>
      <c r="E26" s="7">
        <v>5.1688068353609999</v>
      </c>
      <c r="F26" s="7">
        <v>8.2130612213519996</v>
      </c>
      <c r="G26" s="7">
        <v>11.24187553554</v>
      </c>
      <c r="H26" s="7">
        <v>13.441970964513001</v>
      </c>
      <c r="I26" s="7">
        <v>11.475099604448999</v>
      </c>
      <c r="J26" s="7">
        <v>6.77738912448</v>
      </c>
      <c r="K26" s="7">
        <v>3.3996319360379998</v>
      </c>
      <c r="L26" s="7">
        <v>1.66458448182</v>
      </c>
      <c r="M26" s="17">
        <v>8.84</v>
      </c>
    </row>
    <row r="27" spans="1:13" ht="18">
      <c r="A27" s="9" t="s">
        <v>83</v>
      </c>
      <c r="B27" s="7">
        <v>-28.054496761239001</v>
      </c>
      <c r="C27" s="7">
        <v>-25.149949695623999</v>
      </c>
      <c r="D27" s="7">
        <v>-22.220759371044</v>
      </c>
      <c r="E27" s="7">
        <v>-19.579019580276</v>
      </c>
      <c r="F27" s="7">
        <v>-17.395570422828001</v>
      </c>
      <c r="G27" s="7">
        <v>-15.736691763935999</v>
      </c>
      <c r="H27" s="7">
        <v>-14.589244046208</v>
      </c>
      <c r="I27" s="7">
        <v>-13.883579244483</v>
      </c>
      <c r="J27" s="7">
        <v>-13.517254217727</v>
      </c>
      <c r="K27" s="7">
        <v>-13.390229878467</v>
      </c>
      <c r="L27" s="7">
        <v>-13.442915304312001</v>
      </c>
      <c r="M27" s="17">
        <v>7.33</v>
      </c>
    </row>
    <row r="28" spans="1:13" ht="18">
      <c r="A28" s="9" t="s">
        <v>85</v>
      </c>
      <c r="B28" s="7">
        <v>4.1766880484550004</v>
      </c>
      <c r="C28" s="7">
        <v>6.7343221091640002</v>
      </c>
      <c r="D28" s="7">
        <v>8.8908608767680004</v>
      </c>
      <c r="E28" s="7">
        <v>10.456505731386001</v>
      </c>
      <c r="F28" s="7">
        <v>11.138098998506999</v>
      </c>
      <c r="G28" s="7">
        <v>10.754249625483</v>
      </c>
      <c r="H28" s="7">
        <v>9.5351954866350006</v>
      </c>
      <c r="I28" s="7">
        <v>8.0840618571179998</v>
      </c>
      <c r="J28" s="7">
        <v>7.0043193308399996</v>
      </c>
      <c r="K28" s="7">
        <v>6.6430674086790003</v>
      </c>
      <c r="L28" s="7">
        <v>6.9878160688440003</v>
      </c>
      <c r="M28" s="17">
        <v>9.33</v>
      </c>
    </row>
    <row r="29" spans="1:13" ht="18">
      <c r="A29" s="9" t="s">
        <v>86</v>
      </c>
      <c r="B29" s="7">
        <v>-19.043659737531001</v>
      </c>
      <c r="C29" s="7">
        <v>-16.736568268719001</v>
      </c>
      <c r="D29" s="7">
        <v>-14.351786920341</v>
      </c>
      <c r="E29" s="7">
        <v>-12.218088826476</v>
      </c>
      <c r="F29" s="7">
        <v>-10.531444732614</v>
      </c>
      <c r="G29" s="7">
        <v>-9.4084408511729993</v>
      </c>
      <c r="H29" s="7">
        <v>-8.8859568233669997</v>
      </c>
      <c r="I29" s="7">
        <v>-8.9275739768280005</v>
      </c>
      <c r="J29" s="7">
        <v>-9.4435202289479996</v>
      </c>
      <c r="K29" s="7">
        <v>-10.320831857037</v>
      </c>
      <c r="L29" s="7">
        <v>-11.452047459839999</v>
      </c>
      <c r="M29" s="17">
        <v>4.6500000000000004</v>
      </c>
    </row>
    <row r="30" spans="1:13" ht="18">
      <c r="A30" s="9" t="s">
        <v>84</v>
      </c>
      <c r="B30" s="7">
        <v>-23.698791969723001</v>
      </c>
      <c r="C30" s="7">
        <v>-20.711443767338999</v>
      </c>
      <c r="D30" s="7">
        <v>-17.843990825856</v>
      </c>
      <c r="E30" s="7">
        <v>-15.319047902613001</v>
      </c>
      <c r="F30" s="7">
        <v>-13.233365744429999</v>
      </c>
      <c r="G30" s="7">
        <v>-11.589419376248999</v>
      </c>
      <c r="H30" s="7">
        <v>-10.323624841296001</v>
      </c>
      <c r="I30" s="7">
        <v>-9.3327537325230008</v>
      </c>
      <c r="J30" s="7">
        <v>-8.5037812705170008</v>
      </c>
      <c r="K30" s="7">
        <v>-7.7480720442840001</v>
      </c>
      <c r="L30" s="7">
        <v>-7.0300795576050001</v>
      </c>
      <c r="M30" s="17">
        <v>10.56</v>
      </c>
    </row>
    <row r="31" spans="1:13" ht="18">
      <c r="A31" s="9" t="s">
        <v>165</v>
      </c>
      <c r="B31" s="7">
        <v>-56.507501152595999</v>
      </c>
      <c r="C31" s="7">
        <v>-53.160435352752003</v>
      </c>
      <c r="D31" s="7">
        <v>-49.922550457065</v>
      </c>
      <c r="E31" s="7">
        <v>-47.211446965916998</v>
      </c>
      <c r="F31" s="7">
        <v>-45.240046866183</v>
      </c>
      <c r="G31" s="7">
        <v>-44.102254582074004</v>
      </c>
      <c r="H31" s="7">
        <v>-43.80645678474</v>
      </c>
      <c r="I31" s="7">
        <v>-44.279907871406998</v>
      </c>
      <c r="J31" s="7">
        <v>-45.344345052279003</v>
      </c>
      <c r="K31" s="7">
        <v>-46.66577512584</v>
      </c>
      <c r="L31" s="7">
        <v>-47.721144347954997</v>
      </c>
      <c r="M31" s="17">
        <v>4.07</v>
      </c>
    </row>
    <row r="32" spans="1:13" ht="18">
      <c r="A32" s="9" t="s">
        <v>166</v>
      </c>
      <c r="B32" s="7">
        <v>-57.371596604322001</v>
      </c>
      <c r="C32" s="7">
        <v>-53.844582836576997</v>
      </c>
      <c r="D32" s="7">
        <v>-50.365267923711002</v>
      </c>
      <c r="E32" s="7">
        <v>-47.395200656466002</v>
      </c>
      <c r="F32" s="7">
        <v>-45.173119912635002</v>
      </c>
      <c r="G32" s="7">
        <v>-43.807312457376</v>
      </c>
      <c r="H32" s="7">
        <v>-43.313128565810999</v>
      </c>
      <c r="I32" s="7">
        <v>-43.620003546170999</v>
      </c>
      <c r="J32" s="7">
        <v>-44.548888213128002</v>
      </c>
      <c r="K32" s="7">
        <v>-45.762363035063998</v>
      </c>
      <c r="L32" s="7">
        <v>-46.734047523579001</v>
      </c>
      <c r="M32" s="17">
        <v>1.61</v>
      </c>
    </row>
    <row r="33" spans="1:13" ht="18">
      <c r="A33" s="9" t="s">
        <v>87</v>
      </c>
      <c r="B33" s="7">
        <v>-20.282402504636998</v>
      </c>
      <c r="C33" s="7">
        <v>-17.729573601753</v>
      </c>
      <c r="D33" s="7">
        <v>-15.194114363922001</v>
      </c>
      <c r="E33" s="7">
        <v>-12.880601522529</v>
      </c>
      <c r="F33" s="7">
        <v>-10.922892498726</v>
      </c>
      <c r="G33" s="7">
        <v>-9.3809917439940005</v>
      </c>
      <c r="H33" s="7">
        <v>-8.2421239077450004</v>
      </c>
      <c r="I33" s="7">
        <v>-7.4441424076110003</v>
      </c>
      <c r="J33" s="7">
        <v>-6.9107102128350002</v>
      </c>
      <c r="K33" s="7">
        <v>-6.5814697720590001</v>
      </c>
      <c r="L33" s="7">
        <v>-6.4339426730670004</v>
      </c>
      <c r="M33" s="17">
        <v>8.9600000000000009</v>
      </c>
    </row>
    <row r="34" spans="1:13" ht="18.75">
      <c r="A34" s="9" t="s">
        <v>89</v>
      </c>
      <c r="B34" s="7">
        <v>-2.3813697020100002</v>
      </c>
      <c r="C34" s="7">
        <v>-1.349673106392</v>
      </c>
      <c r="D34" s="7">
        <v>4.2619600686E-2</v>
      </c>
      <c r="E34" s="7">
        <v>1.6906848817560001</v>
      </c>
      <c r="F34" s="7">
        <v>3.575683945353</v>
      </c>
      <c r="G34" s="7">
        <v>5.8113576225510002</v>
      </c>
      <c r="H34" s="7">
        <v>8.5842136197870005</v>
      </c>
      <c r="I34" s="7">
        <v>11.809938501192001</v>
      </c>
      <c r="J34" s="7">
        <v>9.3305074349760009</v>
      </c>
      <c r="K34" s="7">
        <v>2.6716439053199998</v>
      </c>
      <c r="L34" s="7">
        <v>-1.5049325718569999</v>
      </c>
      <c r="M34" s="17">
        <v>7.75</v>
      </c>
    </row>
    <row r="35" spans="1:13" ht="18">
      <c r="A35" s="9" t="s">
        <v>88</v>
      </c>
      <c r="B35" s="7">
        <v>-23.537032128168001</v>
      </c>
      <c r="C35" s="7">
        <v>-22.996132501641</v>
      </c>
      <c r="D35" s="7">
        <v>-21.272716698284999</v>
      </c>
      <c r="E35" s="7">
        <v>-19.154230576338001</v>
      </c>
      <c r="F35" s="7">
        <v>-17.065212512243999</v>
      </c>
      <c r="G35" s="7">
        <v>-15.259052863781999</v>
      </c>
      <c r="H35" s="7">
        <v>-13.871204496279001</v>
      </c>
      <c r="I35" s="7">
        <v>-12.939841164822001</v>
      </c>
      <c r="J35" s="7">
        <v>-12.438853684334999</v>
      </c>
      <c r="K35" s="7">
        <v>-12.327860845052999</v>
      </c>
      <c r="L35" s="7">
        <v>-12.594749382189001</v>
      </c>
      <c r="M35" s="17">
        <v>4.49</v>
      </c>
    </row>
    <row r="36" spans="1:13" ht="18.75">
      <c r="A36" s="9" t="s">
        <v>90</v>
      </c>
      <c r="B36" s="7">
        <v>-48.001681917851997</v>
      </c>
      <c r="C36" s="7">
        <v>-42.381009147554998</v>
      </c>
      <c r="D36" s="7">
        <v>-36.861034099226998</v>
      </c>
      <c r="E36" s="7">
        <v>-31.829404024664999</v>
      </c>
      <c r="F36" s="7">
        <v>-27.299563451120999</v>
      </c>
      <c r="G36" s="7">
        <v>-23.18970609618</v>
      </c>
      <c r="H36" s="7">
        <v>-19.413531827313001</v>
      </c>
      <c r="I36" s="7">
        <v>-15.918916400868</v>
      </c>
      <c r="J36" s="7">
        <v>-12.709146463221</v>
      </c>
      <c r="K36" s="7">
        <v>-9.8410544655540004</v>
      </c>
      <c r="L36" s="7">
        <v>-7.3928297226420003</v>
      </c>
      <c r="M36" s="17">
        <v>-6.1</v>
      </c>
    </row>
    <row r="37" spans="1:13" ht="18.75">
      <c r="A37" s="9" t="s">
        <v>91</v>
      </c>
      <c r="B37" s="7">
        <v>-52.138469680206001</v>
      </c>
      <c r="C37" s="7">
        <v>-49.398888467486998</v>
      </c>
      <c r="D37" s="7">
        <v>-46.018729861026003</v>
      </c>
      <c r="E37" s="7">
        <v>-42.715019731098003</v>
      </c>
      <c r="F37" s="7">
        <v>-39.833247199668001</v>
      </c>
      <c r="G37" s="7">
        <v>-37.555818693314997</v>
      </c>
      <c r="H37" s="7">
        <v>-35.942579213229003</v>
      </c>
      <c r="I37" s="7">
        <v>-34.930058005440003</v>
      </c>
      <c r="J37" s="7">
        <v>-34.322750878142998</v>
      </c>
      <c r="K37" s="7">
        <v>-33.803968029819004</v>
      </c>
      <c r="L37" s="7">
        <v>-32.989978812335998</v>
      </c>
      <c r="M37" s="17">
        <v>-3.29</v>
      </c>
    </row>
    <row r="38" spans="1:13" ht="18.75">
      <c r="A38" s="8" t="s">
        <v>92</v>
      </c>
      <c r="B38" s="7">
        <v>-20.511192148629</v>
      </c>
      <c r="C38" s="7">
        <v>-11.413488037106999</v>
      </c>
      <c r="D38" s="7">
        <v>-3.432679687437</v>
      </c>
      <c r="E38" s="7">
        <v>3.34155161847</v>
      </c>
      <c r="F38" s="7">
        <v>8.9215754204850004</v>
      </c>
      <c r="G38" s="7">
        <v>13.555910841758999</v>
      </c>
      <c r="H38" s="7">
        <v>17.434429669839002</v>
      </c>
      <c r="I38" s="7">
        <v>19.978110418187999</v>
      </c>
      <c r="J38" s="7">
        <v>13.825547496188999</v>
      </c>
      <c r="K38" s="7">
        <v>10.391640587445</v>
      </c>
      <c r="L38" s="7">
        <v>8.7201420121919995</v>
      </c>
      <c r="M38" s="17">
        <v>-1.89</v>
      </c>
    </row>
    <row r="39" spans="1:13" ht="18">
      <c r="A39" s="8" t="s">
        <v>93</v>
      </c>
      <c r="B39" s="7">
        <v>-51.040052393577</v>
      </c>
      <c r="C39" s="7">
        <v>-42.343314559104002</v>
      </c>
      <c r="D39" s="7">
        <v>-32.382402169494</v>
      </c>
      <c r="E39" s="7">
        <v>-22.290210232562998</v>
      </c>
      <c r="F39" s="7">
        <v>-12.553722527385</v>
      </c>
      <c r="G39" s="7">
        <v>-3.5342419299330001</v>
      </c>
      <c r="H39" s="7">
        <v>4.4086751069009997</v>
      </c>
      <c r="I39" s="7">
        <v>10.932123296327999</v>
      </c>
      <c r="J39" s="7">
        <v>15.805453744976999</v>
      </c>
      <c r="K39" s="7">
        <v>18.933896817849</v>
      </c>
      <c r="L39" s="7">
        <v>20.291432248035001</v>
      </c>
      <c r="M39" s="17">
        <v>-11.37</v>
      </c>
    </row>
    <row r="40" spans="1:13" ht="17.25">
      <c r="A40" s="8" t="s">
        <v>23</v>
      </c>
      <c r="B40" s="7">
        <v>-6.9286309571700002</v>
      </c>
      <c r="C40" s="7">
        <v>-4.6038800391869996</v>
      </c>
      <c r="D40" s="7">
        <v>-2.527206540066</v>
      </c>
      <c r="E40" s="7">
        <v>-0.773130974616</v>
      </c>
      <c r="F40" s="7">
        <v>0.58574776622699998</v>
      </c>
      <c r="G40" s="7">
        <v>1.5350771482409999</v>
      </c>
      <c r="H40" s="7">
        <v>2.1755826920880001</v>
      </c>
      <c r="I40" s="7">
        <v>2.752902748011</v>
      </c>
      <c r="J40" s="7">
        <v>3.6560216033640001</v>
      </c>
      <c r="K40" s="7">
        <v>5.2718159904149999</v>
      </c>
      <c r="L40" s="7"/>
      <c r="M40" s="17">
        <v>12.69</v>
      </c>
    </row>
    <row r="41" spans="1:13" ht="18">
      <c r="A41" s="8" t="s">
        <v>24</v>
      </c>
      <c r="B41" s="7">
        <v>-20.813786632275001</v>
      </c>
      <c r="C41" s="7">
        <v>-16.678651480256999</v>
      </c>
      <c r="D41" s="7">
        <v>-12.358319364690001</v>
      </c>
      <c r="E41" s="7">
        <v>-8.7205567335509997</v>
      </c>
      <c r="F41" s="7">
        <v>-5.5870711158209998</v>
      </c>
      <c r="G41" s="7">
        <v>-2.824397346849</v>
      </c>
      <c r="H41" s="7">
        <v>-0.28473887484900001</v>
      </c>
      <c r="I41" s="7">
        <v>2.236029914625</v>
      </c>
      <c r="J41" s="7">
        <v>4.979304651204</v>
      </c>
      <c r="K41" s="7">
        <v>8.1601963903979993</v>
      </c>
      <c r="L41" s="7">
        <v>11.871315191540999</v>
      </c>
      <c r="M41" s="17">
        <v>9.08</v>
      </c>
    </row>
    <row r="42" spans="1:13" ht="18">
      <c r="A42" s="8" t="s">
        <v>25</v>
      </c>
      <c r="B42" s="7">
        <v>-46.365611615934</v>
      </c>
      <c r="C42" s="7">
        <v>-43.746212059679998</v>
      </c>
      <c r="D42" s="7">
        <v>-40.878982951014002</v>
      </c>
      <c r="E42" s="7">
        <v>-38.357143252973998</v>
      </c>
      <c r="F42" s="7">
        <v>-36.403794607907997</v>
      </c>
      <c r="G42" s="7">
        <v>-35.067273295352997</v>
      </c>
      <c r="H42" s="7">
        <v>-34.304109564074999</v>
      </c>
      <c r="I42" s="7">
        <v>-34.018753533141002</v>
      </c>
      <c r="J42" s="7">
        <v>-34.093578264797998</v>
      </c>
      <c r="K42" s="7">
        <v>-34.415647333041001</v>
      </c>
      <c r="L42" s="7">
        <v>-34.896155334417003</v>
      </c>
      <c r="M42" s="17">
        <v>-1.76</v>
      </c>
    </row>
    <row r="43" spans="1:13" ht="18">
      <c r="A43" s="8" t="s">
        <v>26</v>
      </c>
      <c r="B43" s="7">
        <v>-62.123692246472999</v>
      </c>
      <c r="C43" s="7">
        <v>-60.137651208921</v>
      </c>
      <c r="D43" s="7">
        <v>-57.967734367374</v>
      </c>
      <c r="E43" s="7">
        <v>-55.942248051222002</v>
      </c>
      <c r="F43" s="7">
        <v>-54.230751925817998</v>
      </c>
      <c r="G43" s="7">
        <v>-52.884565955246998</v>
      </c>
      <c r="H43" s="7">
        <v>-51.868924202979002</v>
      </c>
      <c r="I43" s="7">
        <v>-51.093126561867003</v>
      </c>
      <c r="J43" s="7">
        <v>-50.437471483346997</v>
      </c>
      <c r="K43" s="7">
        <v>-49.773049525368002</v>
      </c>
      <c r="L43" s="7">
        <v>-48.975850279200003</v>
      </c>
      <c r="M43" s="17">
        <v>-19.190000000000001</v>
      </c>
    </row>
    <row r="44" spans="1:13" ht="18">
      <c r="A44" s="8" t="s">
        <v>27</v>
      </c>
      <c r="B44" s="7">
        <v>-39.484133328939002</v>
      </c>
      <c r="C44" s="7">
        <v>-40.091243857353</v>
      </c>
      <c r="D44" s="7">
        <v>-41.373139483142999</v>
      </c>
      <c r="E44" s="7">
        <v>-43.622551299522002</v>
      </c>
      <c r="F44" s="7">
        <v>-46.928503585431002</v>
      </c>
      <c r="G44" s="7">
        <v>-51.258959382579</v>
      </c>
      <c r="H44" s="7">
        <v>-56.532997448655003</v>
      </c>
      <c r="I44" s="7">
        <v>-62.690788407467998</v>
      </c>
      <c r="J44" s="7">
        <v>-69.752850016238995</v>
      </c>
      <c r="K44" s="7"/>
      <c r="L44" s="7"/>
      <c r="M44" s="17">
        <v>-14.84</v>
      </c>
    </row>
    <row r="45" spans="1:13" ht="18">
      <c r="A45" s="8" t="s">
        <v>28</v>
      </c>
      <c r="B45" s="7">
        <v>6.0444207351449997</v>
      </c>
      <c r="C45" s="7">
        <v>8.4619776838350003</v>
      </c>
      <c r="D45" s="7">
        <v>11.119516795880999</v>
      </c>
      <c r="E45" s="7">
        <v>13.794286391262</v>
      </c>
      <c r="F45" s="7">
        <v>16.369786540185</v>
      </c>
      <c r="G45" s="7">
        <v>18.747152916648002</v>
      </c>
      <c r="H45" s="7">
        <v>20.773293160971001</v>
      </c>
      <c r="I45" s="7">
        <v>22.171199760762001</v>
      </c>
      <c r="J45" s="7">
        <v>21.772105095038999</v>
      </c>
      <c r="K45" s="7"/>
      <c r="L45" s="7"/>
      <c r="M45" s="17">
        <v>11.74</v>
      </c>
    </row>
    <row r="46" spans="1:13" ht="18">
      <c r="A46" s="9" t="s">
        <v>13</v>
      </c>
      <c r="B46" s="7">
        <v>8.4925587561750007</v>
      </c>
      <c r="C46" s="7">
        <v>8.8864416375930002</v>
      </c>
      <c r="D46" s="7">
        <v>9.2434952668499992</v>
      </c>
      <c r="E46" s="7">
        <v>9.4815322119569991</v>
      </c>
      <c r="F46" s="7">
        <v>9.5990909393729993</v>
      </c>
      <c r="G46" s="7">
        <v>9.7406689925609999</v>
      </c>
      <c r="H46" s="7">
        <v>10.261219348301999</v>
      </c>
      <c r="I46" s="7">
        <v>11.670424767650999</v>
      </c>
      <c r="J46" s="7">
        <v>14.014358666333999</v>
      </c>
      <c r="K46" s="7"/>
      <c r="L46" s="7"/>
      <c r="M46" s="17">
        <v>14.15</v>
      </c>
    </row>
    <row r="47" spans="1:13" ht="18.75">
      <c r="A47" s="6" t="s">
        <v>14</v>
      </c>
      <c r="B47" s="7">
        <v>6.320801427798</v>
      </c>
      <c r="C47" s="7">
        <v>7.3</v>
      </c>
      <c r="D47" s="7">
        <v>8.2769810214780009</v>
      </c>
      <c r="E47" s="7">
        <v>9.9861778247400004</v>
      </c>
      <c r="F47" s="7">
        <v>12.024175560773999</v>
      </c>
      <c r="G47" s="7">
        <v>13.812172371542999</v>
      </c>
      <c r="H47" s="7">
        <v>13.154492004498</v>
      </c>
      <c r="I47" s="7">
        <v>8.5881113354010008</v>
      </c>
      <c r="J47" s="7">
        <v>4.0311779548560001</v>
      </c>
      <c r="K47" s="7">
        <v>1.2386747450219999</v>
      </c>
      <c r="L47" s="7">
        <v>-2.2290535722000002E-2</v>
      </c>
      <c r="M47" s="17">
        <v>12.61</v>
      </c>
    </row>
    <row r="48" spans="1:13" ht="18.75">
      <c r="A48" s="6" t="s">
        <v>15</v>
      </c>
      <c r="B48" s="7">
        <v>-10.982166152061</v>
      </c>
      <c r="C48" s="7">
        <v>-8.9889403760129998</v>
      </c>
      <c r="D48" s="7">
        <v>-7.0870941121889999</v>
      </c>
      <c r="E48" s="7">
        <v>-5.44213946094</v>
      </c>
      <c r="F48" s="7">
        <v>-4.095759589779</v>
      </c>
      <c r="G48" s="7">
        <v>-3.0277585913639999</v>
      </c>
      <c r="H48" s="7">
        <v>-2.2014391161360001</v>
      </c>
      <c r="I48" s="7">
        <v>-1.59429143913</v>
      </c>
      <c r="J48" s="7">
        <v>-1.2089388659010001</v>
      </c>
      <c r="K48" s="7">
        <v>-1.0648802029319999</v>
      </c>
      <c r="L48" s="7">
        <v>-1.177814620905</v>
      </c>
      <c r="M48" s="17">
        <v>10.46</v>
      </c>
    </row>
    <row r="49" spans="1:13" ht="18.75">
      <c r="A49" s="6" t="s">
        <v>16</v>
      </c>
      <c r="B49" s="7">
        <v>-43.145763679433998</v>
      </c>
      <c r="C49" s="7">
        <v>-40.53082446426</v>
      </c>
      <c r="D49" s="7">
        <v>-38.376855350105998</v>
      </c>
      <c r="E49" s="7">
        <v>-36.882453525567001</v>
      </c>
      <c r="F49" s="7">
        <v>-36.125924332017</v>
      </c>
      <c r="G49" s="7">
        <v>-36.101049145356001</v>
      </c>
      <c r="H49" s="7">
        <v>-36.704369952626998</v>
      </c>
      <c r="I49" s="7">
        <v>-37.685754992729997</v>
      </c>
      <c r="J49" s="7">
        <v>-38.619760078535997</v>
      </c>
      <c r="K49" s="7">
        <v>-38.988996437936997</v>
      </c>
      <c r="L49" s="7">
        <v>-38.358487316643</v>
      </c>
      <c r="M49" s="17">
        <v>12.85</v>
      </c>
    </row>
    <row r="50" spans="1:13" ht="18.75">
      <c r="A50" s="6" t="s">
        <v>94</v>
      </c>
      <c r="B50" s="7">
        <v>-19.864727581568999</v>
      </c>
      <c r="C50" s="7">
        <v>-18.538899541422001</v>
      </c>
      <c r="D50" s="7">
        <v>-17.695937622479999</v>
      </c>
      <c r="E50" s="7">
        <v>-17.473531700469</v>
      </c>
      <c r="F50" s="7">
        <v>-17.923764917136001</v>
      </c>
      <c r="G50" s="7">
        <v>-19.067665383584998</v>
      </c>
      <c r="H50" s="7">
        <v>-20.897933087733001</v>
      </c>
      <c r="I50" s="7">
        <v>-23.374130783171999</v>
      </c>
      <c r="J50" s="7">
        <v>-26.493632026796998</v>
      </c>
      <c r="K50" s="7">
        <v>-30.313464613653</v>
      </c>
      <c r="L50" s="7">
        <v>-34.610268241770001</v>
      </c>
      <c r="M50" s="17">
        <v>13.86</v>
      </c>
    </row>
    <row r="51" spans="1:13" ht="18.75">
      <c r="A51" s="6" t="s">
        <v>95</v>
      </c>
      <c r="B51" s="7">
        <v>10.587281199924</v>
      </c>
      <c r="C51" s="7">
        <v>13.661681605571999</v>
      </c>
      <c r="D51" s="7">
        <v>16.395153506433001</v>
      </c>
      <c r="E51" s="7">
        <v>18.833526279594</v>
      </c>
      <c r="F51" s="7">
        <v>20.999589958737001</v>
      </c>
      <c r="G51" s="7">
        <v>22.789601264859002</v>
      </c>
      <c r="H51" s="7">
        <v>23.189798779406999</v>
      </c>
      <c r="I51" s="7">
        <v>20.885731720542001</v>
      </c>
      <c r="J51" s="7">
        <v>17.009817560969999</v>
      </c>
      <c r="K51" s="7">
        <v>12.99094608123</v>
      </c>
      <c r="L51" s="7"/>
      <c r="M51" s="17">
        <v>16.03</v>
      </c>
    </row>
    <row r="52" spans="1:13" ht="18.75">
      <c r="A52" s="8" t="s">
        <v>44</v>
      </c>
      <c r="B52" s="7">
        <v>6.2131041455340004</v>
      </c>
      <c r="C52" s="7">
        <v>6.1369045394670003</v>
      </c>
      <c r="D52" s="7">
        <v>5.9613978363419999</v>
      </c>
      <c r="E52" s="7">
        <v>5.4652883048399996</v>
      </c>
      <c r="F52" s="7">
        <v>4.400678558718</v>
      </c>
      <c r="G52" s="7">
        <v>2.8042455534599999</v>
      </c>
      <c r="H52" s="7">
        <v>1.1522144719409999</v>
      </c>
      <c r="I52" s="7">
        <v>-3.2527169102999999E-2</v>
      </c>
      <c r="J52" s="7">
        <v>-0.61779300765</v>
      </c>
      <c r="K52" s="7">
        <v>-0.88893123075900005</v>
      </c>
      <c r="L52" s="7">
        <v>-1.3100587138469999</v>
      </c>
      <c r="M52" s="17">
        <v>6.56</v>
      </c>
    </row>
    <row r="53" spans="1:13" ht="18">
      <c r="A53" s="8" t="s">
        <v>45</v>
      </c>
      <c r="B53" s="7">
        <v>-14.185839014295</v>
      </c>
      <c r="C53" s="7">
        <v>-20.796663264896999</v>
      </c>
      <c r="D53" s="7">
        <v>-20.637050072301001</v>
      </c>
      <c r="E53" s="7">
        <v>-18.483104740776</v>
      </c>
      <c r="F53" s="7">
        <v>-16.099029717653998</v>
      </c>
      <c r="G53" s="7">
        <v>-14.049488244909</v>
      </c>
      <c r="H53" s="7">
        <v>-12.553804919448</v>
      </c>
      <c r="I53" s="7">
        <v>-11.619245867814</v>
      </c>
      <c r="J53" s="7">
        <v>-11.127453040353</v>
      </c>
      <c r="K53" s="7">
        <v>-10.927541469312001</v>
      </c>
      <c r="L53" s="7">
        <v>-10.878700420731001</v>
      </c>
      <c r="M53" s="17">
        <v>2.1800000000000002</v>
      </c>
    </row>
    <row r="54" spans="1:13" ht="18.75">
      <c r="A54" s="8" t="s">
        <v>21</v>
      </c>
      <c r="B54" s="7">
        <v>-8.8778251722809998</v>
      </c>
      <c r="C54" s="7">
        <v>-5.249585444649</v>
      </c>
      <c r="D54" s="7">
        <v>-1.928563694343</v>
      </c>
      <c r="E54" s="7">
        <v>0.992899221093</v>
      </c>
      <c r="F54" s="7">
        <v>3.4396096568729999</v>
      </c>
      <c r="G54" s="7">
        <v>5.466823006047</v>
      </c>
      <c r="H54" s="7">
        <v>7.3800939679350002</v>
      </c>
      <c r="I54" s="7">
        <v>9.7140231609329994</v>
      </c>
      <c r="J54" s="7">
        <v>12.733045871831999</v>
      </c>
      <c r="K54" s="7">
        <v>16.018400267493</v>
      </c>
      <c r="L54" s="7"/>
      <c r="M54" s="17">
        <v>8.61</v>
      </c>
    </row>
    <row r="55" spans="1:13" ht="18.75">
      <c r="A55" s="8" t="s">
        <v>157</v>
      </c>
      <c r="B55" s="7">
        <v>0.16082434964699999</v>
      </c>
      <c r="C55" s="7">
        <v>-0.36186211288499998</v>
      </c>
      <c r="D55" s="7">
        <v>-1.3025320451519999</v>
      </c>
      <c r="E55" s="7">
        <v>-2.4167994813689999</v>
      </c>
      <c r="F55" s="7">
        <v>-3.3870556316220002</v>
      </c>
      <c r="G55" s="7">
        <v>-3.7913640896819998</v>
      </c>
      <c r="H55" s="7">
        <v>-3.4055319105600002</v>
      </c>
      <c r="I55" s="7">
        <v>-2.4686412200190002</v>
      </c>
      <c r="J55" s="7">
        <v>-1.530345785592</v>
      </c>
      <c r="K55" s="7">
        <v>-0.99273933154500005</v>
      </c>
      <c r="L55" s="7">
        <v>-0.913543302477</v>
      </c>
      <c r="M55" s="17">
        <v>6.99</v>
      </c>
    </row>
    <row r="56" spans="1:13" ht="18.75">
      <c r="A56" s="8" t="s">
        <v>22</v>
      </c>
      <c r="B56" s="7">
        <v>-12.650220199422</v>
      </c>
      <c r="C56" s="7">
        <v>-10.540524927816</v>
      </c>
      <c r="D56" s="7">
        <v>-7.9922499905039999</v>
      </c>
      <c r="E56" s="7">
        <v>-5.1620814341849997</v>
      </c>
      <c r="F56" s="7">
        <v>-2.0153062841730001</v>
      </c>
      <c r="G56" s="7">
        <v>1.58011159566</v>
      </c>
      <c r="H56" s="7">
        <v>5.6376989363760002</v>
      </c>
      <c r="I56" s="7">
        <v>9.5968442025690006</v>
      </c>
      <c r="J56" s="7">
        <v>6.244161309711</v>
      </c>
      <c r="K56" s="7">
        <v>-1.6233535607639999</v>
      </c>
      <c r="L56" s="7">
        <v>-6.5654474337269999</v>
      </c>
      <c r="M56" s="17">
        <v>5.77</v>
      </c>
    </row>
    <row r="57" spans="1:13" ht="18.75">
      <c r="A57" s="8" t="s">
        <v>158</v>
      </c>
      <c r="B57" s="7">
        <v>-24.761666587943999</v>
      </c>
      <c r="C57" s="7">
        <v>-26.00011693539</v>
      </c>
      <c r="D57" s="7">
        <v>-25.578826801710001</v>
      </c>
      <c r="E57" s="7">
        <v>-23.798962332287999</v>
      </c>
      <c r="F57" s="7">
        <v>-21.020220730508999</v>
      </c>
      <c r="G57" s="7">
        <v>-17.588150982792001</v>
      </c>
      <c r="H57" s="7">
        <v>-13.808664904398</v>
      </c>
      <c r="I57" s="7">
        <v>-9.9335910434670005</v>
      </c>
      <c r="J57" s="7">
        <v>-6.168590531415</v>
      </c>
      <c r="K57" s="7">
        <v>-2.6883750789479999</v>
      </c>
      <c r="L57" s="7">
        <v>0.36482854090799999</v>
      </c>
      <c r="M57" s="17">
        <v>6.45</v>
      </c>
    </row>
    <row r="58" spans="1:13" ht="18.75">
      <c r="A58" s="8" t="s">
        <v>17</v>
      </c>
      <c r="B58" s="7">
        <v>-30.175315463358</v>
      </c>
      <c r="C58" s="7">
        <v>-28.021116429540001</v>
      </c>
      <c r="D58" s="7">
        <v>-25.341932991570001</v>
      </c>
      <c r="E58" s="7">
        <v>-22.662663270974999</v>
      </c>
      <c r="F58" s="7">
        <v>-20.289717388707</v>
      </c>
      <c r="G58" s="7">
        <v>-18.386118614954999</v>
      </c>
      <c r="H58" s="7">
        <v>-17.015252362329001</v>
      </c>
      <c r="I58" s="7">
        <v>-16.175000784579002</v>
      </c>
      <c r="J58" s="7">
        <v>-15.824481730706999</v>
      </c>
      <c r="K58" s="7">
        <v>-15.909563929077001</v>
      </c>
      <c r="L58" s="7">
        <v>-16.379497320186001</v>
      </c>
      <c r="M58" s="17">
        <v>6.91</v>
      </c>
    </row>
    <row r="59" spans="1:13" ht="18.75">
      <c r="A59" s="8" t="s">
        <v>18</v>
      </c>
      <c r="B59" s="7">
        <v>-62.408941977212997</v>
      </c>
      <c r="C59" s="7">
        <v>-58.361412178523999</v>
      </c>
      <c r="D59" s="7">
        <v>-54.109514421027001</v>
      </c>
      <c r="E59" s="7">
        <v>-50.226636782984997</v>
      </c>
      <c r="F59" s="7">
        <v>-46.995872306019002</v>
      </c>
      <c r="G59" s="7">
        <v>-44.547796659482998</v>
      </c>
      <c r="H59" s="7">
        <v>-42.896385871599001</v>
      </c>
      <c r="I59" s="7">
        <v>-41.931022730571001</v>
      </c>
      <c r="J59" s="7">
        <v>-41.380812487169997</v>
      </c>
      <c r="K59" s="7">
        <v>-40.796699196239999</v>
      </c>
      <c r="L59" s="7">
        <v>-39.616412813445002</v>
      </c>
      <c r="M59" s="17">
        <v>-4.43</v>
      </c>
    </row>
    <row r="60" spans="1:13" ht="18.75">
      <c r="A60" s="8" t="s">
        <v>19</v>
      </c>
      <c r="B60" s="7">
        <v>-39.912893529911997</v>
      </c>
      <c r="C60" s="7">
        <v>-38.457364945857002</v>
      </c>
      <c r="D60" s="7">
        <v>-36.393158376159001</v>
      </c>
      <c r="E60" s="7">
        <v>-34.666800994176</v>
      </c>
      <c r="F60" s="7">
        <v>-33.632763472503001</v>
      </c>
      <c r="G60" s="7">
        <v>-33.453451046730002</v>
      </c>
      <c r="H60" s="7">
        <v>-35.302411910503999</v>
      </c>
      <c r="I60" s="7">
        <v>-35.885754794175</v>
      </c>
      <c r="J60" s="7">
        <v>-38.546114124413997</v>
      </c>
      <c r="K60" s="7">
        <v>-42.403416400136997</v>
      </c>
      <c r="L60" s="7">
        <v>-47.274432780159003</v>
      </c>
      <c r="M60" s="17">
        <v>10.74</v>
      </c>
    </row>
    <row r="61" spans="1:13" ht="18.75">
      <c r="A61" s="8" t="s">
        <v>20</v>
      </c>
      <c r="B61" s="7">
        <v>5.3385558832319999</v>
      </c>
      <c r="C61" s="7">
        <v>4.8274754691539998</v>
      </c>
      <c r="D61" s="7">
        <v>10</v>
      </c>
      <c r="E61" s="7">
        <v>15.786194459061001</v>
      </c>
      <c r="F61" s="7">
        <v>18.575165164101001</v>
      </c>
      <c r="G61" s="7">
        <v>20.947125855669</v>
      </c>
      <c r="H61" s="7">
        <v>22.295398798998001</v>
      </c>
      <c r="I61" s="7">
        <v>21.220198692107999</v>
      </c>
      <c r="J61" s="7">
        <v>17.918749417958999</v>
      </c>
      <c r="K61" s="7">
        <v>13.445750645496</v>
      </c>
      <c r="L61" s="7"/>
      <c r="M61" s="17">
        <v>14.06</v>
      </c>
    </row>
    <row r="62" spans="1:13" ht="17.25">
      <c r="A62" s="9" t="s">
        <v>43</v>
      </c>
      <c r="B62" s="7">
        <v>8.690208216417</v>
      </c>
      <c r="C62" s="7">
        <v>9.4298991831329992</v>
      </c>
      <c r="D62" s="7">
        <v>10.549444354956</v>
      </c>
      <c r="E62" s="7">
        <v>11.719213544649</v>
      </c>
      <c r="F62" s="7">
        <v>12.434940155469</v>
      </c>
      <c r="G62" s="7">
        <v>12.074631443589</v>
      </c>
      <c r="H62" s="7">
        <v>10.554375140283</v>
      </c>
      <c r="I62" s="7">
        <v>8.7879763452000006</v>
      </c>
      <c r="J62" s="7">
        <v>7.5296232003329999</v>
      </c>
      <c r="K62" s="7">
        <v>6.7597834529160004</v>
      </c>
      <c r="L62" s="7">
        <v>6.1007666150729998</v>
      </c>
      <c r="M62" s="17">
        <v>9.9</v>
      </c>
    </row>
    <row r="63" spans="1:13" ht="18">
      <c r="A63" s="9" t="s">
        <v>54</v>
      </c>
      <c r="B63" s="7">
        <v>7.0206308885309996</v>
      </c>
      <c r="C63" s="7">
        <v>7.3524929405849999</v>
      </c>
      <c r="D63" s="7">
        <v>7.6959142915980001</v>
      </c>
      <c r="E63" s="7">
        <v>7.6520572411919998</v>
      </c>
      <c r="F63" s="7">
        <v>7.0481199053459997</v>
      </c>
      <c r="G63" s="7">
        <v>6.1987830495629996</v>
      </c>
      <c r="H63" s="7">
        <v>5.5899629329050002</v>
      </c>
      <c r="I63" s="7">
        <v>5.3119084200779998</v>
      </c>
      <c r="J63" s="7">
        <v>5.074275905166</v>
      </c>
      <c r="K63" s="7">
        <v>4.6247444956830002</v>
      </c>
      <c r="L63" s="7">
        <v>3.9383709201329999</v>
      </c>
      <c r="M63" s="17">
        <v>10.72</v>
      </c>
    </row>
    <row r="64" spans="1:13" ht="18.75">
      <c r="A64" s="9" t="s">
        <v>55</v>
      </c>
      <c r="B64" s="7">
        <v>-2.0859726325620001</v>
      </c>
      <c r="C64" s="7">
        <v>-1.8530109255839999</v>
      </c>
      <c r="D64" s="7">
        <v>-1.2245510009459999</v>
      </c>
      <c r="E64" s="7">
        <v>-0.51262691247299996</v>
      </c>
      <c r="F64" s="7">
        <v>0.130550380701</v>
      </c>
      <c r="G64" s="7">
        <v>0.673970401143</v>
      </c>
      <c r="H64" s="7">
        <v>1.1390849547090001</v>
      </c>
      <c r="I64" s="7">
        <v>1.5278211246090001</v>
      </c>
      <c r="J64" s="7">
        <v>1.806439329669</v>
      </c>
      <c r="K64" s="7">
        <v>1.938098646042</v>
      </c>
      <c r="L64" s="7">
        <v>1.9105430504159999</v>
      </c>
      <c r="M64" s="17">
        <v>10.14</v>
      </c>
    </row>
    <row r="65" spans="1:13" ht="18.75">
      <c r="A65" s="9" t="s">
        <v>56</v>
      </c>
      <c r="B65" s="7">
        <v>-45.316813364783997</v>
      </c>
      <c r="C65" s="7">
        <v>-44.008984821477</v>
      </c>
      <c r="D65" s="7">
        <v>-41.805330030282001</v>
      </c>
      <c r="E65" s="7">
        <v>-39.123613522695003</v>
      </c>
      <c r="F65" s="7">
        <v>-36.203427088101002</v>
      </c>
      <c r="G65" s="7">
        <v>-33.156057428715002</v>
      </c>
      <c r="H65" s="7">
        <v>-30.005111219732999</v>
      </c>
      <c r="I65" s="7">
        <v>-26.736758893767</v>
      </c>
      <c r="J65" s="7">
        <v>-23.337903250349999</v>
      </c>
      <c r="K65" s="7">
        <v>-19.815346121375999</v>
      </c>
      <c r="L65" s="7">
        <v>-16.206532597319999</v>
      </c>
      <c r="M65" s="17">
        <v>3.04</v>
      </c>
    </row>
    <row r="66" spans="1:13" ht="18">
      <c r="A66" s="6" t="s">
        <v>40</v>
      </c>
      <c r="B66" s="7">
        <v>-9.6037774350569993</v>
      </c>
      <c r="C66" s="7">
        <v>-5.5</v>
      </c>
      <c r="D66" s="7">
        <v>-2.1349261936859998</v>
      </c>
      <c r="E66" s="7">
        <v>1</v>
      </c>
      <c r="F66" s="7">
        <v>3.1486343366399998</v>
      </c>
      <c r="G66" s="7">
        <v>4.9122467363190001</v>
      </c>
      <c r="H66" s="7">
        <v>5.957718117702</v>
      </c>
      <c r="I66" s="7">
        <v>6.396287805999</v>
      </c>
      <c r="J66" s="7">
        <v>6.4270010946960001</v>
      </c>
      <c r="K66" s="7">
        <v>6.2059031545290004</v>
      </c>
      <c r="L66" s="7">
        <v>5.8195182018480001</v>
      </c>
      <c r="M66" s="17">
        <v>10.27</v>
      </c>
    </row>
    <row r="67" spans="1:13" ht="18.75">
      <c r="A67" s="6" t="s">
        <v>41</v>
      </c>
      <c r="B67" s="7">
        <v>-8.5857008812379991</v>
      </c>
      <c r="C67" s="7">
        <v>-6.1326683449589998</v>
      </c>
      <c r="D67" s="7">
        <v>-3.695357318718</v>
      </c>
      <c r="E67" s="7">
        <v>-1.788946547154</v>
      </c>
      <c r="F67" s="7">
        <v>-0.51760156074899999</v>
      </c>
      <c r="G67" s="7">
        <v>0.118875306147</v>
      </c>
      <c r="H67" s="7">
        <v>0.158702550084</v>
      </c>
      <c r="I67" s="7">
        <v>-0.34232559305100002</v>
      </c>
      <c r="J67" s="7">
        <v>-1.3211427994830001</v>
      </c>
      <c r="K67" s="7">
        <v>-2.719910782251</v>
      </c>
      <c r="L67" s="7">
        <v>-4.5084071537310004</v>
      </c>
      <c r="M67" s="17">
        <v>8.8800000000000008</v>
      </c>
    </row>
    <row r="68" spans="1:13" ht="18.75">
      <c r="A68" s="6" t="s">
        <v>42</v>
      </c>
      <c r="B68" s="7">
        <v>-13.174147813983</v>
      </c>
      <c r="C68" s="7">
        <v>-8.5358509848300006</v>
      </c>
      <c r="D68" s="7">
        <v>-5.4586593519509998</v>
      </c>
      <c r="E68" s="7">
        <v>-3.3296841493499998</v>
      </c>
      <c r="F68" s="7">
        <v>-1.706633613165</v>
      </c>
      <c r="G68" s="7">
        <v>-0.23444012053800001</v>
      </c>
      <c r="H68" s="7">
        <v>1.335361172067</v>
      </c>
      <c r="I68" s="7">
        <v>3.1376966490870002</v>
      </c>
      <c r="J68" s="7">
        <v>5.2170847564680001</v>
      </c>
      <c r="K68" s="7">
        <v>7.5780610737389997</v>
      </c>
      <c r="L68" s="7">
        <v>10.244206046178</v>
      </c>
      <c r="M68" s="17">
        <v>-1.78</v>
      </c>
    </row>
    <row r="69" spans="1:13" ht="18.75">
      <c r="A69" s="8" t="s">
        <v>49</v>
      </c>
      <c r="B69" s="7">
        <v>-4.8344742136859997</v>
      </c>
      <c r="C69" s="7">
        <v>-2.0582178652619998</v>
      </c>
      <c r="D69" s="7">
        <v>-8.6687682705000005E-2</v>
      </c>
      <c r="E69" s="7">
        <v>1.184482040157</v>
      </c>
      <c r="F69" s="7">
        <v>1.908163281492</v>
      </c>
      <c r="G69" s="7">
        <v>2.2331387878019999</v>
      </c>
      <c r="H69" s="7">
        <v>2.3198861467079999</v>
      </c>
      <c r="I69" s="7">
        <v>2.3335735203299999</v>
      </c>
      <c r="J69" s="7">
        <v>2.3947219852920001</v>
      </c>
      <c r="K69" s="7"/>
      <c r="L69" s="7"/>
      <c r="M69" s="17">
        <v>1.1599999999999999</v>
      </c>
    </row>
    <row r="70" spans="1:13" ht="18">
      <c r="A70" s="8" t="s">
        <v>50</v>
      </c>
      <c r="B70" s="7">
        <v>-16.194160484657999</v>
      </c>
      <c r="C70" s="7">
        <v>-23.149325890431001</v>
      </c>
      <c r="D70" s="7">
        <v>-21.841348125246</v>
      </c>
      <c r="E70" s="7">
        <v>-16.103324709849002</v>
      </c>
      <c r="F70" s="7">
        <v>-9.8902781697329996</v>
      </c>
      <c r="G70" s="7">
        <v>-4.0245728473469997</v>
      </c>
      <c r="H70" s="7">
        <v>1.2255070124309999</v>
      </c>
      <c r="I70" s="7">
        <v>5.761580391801</v>
      </c>
      <c r="J70" s="7">
        <v>9.5523188540130004</v>
      </c>
      <c r="K70" s="7">
        <v>12.591347462226</v>
      </c>
      <c r="L70" s="7"/>
      <c r="M70" s="17">
        <v>-16.260000000000002</v>
      </c>
    </row>
    <row r="71" spans="1:13" ht="18.75">
      <c r="A71" s="8" t="s">
        <v>51</v>
      </c>
      <c r="B71" s="7">
        <v>-3.8705473175459999</v>
      </c>
      <c r="C71" s="7">
        <v>-14.299283535147</v>
      </c>
      <c r="D71" s="7">
        <v>-12</v>
      </c>
      <c r="E71" s="7">
        <v>-11</v>
      </c>
      <c r="F71" s="7">
        <v>-10.179381753137999</v>
      </c>
      <c r="G71" s="7">
        <v>-8.4642613809779998</v>
      </c>
      <c r="H71" s="7">
        <v>-7.4648097632160004</v>
      </c>
      <c r="I71" s="7">
        <v>-7.0078976438640002</v>
      </c>
      <c r="J71" s="7">
        <v>-6.915417855606</v>
      </c>
      <c r="K71" s="7">
        <v>-7.0442721395280001</v>
      </c>
      <c r="L71" s="7"/>
      <c r="M71" s="17">
        <v>-12.14</v>
      </c>
    </row>
    <row r="72" spans="1:13" ht="18.75">
      <c r="A72" s="8" t="s">
        <v>37</v>
      </c>
      <c r="B72" s="7">
        <v>-7.2131973922709998</v>
      </c>
      <c r="C72" s="7">
        <v>-3.3488562741269998</v>
      </c>
      <c r="D72" s="7">
        <v>0.109842738954</v>
      </c>
      <c r="E72" s="7">
        <v>3.1837596481469999</v>
      </c>
      <c r="F72" s="7">
        <v>5.8218455109359999</v>
      </c>
      <c r="G72" s="7">
        <v>7.9651581875190001</v>
      </c>
      <c r="H72" s="7">
        <v>9.6736668005639999</v>
      </c>
      <c r="I72" s="7">
        <v>11.281359594257999</v>
      </c>
      <c r="J72" s="7">
        <v>13.354610026329</v>
      </c>
      <c r="K72" s="7">
        <v>16.168682951148</v>
      </c>
      <c r="L72" s="7"/>
      <c r="M72" s="17">
        <v>5.75</v>
      </c>
    </row>
    <row r="73" spans="1:13" ht="18.75">
      <c r="A73" s="8" t="s">
        <v>159</v>
      </c>
      <c r="B73" s="7">
        <v>-22.327875641799</v>
      </c>
      <c r="C73" s="7">
        <v>-17.485263188171999</v>
      </c>
      <c r="D73" s="7">
        <v>-14.075417899373999</v>
      </c>
      <c r="E73" s="7">
        <v>-11.369714759286</v>
      </c>
      <c r="F73" s="7">
        <v>-8.8363505263410005</v>
      </c>
      <c r="G73" s="7">
        <v>-6.1449484019040002</v>
      </c>
      <c r="H73" s="7">
        <v>-3.1526977148939999</v>
      </c>
      <c r="I73" s="7">
        <v>0.13398116612399999</v>
      </c>
      <c r="J73" s="7">
        <v>3.600344460843</v>
      </c>
      <c r="K73" s="7">
        <v>7.0760393940209996</v>
      </c>
      <c r="L73" s="7">
        <v>10.360406528199</v>
      </c>
      <c r="M73" s="17">
        <v>-7.94</v>
      </c>
    </row>
    <row r="74" spans="1:13" ht="18.75">
      <c r="A74" s="8" t="s">
        <v>38</v>
      </c>
      <c r="B74" s="7">
        <v>0.19812574033200001</v>
      </c>
      <c r="C74" s="7">
        <v>2.3107859966880002</v>
      </c>
      <c r="D74" s="7">
        <v>3.7570282485059998</v>
      </c>
      <c r="E74" s="7">
        <v>4.7006317900230004</v>
      </c>
      <c r="F74" s="7">
        <v>5.5845072982139996</v>
      </c>
      <c r="G74" s="7">
        <v>6.8566840491240004</v>
      </c>
      <c r="H74" s="7">
        <v>8.5859636824259997</v>
      </c>
      <c r="I74" s="7">
        <v>10.854493657721999</v>
      </c>
      <c r="J74" s="7">
        <v>13.61167834572</v>
      </c>
      <c r="K74" s="7">
        <v>3.3238162405890002</v>
      </c>
      <c r="L74" s="7">
        <v>-3.5574809470200002</v>
      </c>
      <c r="M74" s="17">
        <v>9.8699999999999992</v>
      </c>
    </row>
    <row r="75" spans="1:13" ht="18.75">
      <c r="A75" s="8" t="s">
        <v>160</v>
      </c>
      <c r="B75" s="7">
        <v>-31.713843791096998</v>
      </c>
      <c r="C75" s="7">
        <v>-31.515358362032998</v>
      </c>
      <c r="D75" s="7">
        <v>-30.377769328412999</v>
      </c>
      <c r="E75" s="7">
        <v>-28.485390245207999</v>
      </c>
      <c r="F75" s="7">
        <v>-25.923402269115002</v>
      </c>
      <c r="G75" s="7">
        <v>-22.837325722146002</v>
      </c>
      <c r="H75" s="7">
        <v>-19.400414421023999</v>
      </c>
      <c r="I75" s="7">
        <v>-15.78492243354</v>
      </c>
      <c r="J75" s="7">
        <v>-12.155022251697</v>
      </c>
      <c r="K75" s="7">
        <v>-8.6700365937120001</v>
      </c>
      <c r="L75" s="7">
        <v>-5.4963845628900003</v>
      </c>
      <c r="M75" s="17">
        <v>-10.01</v>
      </c>
    </row>
    <row r="76" spans="1:13" ht="18.75">
      <c r="A76" s="8" t="s">
        <v>34</v>
      </c>
      <c r="B76" s="7">
        <v>-24.463587729008999</v>
      </c>
      <c r="C76" s="7">
        <v>-24.859284616335</v>
      </c>
      <c r="D76" s="7">
        <v>-23.397014127591</v>
      </c>
      <c r="E76" s="7">
        <v>-21.259383177551999</v>
      </c>
      <c r="F76" s="7">
        <v>-19.044844539162</v>
      </c>
      <c r="G76" s="7">
        <v>-17.077638151508999</v>
      </c>
      <c r="H76" s="7">
        <v>-15.542672072538</v>
      </c>
      <c r="I76" s="7">
        <v>-14.525461670772</v>
      </c>
      <c r="J76" s="7">
        <v>-14.048548736937001</v>
      </c>
      <c r="K76" s="7">
        <v>-14.134090398129</v>
      </c>
      <c r="L76" s="7">
        <v>-14.887143562785001</v>
      </c>
      <c r="M76" s="17">
        <v>-5.66</v>
      </c>
    </row>
    <row r="77" spans="1:13" ht="18.75">
      <c r="A77" s="8" t="s">
        <v>35</v>
      </c>
      <c r="B77" s="7">
        <v>-48.611689722686997</v>
      </c>
      <c r="C77" s="7">
        <v>-47.824486397064</v>
      </c>
      <c r="D77" s="7">
        <v>-43</v>
      </c>
      <c r="E77" s="7">
        <v>-39.863223477870001</v>
      </c>
      <c r="F77" s="7">
        <v>-35.824603881923998</v>
      </c>
      <c r="G77" s="7">
        <v>-32.166998631573001</v>
      </c>
      <c r="H77" s="7">
        <v>-28.979811210051</v>
      </c>
      <c r="I77" s="7">
        <v>-26.254745872407</v>
      </c>
      <c r="J77" s="7">
        <v>-23.904228452559</v>
      </c>
      <c r="K77" s="7">
        <v>-21.784140297581999</v>
      </c>
      <c r="L77" s="7">
        <v>-19.710249491555999</v>
      </c>
      <c r="M77" s="17">
        <v>-20.59</v>
      </c>
    </row>
    <row r="78" spans="1:13" ht="18.75">
      <c r="A78" s="8" t="s">
        <v>36</v>
      </c>
      <c r="B78" s="7">
        <v>-41.374639294794001</v>
      </c>
      <c r="C78" s="7">
        <v>-37.462894753478999</v>
      </c>
      <c r="D78" s="7">
        <v>-36</v>
      </c>
      <c r="E78" s="7">
        <v>-35</v>
      </c>
      <c r="F78" s="7">
        <v>-34</v>
      </c>
      <c r="G78" s="7">
        <v>-33</v>
      </c>
      <c r="H78" s="7">
        <v>-32.302077563691</v>
      </c>
      <c r="I78" s="7">
        <v>-34.584744460773003</v>
      </c>
      <c r="J78" s="7">
        <v>-37.677649948068002</v>
      </c>
      <c r="K78" s="7">
        <v>-41.459208942996</v>
      </c>
      <c r="L78" s="7">
        <v>-45.855216882032998</v>
      </c>
      <c r="M78" s="17">
        <v>-23.89</v>
      </c>
    </row>
    <row r="79" spans="1:13" ht="17.25">
      <c r="A79" s="8" t="s">
        <v>48</v>
      </c>
      <c r="B79" s="7">
        <v>5.9488019536139998</v>
      </c>
      <c r="C79" s="7">
        <v>6.2988151716749998</v>
      </c>
      <c r="D79" s="7">
        <v>7.064612625174</v>
      </c>
      <c r="E79" s="7">
        <v>7.9625057655000004</v>
      </c>
      <c r="F79" s="7">
        <v>8.6134033769550005</v>
      </c>
      <c r="G79" s="7">
        <v>8.5630635834900009</v>
      </c>
      <c r="H79" s="7">
        <v>7.6604528857350003</v>
      </c>
      <c r="I79" s="7">
        <v>6.3848567700840002</v>
      </c>
      <c r="J79" s="7">
        <v>5.3151977019960004</v>
      </c>
      <c r="K79" s="7"/>
      <c r="L79" s="7"/>
      <c r="M79" s="17">
        <v>6.78</v>
      </c>
    </row>
    <row r="80" spans="1:13" ht="16.5">
      <c r="A80" s="8" t="s">
        <v>46</v>
      </c>
      <c r="B80" s="7">
        <v>-4.9966295120430004</v>
      </c>
      <c r="C80" s="7">
        <v>-10.650416989056</v>
      </c>
      <c r="D80" s="7">
        <v>-5.7961001561580003</v>
      </c>
      <c r="E80" s="7">
        <v>-2.591275938576</v>
      </c>
      <c r="F80" s="7">
        <v>-0.75362984634600005</v>
      </c>
      <c r="G80" s="7">
        <v>0.33194682865500003</v>
      </c>
      <c r="H80" s="7">
        <v>0.94971737144699997</v>
      </c>
      <c r="I80" s="7">
        <v>1.195732541445</v>
      </c>
      <c r="J80" s="7">
        <v>1.100855162979</v>
      </c>
      <c r="K80" s="7">
        <v>0.71722711273200002</v>
      </c>
      <c r="L80" s="7">
        <v>0.1317268992</v>
      </c>
      <c r="M80" s="17">
        <v>5.17</v>
      </c>
    </row>
    <row r="81" spans="1:13" ht="18.75">
      <c r="A81" s="8" t="s">
        <v>39</v>
      </c>
      <c r="B81" s="7">
        <v>-0.35255538657300001</v>
      </c>
      <c r="C81" s="7">
        <v>2.0481168995429999</v>
      </c>
      <c r="D81" s="7">
        <v>4.2972686757779996</v>
      </c>
      <c r="E81" s="7">
        <v>6.3316896675630003</v>
      </c>
      <c r="F81" s="7">
        <v>8.0509778356409996</v>
      </c>
      <c r="G81" s="7">
        <v>9.3728822440110005</v>
      </c>
      <c r="H81" s="7">
        <v>10.332030086742</v>
      </c>
      <c r="I81" s="7">
        <v>11.238758881622999</v>
      </c>
      <c r="J81" s="7">
        <v>12.650103921818999</v>
      </c>
      <c r="K81" s="7"/>
      <c r="L81" s="7"/>
      <c r="M81" s="17">
        <v>8.0500000000000007</v>
      </c>
    </row>
    <row r="82" spans="1:13" ht="18.75">
      <c r="A82" s="8" t="s">
        <v>161</v>
      </c>
      <c r="B82" s="7">
        <v>-3.4150510490069999</v>
      </c>
      <c r="C82" s="7">
        <v>-1.993014681684</v>
      </c>
      <c r="D82" s="7">
        <v>-0.76053521738999996</v>
      </c>
      <c r="E82" s="7">
        <v>0.42135181791300003</v>
      </c>
      <c r="F82" s="7">
        <v>1.7183518604070001</v>
      </c>
      <c r="G82" s="7">
        <v>3.2249820350670002</v>
      </c>
      <c r="H82" s="7">
        <v>4.9936083651479999</v>
      </c>
      <c r="I82" s="7">
        <v>7.0014302747999997</v>
      </c>
      <c r="J82" s="7">
        <v>9.1095095826540007</v>
      </c>
      <c r="K82" s="7">
        <v>11.073263661291</v>
      </c>
      <c r="L82" s="7">
        <v>12.617242101633</v>
      </c>
      <c r="M82" s="17">
        <v>9.07</v>
      </c>
    </row>
    <row r="83" spans="1:13" ht="18.75">
      <c r="A83" s="8" t="s">
        <v>33</v>
      </c>
      <c r="B83" s="7">
        <v>3.385129991685</v>
      </c>
      <c r="C83" s="7">
        <v>4.614502340214</v>
      </c>
      <c r="D83" s="7">
        <v>5.6616905889569997</v>
      </c>
      <c r="E83" s="7">
        <v>6.8033388592649997</v>
      </c>
      <c r="F83" s="7">
        <v>8.2393461719789993</v>
      </c>
      <c r="G83" s="7">
        <v>9.998976706953</v>
      </c>
      <c r="H83" s="7">
        <v>12.158087136039001</v>
      </c>
      <c r="I83" s="7">
        <v>14.828405614736999</v>
      </c>
      <c r="J83" s="7">
        <v>11.448553421409001</v>
      </c>
      <c r="K83" s="7">
        <v>6.3292940226359997</v>
      </c>
      <c r="L83" s="7">
        <v>6.3891685167960004</v>
      </c>
      <c r="M83" s="17">
        <v>8.42</v>
      </c>
    </row>
    <row r="84" spans="1:13" ht="18.75">
      <c r="A84" s="8" t="s">
        <v>162</v>
      </c>
      <c r="B84" s="7">
        <v>-3.6871845029760002</v>
      </c>
      <c r="C84" s="7">
        <v>-5.3687209791930002</v>
      </c>
      <c r="D84" s="7">
        <v>-6.3005178573089999</v>
      </c>
      <c r="E84" s="7">
        <v>-6.9321330904799998</v>
      </c>
      <c r="F84" s="7">
        <v>-7.5046976873700002</v>
      </c>
      <c r="G84" s="7">
        <v>-8.1332737641089992</v>
      </c>
      <c r="H84" s="7">
        <v>-8.8708495828680007</v>
      </c>
      <c r="I84" s="7">
        <v>-9.7261924623630005</v>
      </c>
      <c r="J84" s="7">
        <v>-10.674459469946999</v>
      </c>
      <c r="K84" s="7">
        <v>-11.673467689142999</v>
      </c>
      <c r="L84" s="7">
        <v>-12.685771590219</v>
      </c>
      <c r="M84" s="17">
        <v>3.17</v>
      </c>
    </row>
    <row r="85" spans="1:13" ht="18.75">
      <c r="A85" s="8" t="s">
        <v>29</v>
      </c>
      <c r="B85" s="7">
        <v>-14.499395156376</v>
      </c>
      <c r="C85" s="7">
        <v>-14.672636987658001</v>
      </c>
      <c r="D85" s="7">
        <v>-13.77972991629</v>
      </c>
      <c r="E85" s="7">
        <v>-12.746396962844999</v>
      </c>
      <c r="F85" s="7">
        <v>-11.974451605623001</v>
      </c>
      <c r="G85" s="7">
        <v>-11.667092250294001</v>
      </c>
      <c r="H85" s="7">
        <v>-11.926085582112</v>
      </c>
      <c r="I85" s="7">
        <v>-12.768109561857001</v>
      </c>
      <c r="J85" s="7">
        <v>-14.144722049055</v>
      </c>
      <c r="K85" s="7">
        <v>-15.975796103553</v>
      </c>
      <c r="L85" s="7">
        <v>-18.190087503002999</v>
      </c>
      <c r="M85" s="17">
        <v>3.48</v>
      </c>
    </row>
    <row r="86" spans="1:13" ht="18.75">
      <c r="A86" s="8" t="s">
        <v>30</v>
      </c>
      <c r="B86" s="7">
        <v>-35.044932307826997</v>
      </c>
      <c r="C86" s="7">
        <v>-33.776748528549</v>
      </c>
      <c r="D86" s="7">
        <v>-30.921381178661999</v>
      </c>
      <c r="E86" s="7">
        <v>-27.970356204375001</v>
      </c>
      <c r="F86" s="7">
        <v>-25.311355182282</v>
      </c>
      <c r="G86" s="7">
        <v>-23.114772930794999</v>
      </c>
      <c r="H86" s="7">
        <v>-21.460724090871</v>
      </c>
      <c r="I86" s="7">
        <v>-20.351297204043</v>
      </c>
      <c r="J86" s="7">
        <v>-19.710769697345999</v>
      </c>
      <c r="K86" s="7">
        <v>-19.388073746612999</v>
      </c>
      <c r="L86" s="7">
        <v>-19.156643352288</v>
      </c>
      <c r="M86" s="17">
        <v>-3.29</v>
      </c>
    </row>
    <row r="87" spans="1:13" ht="18.75">
      <c r="A87" s="8" t="s">
        <v>31</v>
      </c>
      <c r="B87" s="7">
        <v>-26.297856750672</v>
      </c>
      <c r="C87" s="7">
        <v>-21.860085385592999</v>
      </c>
      <c r="D87" s="7">
        <v>91.125218816580002</v>
      </c>
      <c r="E87" s="7">
        <v>-17.147685712287</v>
      </c>
      <c r="F87" s="7">
        <v>-16.227660043257</v>
      </c>
      <c r="G87" s="7">
        <v>-16.169559896372999</v>
      </c>
      <c r="H87" s="7">
        <v>-16.958256633045</v>
      </c>
      <c r="I87" s="7">
        <v>-18.575143389503999</v>
      </c>
      <c r="J87" s="7">
        <v>-21.033096482697001</v>
      </c>
      <c r="K87" s="7">
        <v>-24.418947734376001</v>
      </c>
      <c r="L87" s="7">
        <v>-28.755179384567999</v>
      </c>
      <c r="M87" s="17">
        <v>3.83</v>
      </c>
    </row>
    <row r="88" spans="1:13" ht="18.75">
      <c r="A88" s="8" t="s">
        <v>32</v>
      </c>
      <c r="B88" s="7">
        <v>2.6610591921419999</v>
      </c>
      <c r="C88" s="7">
        <v>3</v>
      </c>
      <c r="D88" s="7">
        <v>3.930006964845</v>
      </c>
      <c r="E88" s="7">
        <v>9</v>
      </c>
      <c r="F88" s="7">
        <v>14.61764025423</v>
      </c>
      <c r="G88" s="7">
        <v>16.786336902582001</v>
      </c>
      <c r="H88" s="7">
        <v>18.513316837236001</v>
      </c>
      <c r="I88" s="7">
        <v>19.391192910569998</v>
      </c>
      <c r="J88" s="7">
        <v>18.554662969128</v>
      </c>
      <c r="K88" s="7">
        <v>16.209797218095002</v>
      </c>
      <c r="L88" s="7"/>
      <c r="M88" s="17">
        <v>10.91</v>
      </c>
    </row>
    <row r="89" spans="1:13" ht="18">
      <c r="A89" s="8" t="s">
        <v>172</v>
      </c>
      <c r="B89" s="7">
        <v>-9.4239589224689997</v>
      </c>
      <c r="C89" s="7">
        <v>-3.4115462174040001</v>
      </c>
      <c r="D89" s="7">
        <v>-0.69320527692</v>
      </c>
      <c r="E89" s="7">
        <v>1.4434060948709999</v>
      </c>
      <c r="F89" s="7">
        <v>2.9548433098859999</v>
      </c>
      <c r="G89" s="7">
        <v>3.8917691409869999</v>
      </c>
      <c r="H89" s="7">
        <v>4.3482531730170004</v>
      </c>
      <c r="I89" s="7">
        <v>4.4277332131109999</v>
      </c>
      <c r="J89" s="7">
        <v>4.2206520893160002</v>
      </c>
      <c r="K89" s="7">
        <v>3.7905305053979998</v>
      </c>
      <c r="L89" s="7">
        <v>3.1710416519729998</v>
      </c>
      <c r="M89" s="17">
        <v>3.03</v>
      </c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ht="19.5">
      <c r="A92" s="10" t="s">
        <v>0</v>
      </c>
      <c r="B92" s="12">
        <v>21.772183899620256</v>
      </c>
      <c r="C92" s="12">
        <v>19.880515763968962</v>
      </c>
      <c r="D92" s="12">
        <v>18.396619516247419</v>
      </c>
      <c r="E92" s="12">
        <v>15.840097997440955</v>
      </c>
      <c r="F92" s="12">
        <v>14.615509656495156</v>
      </c>
      <c r="G92" s="12">
        <v>14.15021935773721</v>
      </c>
      <c r="H92" s="12">
        <v>13.919811945573345</v>
      </c>
      <c r="I92" s="12">
        <v>13.774344463855533</v>
      </c>
      <c r="J92" s="12">
        <v>14.00405598654976</v>
      </c>
      <c r="K92" s="12">
        <v>14.856640427818304</v>
      </c>
      <c r="L92" s="12">
        <v>16.836342192875001</v>
      </c>
      <c r="M92" s="5"/>
    </row>
    <row r="93" spans="1:13" ht="19.5">
      <c r="A93" s="11" t="s">
        <v>1</v>
      </c>
      <c r="B93" s="11">
        <v>85</v>
      </c>
      <c r="C93" s="11">
        <v>85</v>
      </c>
      <c r="D93" s="11">
        <v>85</v>
      </c>
      <c r="E93" s="11">
        <v>85</v>
      </c>
      <c r="F93" s="11">
        <v>85</v>
      </c>
      <c r="G93" s="11">
        <v>85</v>
      </c>
      <c r="H93" s="11">
        <v>85</v>
      </c>
      <c r="I93" s="11">
        <v>84</v>
      </c>
      <c r="J93" s="11">
        <v>82</v>
      </c>
      <c r="K93" s="11">
        <v>72</v>
      </c>
      <c r="L93" s="11">
        <v>58</v>
      </c>
      <c r="M93" s="11">
        <f>COUNTA(M5:M91)</f>
        <v>85</v>
      </c>
    </row>
  </sheetData>
  <mergeCells count="1">
    <mergeCell ref="A2:M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/>
  </sheetViews>
  <sheetFormatPr defaultColWidth="8.85546875" defaultRowHeight="15"/>
  <cols>
    <col min="1" max="1" width="25.140625" customWidth="1"/>
    <col min="2" max="2" width="16.85546875" customWidth="1"/>
    <col min="3" max="3" width="14.42578125" bestFit="1" customWidth="1"/>
    <col min="4" max="12" width="13.42578125" bestFit="1" customWidth="1"/>
    <col min="13" max="13" width="14.42578125" bestFit="1" customWidth="1"/>
    <col min="25" max="25" width="14.42578125" customWidth="1"/>
    <col min="26" max="26" width="14.28515625" customWidth="1"/>
  </cols>
  <sheetData>
    <row r="1" spans="1:13" ht="26.25">
      <c r="A1" s="92" t="s">
        <v>362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6.25">
      <c r="A2" s="134" t="s">
        <v>203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4" spans="1:13" ht="19.5">
      <c r="A4" s="13" t="s">
        <v>173</v>
      </c>
      <c r="B4" s="13">
        <v>0</v>
      </c>
      <c r="C4" s="13">
        <v>5.0000000000000001E-3</v>
      </c>
      <c r="D4" s="13">
        <v>0.01</v>
      </c>
      <c r="E4" s="13">
        <v>1.4999999999999999E-2</v>
      </c>
      <c r="F4" s="13">
        <v>0.02</v>
      </c>
      <c r="G4" s="13">
        <v>2.5000000000000001E-2</v>
      </c>
      <c r="H4" s="13">
        <v>0.03</v>
      </c>
      <c r="I4" s="13">
        <v>3.5000000000000003E-2</v>
      </c>
      <c r="J4" s="13">
        <v>0.04</v>
      </c>
      <c r="K4" s="13">
        <v>4.4999999999999998E-2</v>
      </c>
      <c r="L4" s="13">
        <v>0.05</v>
      </c>
      <c r="M4" s="16" t="s">
        <v>4</v>
      </c>
    </row>
    <row r="5" spans="1:13" ht="17.25">
      <c r="A5" s="6" t="s">
        <v>96</v>
      </c>
      <c r="B5" s="19">
        <v>-19.584643387646999</v>
      </c>
      <c r="C5" s="19">
        <v>-20.1262976577</v>
      </c>
      <c r="D5" s="19">
        <v>-20.300135309727001</v>
      </c>
      <c r="E5" s="19">
        <v>-20.092902454013998</v>
      </c>
      <c r="F5" s="19">
        <v>-19.497932926329</v>
      </c>
      <c r="G5" s="19">
        <v>-18.523472145321001</v>
      </c>
      <c r="H5" s="19">
        <v>-17.197205789439</v>
      </c>
      <c r="I5" s="19">
        <v>-15.569102793738001</v>
      </c>
      <c r="J5" s="19">
        <v>-13.715591679933</v>
      </c>
      <c r="K5" s="19">
        <v>-11.755793863593</v>
      </c>
      <c r="L5" s="19">
        <v>-9.8821696110149997</v>
      </c>
      <c r="M5" s="17">
        <v>-5.67</v>
      </c>
    </row>
    <row r="6" spans="1:13" ht="17.25">
      <c r="A6" s="8" t="s">
        <v>97</v>
      </c>
      <c r="B6" s="19">
        <v>-4.9792466692800001</v>
      </c>
      <c r="C6" s="19">
        <v>-2.3025493631790002</v>
      </c>
      <c r="D6" s="19">
        <v>0.70828653850500001</v>
      </c>
      <c r="E6" s="19">
        <v>4.0111795876620002</v>
      </c>
      <c r="F6" s="19">
        <v>7.5563275786439998</v>
      </c>
      <c r="G6" s="19">
        <v>11.283852816990001</v>
      </c>
      <c r="H6" s="19"/>
      <c r="I6" s="19"/>
      <c r="J6" s="19"/>
      <c r="K6" s="19"/>
      <c r="L6" s="19"/>
      <c r="M6" s="17">
        <v>-51.37</v>
      </c>
    </row>
    <row r="7" spans="1:13" ht="18">
      <c r="A7" s="8" t="s">
        <v>98</v>
      </c>
      <c r="B7" s="15">
        <v>-1.480538559864</v>
      </c>
      <c r="C7" s="15">
        <v>2.017014993903</v>
      </c>
      <c r="D7" s="15">
        <v>4.7713817227439996</v>
      </c>
      <c r="E7" s="15">
        <v>6.9622575237930002</v>
      </c>
      <c r="F7" s="15">
        <v>8.9391798370290001</v>
      </c>
      <c r="G7" s="15">
        <v>10.978705057905</v>
      </c>
      <c r="H7" s="15">
        <v>13.20087390414</v>
      </c>
      <c r="I7" s="15">
        <v>15.59743625076</v>
      </c>
      <c r="J7" s="15">
        <v>18.035144804586</v>
      </c>
      <c r="K7" s="15">
        <v>19.967993011707001</v>
      </c>
      <c r="L7" s="15"/>
      <c r="M7" s="17">
        <v>9.7799999999999994</v>
      </c>
    </row>
    <row r="8" spans="1:13" ht="16.5">
      <c r="A8" s="8" t="s">
        <v>99</v>
      </c>
      <c r="B8" s="15">
        <v>-36.706405720569002</v>
      </c>
      <c r="C8" s="15">
        <v>-29.659357100295001</v>
      </c>
      <c r="D8" s="15">
        <v>-25.520298379250999</v>
      </c>
      <c r="E8" s="15">
        <v>-22.319177411934</v>
      </c>
      <c r="F8" s="15">
        <v>-18.974247216873</v>
      </c>
      <c r="G8" s="15">
        <v>-15.314872325571001</v>
      </c>
      <c r="H8" s="15">
        <v>-11.487006983204999</v>
      </c>
      <c r="I8" s="15">
        <v>-7.6322205205740001</v>
      </c>
      <c r="J8" s="15">
        <v>-3.8614314170249999</v>
      </c>
      <c r="K8" s="15">
        <v>-0.26423956642200003</v>
      </c>
      <c r="L8" s="15">
        <v>3.0888099805290001</v>
      </c>
      <c r="M8" s="17">
        <v>-14.35</v>
      </c>
    </row>
    <row r="9" spans="1:13" ht="18">
      <c r="A9" s="8" t="s">
        <v>100</v>
      </c>
      <c r="B9" s="15">
        <v>-36.299796999102</v>
      </c>
      <c r="C9" s="15">
        <v>-33.677300178990002</v>
      </c>
      <c r="D9" s="15">
        <v>-30.606082504062002</v>
      </c>
      <c r="E9" s="15">
        <v>-27.316864905837001</v>
      </c>
      <c r="F9" s="15">
        <v>-23.972937597257999</v>
      </c>
      <c r="G9" s="15">
        <v>-20.659412206913998</v>
      </c>
      <c r="H9" s="15">
        <v>-17.433049649847</v>
      </c>
      <c r="I9" s="15">
        <v>-14.334000400395</v>
      </c>
      <c r="J9" s="15">
        <v>-11.382370882974</v>
      </c>
      <c r="K9" s="15">
        <v>-8.5765010198790002</v>
      </c>
      <c r="L9" s="15">
        <v>-5.893634725719</v>
      </c>
      <c r="M9" s="17">
        <v>-20.39</v>
      </c>
    </row>
    <row r="10" spans="1:13" ht="18.75">
      <c r="A10" s="6" t="s">
        <v>101</v>
      </c>
      <c r="B10" s="15">
        <v>-22.976974997847002</v>
      </c>
      <c r="C10" s="15">
        <v>-22.253204461839001</v>
      </c>
      <c r="D10" s="15">
        <v>-21.030144738408001</v>
      </c>
      <c r="E10" s="15">
        <v>-19.433251203560999</v>
      </c>
      <c r="F10" s="15">
        <v>-17.547389313714</v>
      </c>
      <c r="G10" s="15"/>
      <c r="H10" s="15"/>
      <c r="I10" s="15"/>
      <c r="J10" s="15"/>
      <c r="K10" s="15"/>
      <c r="L10" s="15"/>
      <c r="M10" s="17">
        <v>-8.98</v>
      </c>
    </row>
    <row r="11" spans="1:13" ht="17.25">
      <c r="A11" s="8" t="s">
        <v>102</v>
      </c>
      <c r="B11" s="15">
        <v>-524.76542456009099</v>
      </c>
      <c r="C11" s="15">
        <v>-515.71802033239805</v>
      </c>
      <c r="D11" s="15"/>
      <c r="E11" s="15"/>
      <c r="F11" s="15"/>
      <c r="G11" s="15"/>
      <c r="H11" s="15"/>
      <c r="I11" s="15"/>
      <c r="J11" s="15"/>
      <c r="K11" s="15"/>
      <c r="L11" s="15"/>
      <c r="M11" s="17">
        <v>-532.16999999999996</v>
      </c>
    </row>
    <row r="12" spans="1:13" ht="18">
      <c r="A12" s="8" t="s">
        <v>103</v>
      </c>
      <c r="B12" s="15">
        <v>-25.016466333183001</v>
      </c>
      <c r="C12" s="15">
        <v>-23.63370267921</v>
      </c>
      <c r="D12" s="15">
        <v>-22.513255273508999</v>
      </c>
      <c r="E12" s="15">
        <v>-21.394304667410999</v>
      </c>
      <c r="F12" s="15">
        <v>-20.104884380958001</v>
      </c>
      <c r="G12" s="15">
        <v>-18.624026606756999</v>
      </c>
      <c r="H12" s="15">
        <v>-17.007993828657</v>
      </c>
      <c r="I12" s="15">
        <v>-15.33170835612</v>
      </c>
      <c r="J12" s="15">
        <v>-13.666158199161</v>
      </c>
      <c r="K12" s="15">
        <v>-12.068224566489</v>
      </c>
      <c r="L12" s="15"/>
      <c r="M12" s="17">
        <v>-13.54</v>
      </c>
    </row>
    <row r="13" spans="1:13" ht="18">
      <c r="A13" s="8" t="s">
        <v>156</v>
      </c>
      <c r="B13" s="15">
        <v>-26.280976919924999</v>
      </c>
      <c r="C13" s="15">
        <v>-27.137660976543</v>
      </c>
      <c r="D13" s="15">
        <v>-26.962351813565999</v>
      </c>
      <c r="E13" s="15">
        <v>-26.171717075010001</v>
      </c>
      <c r="F13" s="15">
        <v>-25.010201336093999</v>
      </c>
      <c r="G13" s="15">
        <v>-23.632604473958999</v>
      </c>
      <c r="H13" s="15">
        <v>-22.134131615544</v>
      </c>
      <c r="I13" s="15">
        <v>-20.569688819082</v>
      </c>
      <c r="J13" s="15">
        <v>-18.966672731915999</v>
      </c>
      <c r="K13" s="15"/>
      <c r="L13" s="15"/>
      <c r="M13" s="17">
        <v>-20.48</v>
      </c>
    </row>
    <row r="14" spans="1:13" ht="17.25">
      <c r="A14" s="8" t="s">
        <v>104</v>
      </c>
      <c r="B14" s="15">
        <v>-34.399724078538</v>
      </c>
      <c r="C14" s="15">
        <v>-31.365126255684</v>
      </c>
      <c r="D14" s="15">
        <v>-28.415093186454001</v>
      </c>
      <c r="E14" s="15">
        <v>-25.581634469703001</v>
      </c>
      <c r="F14" s="15">
        <v>-22.866445762952999</v>
      </c>
      <c r="G14" s="15">
        <v>-20.260967955306</v>
      </c>
      <c r="H14" s="15"/>
      <c r="I14" s="15"/>
      <c r="J14" s="15"/>
      <c r="K14" s="15"/>
      <c r="L14" s="15"/>
      <c r="M14" s="17">
        <v>-8.32</v>
      </c>
    </row>
    <row r="15" spans="1:13" ht="18">
      <c r="A15" s="8" t="s">
        <v>105</v>
      </c>
      <c r="B15" s="15">
        <v>-35.454705311220003</v>
      </c>
      <c r="C15" s="15">
        <v>-33.320315889588002</v>
      </c>
      <c r="D15" s="15">
        <v>-32.557460704976997</v>
      </c>
      <c r="E15" s="15">
        <v>-32.091878342706003</v>
      </c>
      <c r="F15" s="15">
        <v>-31.507395134631</v>
      </c>
      <c r="G15" s="15">
        <v>-30.650660814462</v>
      </c>
      <c r="H15" s="15">
        <v>-29.349969569894999</v>
      </c>
      <c r="I15" s="15">
        <v>-27.462296309681999</v>
      </c>
      <c r="J15" s="15">
        <v>-25.119286231221</v>
      </c>
      <c r="K15" s="15">
        <v>-22.585670931525001</v>
      </c>
      <c r="L15" s="15">
        <v>-20.075653584636001</v>
      </c>
      <c r="M15" s="17">
        <v>-16.13</v>
      </c>
    </row>
    <row r="16" spans="1:13" ht="18.75">
      <c r="A16" s="6" t="s">
        <v>106</v>
      </c>
      <c r="B16" s="15">
        <v>-3.200630505501</v>
      </c>
      <c r="C16" s="15">
        <v>-4.2524516605739997</v>
      </c>
      <c r="D16" s="15">
        <v>-4.9711325257230001</v>
      </c>
      <c r="E16" s="15">
        <v>-5.4526619878769997</v>
      </c>
      <c r="F16" s="15">
        <v>-5.8015493274959997</v>
      </c>
      <c r="G16" s="15">
        <v>-6.0513633175320001</v>
      </c>
      <c r="H16" s="15"/>
      <c r="I16" s="15"/>
      <c r="J16" s="15"/>
      <c r="K16" s="15"/>
      <c r="L16" s="15"/>
      <c r="M16" s="17">
        <v>8.44</v>
      </c>
    </row>
    <row r="17" spans="1:13" ht="18.75">
      <c r="A17" s="6" t="s">
        <v>107</v>
      </c>
      <c r="B17" s="15">
        <v>-5.3527364797140002</v>
      </c>
      <c r="C17" s="15">
        <v>-5.2733104682310001</v>
      </c>
      <c r="D17" s="15">
        <v>-5.1780183056549998</v>
      </c>
      <c r="E17" s="15">
        <v>-4.9337111551259998</v>
      </c>
      <c r="F17" s="15">
        <v>-4.407873588378</v>
      </c>
      <c r="G17" s="15">
        <v>-3.5475360430379999</v>
      </c>
      <c r="H17" s="15"/>
      <c r="I17" s="15"/>
      <c r="J17" s="15"/>
      <c r="K17" s="15"/>
      <c r="L17" s="15"/>
      <c r="M17" s="17">
        <v>5.8</v>
      </c>
    </row>
    <row r="18" spans="1:13" ht="18.75">
      <c r="A18" s="6" t="s">
        <v>108</v>
      </c>
      <c r="B18" s="15">
        <v>-17.371925908779001</v>
      </c>
      <c r="C18" s="15">
        <v>-15.545308555803</v>
      </c>
      <c r="D18" s="15">
        <v>-14.230114174614</v>
      </c>
      <c r="E18" s="15">
        <v>-13.471949564501999</v>
      </c>
      <c r="F18" s="15">
        <v>-12.957951040671</v>
      </c>
      <c r="G18" s="15">
        <v>-12.451162920494999</v>
      </c>
      <c r="H18" s="15">
        <v>-11.814721507913999</v>
      </c>
      <c r="I18" s="15">
        <v>-11.016716978163</v>
      </c>
      <c r="J18" s="15">
        <v>-10.106432711622</v>
      </c>
      <c r="K18" s="15"/>
      <c r="L18" s="15"/>
      <c r="M18" s="17">
        <v>5</v>
      </c>
    </row>
    <row r="19" spans="1:13" ht="17.25">
      <c r="A19" s="8" t="s">
        <v>109</v>
      </c>
      <c r="B19" s="15">
        <v>-10.672930792836</v>
      </c>
      <c r="C19" s="15">
        <v>-8.7666215523899993</v>
      </c>
      <c r="D19" s="15">
        <v>-6.5416050030240003</v>
      </c>
      <c r="E19" s="15">
        <v>-3.9869708166210001</v>
      </c>
      <c r="F19" s="15">
        <v>-1.102588345599</v>
      </c>
      <c r="G19" s="15">
        <v>2.0937318564630001</v>
      </c>
      <c r="H19" s="15">
        <v>5.5674430422779997</v>
      </c>
      <c r="I19" s="15"/>
      <c r="J19" s="15"/>
      <c r="K19" s="15"/>
      <c r="L19" s="15"/>
      <c r="M19" s="17">
        <v>-3.26</v>
      </c>
    </row>
    <row r="20" spans="1:13" ht="18">
      <c r="A20" s="8" t="s">
        <v>110</v>
      </c>
      <c r="B20" s="15">
        <v>-14.994824027781</v>
      </c>
      <c r="C20" s="15">
        <v>-12.741437563062</v>
      </c>
      <c r="D20" s="15">
        <v>-9.7356362996100003</v>
      </c>
      <c r="E20" s="15">
        <v>-6.1840522523130002</v>
      </c>
      <c r="F20" s="15">
        <v>-2.2486443716490001</v>
      </c>
      <c r="G20" s="15">
        <v>1.913104734489</v>
      </c>
      <c r="H20" s="15">
        <v>6.1331737415129997</v>
      </c>
      <c r="I20" s="15">
        <v>10.250248590971999</v>
      </c>
      <c r="J20" s="15">
        <v>14.166207301194</v>
      </c>
      <c r="K20" s="15">
        <v>17.909971117817999</v>
      </c>
      <c r="L20" s="15">
        <v>21.642453873417001</v>
      </c>
      <c r="M20" s="17">
        <v>2.65</v>
      </c>
    </row>
    <row r="21" spans="1:13" ht="16.5">
      <c r="A21" s="8" t="s">
        <v>111</v>
      </c>
      <c r="B21" s="15">
        <v>-30.228210603045</v>
      </c>
      <c r="C21" s="15">
        <v>-27.659175564150001</v>
      </c>
      <c r="D21" s="15">
        <v>-24.746915710374001</v>
      </c>
      <c r="E21" s="15">
        <v>-21.722877437547002</v>
      </c>
      <c r="F21" s="15">
        <v>-18.681840797334001</v>
      </c>
      <c r="G21" s="15">
        <v>-15.667687375782</v>
      </c>
      <c r="H21" s="15">
        <v>-12.713850842939999</v>
      </c>
      <c r="I21" s="15">
        <v>-9.8587513143209993</v>
      </c>
      <c r="J21" s="15">
        <v>-7.1429944600170003</v>
      </c>
      <c r="K21" s="15">
        <v>-4.605495626433</v>
      </c>
      <c r="L21" s="15">
        <v>-2.2777971057270001</v>
      </c>
      <c r="M21" s="17">
        <v>2.75</v>
      </c>
    </row>
    <row r="22" spans="1:13" ht="18">
      <c r="A22" s="8" t="s">
        <v>112</v>
      </c>
      <c r="B22" s="15">
        <v>-33.291819907475997</v>
      </c>
      <c r="C22" s="15">
        <v>-32.566523706405</v>
      </c>
      <c r="D22" s="15">
        <v>-31.946345721497998</v>
      </c>
      <c r="E22" s="15">
        <v>-30.557462903760001</v>
      </c>
      <c r="F22" s="15">
        <v>-28.587193702547999</v>
      </c>
      <c r="G22" s="15">
        <v>-26.306786280722999</v>
      </c>
      <c r="H22" s="15">
        <v>-23.885934151520999</v>
      </c>
      <c r="I22" s="15">
        <v>-21.436956020103</v>
      </c>
      <c r="J22" s="15">
        <v>-19.034146372176</v>
      </c>
      <c r="K22" s="15">
        <v>-16.717825172529</v>
      </c>
      <c r="L22" s="15">
        <v>-14.499882229638001</v>
      </c>
      <c r="M22" s="17">
        <v>3.1</v>
      </c>
    </row>
    <row r="23" spans="1:13" ht="17.25">
      <c r="A23" s="8" t="s">
        <v>113</v>
      </c>
      <c r="B23" s="15">
        <v>11.207691614534999</v>
      </c>
      <c r="C23" s="15">
        <v>11.378009876727001</v>
      </c>
      <c r="D23" s="15">
        <v>11.796246797750999</v>
      </c>
      <c r="E23" s="15">
        <v>12.501258549818999</v>
      </c>
      <c r="F23" s="15">
        <v>13.487598157878001</v>
      </c>
      <c r="G23" s="15"/>
      <c r="H23" s="15"/>
      <c r="I23" s="15"/>
      <c r="J23" s="15"/>
      <c r="K23" s="15"/>
      <c r="L23" s="15"/>
      <c r="M23" s="17">
        <v>7.91</v>
      </c>
    </row>
    <row r="24" spans="1:13" ht="18">
      <c r="A24" s="8" t="s">
        <v>114</v>
      </c>
      <c r="B24" s="15">
        <v>3.6634854583080001</v>
      </c>
      <c r="C24" s="15">
        <v>3.3983425284900002</v>
      </c>
      <c r="D24" s="15">
        <v>3.2011094211329998</v>
      </c>
      <c r="E24" s="15">
        <v>2.8814170470149998</v>
      </c>
      <c r="F24" s="15">
        <v>2.3218347535110002</v>
      </c>
      <c r="G24" s="15"/>
      <c r="H24" s="15"/>
      <c r="I24" s="15"/>
      <c r="J24" s="15"/>
      <c r="K24" s="15"/>
      <c r="L24" s="15"/>
      <c r="M24" s="17">
        <v>8.6999999999999993</v>
      </c>
    </row>
    <row r="25" spans="1:13" ht="18">
      <c r="A25" s="9" t="s">
        <v>115</v>
      </c>
      <c r="B25" s="15">
        <v>-23.502584150954998</v>
      </c>
      <c r="C25" s="15">
        <v>-22.660492964888999</v>
      </c>
      <c r="D25" s="15">
        <v>-20.992264909005002</v>
      </c>
      <c r="E25" s="15">
        <v>-18.786631704282001</v>
      </c>
      <c r="F25" s="15">
        <v>-16.155085562459998</v>
      </c>
      <c r="G25" s="15">
        <v>-13.169361669711</v>
      </c>
      <c r="H25" s="15">
        <v>-9.9287194950839996</v>
      </c>
      <c r="I25" s="15">
        <v>-6.5524771157819997</v>
      </c>
      <c r="J25" s="15">
        <v>-3.1663464338999998</v>
      </c>
      <c r="K25" s="15">
        <v>0.10897024905</v>
      </c>
      <c r="L25" s="15">
        <v>3.1727364937320002</v>
      </c>
      <c r="M25" s="17">
        <v>-3</v>
      </c>
    </row>
    <row r="26" spans="1:13" ht="18">
      <c r="A26" s="9" t="s">
        <v>116</v>
      </c>
      <c r="B26" s="15">
        <v>-37.621475566622998</v>
      </c>
      <c r="C26" s="15">
        <v>-38.018277624561001</v>
      </c>
      <c r="D26" s="15">
        <v>-37.962219457967997</v>
      </c>
      <c r="E26" s="15">
        <v>-37.495598315643001</v>
      </c>
      <c r="F26" s="15">
        <v>-36.833982582384003</v>
      </c>
      <c r="G26" s="15">
        <v>-36.127769587922998</v>
      </c>
      <c r="H26" s="15">
        <v>-35.457081691589998</v>
      </c>
      <c r="I26" s="15">
        <v>-34.866262389543003</v>
      </c>
      <c r="J26" s="15">
        <v>-34.395880077779999</v>
      </c>
      <c r="K26" s="15">
        <v>-34.105775490422999</v>
      </c>
      <c r="L26" s="15">
        <v>-34.101322428459</v>
      </c>
      <c r="M26" s="17">
        <v>-24.6</v>
      </c>
    </row>
    <row r="27" spans="1:13" ht="18">
      <c r="A27" s="9" t="s">
        <v>163</v>
      </c>
      <c r="B27" s="15">
        <v>-24.561716174034</v>
      </c>
      <c r="C27" s="15">
        <v>-23.029277328837001</v>
      </c>
      <c r="D27" s="15">
        <v>-21.280113660663002</v>
      </c>
      <c r="E27" s="15">
        <v>-19.291753283399999</v>
      </c>
      <c r="F27" s="15">
        <v>-17.075162122550999</v>
      </c>
      <c r="G27" s="15">
        <v>-14.691341617485</v>
      </c>
      <c r="H27" s="15">
        <v>-12.235981207359</v>
      </c>
      <c r="I27" s="15">
        <v>-9.8229015425190003</v>
      </c>
      <c r="J27" s="15">
        <v>-7.5674630573490003</v>
      </c>
      <c r="K27" s="15">
        <v>-5.5734615534390004</v>
      </c>
      <c r="L27" s="15">
        <v>-3.921674259555</v>
      </c>
      <c r="M27" s="17">
        <v>1.65</v>
      </c>
    </row>
    <row r="28" spans="1:13" ht="18">
      <c r="A28" s="9" t="s">
        <v>164</v>
      </c>
      <c r="B28" s="15">
        <v>-24.744921922850999</v>
      </c>
      <c r="C28" s="15">
        <v>-24.248418628823998</v>
      </c>
      <c r="D28" s="15">
        <v>-23.506520897691001</v>
      </c>
      <c r="E28" s="15">
        <v>-22.044495200598</v>
      </c>
      <c r="F28" s="15">
        <v>-20.019267167561999</v>
      </c>
      <c r="G28" s="15">
        <v>-17.633161333827001</v>
      </c>
      <c r="H28" s="15">
        <v>-15.057190489652999</v>
      </c>
      <c r="I28" s="15">
        <v>-12.454984330893</v>
      </c>
      <c r="J28" s="15">
        <v>-9.9802475414849994</v>
      </c>
      <c r="K28" s="15">
        <v>-7.7658658433459999</v>
      </c>
      <c r="L28" s="15">
        <v>-5.9142346239989996</v>
      </c>
      <c r="M28" s="17">
        <v>1.33</v>
      </c>
    </row>
    <row r="29" spans="1:13" ht="18">
      <c r="A29" s="9" t="s">
        <v>117</v>
      </c>
      <c r="B29" s="15">
        <v>-12.586725851076</v>
      </c>
      <c r="C29" s="15">
        <v>-11.220011330111999</v>
      </c>
      <c r="D29" s="15">
        <v>-10.253348427621001</v>
      </c>
      <c r="E29" s="15">
        <v>-9.4424119835369993</v>
      </c>
      <c r="F29" s="15">
        <v>-8.4732126856260006</v>
      </c>
      <c r="G29" s="15">
        <v>-7.1068788749790004</v>
      </c>
      <c r="H29" s="15">
        <v>-5.2376899885829999</v>
      </c>
      <c r="I29" s="15">
        <v>-2.8769166707970002</v>
      </c>
      <c r="J29" s="15">
        <v>-0.108351963447</v>
      </c>
      <c r="K29" s="15">
        <v>2.9431317770010001</v>
      </c>
      <c r="L29" s="15">
        <v>6.1295011764870004</v>
      </c>
      <c r="M29" s="17">
        <v>6.85</v>
      </c>
    </row>
    <row r="30" spans="1:13" ht="18.75">
      <c r="A30" s="9" t="s">
        <v>118</v>
      </c>
      <c r="B30" s="15">
        <v>-13.719772716312001</v>
      </c>
      <c r="C30" s="15">
        <v>-13.415435323641001</v>
      </c>
      <c r="D30" s="15">
        <v>-13.696870232838</v>
      </c>
      <c r="E30" s="15">
        <v>-13.997764917395999</v>
      </c>
      <c r="F30" s="15">
        <v>-13.9370096502</v>
      </c>
      <c r="G30" s="15">
        <v>-13.162284549180001</v>
      </c>
      <c r="H30" s="15">
        <v>-11.626412220266999</v>
      </c>
      <c r="I30" s="15">
        <v>-9.5549289191070006</v>
      </c>
      <c r="J30" s="15">
        <v>-7.192232534175</v>
      </c>
      <c r="K30" s="15">
        <v>-4.7510217842879996</v>
      </c>
      <c r="L30" s="15">
        <v>-2.4193905329100001</v>
      </c>
      <c r="M30" s="17">
        <v>1.53</v>
      </c>
    </row>
    <row r="31" spans="1:13" ht="18.75">
      <c r="A31" s="8" t="s">
        <v>119</v>
      </c>
      <c r="B31" s="15">
        <v>-47.577431631248999</v>
      </c>
      <c r="C31" s="15">
        <v>-42.848628093530998</v>
      </c>
      <c r="D31" s="15">
        <v>-39.395286635327999</v>
      </c>
      <c r="E31" s="15">
        <v>-36.016643716521003</v>
      </c>
      <c r="F31" s="15">
        <v>-32.088878405648998</v>
      </c>
      <c r="G31" s="15">
        <v>-27.409729985235</v>
      </c>
      <c r="H31" s="15">
        <v>-21.963105710324999</v>
      </c>
      <c r="I31" s="15">
        <v>-15.798735058158</v>
      </c>
      <c r="J31" s="15">
        <v>-8.9922403883520001</v>
      </c>
      <c r="K31" s="15">
        <v>-1.637852932326</v>
      </c>
      <c r="L31" s="15">
        <v>6.1473360774539998</v>
      </c>
      <c r="M31" s="17">
        <v>-34.479999999999997</v>
      </c>
    </row>
    <row r="32" spans="1:13" ht="18">
      <c r="A32" s="8" t="s">
        <v>120</v>
      </c>
      <c r="B32" s="15">
        <v>-22.234466260226998</v>
      </c>
      <c r="C32" s="15">
        <v>-22.494412340478</v>
      </c>
      <c r="D32" s="15">
        <v>-22.951561470356999</v>
      </c>
      <c r="E32" s="15">
        <v>-23.287517648655001</v>
      </c>
      <c r="F32" s="15">
        <v>-23.100166443275999</v>
      </c>
      <c r="G32" s="15">
        <v>-22.204629540249002</v>
      </c>
      <c r="H32" s="15">
        <v>-20.704501122200998</v>
      </c>
      <c r="I32" s="15">
        <v>-18.765275719203</v>
      </c>
      <c r="J32" s="15">
        <v>-16.535008040655001</v>
      </c>
      <c r="K32" s="15">
        <v>-14.15384008311</v>
      </c>
      <c r="L32" s="15">
        <v>-11.757192834387</v>
      </c>
      <c r="M32" s="17">
        <v>-7.79</v>
      </c>
    </row>
    <row r="33" spans="1:13" ht="18">
      <c r="A33" s="8" t="s">
        <v>121</v>
      </c>
      <c r="B33" s="15">
        <v>-27.883442806323</v>
      </c>
      <c r="C33" s="15">
        <v>-29.636541087699001</v>
      </c>
      <c r="D33" s="15">
        <v>-31.854876098838002</v>
      </c>
      <c r="E33" s="15">
        <v>-33.289236323304003</v>
      </c>
      <c r="F33" s="15">
        <v>-33.492663330867003</v>
      </c>
      <c r="G33" s="15">
        <v>-32.773551680102997</v>
      </c>
      <c r="H33" s="15">
        <v>-31.430688312230998</v>
      </c>
      <c r="I33" s="15">
        <v>-29.669635525842001</v>
      </c>
      <c r="J33" s="15">
        <v>-27.65778500199</v>
      </c>
      <c r="K33" s="15">
        <v>-25.536441764262001</v>
      </c>
      <c r="L33" s="15">
        <v>-23.415801086729999</v>
      </c>
      <c r="M33" s="17">
        <v>-18.62</v>
      </c>
    </row>
    <row r="34" spans="1:13" ht="18">
      <c r="A34" s="8" t="s">
        <v>122</v>
      </c>
      <c r="B34" s="15">
        <v>-63.686734691619002</v>
      </c>
      <c r="C34" s="15">
        <v>-63.992334195152999</v>
      </c>
      <c r="D34" s="15">
        <v>-62.904477211562998</v>
      </c>
      <c r="E34" s="15">
        <v>-61.244599807755002</v>
      </c>
      <c r="F34" s="15">
        <v>-59.580535406222999</v>
      </c>
      <c r="G34" s="15">
        <v>-58.268679880241997</v>
      </c>
      <c r="H34" s="15">
        <v>-57.396854383829996</v>
      </c>
      <c r="I34" s="15">
        <v>-56.984790027671998</v>
      </c>
      <c r="J34" s="15">
        <v>-57.074113377879002</v>
      </c>
      <c r="K34" s="15">
        <v>-57.717174079694999</v>
      </c>
      <c r="L34" s="15">
        <v>-58.962327677213999</v>
      </c>
      <c r="M34" s="17">
        <v>-33.53</v>
      </c>
    </row>
    <row r="35" spans="1:13" ht="18">
      <c r="A35" s="8" t="s">
        <v>123</v>
      </c>
      <c r="B35" s="15">
        <v>-68.990417145858004</v>
      </c>
      <c r="C35" s="15">
        <v>-68.654419489149006</v>
      </c>
      <c r="D35" s="15">
        <v>-64.892009965886999</v>
      </c>
      <c r="E35" s="15">
        <v>-60.353307570620998</v>
      </c>
      <c r="F35" s="15">
        <v>-56.642204582730002</v>
      </c>
      <c r="G35" s="15">
        <v>-53.783297762688001</v>
      </c>
      <c r="H35" s="15">
        <v>-51.478723612991999</v>
      </c>
      <c r="I35" s="15">
        <v>-49.658610526667999</v>
      </c>
      <c r="J35" s="15">
        <v>-48.320856282465002</v>
      </c>
      <c r="K35" s="15"/>
      <c r="L35" s="15"/>
      <c r="M35" s="17">
        <v>-40.99</v>
      </c>
    </row>
    <row r="36" spans="1:13" ht="18.75">
      <c r="A36" s="6" t="s">
        <v>124</v>
      </c>
      <c r="B36" s="15">
        <v>1.6468845582539999</v>
      </c>
      <c r="C36" s="15">
        <v>2.8719902152889998</v>
      </c>
      <c r="D36" s="15">
        <v>4.6755883051799998</v>
      </c>
      <c r="E36" s="15">
        <v>6.9773102336730002</v>
      </c>
      <c r="F36" s="15">
        <v>9.6975463171079994</v>
      </c>
      <c r="G36" s="15">
        <v>12.729719692326</v>
      </c>
      <c r="H36" s="15">
        <v>15.953428195848</v>
      </c>
      <c r="I36" s="15">
        <v>19.263654577869001</v>
      </c>
      <c r="J36" s="15">
        <v>22.576317894974999</v>
      </c>
      <c r="K36" s="15">
        <v>25.806793215332998</v>
      </c>
      <c r="L36" s="15">
        <v>28.820480334203999</v>
      </c>
      <c r="M36" s="17">
        <v>12.49</v>
      </c>
    </row>
    <row r="37" spans="1:13" ht="18.75">
      <c r="A37" s="6" t="s">
        <v>125</v>
      </c>
      <c r="B37" s="15">
        <v>-14.686678716176999</v>
      </c>
      <c r="C37" s="15">
        <v>-13.426269911301</v>
      </c>
      <c r="D37" s="15">
        <v>-11.072641547877</v>
      </c>
      <c r="E37" s="15">
        <v>-8.2053922333890004</v>
      </c>
      <c r="F37" s="15">
        <v>-5.4101638731269999</v>
      </c>
      <c r="G37" s="15">
        <v>-2.9047250274510001</v>
      </c>
      <c r="H37" s="15">
        <v>-0.62617767076800002</v>
      </c>
      <c r="I37" s="15">
        <v>1.4554684685970001</v>
      </c>
      <c r="J37" s="15">
        <v>3.3312123244529999</v>
      </c>
      <c r="K37" s="15">
        <v>4.9894918995479998</v>
      </c>
      <c r="L37" s="15">
        <v>6.431443802745</v>
      </c>
      <c r="M37" s="17">
        <v>13.72</v>
      </c>
    </row>
    <row r="38" spans="1:13" ht="18.75">
      <c r="A38" s="6" t="s">
        <v>126</v>
      </c>
      <c r="B38" s="15">
        <v>-19.161085307324999</v>
      </c>
      <c r="C38" s="15">
        <v>-17.360867739305998</v>
      </c>
      <c r="D38" s="15">
        <v>-15.259511699094</v>
      </c>
      <c r="E38" s="15">
        <v>-12.967042656555</v>
      </c>
      <c r="F38" s="15">
        <v>-10.565510618988</v>
      </c>
      <c r="G38" s="15">
        <v>-8.1354826620599994</v>
      </c>
      <c r="H38" s="15">
        <v>-5.7642223344029997</v>
      </c>
      <c r="I38" s="15">
        <v>-3.541598543418</v>
      </c>
      <c r="J38" s="15">
        <v>-1.552852812264</v>
      </c>
      <c r="K38" s="15">
        <v>0.128580940566</v>
      </c>
      <c r="L38" s="15">
        <v>1.447339641306</v>
      </c>
      <c r="M38" s="17">
        <v>14.13</v>
      </c>
    </row>
    <row r="39" spans="1:13" ht="18.75">
      <c r="A39" s="6" t="s">
        <v>127</v>
      </c>
      <c r="B39" s="15">
        <v>-36.761697007191003</v>
      </c>
      <c r="C39" s="15">
        <v>-34.102873382174998</v>
      </c>
      <c r="D39" s="15">
        <v>-31.094800218768</v>
      </c>
      <c r="E39" s="15">
        <v>-27.931420401143999</v>
      </c>
      <c r="F39" s="15">
        <v>-24.741505946663999</v>
      </c>
      <c r="G39" s="15">
        <v>-21.633155492987999</v>
      </c>
      <c r="H39" s="15">
        <v>-18.703565695542</v>
      </c>
      <c r="I39" s="15">
        <v>-16.041761962784999</v>
      </c>
      <c r="J39" s="15">
        <v>-13.730723581575001</v>
      </c>
      <c r="K39" s="15">
        <v>-11.850572158229999</v>
      </c>
      <c r="L39" s="15">
        <v>-10.476657524775</v>
      </c>
      <c r="M39" s="17">
        <v>1.1599999999999999</v>
      </c>
    </row>
    <row r="40" spans="1:13" ht="18.75">
      <c r="A40" s="6" t="s">
        <v>128</v>
      </c>
      <c r="B40" s="15">
        <v>-36.045296450631</v>
      </c>
      <c r="C40" s="15">
        <v>-31.902240428136</v>
      </c>
      <c r="D40" s="15">
        <v>-27.788515289808</v>
      </c>
      <c r="E40" s="15">
        <v>-23.834469546381001</v>
      </c>
      <c r="F40" s="15">
        <v>-20.139670397808001</v>
      </c>
      <c r="G40" s="15">
        <v>-16.784345876103</v>
      </c>
      <c r="H40" s="15">
        <v>-13.823366396931</v>
      </c>
      <c r="I40" s="15">
        <v>-11.290324013865</v>
      </c>
      <c r="J40" s="15">
        <v>-9.2043506910420003</v>
      </c>
      <c r="K40" s="15">
        <v>-7.5777605591999997</v>
      </c>
      <c r="L40" s="15">
        <v>-6.4237914437969996</v>
      </c>
      <c r="M40" s="17">
        <v>1.76</v>
      </c>
    </row>
    <row r="41" spans="1:13" ht="18.75">
      <c r="A41" s="8" t="s">
        <v>129</v>
      </c>
      <c r="B41" s="15">
        <v>-7.7802751672230004</v>
      </c>
      <c r="C41" s="15">
        <v>-5.5966518757500001</v>
      </c>
      <c r="D41" s="15">
        <v>-3.4761489994139998</v>
      </c>
      <c r="E41" s="15">
        <v>-1.435084057251</v>
      </c>
      <c r="F41" s="15">
        <v>0.492269484057</v>
      </c>
      <c r="G41" s="15">
        <v>2.2713464284290001</v>
      </c>
      <c r="H41" s="15">
        <v>3.867495297159</v>
      </c>
      <c r="I41" s="15">
        <v>5.2297380563609996</v>
      </c>
      <c r="J41" s="15">
        <v>6.2857480916880002</v>
      </c>
      <c r="K41" s="15">
        <v>6.997446151059</v>
      </c>
      <c r="L41" s="15"/>
      <c r="M41" s="17">
        <v>3.27</v>
      </c>
    </row>
    <row r="42" spans="1:13" ht="18.75">
      <c r="A42" s="8" t="s">
        <v>130</v>
      </c>
      <c r="B42" s="15">
        <v>-7.0823016928170004</v>
      </c>
      <c r="C42" s="15">
        <v>-10.005616955022001</v>
      </c>
      <c r="D42" s="15">
        <v>-11.384759499789</v>
      </c>
      <c r="E42" s="15">
        <v>-11.333165564838</v>
      </c>
      <c r="F42" s="15">
        <v>-10.449587182631999</v>
      </c>
      <c r="G42" s="15">
        <v>-9.1869515957699992</v>
      </c>
      <c r="H42" s="15">
        <v>-7.8248124384690003</v>
      </c>
      <c r="I42" s="15">
        <v>-6.5261929181670002</v>
      </c>
      <c r="J42" s="15">
        <v>-5.3387529213720004</v>
      </c>
      <c r="K42" s="15">
        <v>-4.19109159924</v>
      </c>
      <c r="L42" s="15">
        <v>-2.92065932613</v>
      </c>
      <c r="M42" s="17">
        <v>0.86</v>
      </c>
    </row>
    <row r="43" spans="1:13" ht="18.75">
      <c r="A43" s="8" t="s">
        <v>52</v>
      </c>
      <c r="B43" s="15">
        <v>-10.053417780276</v>
      </c>
      <c r="C43" s="15">
        <v>-10.437518659307999</v>
      </c>
      <c r="D43" s="15">
        <v>-10.280839201464</v>
      </c>
      <c r="E43" s="15">
        <v>-9.7047419115269999</v>
      </c>
      <c r="F43" s="15">
        <v>-8.82667865196</v>
      </c>
      <c r="G43" s="15">
        <v>-7.7218810319040001</v>
      </c>
      <c r="H43" s="15">
        <v>-6.4360784661029999</v>
      </c>
      <c r="I43" s="15">
        <v>-4.9989750189209996</v>
      </c>
      <c r="J43" s="15">
        <v>-3.4403705754990002</v>
      </c>
      <c r="K43" s="15">
        <v>-1.790137874889</v>
      </c>
      <c r="L43" s="15">
        <v>-7.9733365880999996E-2</v>
      </c>
      <c r="M43" s="17">
        <v>0.33</v>
      </c>
    </row>
    <row r="44" spans="1:13" ht="18.75">
      <c r="A44" s="8" t="s">
        <v>53</v>
      </c>
      <c r="B44" s="15">
        <v>-42.130733749416002</v>
      </c>
      <c r="C44" s="15">
        <v>-38.771716205859001</v>
      </c>
      <c r="D44" s="15">
        <v>-34.805373525467999</v>
      </c>
      <c r="E44" s="15">
        <v>-31.062211428183002</v>
      </c>
      <c r="F44" s="15">
        <v>-27.619481791590001</v>
      </c>
      <c r="G44" s="15">
        <v>-24.378043369524001</v>
      </c>
      <c r="H44" s="15">
        <v>-21.220804364759999</v>
      </c>
      <c r="I44" s="15">
        <v>-18.052950087081001</v>
      </c>
      <c r="J44" s="15">
        <v>-14.815841609516999</v>
      </c>
      <c r="K44" s="15">
        <v>-11.491666370457001</v>
      </c>
      <c r="L44" s="15">
        <v>-8.102515357443</v>
      </c>
      <c r="M44" s="17">
        <v>-1.32</v>
      </c>
    </row>
    <row r="45" spans="1:13" ht="18.75">
      <c r="A45" s="8" t="s">
        <v>131</v>
      </c>
      <c r="B45" s="15">
        <v>-16.181994320777999</v>
      </c>
      <c r="C45" s="15">
        <v>-15.778148525841001</v>
      </c>
      <c r="D45" s="15">
        <v>-15.408644156918999</v>
      </c>
      <c r="E45" s="15">
        <v>-14.362746068736</v>
      </c>
      <c r="F45" s="15">
        <v>-12.445872132681</v>
      </c>
      <c r="G45" s="15">
        <v>-9.7958569282859997</v>
      </c>
      <c r="H45" s="15">
        <v>-6.5925159560909998</v>
      </c>
      <c r="I45" s="15">
        <v>-3.012014490966</v>
      </c>
      <c r="J45" s="15">
        <v>0.77374863270899996</v>
      </c>
      <c r="K45" s="15">
        <v>4.6044663217800004</v>
      </c>
      <c r="L45" s="15">
        <v>8.3424609369660008</v>
      </c>
      <c r="M45" s="17">
        <v>-1.53</v>
      </c>
    </row>
    <row r="46" spans="1:13" ht="18.75">
      <c r="A46" s="8" t="s">
        <v>132</v>
      </c>
      <c r="B46" s="15">
        <v>-11.943568136213999</v>
      </c>
      <c r="C46" s="15">
        <v>-15.722663338628999</v>
      </c>
      <c r="D46" s="15">
        <v>-18.143671153062002</v>
      </c>
      <c r="E46" s="15">
        <v>-18.493585852052998</v>
      </c>
      <c r="F46" s="15">
        <v>-17.523420690750001</v>
      </c>
      <c r="G46" s="15">
        <v>-15.697319778503999</v>
      </c>
      <c r="H46" s="15">
        <v>-13.350133997499</v>
      </c>
      <c r="I46" s="15">
        <v>-10.761306916698</v>
      </c>
      <c r="J46" s="15">
        <v>-8.1664918217219995</v>
      </c>
      <c r="K46" s="15">
        <v>-5.7559564589279999</v>
      </c>
      <c r="L46" s="15">
        <v>-3.6694802495909999</v>
      </c>
      <c r="M46" s="17">
        <v>-1.94</v>
      </c>
    </row>
    <row r="47" spans="1:13" ht="18.75">
      <c r="A47" s="8" t="s">
        <v>133</v>
      </c>
      <c r="B47" s="15">
        <v>-60.176816869065</v>
      </c>
      <c r="C47" s="15">
        <v>-57.283459938276003</v>
      </c>
      <c r="D47" s="15">
        <v>-54.194024769534003</v>
      </c>
      <c r="E47" s="15">
        <v>-51.035320591671002</v>
      </c>
      <c r="F47" s="15">
        <v>-47.825279569704001</v>
      </c>
      <c r="G47" s="15">
        <v>-44.637089951961002</v>
      </c>
      <c r="H47" s="15">
        <v>-41.543585443620003</v>
      </c>
      <c r="I47" s="15">
        <v>-38.613749850506998</v>
      </c>
      <c r="J47" s="15">
        <v>-35.918174470815003</v>
      </c>
      <c r="K47" s="15">
        <v>-33.534143561645998</v>
      </c>
      <c r="L47" s="15">
        <v>-31.548086020581</v>
      </c>
      <c r="M47" s="17">
        <v>-24.85</v>
      </c>
    </row>
    <row r="48" spans="1:13" ht="18.75">
      <c r="A48" s="8" t="s">
        <v>134</v>
      </c>
      <c r="B48" s="15">
        <v>-71.236889830899003</v>
      </c>
      <c r="C48" s="15">
        <v>-65</v>
      </c>
      <c r="D48" s="15">
        <v>-60.602916239385003</v>
      </c>
      <c r="E48" s="15">
        <v>-55.800573800751003</v>
      </c>
      <c r="F48" s="15">
        <v>-51.502291696322999</v>
      </c>
      <c r="G48" s="15">
        <v>-47.635494504039002</v>
      </c>
      <c r="H48" s="15">
        <v>-44.151438627620998</v>
      </c>
      <c r="I48" s="15">
        <v>-41.027572298933997</v>
      </c>
      <c r="J48" s="15">
        <v>-38.264160954707997</v>
      </c>
      <c r="K48" s="15">
        <v>-35.879238730334997</v>
      </c>
      <c r="L48" s="15">
        <v>-33.913739169882</v>
      </c>
      <c r="M48" s="17">
        <v>-26.58</v>
      </c>
    </row>
    <row r="49" spans="1:13" ht="17.25">
      <c r="A49" s="9" t="s">
        <v>135</v>
      </c>
      <c r="B49" s="15">
        <v>3.763019086476</v>
      </c>
      <c r="C49" s="15">
        <v>4.6169668229880001</v>
      </c>
      <c r="D49" s="15">
        <v>5.5288442746679998</v>
      </c>
      <c r="E49" s="15">
        <v>6.5191262143020001</v>
      </c>
      <c r="F49" s="15">
        <v>7.6073201707619997</v>
      </c>
      <c r="G49" s="15">
        <v>8.8008797078280008</v>
      </c>
      <c r="H49" s="15">
        <v>10.087392928704</v>
      </c>
      <c r="I49" s="15">
        <v>11.423316098727</v>
      </c>
      <c r="J49" s="15">
        <v>12.702072417488999</v>
      </c>
      <c r="K49" s="15">
        <v>13.665864022473</v>
      </c>
      <c r="L49" s="15">
        <v>13.901273834214001</v>
      </c>
      <c r="M49" s="17">
        <v>14.21</v>
      </c>
    </row>
    <row r="50" spans="1:13" ht="18">
      <c r="A50" s="9" t="s">
        <v>136</v>
      </c>
      <c r="B50" s="15">
        <v>16.903655419170001</v>
      </c>
      <c r="C50" s="15">
        <v>18.785985306231002</v>
      </c>
      <c r="D50" s="15">
        <v>20.420205206660999</v>
      </c>
      <c r="E50" s="15">
        <v>21.97901967768</v>
      </c>
      <c r="F50" s="15">
        <v>23.414960976342002</v>
      </c>
      <c r="G50" s="15">
        <v>24.509523720044999</v>
      </c>
      <c r="H50" s="15">
        <v>24.938335063082999</v>
      </c>
      <c r="I50" s="15">
        <v>24.51223801455</v>
      </c>
      <c r="J50" s="15">
        <v>23.384907953667</v>
      </c>
      <c r="K50" s="15">
        <v>21.838867013457001</v>
      </c>
      <c r="L50" s="15">
        <v>20.100292827537</v>
      </c>
      <c r="M50" s="17">
        <v>14.85</v>
      </c>
    </row>
    <row r="51" spans="1:13" ht="18.75">
      <c r="A51" s="9" t="s">
        <v>137</v>
      </c>
      <c r="B51" s="15">
        <v>-13.071450154893</v>
      </c>
      <c r="C51" s="15">
        <v>-10.785007655643</v>
      </c>
      <c r="D51" s="15">
        <v>-8.2255368731639997</v>
      </c>
      <c r="E51" s="15">
        <v>-5.5433059956299999</v>
      </c>
      <c r="F51" s="15">
        <v>-2.818976727216</v>
      </c>
      <c r="G51" s="15">
        <v>-0.10279492313999999</v>
      </c>
      <c r="H51" s="15">
        <v>2.5619124866399998</v>
      </c>
      <c r="I51" s="15">
        <v>5.1270582185549998</v>
      </c>
      <c r="J51" s="15">
        <v>7.5345598842539996</v>
      </c>
      <c r="K51" s="15">
        <v>9.7138409320289991</v>
      </c>
      <c r="L51" s="15">
        <v>11.584115285223</v>
      </c>
      <c r="M51" s="17">
        <v>8.4600000000000009</v>
      </c>
    </row>
    <row r="52" spans="1:13" ht="18.75">
      <c r="A52" s="9" t="s">
        <v>138</v>
      </c>
      <c r="B52" s="15">
        <v>-36.958717827915002</v>
      </c>
      <c r="C52" s="15">
        <v>-34.473565125519002</v>
      </c>
      <c r="D52" s="15">
        <v>-31.935373960151999</v>
      </c>
      <c r="E52" s="15">
        <v>-29.487406621841998</v>
      </c>
      <c r="F52" s="15">
        <v>-27.181227929076002</v>
      </c>
      <c r="G52" s="15">
        <v>-25.042383437447999</v>
      </c>
      <c r="H52" s="15">
        <v>-23.092254734445</v>
      </c>
      <c r="I52" s="15">
        <v>-21.353643901940998</v>
      </c>
      <c r="J52" s="15">
        <v>-19.848209949594001</v>
      </c>
      <c r="K52" s="15">
        <v>-18.589742221401</v>
      </c>
      <c r="L52" s="15">
        <v>-17.576267010159</v>
      </c>
      <c r="M52" s="17">
        <v>-0.08</v>
      </c>
    </row>
    <row r="53" spans="1:13" ht="18.75">
      <c r="A53" s="6" t="s">
        <v>139</v>
      </c>
      <c r="B53" s="15">
        <v>-5.12660358756</v>
      </c>
      <c r="C53" s="15">
        <v>-0.53097298308600005</v>
      </c>
      <c r="D53" s="15">
        <v>3.3941915498399999</v>
      </c>
      <c r="E53" s="15">
        <v>6.6915552318809999</v>
      </c>
      <c r="F53" s="15">
        <v>9.3187564944630008</v>
      </c>
      <c r="G53" s="15">
        <v>11.187338202183</v>
      </c>
      <c r="H53" s="15">
        <v>12.269189789571</v>
      </c>
      <c r="I53" s="15">
        <v>12.653431481847001</v>
      </c>
      <c r="J53" s="15">
        <v>12.581846396067</v>
      </c>
      <c r="K53" s="15">
        <v>12.402847223286001</v>
      </c>
      <c r="L53" s="15">
        <v>12.519868362884999</v>
      </c>
      <c r="M53" s="17">
        <v>9.7899999999999991</v>
      </c>
    </row>
    <row r="54" spans="1:13" ht="18">
      <c r="A54" s="6" t="s">
        <v>140</v>
      </c>
      <c r="B54" s="15">
        <v>-19.132315542600001</v>
      </c>
      <c r="C54" s="15">
        <v>-15.917096559117001</v>
      </c>
      <c r="D54" s="15">
        <v>-12.241674291834</v>
      </c>
      <c r="E54" s="15">
        <v>-8.3712762589169998</v>
      </c>
      <c r="F54" s="15">
        <v>-4.4167387359030004</v>
      </c>
      <c r="G54" s="15">
        <v>-0.446748653637</v>
      </c>
      <c r="H54" s="15">
        <v>3.481429433313</v>
      </c>
      <c r="I54" s="15">
        <v>7.3113708297629998</v>
      </c>
      <c r="J54" s="15">
        <v>10.981349949804001</v>
      </c>
      <c r="K54" s="15">
        <v>14.420732385306</v>
      </c>
      <c r="L54" s="15">
        <v>17.553945789198</v>
      </c>
      <c r="M54" s="17">
        <v>-2.75</v>
      </c>
    </row>
    <row r="55" spans="1:13" ht="18.75">
      <c r="A55" s="6" t="s">
        <v>141</v>
      </c>
      <c r="B55" s="15">
        <v>-29.20507719714</v>
      </c>
      <c r="C55" s="15">
        <v>-25.774479023124002</v>
      </c>
      <c r="D55" s="15">
        <v>-22.970657289918002</v>
      </c>
      <c r="E55" s="15">
        <v>-20.591800702707001</v>
      </c>
      <c r="F55" s="15">
        <v>-18.607197353316</v>
      </c>
      <c r="G55" s="15">
        <v>-17.042415011193</v>
      </c>
      <c r="H55" s="15">
        <v>-15.935081874231001</v>
      </c>
      <c r="I55" s="15">
        <v>-15.315155960090999</v>
      </c>
      <c r="J55" s="15">
        <v>-15.19445246631</v>
      </c>
      <c r="K55" s="15">
        <v>-15.558887872203</v>
      </c>
      <c r="L55" s="15">
        <v>-16.362925157591999</v>
      </c>
      <c r="M55" s="17">
        <v>-8.81</v>
      </c>
    </row>
    <row r="56" spans="1:13" ht="18.75">
      <c r="A56" s="8" t="s">
        <v>142</v>
      </c>
      <c r="B56" s="15">
        <v>-19.756105286814002</v>
      </c>
      <c r="C56" s="15">
        <v>-17.330396292963002</v>
      </c>
      <c r="D56" s="15">
        <v>-15.161364115014001</v>
      </c>
      <c r="E56" s="15">
        <v>-13.146636018555</v>
      </c>
      <c r="F56" s="15">
        <v>-11.217484535595</v>
      </c>
      <c r="G56" s="15">
        <v>-9.3386635589519997</v>
      </c>
      <c r="H56" s="15"/>
      <c r="I56" s="15"/>
      <c r="J56" s="15"/>
      <c r="K56" s="15"/>
      <c r="L56" s="15"/>
      <c r="M56" s="17">
        <v>-12.67</v>
      </c>
    </row>
    <row r="57" spans="1:13" ht="18">
      <c r="A57" s="8" t="s">
        <v>143</v>
      </c>
      <c r="B57" s="15">
        <v>-25.012432636151999</v>
      </c>
      <c r="C57" s="15">
        <v>-22.766252496273001</v>
      </c>
      <c r="D57" s="15">
        <v>-21.379210353617999</v>
      </c>
      <c r="E57" s="15">
        <v>-19.920294847089</v>
      </c>
      <c r="F57" s="15">
        <v>-17.730108616778999</v>
      </c>
      <c r="G57" s="15">
        <v>-14.571349092534</v>
      </c>
      <c r="H57" s="15">
        <v>-10.446711367053</v>
      </c>
      <c r="I57" s="15"/>
      <c r="J57" s="15"/>
      <c r="K57" s="15"/>
      <c r="L57" s="15"/>
      <c r="M57" s="17">
        <v>-19.36</v>
      </c>
    </row>
    <row r="58" spans="1:13" ht="18">
      <c r="A58" s="8" t="s">
        <v>144</v>
      </c>
      <c r="B58" s="15">
        <v>-27.435723394716</v>
      </c>
      <c r="C58" s="15">
        <v>-30.496991271083999</v>
      </c>
      <c r="D58" s="15">
        <v>-24.571217867703002</v>
      </c>
      <c r="E58" s="15">
        <v>-18.29490031005</v>
      </c>
      <c r="F58" s="15">
        <v>-12.278795210643001</v>
      </c>
      <c r="G58" s="15">
        <v>-6.4433511187499999</v>
      </c>
      <c r="H58" s="15">
        <v>-0.75397899291000003</v>
      </c>
      <c r="I58" s="15">
        <v>4.7758309568969999</v>
      </c>
      <c r="J58" s="15">
        <v>10.107591534339001</v>
      </c>
      <c r="K58" s="15">
        <v>15.196828219169999</v>
      </c>
      <c r="L58" s="15">
        <v>20.006999598065999</v>
      </c>
      <c r="M58" s="17">
        <v>-21.69</v>
      </c>
    </row>
    <row r="59" spans="1:13" ht="18.75">
      <c r="A59" s="8" t="s">
        <v>59</v>
      </c>
      <c r="B59" s="15">
        <v>-26.772330176631002</v>
      </c>
      <c r="C59" s="15">
        <v>-26.284429417194001</v>
      </c>
      <c r="D59" s="15">
        <v>-23.749506010152</v>
      </c>
      <c r="E59" s="15">
        <v>-19.855786254329999</v>
      </c>
      <c r="F59" s="15">
        <v>-15.373507110975</v>
      </c>
      <c r="G59" s="15">
        <v>-11.343715200207001</v>
      </c>
      <c r="H59" s="15">
        <v>-8.0181719265960005</v>
      </c>
      <c r="I59" s="15">
        <v>-4.97063911461</v>
      </c>
      <c r="J59" s="15">
        <v>-1.8496469072249999</v>
      </c>
      <c r="K59" s="15"/>
      <c r="L59" s="15"/>
      <c r="M59" s="17">
        <v>-14.63</v>
      </c>
    </row>
    <row r="60" spans="1:13" ht="18.75">
      <c r="A60" s="8" t="s">
        <v>60</v>
      </c>
      <c r="B60" s="15">
        <v>-34.138544439128999</v>
      </c>
      <c r="C60" s="15">
        <v>-34.525325350620001</v>
      </c>
      <c r="D60" s="15">
        <v>-31.966554681047999</v>
      </c>
      <c r="E60" s="15">
        <v>-28.892886454068002</v>
      </c>
      <c r="F60" s="15">
        <v>-26.001832610480999</v>
      </c>
      <c r="G60" s="15">
        <v>-23.407605680627999</v>
      </c>
      <c r="H60" s="15">
        <v>-21.010758632721</v>
      </c>
      <c r="I60" s="15">
        <v>-18.665530557414002</v>
      </c>
      <c r="J60" s="15">
        <v>-16.239792886356</v>
      </c>
      <c r="K60" s="15"/>
      <c r="L60" s="15"/>
      <c r="M60" s="17">
        <v>-14.87</v>
      </c>
    </row>
    <row r="61" spans="1:13" ht="18.75">
      <c r="A61" s="8" t="s">
        <v>145</v>
      </c>
      <c r="B61" s="15">
        <v>-29.772868262709</v>
      </c>
      <c r="C61" s="15">
        <v>-25</v>
      </c>
      <c r="D61" s="15">
        <v>-20</v>
      </c>
      <c r="E61" s="15">
        <v>-15.916786192670999</v>
      </c>
      <c r="F61" s="15">
        <v>-13.456798335552</v>
      </c>
      <c r="G61" s="15">
        <v>-11.312330852316</v>
      </c>
      <c r="H61" s="15">
        <v>-8.9308513360559996</v>
      </c>
      <c r="I61" s="15">
        <v>-5.9853145642290002</v>
      </c>
      <c r="J61" s="15">
        <v>-2.5247058499650001</v>
      </c>
      <c r="K61" s="15">
        <v>1.2455306055269999</v>
      </c>
      <c r="L61" s="15">
        <v>5.1069806595990004</v>
      </c>
      <c r="M61" s="17">
        <v>-7.03</v>
      </c>
    </row>
    <row r="62" spans="1:13" ht="18.75">
      <c r="A62" s="8" t="s">
        <v>146</v>
      </c>
      <c r="B62" s="15">
        <v>-19.245451767789</v>
      </c>
      <c r="C62" s="15">
        <v>-18</v>
      </c>
      <c r="D62" s="15">
        <v>-17</v>
      </c>
      <c r="E62" s="15">
        <v>-16</v>
      </c>
      <c r="F62" s="15">
        <v>-15.338347725675</v>
      </c>
      <c r="G62" s="15">
        <v>-15.05590767096</v>
      </c>
      <c r="H62" s="15">
        <v>-13.215336189861</v>
      </c>
      <c r="I62" s="15">
        <v>-10.383159162285001</v>
      </c>
      <c r="J62" s="15">
        <v>-6.9181089322410001</v>
      </c>
      <c r="K62" s="15">
        <v>-3.0706758200430002</v>
      </c>
      <c r="L62" s="15">
        <v>0.95794452955499998</v>
      </c>
      <c r="M62" s="17">
        <v>-13.04</v>
      </c>
    </row>
    <row r="63" spans="1:13" ht="18.75">
      <c r="A63" s="8" t="s">
        <v>147</v>
      </c>
      <c r="B63" s="15">
        <v>-53.628196178739003</v>
      </c>
      <c r="C63" s="15">
        <v>-57.685590873884998</v>
      </c>
      <c r="D63" s="15">
        <v>-77.227237150830007</v>
      </c>
      <c r="E63" s="15">
        <v>-78.125913611889004</v>
      </c>
      <c r="F63" s="15">
        <v>-79.374435118329004</v>
      </c>
      <c r="G63" s="15">
        <v>-52.209693320226002</v>
      </c>
      <c r="H63" s="15">
        <v>-50.540900630844</v>
      </c>
      <c r="I63" s="15">
        <v>-49.014496047309002</v>
      </c>
      <c r="J63" s="15">
        <v>-47.671435453043998</v>
      </c>
      <c r="K63" s="15">
        <v>-46.573802993172002</v>
      </c>
      <c r="L63" s="15">
        <v>-45.791724227964004</v>
      </c>
      <c r="M63" s="17">
        <v>-43.99</v>
      </c>
    </row>
    <row r="64" spans="1:13" ht="17.25">
      <c r="A64" s="8" t="s">
        <v>148</v>
      </c>
      <c r="B64" s="15">
        <v>2.4675892622550002</v>
      </c>
      <c r="C64" s="15">
        <v>3.9428825915310002</v>
      </c>
      <c r="D64" s="15">
        <v>5.1006740585969998</v>
      </c>
      <c r="E64" s="15">
        <v>6.132583756611</v>
      </c>
      <c r="F64" s="15">
        <v>7.1878529536320004</v>
      </c>
      <c r="G64" s="15"/>
      <c r="H64" s="15"/>
      <c r="I64" s="15"/>
      <c r="J64" s="15"/>
      <c r="K64" s="15"/>
      <c r="L64" s="15"/>
      <c r="M64" s="17">
        <v>5.3</v>
      </c>
    </row>
    <row r="65" spans="1:13" ht="18">
      <c r="A65" s="8" t="s">
        <v>149</v>
      </c>
      <c r="B65" s="15">
        <v>-3.5243703818699998</v>
      </c>
      <c r="C65" s="15">
        <v>-5.8189255814039997</v>
      </c>
      <c r="D65" s="15">
        <v>-7.1411497061190001</v>
      </c>
      <c r="E65" s="15">
        <v>-7.4777597498370003</v>
      </c>
      <c r="F65" s="15">
        <v>-6.9113655842790003</v>
      </c>
      <c r="G65" s="15">
        <v>-5.7044415902369998</v>
      </c>
      <c r="H65" s="15">
        <v>-4.1348663894850004</v>
      </c>
      <c r="I65" s="15">
        <v>-2.417638085733</v>
      </c>
      <c r="J65" s="15">
        <v>-0.69689478471599997</v>
      </c>
      <c r="K65" s="15"/>
      <c r="L65" s="15"/>
      <c r="M65" s="17">
        <v>0.52</v>
      </c>
    </row>
    <row r="66" spans="1:13" ht="18.75">
      <c r="A66" s="8" t="s">
        <v>57</v>
      </c>
      <c r="B66" s="15">
        <v>-12.52150773276</v>
      </c>
      <c r="C66" s="15">
        <v>-12.277266094274999</v>
      </c>
      <c r="D66" s="15">
        <v>-11.373781149588</v>
      </c>
      <c r="E66" s="15">
        <v>-10.074717979716</v>
      </c>
      <c r="F66" s="15">
        <v>-8.5372852844370009</v>
      </c>
      <c r="G66" s="15">
        <v>-6.8629482304499998</v>
      </c>
      <c r="H66" s="15">
        <v>-5.1127464097319999</v>
      </c>
      <c r="I66" s="15">
        <v>-3.3149189645520001</v>
      </c>
      <c r="J66" s="15"/>
      <c r="K66" s="15"/>
      <c r="L66" s="15"/>
      <c r="M66" s="17">
        <v>0.63</v>
      </c>
    </row>
    <row r="67" spans="1:13" ht="18.75">
      <c r="A67" s="8" t="s">
        <v>150</v>
      </c>
      <c r="B67" s="15">
        <v>5.7111794161110003</v>
      </c>
      <c r="C67" s="15">
        <v>4.1086210974900004</v>
      </c>
      <c r="D67" s="15">
        <v>2.8657230219150001</v>
      </c>
      <c r="E67" s="15">
        <v>2.129201294454</v>
      </c>
      <c r="F67" s="15"/>
      <c r="G67" s="15"/>
      <c r="H67" s="15"/>
      <c r="I67" s="15"/>
      <c r="J67" s="15"/>
      <c r="K67" s="15"/>
      <c r="L67" s="15"/>
      <c r="M67" s="17">
        <v>5.62</v>
      </c>
    </row>
    <row r="68" spans="1:13" ht="18.75">
      <c r="A68" s="8" t="s">
        <v>58</v>
      </c>
      <c r="B68" s="15">
        <v>-18.288598791879</v>
      </c>
      <c r="C68" s="15">
        <v>-20.282428734555001</v>
      </c>
      <c r="D68" s="15">
        <v>-18.821078991234</v>
      </c>
      <c r="E68" s="15">
        <v>-16.050898382882998</v>
      </c>
      <c r="F68" s="15">
        <v>-12.948273142193999</v>
      </c>
      <c r="G68" s="15">
        <v>-9.9587268350309994</v>
      </c>
      <c r="H68" s="15">
        <v>-7.1941056515249997</v>
      </c>
      <c r="I68" s="15">
        <v>-4.6555000785539997</v>
      </c>
      <c r="J68" s="15">
        <v>-2.3341104806369999</v>
      </c>
      <c r="K68" s="15">
        <v>-0.238856598669</v>
      </c>
      <c r="L68" s="15">
        <v>1.6048782858420001</v>
      </c>
      <c r="M68" s="17">
        <v>-0.31</v>
      </c>
    </row>
    <row r="69" spans="1:13" ht="18.75">
      <c r="A69" s="8" t="s">
        <v>151</v>
      </c>
      <c r="B69" s="15">
        <v>-11.58495470535</v>
      </c>
      <c r="C69" s="15">
        <v>-10</v>
      </c>
      <c r="D69" s="15">
        <v>-8.2449215983290003</v>
      </c>
      <c r="E69" s="15">
        <v>-7.041742960473</v>
      </c>
      <c r="F69" s="15">
        <v>-5.7718056044999999</v>
      </c>
      <c r="G69" s="15">
        <v>-4.1818915496280002</v>
      </c>
      <c r="H69" s="15">
        <v>-2.1711504634560002</v>
      </c>
      <c r="I69" s="15">
        <v>0.201709073436</v>
      </c>
      <c r="J69" s="15">
        <v>2.8034297277090001</v>
      </c>
      <c r="K69" s="15">
        <v>5.485783095195</v>
      </c>
      <c r="L69" s="15">
        <v>8.1083236527540006</v>
      </c>
      <c r="M69" s="17">
        <v>2.44</v>
      </c>
    </row>
    <row r="70" spans="1:13" ht="18.75">
      <c r="A70" s="8" t="s">
        <v>152</v>
      </c>
      <c r="B70" s="15">
        <v>-9.9828001266629993</v>
      </c>
      <c r="C70" s="15">
        <v>-10</v>
      </c>
      <c r="D70" s="15">
        <v>-10.891815191478001</v>
      </c>
      <c r="E70" s="15">
        <v>-9</v>
      </c>
      <c r="F70" s="15">
        <v>-7.8132835109940002</v>
      </c>
      <c r="G70" s="15">
        <v>-5.388756306726</v>
      </c>
      <c r="H70" s="15">
        <v>-2.5228637316090001</v>
      </c>
      <c r="I70" s="15">
        <v>0.67393544883599998</v>
      </c>
      <c r="J70" s="15">
        <v>4.0917579585089996</v>
      </c>
      <c r="K70" s="15">
        <v>7.6188730063680001</v>
      </c>
      <c r="L70" s="15">
        <v>11.144123722017</v>
      </c>
      <c r="M70" s="17">
        <v>2.36</v>
      </c>
    </row>
    <row r="71" spans="1:13" ht="18.75">
      <c r="A71" s="8" t="s">
        <v>153</v>
      </c>
      <c r="B71" s="15">
        <v>-34.393727969483997</v>
      </c>
      <c r="C71" s="15">
        <v>-39</v>
      </c>
      <c r="D71" s="15">
        <v>-43.512098369843997</v>
      </c>
      <c r="E71" s="15">
        <v>-39</v>
      </c>
      <c r="F71" s="15">
        <v>-33.179357879031002</v>
      </c>
      <c r="G71" s="15">
        <v>-30.559486811763001</v>
      </c>
      <c r="H71" s="15">
        <v>-27.795493201008</v>
      </c>
      <c r="I71" s="15">
        <v>-25.058429683911001</v>
      </c>
      <c r="J71" s="15">
        <v>-22.453056858686999</v>
      </c>
      <c r="K71" s="15">
        <v>-20.068205229189001</v>
      </c>
      <c r="L71" s="15">
        <v>-18.006586385228999</v>
      </c>
      <c r="M71" s="17">
        <v>-18.8</v>
      </c>
    </row>
    <row r="72" spans="1:13" ht="18.75">
      <c r="A72" s="8" t="s">
        <v>154</v>
      </c>
      <c r="B72" s="15">
        <v>-33.489392999750997</v>
      </c>
      <c r="C72" s="15">
        <v>-34</v>
      </c>
      <c r="D72" s="15">
        <v>-33</v>
      </c>
      <c r="E72" s="15">
        <v>-32</v>
      </c>
      <c r="F72" s="15">
        <v>-34.185569285516998</v>
      </c>
      <c r="G72" s="15">
        <v>-30.885867501216001</v>
      </c>
      <c r="H72" s="15">
        <v>-27.940152328296001</v>
      </c>
      <c r="I72" s="15">
        <v>-25.381859821344001</v>
      </c>
      <c r="J72" s="15">
        <v>-23.170631235453001</v>
      </c>
      <c r="K72" s="15">
        <v>-21.32775465912</v>
      </c>
      <c r="L72" s="15">
        <v>-19.945926371553</v>
      </c>
      <c r="M72" s="17">
        <v>-19.739999999999998</v>
      </c>
    </row>
    <row r="73" spans="1:13" ht="16.5">
      <c r="A73" s="8" t="s">
        <v>155</v>
      </c>
      <c r="B73" s="19">
        <v>-13.792173376838999</v>
      </c>
      <c r="C73" s="19">
        <v>-14.824232359482</v>
      </c>
      <c r="D73" s="19">
        <v>-13.604817025878001</v>
      </c>
      <c r="E73" s="19">
        <v>-11.704099338789</v>
      </c>
      <c r="F73" s="19">
        <v>-9.5220171491250003</v>
      </c>
      <c r="G73" s="19">
        <v>-7.2085052489969996</v>
      </c>
      <c r="H73" s="19">
        <v>-4.8543693554849998</v>
      </c>
      <c r="I73" s="19">
        <v>-2.5319136180780002</v>
      </c>
      <c r="J73" s="19">
        <v>-0.302517613671</v>
      </c>
      <c r="K73" s="19">
        <v>1.7842137412320001</v>
      </c>
      <c r="L73" s="19">
        <v>3.6913561267050001</v>
      </c>
      <c r="M73" s="17">
        <v>-4.01</v>
      </c>
    </row>
    <row r="76" spans="1:13" ht="19.5">
      <c r="A76" s="10" t="s">
        <v>0</v>
      </c>
      <c r="B76" s="12">
        <v>17.319912664792771</v>
      </c>
      <c r="C76" s="12">
        <v>16.577168647722541</v>
      </c>
      <c r="D76" s="12">
        <v>15.528988319610827</v>
      </c>
      <c r="E76" s="12">
        <v>13.946863475266371</v>
      </c>
      <c r="F76" s="12">
        <v>12.725749778580486</v>
      </c>
      <c r="G76" s="12">
        <v>11.527453857407098</v>
      </c>
      <c r="H76" s="12">
        <v>9.8521606995152773</v>
      </c>
      <c r="I76" s="12">
        <v>9.0309303852493752</v>
      </c>
      <c r="J76" s="12">
        <v>8.6399219711681443</v>
      </c>
      <c r="K76" s="12">
        <v>8.9374910943990624</v>
      </c>
      <c r="L76" s="12">
        <v>9.4324408297739346</v>
      </c>
      <c r="M76" s="5"/>
    </row>
    <row r="77" spans="1:13" ht="19.5">
      <c r="A77" s="11" t="s">
        <v>1</v>
      </c>
      <c r="B77" s="11">
        <v>69</v>
      </c>
      <c r="C77" s="11">
        <v>69</v>
      </c>
      <c r="D77" s="11">
        <v>68</v>
      </c>
      <c r="E77" s="11">
        <v>68</v>
      </c>
      <c r="F77" s="11">
        <v>67</v>
      </c>
      <c r="G77" s="11">
        <v>63</v>
      </c>
      <c r="H77" s="11">
        <v>58</v>
      </c>
      <c r="I77" s="11">
        <v>56</v>
      </c>
      <c r="J77" s="11">
        <v>55</v>
      </c>
      <c r="K77" s="11">
        <v>49</v>
      </c>
      <c r="L77" s="11">
        <v>46</v>
      </c>
      <c r="M77" s="11">
        <v>69</v>
      </c>
    </row>
  </sheetData>
  <mergeCells count="1">
    <mergeCell ref="A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zoomScaleNormal="100" workbookViewId="0">
      <selection activeCell="A2" sqref="A2:M2"/>
    </sheetView>
  </sheetViews>
  <sheetFormatPr defaultColWidth="8.85546875" defaultRowHeight="15"/>
  <cols>
    <col min="1" max="1" width="16.28515625" customWidth="1"/>
  </cols>
  <sheetData>
    <row r="1" spans="1:14" ht="26.25">
      <c r="A1" s="92" t="s">
        <v>363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4" ht="26.25">
      <c r="A2" s="134" t="s">
        <v>204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>
      <c r="N3" s="1"/>
    </row>
    <row r="4" spans="1:14" ht="19.5">
      <c r="A4" s="13" t="s">
        <v>173</v>
      </c>
      <c r="B4" s="91">
        <v>0</v>
      </c>
      <c r="C4" s="91">
        <v>5.0000000000000001E-3</v>
      </c>
      <c r="D4" s="91">
        <v>0.01</v>
      </c>
      <c r="E4" s="91">
        <v>1.4999999999999999E-2</v>
      </c>
      <c r="F4" s="91">
        <v>0.02</v>
      </c>
      <c r="G4" s="91">
        <v>2.5000000000000001E-2</v>
      </c>
      <c r="H4" s="91">
        <v>0.03</v>
      </c>
      <c r="I4" s="91">
        <v>3.5000000000000003E-2</v>
      </c>
      <c r="J4" s="91">
        <v>0.04</v>
      </c>
      <c r="K4" s="91">
        <v>4.4999999999999998E-2</v>
      </c>
      <c r="L4" s="91">
        <v>0.05</v>
      </c>
      <c r="M4" s="16" t="s">
        <v>4</v>
      </c>
      <c r="N4" s="1"/>
    </row>
    <row r="5" spans="1:14" ht="17.25">
      <c r="A5" s="6" t="s">
        <v>171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4"/>
      <c r="N5" s="1"/>
    </row>
    <row r="6" spans="1:14" ht="17.25">
      <c r="A6" s="8" t="s">
        <v>78</v>
      </c>
      <c r="B6" s="7">
        <v>-13.42828039059</v>
      </c>
      <c r="C6" s="7">
        <v>-9.6590019546150003</v>
      </c>
      <c r="D6" s="7">
        <v>-5.7554134745249996</v>
      </c>
      <c r="E6" s="7">
        <v>-1.859610260001</v>
      </c>
      <c r="F6" s="7">
        <v>1.902572418396</v>
      </c>
      <c r="G6" s="7">
        <v>5.4571800598770004</v>
      </c>
      <c r="H6" s="7">
        <v>10.402010190195</v>
      </c>
      <c r="I6" s="7"/>
      <c r="J6" s="7"/>
      <c r="K6" s="7"/>
      <c r="L6" s="7"/>
      <c r="M6" s="17">
        <v>4.33</v>
      </c>
      <c r="N6" s="1"/>
    </row>
    <row r="7" spans="1:14" ht="16.5">
      <c r="A7" s="8" t="s">
        <v>79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7"/>
      <c r="N7" s="1"/>
    </row>
    <row r="8" spans="1:14" ht="18">
      <c r="A8" s="8" t="s">
        <v>80</v>
      </c>
      <c r="B8" s="7">
        <v>-30.172878779276999</v>
      </c>
      <c r="C8" s="7">
        <v>-28.631425815680998</v>
      </c>
      <c r="D8" s="7">
        <v>-25.260958724664</v>
      </c>
      <c r="E8" s="7">
        <v>-21.433588738691999</v>
      </c>
      <c r="F8" s="7">
        <v>-17.731980479109001</v>
      </c>
      <c r="G8" s="7">
        <v>-14.417347533615001</v>
      </c>
      <c r="H8" s="7">
        <v>-11.587819539504</v>
      </c>
      <c r="I8" s="7">
        <v>-9.256025637534</v>
      </c>
      <c r="J8" s="7">
        <v>-7.3979008819559997</v>
      </c>
      <c r="K8" s="7">
        <v>-5.9838377194439998</v>
      </c>
      <c r="L8" s="7">
        <v>-4.9973350842870001</v>
      </c>
      <c r="M8" s="17">
        <v>-17.39</v>
      </c>
      <c r="N8" s="1"/>
    </row>
    <row r="9" spans="1:14" ht="18">
      <c r="A9" s="8" t="s">
        <v>81</v>
      </c>
      <c r="B9" s="7">
        <v>-61.250584998134997</v>
      </c>
      <c r="C9" s="7">
        <v>-57.260172791172003</v>
      </c>
      <c r="D9" s="7">
        <v>-52.648341133518002</v>
      </c>
      <c r="E9" s="7">
        <v>-48.332281106030997</v>
      </c>
      <c r="F9" s="7">
        <v>-44.531210879922</v>
      </c>
      <c r="G9" s="7">
        <v>-41.248682852051999</v>
      </c>
      <c r="H9" s="7">
        <v>-38.403186297216003</v>
      </c>
      <c r="I9" s="7">
        <v>-35.885529831840003</v>
      </c>
      <c r="J9" s="7">
        <v>-33.588078736406999</v>
      </c>
      <c r="K9" s="7">
        <v>-31.417765873299</v>
      </c>
      <c r="L9" s="7">
        <v>-29.299919309543998</v>
      </c>
      <c r="M9" s="17">
        <v>-28.31</v>
      </c>
      <c r="N9" s="1"/>
    </row>
    <row r="10" spans="1:14" ht="18">
      <c r="A10" s="6" t="s">
        <v>61</v>
      </c>
      <c r="B10" s="7">
        <v>-25.156535915081999</v>
      </c>
      <c r="C10" s="7">
        <v>-23.833732284882</v>
      </c>
      <c r="D10" s="7">
        <v>-20.900931958023001</v>
      </c>
      <c r="E10" s="7">
        <v>-17.363910096039</v>
      </c>
      <c r="F10" s="7">
        <v>-13.777251000786</v>
      </c>
      <c r="G10" s="7">
        <v>-10.513907585142</v>
      </c>
      <c r="H10" s="7">
        <v>-7.9888190168279998</v>
      </c>
      <c r="I10" s="7">
        <v>-6.4013239502549997</v>
      </c>
      <c r="J10" s="7"/>
      <c r="K10" s="7"/>
      <c r="L10" s="7"/>
      <c r="M10" s="17">
        <v>-7.31</v>
      </c>
      <c r="N10" s="1"/>
    </row>
    <row r="11" spans="1:14" ht="17.25">
      <c r="A11" s="8" t="s">
        <v>75</v>
      </c>
      <c r="B11" s="7">
        <v>-14.10685213431</v>
      </c>
      <c r="C11" s="7">
        <v>-11.623962421227001</v>
      </c>
      <c r="D11" s="7">
        <v>-9.1325117774670002</v>
      </c>
      <c r="E11" s="7">
        <v>-6.798663533259</v>
      </c>
      <c r="F11" s="7"/>
      <c r="G11" s="7"/>
      <c r="H11" s="7"/>
      <c r="I11" s="7"/>
      <c r="J11" s="7"/>
      <c r="K11" s="7"/>
      <c r="L11" s="7"/>
      <c r="M11" s="17">
        <v>7.37</v>
      </c>
      <c r="N11" s="1"/>
    </row>
    <row r="12" spans="1:14" ht="18">
      <c r="A12" s="8" t="s">
        <v>76</v>
      </c>
      <c r="B12" s="7">
        <v>-14.255054998821</v>
      </c>
      <c r="C12" s="7">
        <v>-12.077271189906</v>
      </c>
      <c r="D12" s="7">
        <v>-9.6275686609440001</v>
      </c>
      <c r="E12" s="7">
        <v>-7.1593289845739996</v>
      </c>
      <c r="F12" s="7">
        <v>-5.0281197208709996</v>
      </c>
      <c r="G12" s="7"/>
      <c r="H12" s="7"/>
      <c r="I12" s="7"/>
      <c r="J12" s="7"/>
      <c r="K12" s="7"/>
      <c r="L12" s="7"/>
      <c r="M12" s="17">
        <v>4.5999999999999996</v>
      </c>
      <c r="N12" s="1"/>
    </row>
    <row r="13" spans="1:14" ht="18">
      <c r="A13" s="8" t="s">
        <v>77</v>
      </c>
      <c r="B13" s="7">
        <v>-37.112239341684003</v>
      </c>
      <c r="C13" s="7">
        <v>-38.452896572649003</v>
      </c>
      <c r="D13" s="7">
        <v>-38.325638548664998</v>
      </c>
      <c r="E13" s="7">
        <v>-37.919505291524999</v>
      </c>
      <c r="F13" s="7"/>
      <c r="G13" s="7"/>
      <c r="H13" s="7"/>
      <c r="I13" s="7"/>
      <c r="J13" s="7"/>
      <c r="K13" s="7"/>
      <c r="L13" s="7"/>
      <c r="M13" s="17">
        <v>-19.989999999999998</v>
      </c>
      <c r="N13" s="1"/>
    </row>
    <row r="14" spans="1:14" ht="17.25">
      <c r="A14" s="8" t="s">
        <v>73</v>
      </c>
      <c r="B14" s="7">
        <v>-26.471817833915999</v>
      </c>
      <c r="C14" s="7">
        <v>-23.626801951739999</v>
      </c>
      <c r="D14" s="7">
        <v>-20.152095158559</v>
      </c>
      <c r="E14" s="7">
        <v>-16.53949944348</v>
      </c>
      <c r="F14" s="7"/>
      <c r="G14" s="7"/>
      <c r="H14" s="7"/>
      <c r="I14" s="7"/>
      <c r="J14" s="7"/>
      <c r="K14" s="7"/>
      <c r="L14" s="7"/>
      <c r="M14" s="17">
        <v>1.98</v>
      </c>
      <c r="N14" s="1"/>
    </row>
    <row r="15" spans="1:14" ht="18">
      <c r="A15" s="8" t="s">
        <v>74</v>
      </c>
      <c r="B15" s="7">
        <v>-63.351945619170003</v>
      </c>
      <c r="C15" s="7">
        <v>-60.554797517565</v>
      </c>
      <c r="D15" s="7">
        <v>-56.318901704325</v>
      </c>
      <c r="E15" s="7">
        <v>-51.794641702713001</v>
      </c>
      <c r="F15" s="7">
        <v>-47.464092908582998</v>
      </c>
      <c r="G15" s="7">
        <v>-43.555506625097998</v>
      </c>
      <c r="H15" s="7">
        <v>-40.135879584918001</v>
      </c>
      <c r="I15" s="7">
        <v>-37.129983253700999</v>
      </c>
      <c r="J15" s="7">
        <v>-34.318073042096998</v>
      </c>
      <c r="K15" s="7">
        <v>-31.350843061317001</v>
      </c>
      <c r="L15" s="7">
        <v>-27.818938417881</v>
      </c>
      <c r="M15" s="17">
        <v>-15.67</v>
      </c>
      <c r="N15" s="1"/>
    </row>
    <row r="16" spans="1:14" ht="17.25">
      <c r="A16" s="6" t="s">
        <v>63</v>
      </c>
      <c r="B16" s="7">
        <v>-2.5639729784759999</v>
      </c>
      <c r="C16" s="7">
        <v>-0.21829924556700001</v>
      </c>
      <c r="D16" s="7">
        <v>2.0921455739339998</v>
      </c>
      <c r="E16" s="7">
        <v>4.3927710542040002</v>
      </c>
      <c r="F16" s="7">
        <v>6.6760174567709996</v>
      </c>
      <c r="G16" s="7">
        <v>8.9129783452320002</v>
      </c>
      <c r="H16" s="7">
        <v>11.074340405699999</v>
      </c>
      <c r="I16" s="7">
        <v>13.131529782072001</v>
      </c>
      <c r="J16" s="7">
        <v>14.477199374664</v>
      </c>
      <c r="K16" s="7">
        <v>13.529197239050999</v>
      </c>
      <c r="L16" s="7"/>
      <c r="M16" s="17">
        <v>7.74</v>
      </c>
      <c r="N16" s="1"/>
    </row>
    <row r="17" spans="1:14" ht="18.75">
      <c r="A17" s="6" t="s">
        <v>64</v>
      </c>
      <c r="B17" s="7">
        <v>1.206223441878</v>
      </c>
      <c r="C17" s="7">
        <v>3.7450433095140001</v>
      </c>
      <c r="D17" s="7">
        <v>5.8942388295960004</v>
      </c>
      <c r="E17" s="7">
        <v>7.520791059834</v>
      </c>
      <c r="F17" s="7">
        <v>8.3725328476919998</v>
      </c>
      <c r="G17" s="7">
        <v>8.1924554872289992</v>
      </c>
      <c r="H17" s="7">
        <v>6.9621232994040003</v>
      </c>
      <c r="I17" s="7">
        <v>4.8733662794699999</v>
      </c>
      <c r="J17" s="7">
        <v>2.1439068658020002</v>
      </c>
      <c r="K17" s="7"/>
      <c r="L17" s="7"/>
      <c r="M17" s="17">
        <v>8</v>
      </c>
      <c r="N17" s="1"/>
    </row>
    <row r="18" spans="1:14" ht="18.75">
      <c r="A18" s="6" t="s">
        <v>65</v>
      </c>
      <c r="B18" s="7">
        <v>-27.213973534410002</v>
      </c>
      <c r="C18" s="7">
        <v>-25.3195327671</v>
      </c>
      <c r="D18" s="7">
        <v>-22.616297812094999</v>
      </c>
      <c r="E18" s="7">
        <v>-19.622273781825001</v>
      </c>
      <c r="F18" s="7">
        <v>-16.636171814301001</v>
      </c>
      <c r="G18" s="7">
        <v>-13.822146391989</v>
      </c>
      <c r="H18" s="7">
        <v>-11.251736792439001</v>
      </c>
      <c r="I18" s="7">
        <v>-8.9514051123510008</v>
      </c>
      <c r="J18" s="7">
        <v>-6.9468253586159996</v>
      </c>
      <c r="K18" s="7"/>
      <c r="L18" s="7"/>
      <c r="M18" s="17">
        <v>6.69</v>
      </c>
      <c r="N18" s="1"/>
    </row>
    <row r="19" spans="1:14" ht="18.75">
      <c r="A19" s="6" t="s">
        <v>66</v>
      </c>
      <c r="B19" s="7">
        <v>-42.783816664446</v>
      </c>
      <c r="C19" s="7">
        <v>-42.658566170454002</v>
      </c>
      <c r="D19" s="7">
        <v>-41.497882949054997</v>
      </c>
      <c r="E19" s="7">
        <v>-40.057901301755997</v>
      </c>
      <c r="F19" s="7">
        <v>-38.715792765662997</v>
      </c>
      <c r="G19" s="7">
        <v>-37.627283108922001</v>
      </c>
      <c r="H19" s="7">
        <v>-36.810021364038001</v>
      </c>
      <c r="I19" s="7">
        <v>-36.226287779408999</v>
      </c>
      <c r="J19" s="7">
        <v>-35.838225618000003</v>
      </c>
      <c r="K19" s="7"/>
      <c r="L19" s="7"/>
      <c r="M19" s="17">
        <v>0.54</v>
      </c>
      <c r="N19" s="1"/>
    </row>
    <row r="20" spans="1:14" ht="17.25">
      <c r="A20" s="8" t="s">
        <v>67</v>
      </c>
      <c r="B20" s="7">
        <v>-7.6895567367839996</v>
      </c>
      <c r="C20" s="7">
        <v>-4.3361979529049997</v>
      </c>
      <c r="D20" s="7">
        <v>-0.81788643108900005</v>
      </c>
      <c r="E20" s="7">
        <v>2.7479525098740001</v>
      </c>
      <c r="F20" s="7">
        <v>6.2440690029899999</v>
      </c>
      <c r="G20" s="7">
        <v>9.5700037800899995</v>
      </c>
      <c r="H20" s="7">
        <v>11.926917660372</v>
      </c>
      <c r="I20" s="7"/>
      <c r="J20" s="7"/>
      <c r="K20" s="7"/>
      <c r="L20" s="7"/>
      <c r="M20" s="17">
        <v>3.48</v>
      </c>
      <c r="N20" s="1"/>
    </row>
    <row r="21" spans="1:14" ht="16.5">
      <c r="A21" s="8" t="s">
        <v>68</v>
      </c>
      <c r="B21" s="7">
        <v>7.3227278194979997</v>
      </c>
      <c r="C21" s="7">
        <v>9.6925227858029999</v>
      </c>
      <c r="D21" s="7">
        <v>11.690056292498999</v>
      </c>
      <c r="E21" s="7">
        <v>12.003334573151999</v>
      </c>
      <c r="F21" s="7"/>
      <c r="G21" s="7"/>
      <c r="H21" s="7"/>
      <c r="I21" s="7"/>
      <c r="J21" s="7"/>
      <c r="K21" s="7"/>
      <c r="L21" s="7"/>
      <c r="M21" s="17">
        <v>8.4499999999999993</v>
      </c>
      <c r="N21" s="1"/>
    </row>
    <row r="22" spans="1:14" ht="18">
      <c r="A22" s="8" t="s">
        <v>69</v>
      </c>
      <c r="B22" s="7">
        <v>-25.551036642846</v>
      </c>
      <c r="C22" s="7">
        <v>-23.960896809876001</v>
      </c>
      <c r="D22" s="7">
        <v>-21.673788522515999</v>
      </c>
      <c r="E22" s="7">
        <v>-19.272035413175999</v>
      </c>
      <c r="F22" s="7">
        <v>-17.059807015602001</v>
      </c>
      <c r="G22" s="7">
        <v>-15.188718154428001</v>
      </c>
      <c r="H22" s="7">
        <v>-13.715756715063</v>
      </c>
      <c r="I22" s="7">
        <v>-12.641914665314999</v>
      </c>
      <c r="J22" s="7">
        <v>-11.941370596194</v>
      </c>
      <c r="K22" s="7">
        <v>-11.581715373228</v>
      </c>
      <c r="L22" s="7">
        <v>-11.534377650353999</v>
      </c>
      <c r="M22" s="17">
        <v>1.99</v>
      </c>
      <c r="N22" s="1"/>
    </row>
    <row r="23" spans="1:14" ht="18">
      <c r="A23" s="8" t="s">
        <v>70</v>
      </c>
      <c r="B23" s="7">
        <v>-57.462333734559003</v>
      </c>
      <c r="C23" s="7">
        <v>-54.516965323664998</v>
      </c>
      <c r="D23" s="7">
        <v>-51.375661998101997</v>
      </c>
      <c r="E23" s="7">
        <v>-48.514727379495</v>
      </c>
      <c r="F23" s="7">
        <v>-46.118993283324002</v>
      </c>
      <c r="G23" s="7">
        <v>-44.217734996369998</v>
      </c>
      <c r="H23" s="7">
        <v>-42.753117118218</v>
      </c>
      <c r="I23" s="7">
        <v>-41.627636517558003</v>
      </c>
      <c r="J23" s="7">
        <v>-40.734338570211001</v>
      </c>
      <c r="K23" s="7">
        <v>-39.972901809203996</v>
      </c>
      <c r="L23" s="7">
        <v>-39.254483745243</v>
      </c>
      <c r="M23" s="17">
        <v>-7.57</v>
      </c>
      <c r="N23" s="1"/>
    </row>
    <row r="24" spans="1:14" ht="17.25">
      <c r="A24" s="8" t="s">
        <v>71</v>
      </c>
      <c r="B24" s="7">
        <v>8.1539461397939998</v>
      </c>
      <c r="C24" s="7">
        <v>9.0179452059840006</v>
      </c>
      <c r="D24" s="7"/>
      <c r="E24" s="7"/>
      <c r="F24" s="7"/>
      <c r="G24" s="7"/>
      <c r="H24" s="7"/>
      <c r="I24" s="7"/>
      <c r="J24" s="7"/>
      <c r="K24" s="7"/>
      <c r="L24" s="7"/>
      <c r="M24" s="17">
        <v>7.83</v>
      </c>
      <c r="N24" s="1"/>
    </row>
    <row r="25" spans="1:14" ht="16.5">
      <c r="A25" s="8" t="s">
        <v>72</v>
      </c>
      <c r="B25" s="7">
        <v>4.5957512746470002</v>
      </c>
      <c r="C25" s="7">
        <v>5.8520712243629998</v>
      </c>
      <c r="D25" s="7">
        <v>7.9710169346340001</v>
      </c>
      <c r="E25" s="7">
        <v>9.160360671267</v>
      </c>
      <c r="F25" s="7">
        <v>10.701971014371001</v>
      </c>
      <c r="G25" s="7">
        <v>11.994775462253999</v>
      </c>
      <c r="H25" s="7">
        <v>12.969844112199</v>
      </c>
      <c r="I25" s="7">
        <v>13.599685688355001</v>
      </c>
      <c r="J25" s="7">
        <v>13.882913268119999</v>
      </c>
      <c r="K25" s="7">
        <v>13.840781681960999</v>
      </c>
      <c r="L25" s="7">
        <v>13.510367232726001</v>
      </c>
      <c r="M25" s="17">
        <v>7.23</v>
      </c>
      <c r="N25" s="1"/>
    </row>
    <row r="26" spans="1:14" ht="18">
      <c r="A26" s="9" t="s">
        <v>82</v>
      </c>
      <c r="B26" s="7">
        <v>-4.6685430621570001</v>
      </c>
      <c r="C26" s="7">
        <v>-1.3329662801519999</v>
      </c>
      <c r="D26" s="7">
        <v>2.264060158815</v>
      </c>
      <c r="E26" s="7">
        <v>5.9972772893670001</v>
      </c>
      <c r="F26" s="7">
        <v>9.7934093882820008</v>
      </c>
      <c r="G26" s="7">
        <v>13.428412669698</v>
      </c>
      <c r="H26" s="7">
        <v>15.348713186858999</v>
      </c>
      <c r="I26" s="7">
        <v>13.847430966174</v>
      </c>
      <c r="J26" s="7"/>
      <c r="K26" s="7"/>
      <c r="L26" s="7"/>
      <c r="M26" s="17">
        <v>8.84</v>
      </c>
      <c r="N26" s="1"/>
    </row>
    <row r="27" spans="1:14" ht="18">
      <c r="A27" s="9" t="s">
        <v>83</v>
      </c>
      <c r="B27" s="7">
        <v>-26.560831570689</v>
      </c>
      <c r="C27" s="7">
        <v>-22.995753297347999</v>
      </c>
      <c r="D27" s="7">
        <v>-19.269338249694002</v>
      </c>
      <c r="E27" s="7">
        <v>-15.688534952258999</v>
      </c>
      <c r="F27" s="7">
        <v>-12.449817476304</v>
      </c>
      <c r="G27" s="7">
        <v>-9.6678918260339994</v>
      </c>
      <c r="H27" s="7">
        <v>-7.3915811032440004</v>
      </c>
      <c r="I27" s="7">
        <v>-5.6132817065129998</v>
      </c>
      <c r="J27" s="7">
        <v>-4.2693420962399999</v>
      </c>
      <c r="K27" s="7">
        <v>-3.2373935553569999</v>
      </c>
      <c r="L27" s="7">
        <v>-2.359070694903</v>
      </c>
      <c r="M27" s="17">
        <v>7.33</v>
      </c>
      <c r="N27" s="1"/>
    </row>
    <row r="28" spans="1:14" ht="18">
      <c r="A28" s="9" t="s">
        <v>85</v>
      </c>
      <c r="B28" s="7">
        <v>3.2496377187299998</v>
      </c>
      <c r="C28" s="7">
        <v>6.195210384129</v>
      </c>
      <c r="D28" s="7">
        <v>8.9438913076110005</v>
      </c>
      <c r="E28" s="7">
        <v>11.369151255306001</v>
      </c>
      <c r="F28" s="7">
        <v>13.303923784593</v>
      </c>
      <c r="G28" s="7">
        <v>14.586842628189</v>
      </c>
      <c r="H28" s="7">
        <v>15.113285804838</v>
      </c>
      <c r="I28" s="7">
        <v>14.847125116551</v>
      </c>
      <c r="J28" s="7"/>
      <c r="K28" s="7"/>
      <c r="L28" s="7"/>
      <c r="M28" s="17">
        <v>9.33</v>
      </c>
      <c r="N28" s="1"/>
    </row>
    <row r="29" spans="1:14" ht="18">
      <c r="A29" s="9" t="s">
        <v>86</v>
      </c>
      <c r="B29" s="7">
        <v>-17.902421984265001</v>
      </c>
      <c r="C29" s="7">
        <v>-15.000348123813</v>
      </c>
      <c r="D29" s="7">
        <v>-11.834980040753999</v>
      </c>
      <c r="E29" s="7">
        <v>-8.7191523661710004</v>
      </c>
      <c r="F29" s="7">
        <v>-5.8733972144640001</v>
      </c>
      <c r="G29" s="7">
        <v>-3.4699069064399999</v>
      </c>
      <c r="H29" s="7">
        <v>-1.622809823349</v>
      </c>
      <c r="I29" s="7">
        <v>-0.37626472240499997</v>
      </c>
      <c r="J29" s="7">
        <v>0.29430664532099998</v>
      </c>
      <c r="K29" s="7">
        <v>0.47220441255000001</v>
      </c>
      <c r="L29" s="7">
        <v>0.28707842038199999</v>
      </c>
      <c r="M29" s="17">
        <v>4.6500000000000004</v>
      </c>
      <c r="N29" s="1"/>
    </row>
    <row r="30" spans="1:14" ht="18">
      <c r="A30" s="9" t="s">
        <v>84</v>
      </c>
      <c r="B30" s="7">
        <v>-22.061177679450001</v>
      </c>
      <c r="C30" s="7">
        <v>-18.356668817643001</v>
      </c>
      <c r="D30" s="7">
        <v>-14.638786525466999</v>
      </c>
      <c r="E30" s="7">
        <v>-11.142092158392</v>
      </c>
      <c r="F30" s="7">
        <v>-7.9972036171949998</v>
      </c>
      <c r="G30" s="7">
        <v>-5.257492635408</v>
      </c>
      <c r="H30" s="7">
        <v>-2.917849650105</v>
      </c>
      <c r="I30" s="7">
        <v>-0.93064094194500002</v>
      </c>
      <c r="J30" s="7">
        <v>0.78204161661600002</v>
      </c>
      <c r="K30" s="7">
        <v>2.3149779517410001</v>
      </c>
      <c r="L30" s="7">
        <v>3.7566523700159999</v>
      </c>
      <c r="M30" s="17">
        <v>10.56</v>
      </c>
      <c r="N30" s="1"/>
    </row>
    <row r="31" spans="1:14" ht="18">
      <c r="A31" s="9" t="s">
        <v>165</v>
      </c>
      <c r="B31" s="7">
        <v>-54.194633265980997</v>
      </c>
      <c r="C31" s="7">
        <v>-50.130041658644998</v>
      </c>
      <c r="D31" s="7">
        <v>-45.995441709905997</v>
      </c>
      <c r="E31" s="7">
        <v>-42.242778734715003</v>
      </c>
      <c r="F31" s="7">
        <v>-39.115244923833004</v>
      </c>
      <c r="G31" s="7">
        <v>-36.746901199904997</v>
      </c>
      <c r="H31" s="7">
        <v>-35.198913096165001</v>
      </c>
      <c r="I31" s="7">
        <v>-34.476461460674997</v>
      </c>
      <c r="J31" s="7">
        <v>-34.530874421550003</v>
      </c>
      <c r="K31" s="7">
        <v>-35.229898598699997</v>
      </c>
      <c r="L31" s="7">
        <v>-36.239612263997998</v>
      </c>
      <c r="M31" s="17">
        <v>4.07</v>
      </c>
      <c r="N31" s="1"/>
    </row>
    <row r="32" spans="1:14" ht="18">
      <c r="A32" s="9" t="s">
        <v>166</v>
      </c>
      <c r="B32" s="7">
        <v>-55.058614259883001</v>
      </c>
      <c r="C32" s="7">
        <v>-50.813591439195001</v>
      </c>
      <c r="D32" s="7">
        <v>-46.437755813123999</v>
      </c>
      <c r="E32" s="7">
        <v>-42.427093419203999</v>
      </c>
      <c r="F32" s="7">
        <v>-39.050444350671</v>
      </c>
      <c r="G32" s="7">
        <v>-36.455997290310002</v>
      </c>
      <c r="H32" s="7">
        <v>-34.711683458673001</v>
      </c>
      <c r="I32" s="7">
        <v>-33.824858465228999</v>
      </c>
      <c r="J32" s="7">
        <v>-33.746330169552003</v>
      </c>
      <c r="K32" s="7">
        <v>-34.341389493918001</v>
      </c>
      <c r="L32" s="7">
        <v>-35.271824612583003</v>
      </c>
      <c r="M32" s="17">
        <v>1.61</v>
      </c>
      <c r="N32" s="1"/>
    </row>
    <row r="33" spans="1:14" ht="18">
      <c r="A33" s="9" t="s">
        <v>87</v>
      </c>
      <c r="B33" s="7">
        <v>-19.028218222454999</v>
      </c>
      <c r="C33" s="7">
        <v>-15.794724453495</v>
      </c>
      <c r="D33" s="7">
        <v>-12.402780205218001</v>
      </c>
      <c r="E33" s="7">
        <v>-9.0820934197500005</v>
      </c>
      <c r="F33" s="7">
        <v>-6.0078020753399999</v>
      </c>
      <c r="G33" s="7">
        <v>-3.3029800220430001</v>
      </c>
      <c r="H33" s="7">
        <v>-1.029306472779</v>
      </c>
      <c r="I33" s="7">
        <v>0.80601551066400001</v>
      </c>
      <c r="J33" s="7">
        <v>2.234865820824</v>
      </c>
      <c r="K33" s="7">
        <v>3.3160220016299999</v>
      </c>
      <c r="L33" s="7">
        <v>4.1251753760490004</v>
      </c>
      <c r="M33" s="17">
        <v>8.9600000000000009</v>
      </c>
      <c r="N33" s="1"/>
    </row>
    <row r="34" spans="1:14" ht="18.75">
      <c r="A34" s="9" t="s">
        <v>89</v>
      </c>
      <c r="B34" s="7">
        <v>-4.1422589592929997</v>
      </c>
      <c r="C34" s="7">
        <v>-2.4225362405399999</v>
      </c>
      <c r="D34" s="7">
        <v>-0.25896302308500002</v>
      </c>
      <c r="E34" s="7">
        <v>2.150298180654</v>
      </c>
      <c r="F34" s="7">
        <v>4.6855268713109997</v>
      </c>
      <c r="G34" s="7">
        <v>7.3029360285960001</v>
      </c>
      <c r="H34" s="7">
        <v>9.9983766191400001</v>
      </c>
      <c r="I34" s="7">
        <v>11.433932124654</v>
      </c>
      <c r="J34" s="7"/>
      <c r="K34" s="7"/>
      <c r="L34" s="7"/>
      <c r="M34" s="17">
        <v>7.75</v>
      </c>
      <c r="N34" s="1"/>
    </row>
    <row r="35" spans="1:14" ht="18">
      <c r="A35" s="9" t="s">
        <v>88</v>
      </c>
      <c r="B35" s="7">
        <v>-22.456177528668</v>
      </c>
      <c r="C35" s="7">
        <v>-20.980270682865001</v>
      </c>
      <c r="D35" s="7">
        <v>-18.356106568683</v>
      </c>
      <c r="E35" s="7">
        <v>-15.235950769377</v>
      </c>
      <c r="F35" s="7">
        <v>-12.016963651095001</v>
      </c>
      <c r="G35" s="7">
        <v>-8.9871035287410006</v>
      </c>
      <c r="H35" s="7">
        <v>-6.3521079644489999</v>
      </c>
      <c r="I35" s="7">
        <v>-4.2332494153170002</v>
      </c>
      <c r="J35" s="7">
        <v>-2.6716727080289999</v>
      </c>
      <c r="K35" s="7">
        <v>-1.643709671409</v>
      </c>
      <c r="L35" s="7">
        <v>-1.088829310335</v>
      </c>
      <c r="M35" s="17">
        <v>4.49</v>
      </c>
      <c r="N35" s="1"/>
    </row>
    <row r="36" spans="1:14" ht="18.75">
      <c r="A36" s="9" t="s">
        <v>90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7"/>
      <c r="N36" s="1"/>
    </row>
    <row r="37" spans="1:14" ht="18.75">
      <c r="A37" s="9" t="s">
        <v>91</v>
      </c>
      <c r="B37" s="7">
        <v>-50.220310478168997</v>
      </c>
      <c r="C37" s="7">
        <v>-46.890725349896996</v>
      </c>
      <c r="D37" s="7">
        <v>-42.709633248008998</v>
      </c>
      <c r="E37" s="7">
        <v>-38.454530608688998</v>
      </c>
      <c r="F37" s="7">
        <v>-34.501014107195999</v>
      </c>
      <c r="G37" s="7">
        <v>-31.071619560110999</v>
      </c>
      <c r="H37" s="7">
        <v>-28.283337045288</v>
      </c>
      <c r="I37" s="7">
        <v>-26.156131797393002</v>
      </c>
      <c r="J37" s="7">
        <v>-24.613011727979998</v>
      </c>
      <c r="K37" s="7">
        <v>-23.482010231589001</v>
      </c>
      <c r="L37" s="7">
        <v>-22.524481113654002</v>
      </c>
      <c r="M37" s="17">
        <v>-3.29</v>
      </c>
      <c r="N37" s="1"/>
    </row>
    <row r="38" spans="1:14" ht="18.75">
      <c r="A38" s="8" t="s">
        <v>92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7"/>
      <c r="N38" s="1"/>
    </row>
    <row r="39" spans="1:14" ht="18">
      <c r="A39" s="8" t="s">
        <v>93</v>
      </c>
      <c r="B39" s="7">
        <v>-47.699519286588</v>
      </c>
      <c r="C39" s="7">
        <v>-38.867584799120998</v>
      </c>
      <c r="D39" s="7">
        <v>-29.361010608345001</v>
      </c>
      <c r="E39" s="7">
        <v>-20.920796477334001</v>
      </c>
      <c r="F39" s="7">
        <v>-6.9191788367909997</v>
      </c>
      <c r="G39" s="7">
        <v>3.3660747092699999</v>
      </c>
      <c r="H39" s="7">
        <v>12.034532927079001</v>
      </c>
      <c r="I39" s="7">
        <v>19.056574771845</v>
      </c>
      <c r="J39" s="7">
        <v>24.366535589135999</v>
      </c>
      <c r="K39" s="7">
        <v>27.950150884383</v>
      </c>
      <c r="L39" s="7">
        <v>29.854305443742</v>
      </c>
      <c r="M39" s="17">
        <v>-11.37</v>
      </c>
      <c r="N39" s="1"/>
    </row>
    <row r="40" spans="1:14" ht="17.25">
      <c r="A40" s="8" t="s">
        <v>23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7"/>
      <c r="N40" s="1"/>
    </row>
    <row r="41" spans="1:14" ht="18">
      <c r="A41" s="8" t="s">
        <v>24</v>
      </c>
      <c r="B41" s="7">
        <v>-22.501279747167001</v>
      </c>
      <c r="C41" s="7">
        <v>-18.264423969128998</v>
      </c>
      <c r="D41" s="7"/>
      <c r="E41" s="7"/>
      <c r="F41" s="7"/>
      <c r="G41" s="7"/>
      <c r="H41" s="7"/>
      <c r="I41" s="7"/>
      <c r="J41" s="7"/>
      <c r="K41" s="7"/>
      <c r="L41" s="7"/>
      <c r="M41" s="17">
        <v>9.08</v>
      </c>
      <c r="N41" s="1"/>
    </row>
    <row r="42" spans="1:14" ht="18">
      <c r="A42" s="8" t="s">
        <v>25</v>
      </c>
      <c r="B42" s="7">
        <v>-45.098727347115002</v>
      </c>
      <c r="C42" s="7">
        <v>-41.582632253370001</v>
      </c>
      <c r="D42" s="7">
        <v>-37.051838178380997</v>
      </c>
      <c r="E42" s="7">
        <v>-33.261894081077997</v>
      </c>
      <c r="F42" s="7">
        <v>-30.249722838114</v>
      </c>
      <c r="G42" s="7">
        <v>-27.955603067769001</v>
      </c>
      <c r="H42" s="7">
        <v>-26.322779941848001</v>
      </c>
      <c r="I42" s="7">
        <v>-25.260007042998001</v>
      </c>
      <c r="J42" s="7">
        <v>-24.654112691715</v>
      </c>
      <c r="K42" s="7">
        <v>-24.389630278923001</v>
      </c>
      <c r="L42" s="7">
        <v>-24.367441023314999</v>
      </c>
      <c r="M42" s="17">
        <v>-1.76</v>
      </c>
      <c r="N42" s="1"/>
    </row>
    <row r="43" spans="1:14" ht="18">
      <c r="A43" s="8" t="s">
        <v>26</v>
      </c>
      <c r="B43" s="7">
        <v>-61.000112875611002</v>
      </c>
      <c r="C43" s="7">
        <v>-58.934689062015003</v>
      </c>
      <c r="D43" s="7">
        <v>-56.525979000309</v>
      </c>
      <c r="E43" s="7">
        <v>-54.190134333035999</v>
      </c>
      <c r="F43" s="7">
        <v>-52.138032180233999</v>
      </c>
      <c r="G43" s="7">
        <v>-50.449475561394003</v>
      </c>
      <c r="H43" s="7">
        <v>-49.113803018864999</v>
      </c>
      <c r="I43" s="7">
        <v>-48.061783758884999</v>
      </c>
      <c r="J43" s="7">
        <v>-47.193582509229003</v>
      </c>
      <c r="K43" s="7">
        <v>-46.400967035358001</v>
      </c>
      <c r="L43" s="7"/>
      <c r="M43" s="17">
        <v>-19.190000000000001</v>
      </c>
      <c r="N43" s="1"/>
    </row>
    <row r="44" spans="1:14" ht="18">
      <c r="A44" s="8" t="s">
        <v>27</v>
      </c>
      <c r="B44" s="7">
        <v>-39.105801902349</v>
      </c>
      <c r="C44" s="7">
        <v>-39.576778340579999</v>
      </c>
      <c r="D44" s="7">
        <v>-40.635546345107997</v>
      </c>
      <c r="E44" s="7">
        <v>-42.628757311919998</v>
      </c>
      <c r="F44" s="7">
        <v>-45.653604382386</v>
      </c>
      <c r="G44" s="7">
        <v>-49.671063964626001</v>
      </c>
      <c r="H44" s="7">
        <v>-54.562263890042999</v>
      </c>
      <c r="I44" s="7">
        <v>-60.169537753065001</v>
      </c>
      <c r="J44" s="7">
        <v>-66.327252783168007</v>
      </c>
      <c r="K44" s="7">
        <v>-72.882902150253003</v>
      </c>
      <c r="L44" s="7">
        <v>-79.712738309529001</v>
      </c>
      <c r="M44" s="17">
        <v>-14.84</v>
      </c>
      <c r="N44" s="1"/>
    </row>
    <row r="45" spans="1:14" ht="18">
      <c r="A45" s="8" t="s">
        <v>28</v>
      </c>
      <c r="B45" s="7">
        <v>6.0568229055360003</v>
      </c>
      <c r="C45" s="7">
        <v>8.4878523684240008</v>
      </c>
      <c r="D45" s="7"/>
      <c r="E45" s="7"/>
      <c r="F45" s="7"/>
      <c r="G45" s="7"/>
      <c r="H45" s="7"/>
      <c r="I45" s="7"/>
      <c r="J45" s="7"/>
      <c r="K45" s="7"/>
      <c r="L45" s="7"/>
      <c r="M45" s="17">
        <v>11.74</v>
      </c>
      <c r="N45" s="1"/>
    </row>
    <row r="46" spans="1:14" ht="18">
      <c r="A46" s="9" t="s">
        <v>13</v>
      </c>
      <c r="B46" s="7">
        <v>7.1466882348810001</v>
      </c>
      <c r="C46" s="7">
        <v>7.8008746262460003</v>
      </c>
      <c r="D46" s="7">
        <v>8.8512430329179992</v>
      </c>
      <c r="E46" s="7">
        <v>10.212307391091</v>
      </c>
      <c r="F46" s="7">
        <v>11.789985753974999</v>
      </c>
      <c r="G46" s="7">
        <v>13.513945169244</v>
      </c>
      <c r="H46" s="7">
        <v>15.365391147639</v>
      </c>
      <c r="I46" s="7">
        <v>17.414409151541999</v>
      </c>
      <c r="J46" s="7">
        <v>18.731063560248</v>
      </c>
      <c r="K46" s="7">
        <v>16.777034945345999</v>
      </c>
      <c r="L46" s="7"/>
      <c r="M46" s="17">
        <v>14.15</v>
      </c>
      <c r="N46" s="1"/>
    </row>
    <row r="47" spans="1:14" ht="18.75">
      <c r="A47" s="6" t="s">
        <v>14</v>
      </c>
      <c r="B47" s="7">
        <v>5.8032802510800003</v>
      </c>
      <c r="C47" s="7">
        <v>6.4608769082909996</v>
      </c>
      <c r="D47" s="7">
        <v>8.1369565575480003</v>
      </c>
      <c r="E47" s="7">
        <v>10.626406260171001</v>
      </c>
      <c r="F47" s="7">
        <v>13.799310424574999</v>
      </c>
      <c r="G47" s="7">
        <v>19.253572939458</v>
      </c>
      <c r="H47" s="7">
        <v>16.110612108981002</v>
      </c>
      <c r="I47" s="7">
        <v>12.181915510517999</v>
      </c>
      <c r="J47" s="7"/>
      <c r="K47" s="7"/>
      <c r="L47" s="7"/>
      <c r="M47" s="17">
        <v>12.61</v>
      </c>
      <c r="N47" s="1"/>
    </row>
    <row r="48" spans="1:14" ht="18.75">
      <c r="A48" s="6" t="s">
        <v>15</v>
      </c>
      <c r="B48" s="7">
        <v>-10.499169697029</v>
      </c>
      <c r="C48" s="7">
        <v>-7.7387191332359997</v>
      </c>
      <c r="D48" s="7">
        <v>-4.933768697793</v>
      </c>
      <c r="E48" s="7">
        <v>-2.274478268088</v>
      </c>
      <c r="F48" s="7">
        <v>0.14994665204999999</v>
      </c>
      <c r="G48" s="7">
        <v>2.3043874027200002</v>
      </c>
      <c r="H48" s="7">
        <v>4.1765612286840001</v>
      </c>
      <c r="I48" s="7">
        <v>5.7585289989239996</v>
      </c>
      <c r="J48" s="7">
        <v>7.0426209097139996</v>
      </c>
      <c r="K48" s="7">
        <v>8.0281395464400003</v>
      </c>
      <c r="L48" s="7">
        <v>8.7295576114889997</v>
      </c>
      <c r="M48" s="17">
        <v>10.46</v>
      </c>
      <c r="N48" s="1"/>
    </row>
    <row r="49" spans="1:14" ht="18.75">
      <c r="A49" s="6" t="s">
        <v>16</v>
      </c>
      <c r="B49" s="7">
        <v>-39.806770419233999</v>
      </c>
      <c r="C49" s="7">
        <v>-36.532331371769999</v>
      </c>
      <c r="D49" s="7">
        <v>-33.538772577414001</v>
      </c>
      <c r="E49" s="7">
        <v>-31.062156709311001</v>
      </c>
      <c r="F49" s="7">
        <v>-29.21535894849</v>
      </c>
      <c r="G49" s="7">
        <v>-28.035474297596998</v>
      </c>
      <c r="H49" s="7">
        <v>-27.493868408565</v>
      </c>
      <c r="I49" s="7">
        <v>-27.472040598717001</v>
      </c>
      <c r="J49" s="7">
        <v>-27.711487998050998</v>
      </c>
      <c r="K49" s="7">
        <v>-27.802854771821998</v>
      </c>
      <c r="L49" s="7">
        <v>-27.283145279481001</v>
      </c>
      <c r="M49" s="17">
        <v>12.85</v>
      </c>
      <c r="N49" s="1"/>
    </row>
    <row r="50" spans="1:14" ht="18.75">
      <c r="A50" s="6" t="s">
        <v>94</v>
      </c>
      <c r="B50" s="7">
        <v>-18.458914230276001</v>
      </c>
      <c r="C50" s="7">
        <v>-16.230155148519</v>
      </c>
      <c r="D50" s="7">
        <v>-14.435713245291</v>
      </c>
      <c r="E50" s="7">
        <v>-13.213870138248</v>
      </c>
      <c r="F50" s="7">
        <v>-12.645553156548001</v>
      </c>
      <c r="G50" s="7">
        <v>-12.799505267679001</v>
      </c>
      <c r="H50" s="7">
        <v>-13.74540762933</v>
      </c>
      <c r="I50" s="7">
        <v>-15.520937636177999</v>
      </c>
      <c r="J50" s="7">
        <v>-18.029576155343999</v>
      </c>
      <c r="K50" s="7">
        <v>-20.986450966104002</v>
      </c>
      <c r="L50" s="7">
        <v>-24.137933256878998</v>
      </c>
      <c r="M50" s="17">
        <v>13.86</v>
      </c>
      <c r="N50" s="1"/>
    </row>
    <row r="51" spans="1:14" ht="18.75">
      <c r="A51" s="6" t="s">
        <v>95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7"/>
      <c r="N51" s="1"/>
    </row>
    <row r="52" spans="1:14" ht="18.75">
      <c r="A52" s="8" t="s">
        <v>44</v>
      </c>
      <c r="B52" s="7">
        <v>5.6067257330369999</v>
      </c>
      <c r="C52" s="7">
        <v>5.6471386320569996</v>
      </c>
      <c r="D52" s="7">
        <v>5.5357172661960004</v>
      </c>
      <c r="E52" s="7">
        <v>5.1942302775089999</v>
      </c>
      <c r="F52" s="7">
        <v>4.4757849796139997</v>
      </c>
      <c r="G52" s="7">
        <v>3.1905570874709999</v>
      </c>
      <c r="H52" s="7"/>
      <c r="I52" s="7"/>
      <c r="J52" s="7"/>
      <c r="K52" s="7"/>
      <c r="L52" s="7"/>
      <c r="M52" s="17">
        <v>6.56</v>
      </c>
      <c r="N52" s="1"/>
    </row>
    <row r="53" spans="1:14" ht="18">
      <c r="A53" s="8" t="s">
        <v>45</v>
      </c>
      <c r="B53" s="7">
        <v>-14.780834709146999</v>
      </c>
      <c r="C53" s="7">
        <v>-19.719566697285</v>
      </c>
      <c r="D53" s="7">
        <v>-18.208221788991001</v>
      </c>
      <c r="E53" s="7">
        <v>-14.935378938714001</v>
      </c>
      <c r="F53" s="7">
        <v>-11.451686767091999</v>
      </c>
      <c r="G53" s="7">
        <v>-8.2613563362329998</v>
      </c>
      <c r="H53" s="7">
        <v>-5.5240549928459997</v>
      </c>
      <c r="I53" s="7">
        <v>-3.2423674506209998</v>
      </c>
      <c r="J53" s="7">
        <v>-1.3495958599110001</v>
      </c>
      <c r="K53" s="7">
        <v>0.23771333820000001</v>
      </c>
      <c r="L53" s="7">
        <v>1.587134248323</v>
      </c>
      <c r="M53" s="17">
        <v>2.1800000000000002</v>
      </c>
      <c r="N53" s="1"/>
    </row>
    <row r="54" spans="1:14" ht="18.75">
      <c r="A54" s="8" t="s">
        <v>21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17"/>
      <c r="N54" s="1"/>
    </row>
    <row r="55" spans="1:14" ht="18.75">
      <c r="A55" s="8" t="s">
        <v>157</v>
      </c>
      <c r="B55" s="7">
        <v>-1.4101183208970001</v>
      </c>
      <c r="C55" s="7">
        <v>-1.3290317924520001</v>
      </c>
      <c r="D55" s="7">
        <v>-1.796945730879</v>
      </c>
      <c r="E55" s="7">
        <v>-2.6312500826040002</v>
      </c>
      <c r="F55" s="7">
        <v>-4.3898448495720004</v>
      </c>
      <c r="G55" s="7"/>
      <c r="H55" s="7"/>
      <c r="I55" s="7"/>
      <c r="J55" s="7"/>
      <c r="K55" s="7"/>
      <c r="L55" s="7"/>
      <c r="M55" s="17">
        <v>6.99</v>
      </c>
      <c r="N55" s="1"/>
    </row>
    <row r="56" spans="1:14" ht="18.75">
      <c r="A56" s="8" t="s">
        <v>22</v>
      </c>
      <c r="B56" s="7">
        <v>-12.33953673537</v>
      </c>
      <c r="C56" s="7">
        <v>-9.993176945778</v>
      </c>
      <c r="D56" s="7">
        <v>-7.160828984478</v>
      </c>
      <c r="E56" s="7">
        <v>-4.0477010461680001</v>
      </c>
      <c r="F56" s="7">
        <v>-0.78059144100599998</v>
      </c>
      <c r="G56" s="7">
        <v>2.59970741394</v>
      </c>
      <c r="H56" s="7">
        <v>6.1396637636879996</v>
      </c>
      <c r="I56" s="7">
        <v>6.4174207112730004</v>
      </c>
      <c r="J56" s="7"/>
      <c r="K56" s="7"/>
      <c r="L56" s="7"/>
      <c r="M56" s="17">
        <v>5.77</v>
      </c>
      <c r="N56" s="1"/>
    </row>
    <row r="57" spans="1:14" ht="18.75">
      <c r="A57" s="8" t="s">
        <v>158</v>
      </c>
      <c r="B57" s="7">
        <v>-24.494427335468998</v>
      </c>
      <c r="C57" s="7">
        <v>-24.855055261686001</v>
      </c>
      <c r="D57" s="7">
        <v>-23.472397719654001</v>
      </c>
      <c r="E57" s="7">
        <v>-20.726467047</v>
      </c>
      <c r="F57" s="7">
        <v>-16.981051812309001</v>
      </c>
      <c r="G57" s="7">
        <v>-12.614816336225999</v>
      </c>
      <c r="H57" s="7">
        <v>-7.9854400009799997</v>
      </c>
      <c r="I57" s="7">
        <v>-3.37676434212</v>
      </c>
      <c r="J57" s="7">
        <v>1.013207954733</v>
      </c>
      <c r="K57" s="7">
        <v>5.0515527012990002</v>
      </c>
      <c r="L57" s="7">
        <v>8.6493945895109992</v>
      </c>
      <c r="M57" s="17">
        <v>6.45</v>
      </c>
      <c r="N57" s="1"/>
    </row>
    <row r="58" spans="1:14" ht="18.75">
      <c r="A58" s="8" t="s">
        <v>17</v>
      </c>
      <c r="B58" s="7">
        <v>-29.108252215886999</v>
      </c>
      <c r="C58" s="7">
        <v>-26.297266828521</v>
      </c>
      <c r="D58" s="7">
        <v>-22.829548174953</v>
      </c>
      <c r="E58" s="7">
        <v>-19.214443298388002</v>
      </c>
      <c r="F58" s="7">
        <v>-15.776007712725001</v>
      </c>
      <c r="G58" s="7">
        <v>-12.723159389031</v>
      </c>
      <c r="H58" s="7">
        <v>-10.183002548589</v>
      </c>
      <c r="I58" s="7">
        <v>-8.2190398856279998</v>
      </c>
      <c r="J58" s="7">
        <v>-6.8273406775080003</v>
      </c>
      <c r="K58" s="7">
        <v>-5.9088786378959997</v>
      </c>
      <c r="L58" s="7">
        <v>-5.2487040441030004</v>
      </c>
      <c r="M58" s="17">
        <v>6.91</v>
      </c>
      <c r="N58" s="1"/>
    </row>
    <row r="59" spans="1:14" ht="18.75">
      <c r="A59" s="8" t="s">
        <v>18</v>
      </c>
      <c r="B59" s="7">
        <v>-60.465106258245001</v>
      </c>
      <c r="C59" s="7">
        <v>-55.894820719919998</v>
      </c>
      <c r="D59" s="7">
        <v>-50.877316522968002</v>
      </c>
      <c r="E59" s="7">
        <v>-46.063848520287003</v>
      </c>
      <c r="F59" s="7">
        <v>-41.773460742662998</v>
      </c>
      <c r="G59" s="7">
        <v>-38.170043302598998</v>
      </c>
      <c r="H59" s="7">
        <v>-35.313041728419002</v>
      </c>
      <c r="I59" s="7">
        <v>-33.168755909327999</v>
      </c>
      <c r="J59" s="7">
        <v>-31.591383081063</v>
      </c>
      <c r="K59" s="7">
        <v>-30.284497685285999</v>
      </c>
      <c r="L59" s="7">
        <v>-28.807505874693</v>
      </c>
      <c r="M59" s="17">
        <v>-4.43</v>
      </c>
      <c r="N59" s="1"/>
    </row>
    <row r="60" spans="1:14" ht="18.75">
      <c r="A60" s="8" t="s">
        <v>19</v>
      </c>
      <c r="B60" s="7">
        <v>-39.595197390606003</v>
      </c>
      <c r="C60" s="7">
        <v>-37.046274988476</v>
      </c>
      <c r="D60" s="7">
        <v>-34.105017019085999</v>
      </c>
      <c r="E60" s="7">
        <v>-31.48389921495</v>
      </c>
      <c r="F60" s="7">
        <v>-29.488630831100998</v>
      </c>
      <c r="G60" s="7">
        <v>-28.296033141363001</v>
      </c>
      <c r="H60" s="7">
        <v>-28</v>
      </c>
      <c r="I60" s="7">
        <v>-28.782439109228999</v>
      </c>
      <c r="J60" s="7">
        <v>-30.617510402427001</v>
      </c>
      <c r="K60" s="7">
        <v>-33.445104661721999</v>
      </c>
      <c r="L60" s="7">
        <v>-36.802116306812998</v>
      </c>
      <c r="M60" s="17">
        <v>10.74</v>
      </c>
      <c r="N60" s="1"/>
    </row>
    <row r="61" spans="1:14" ht="18.75">
      <c r="A61" s="8" t="s">
        <v>20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7"/>
      <c r="N61" s="1"/>
    </row>
    <row r="62" spans="1:14" ht="17.25">
      <c r="A62" s="9" t="s">
        <v>43</v>
      </c>
      <c r="B62" s="7">
        <v>10.405585742175001</v>
      </c>
      <c r="C62" s="7">
        <v>11.845151538596999</v>
      </c>
      <c r="D62" s="7">
        <v>12.675831957321</v>
      </c>
      <c r="E62" s="7">
        <v>13.141686596181</v>
      </c>
      <c r="F62" s="7">
        <v>12.320595848028001</v>
      </c>
      <c r="G62" s="7">
        <v>12.338427234938999</v>
      </c>
      <c r="H62" s="7">
        <v>13.861891871373</v>
      </c>
      <c r="I62" s="7">
        <v>15.589410146856</v>
      </c>
      <c r="J62" s="7">
        <v>17.038682267957999</v>
      </c>
      <c r="K62" s="7">
        <v>18.257949697455</v>
      </c>
      <c r="L62" s="7">
        <v>19.218905145491998</v>
      </c>
      <c r="M62" s="17">
        <v>9.9</v>
      </c>
      <c r="N62" s="1"/>
    </row>
    <row r="63" spans="1:14" ht="18">
      <c r="A63" s="9" t="s">
        <v>54</v>
      </c>
      <c r="B63" s="7">
        <v>7.9244893271699999</v>
      </c>
      <c r="C63" s="7">
        <v>7.1391213427949998</v>
      </c>
      <c r="D63" s="7">
        <v>6.4533122752410002</v>
      </c>
      <c r="E63" s="7">
        <v>6.3336517658310001</v>
      </c>
      <c r="F63" s="7">
        <v>7.3901826972090001</v>
      </c>
      <c r="G63" s="7">
        <v>9.0881350860300003</v>
      </c>
      <c r="H63" s="7">
        <v>10.711777866153</v>
      </c>
      <c r="I63" s="7">
        <v>12.097201786019999</v>
      </c>
      <c r="J63" s="7">
        <v>13.238404712481</v>
      </c>
      <c r="K63" s="7">
        <v>14.154601754748001</v>
      </c>
      <c r="L63" s="7">
        <v>14.864561172162</v>
      </c>
      <c r="M63" s="17">
        <v>10.72</v>
      </c>
      <c r="N63" s="1"/>
    </row>
    <row r="64" spans="1:14" ht="18.75">
      <c r="A64" s="9" t="s">
        <v>55</v>
      </c>
      <c r="B64" s="7">
        <v>-3.9203436246000001</v>
      </c>
      <c r="C64" s="7">
        <v>-3.0364469693220002</v>
      </c>
      <c r="D64" s="7">
        <v>-1.5634736072669999</v>
      </c>
      <c r="E64" s="7">
        <v>0.25783576412100001</v>
      </c>
      <c r="F64" s="7">
        <v>2.2496047757039999</v>
      </c>
      <c r="G64" s="7">
        <v>4.2772070555759996</v>
      </c>
      <c r="H64" s="7">
        <v>6.2418148615679998</v>
      </c>
      <c r="I64" s="7">
        <v>8.0740563356700008</v>
      </c>
      <c r="J64" s="7">
        <v>9.7290437423010001</v>
      </c>
      <c r="K64" s="7">
        <v>11.180377171002</v>
      </c>
      <c r="L64" s="7">
        <v>12.413459421402001</v>
      </c>
      <c r="M64" s="17">
        <v>10.14</v>
      </c>
      <c r="N64" s="1"/>
    </row>
    <row r="65" spans="1:14" ht="18.75">
      <c r="A65" s="9" t="s">
        <v>56</v>
      </c>
      <c r="B65" s="7">
        <v>-42.975843886092001</v>
      </c>
      <c r="C65" s="7">
        <v>-40.902918378698999</v>
      </c>
      <c r="D65" s="7">
        <v>-37.961720462015997</v>
      </c>
      <c r="E65" s="7">
        <v>-34.496780422728001</v>
      </c>
      <c r="F65" s="7">
        <v>-30.753543086994</v>
      </c>
      <c r="G65" s="7">
        <v>-26.877611357142001</v>
      </c>
      <c r="H65" s="7">
        <v>-22.922135643927</v>
      </c>
      <c r="I65" s="7">
        <v>-18.88978167258</v>
      </c>
      <c r="J65" s="7">
        <v>-14.776739265132001</v>
      </c>
      <c r="K65" s="7">
        <v>-10.593576442994999</v>
      </c>
      <c r="L65" s="7">
        <v>-6.3598502455799997</v>
      </c>
      <c r="M65" s="17">
        <v>3.04</v>
      </c>
      <c r="N65" s="1"/>
    </row>
    <row r="66" spans="1:14" ht="18">
      <c r="A66" s="6" t="s">
        <v>40</v>
      </c>
      <c r="B66" s="7">
        <v>-11.262522559821001</v>
      </c>
      <c r="C66" s="7">
        <v>-6.928581572133</v>
      </c>
      <c r="D66" s="7">
        <v>-2.6828141480790002</v>
      </c>
      <c r="E66" s="7">
        <v>1.1496689776260001</v>
      </c>
      <c r="F66" s="7">
        <v>4.4424091659869998</v>
      </c>
      <c r="G66" s="7">
        <v>7.1992331612370002</v>
      </c>
      <c r="H66" s="7">
        <v>9</v>
      </c>
      <c r="I66" s="7">
        <v>11.358682066719</v>
      </c>
      <c r="J66" s="7">
        <v>12.904355035065</v>
      </c>
      <c r="K66" s="7">
        <v>14.173927619475</v>
      </c>
      <c r="L66" s="7">
        <v>15.211371077175</v>
      </c>
      <c r="M66" s="17">
        <v>10.27</v>
      </c>
      <c r="N66" s="1"/>
    </row>
    <row r="67" spans="1:14" ht="18.75">
      <c r="A67" s="6" t="s">
        <v>41</v>
      </c>
      <c r="B67" s="7">
        <v>-9.0435063865770005</v>
      </c>
      <c r="C67" s="7">
        <v>-5.8884714479370004</v>
      </c>
      <c r="D67" s="7">
        <v>-2.8084889015819998</v>
      </c>
      <c r="E67" s="7">
        <v>-0.21434204200500001</v>
      </c>
      <c r="F67" s="7">
        <v>1.803259924752</v>
      </c>
      <c r="G67" s="7">
        <v>3.2378878449839998</v>
      </c>
      <c r="H67" s="7">
        <v>4.1172759664139997</v>
      </c>
      <c r="I67" s="7">
        <v>4.4855598283860001</v>
      </c>
      <c r="J67" s="7">
        <v>4.3933363152120002</v>
      </c>
      <c r="K67" s="7">
        <v>3.8896354187340001</v>
      </c>
      <c r="L67" s="7">
        <v>3.014380391919</v>
      </c>
      <c r="M67" s="17">
        <v>8.8800000000000008</v>
      </c>
      <c r="N67" s="1"/>
    </row>
    <row r="68" spans="1:14" ht="18.75">
      <c r="A68" s="6" t="s">
        <v>42</v>
      </c>
      <c r="B68" s="7">
        <v>-9.6632479382789995</v>
      </c>
      <c r="C68" s="7">
        <v>-4.2652980452940001</v>
      </c>
      <c r="D68" s="7">
        <v>-0.375674172744</v>
      </c>
      <c r="E68" s="7">
        <v>2.5682763165539999</v>
      </c>
      <c r="F68" s="7">
        <v>4.9796026557030002</v>
      </c>
      <c r="G68" s="7">
        <v>7.2223013073509996</v>
      </c>
      <c r="H68" s="7">
        <v>9.5852365853400006</v>
      </c>
      <c r="I68" s="7">
        <v>12.249340518753</v>
      </c>
      <c r="J68" s="7">
        <v>15.288886383458999</v>
      </c>
      <c r="K68" s="7">
        <v>18.704601275295001</v>
      </c>
      <c r="L68" s="7">
        <v>22.465143517049999</v>
      </c>
      <c r="M68" s="17">
        <v>-1.78</v>
      </c>
      <c r="N68" s="1"/>
    </row>
    <row r="69" spans="1:14" ht="18.75">
      <c r="A69" s="8" t="s">
        <v>49</v>
      </c>
      <c r="B69" s="7">
        <v>-4.9037818774230004</v>
      </c>
      <c r="C69" s="7">
        <v>-1.916476596723</v>
      </c>
      <c r="D69" s="7">
        <v>0.474479199051</v>
      </c>
      <c r="E69" s="7">
        <v>2.4071607395160002</v>
      </c>
      <c r="F69" s="7">
        <v>3.9375879131549998</v>
      </c>
      <c r="G69" s="7">
        <v>4.9503534105869997</v>
      </c>
      <c r="H69" s="7"/>
      <c r="I69" s="7"/>
      <c r="J69" s="7"/>
      <c r="K69" s="7"/>
      <c r="L69" s="7"/>
      <c r="M69" s="17">
        <v>1.1599999999999999</v>
      </c>
      <c r="N69" s="1"/>
    </row>
    <row r="70" spans="1:14" ht="18">
      <c r="A70" s="8" t="s">
        <v>50</v>
      </c>
      <c r="B70" s="7">
        <v>-15.971038824740999</v>
      </c>
      <c r="C70" s="7">
        <v>-21.245316536886001</v>
      </c>
      <c r="D70" s="7">
        <v>-18.144692362836</v>
      </c>
      <c r="E70" s="7">
        <v>-11.460344710815001</v>
      </c>
      <c r="F70" s="7">
        <v>-4.2311855976780004</v>
      </c>
      <c r="G70" s="7">
        <v>2.7419653114620002</v>
      </c>
      <c r="H70" s="7">
        <v>9.1088257222560003</v>
      </c>
      <c r="I70" s="7">
        <v>14.686816266369</v>
      </c>
      <c r="J70" s="7">
        <v>19.395901682859002</v>
      </c>
      <c r="K70" s="7">
        <v>23.217389578344001</v>
      </c>
      <c r="L70" s="7"/>
      <c r="M70" s="17">
        <v>-16.260000000000002</v>
      </c>
      <c r="N70" s="1"/>
    </row>
    <row r="71" spans="1:14" ht="18.75">
      <c r="A71" s="8" t="s">
        <v>51</v>
      </c>
      <c r="B71" s="7">
        <v>-5.6780739337919997</v>
      </c>
      <c r="C71" s="7">
        <v>-14.466420949149001</v>
      </c>
      <c r="D71" s="7">
        <v>-10</v>
      </c>
      <c r="E71" s="7">
        <v>-8</v>
      </c>
      <c r="F71" s="7">
        <v>-4.8837846397469997</v>
      </c>
      <c r="G71" s="7">
        <v>-2.028898966536</v>
      </c>
      <c r="H71" s="7">
        <v>2.3004830354999999E-2</v>
      </c>
      <c r="I71" s="7">
        <v>1.408155218613</v>
      </c>
      <c r="J71" s="7">
        <v>2</v>
      </c>
      <c r="K71" s="7">
        <v>2.8694549493869999</v>
      </c>
      <c r="L71" s="7"/>
      <c r="M71" s="17">
        <v>-12.14</v>
      </c>
      <c r="N71" s="1"/>
    </row>
    <row r="72" spans="1:14" ht="18.75">
      <c r="A72" s="8" t="s">
        <v>37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17"/>
      <c r="N72" s="1"/>
    </row>
    <row r="73" spans="1:14" ht="18.75">
      <c r="A73" s="8" t="s">
        <v>159</v>
      </c>
      <c r="B73" s="7">
        <v>-18.638902609820999</v>
      </c>
      <c r="C73" s="7">
        <v>-13.705106113335001</v>
      </c>
      <c r="D73" s="7">
        <v>-10.128111864351</v>
      </c>
      <c r="E73" s="7">
        <v>-7.4746206310619998</v>
      </c>
      <c r="F73" s="7">
        <v>-5.4072918853590002</v>
      </c>
      <c r="G73" s="7"/>
      <c r="H73" s="7"/>
      <c r="I73" s="7"/>
      <c r="J73" s="7"/>
      <c r="K73" s="7"/>
      <c r="L73" s="7"/>
      <c r="M73" s="17">
        <v>-7.94</v>
      </c>
      <c r="N73" s="1"/>
    </row>
    <row r="74" spans="1:14" ht="18.75">
      <c r="A74" s="8" t="s">
        <v>38</v>
      </c>
      <c r="B74" s="7">
        <v>-1.140775403898</v>
      </c>
      <c r="C74" s="7">
        <v>-1.834901991E-2</v>
      </c>
      <c r="D74" s="7">
        <v>1.4943508707269999</v>
      </c>
      <c r="E74" s="7">
        <v>3.1804856774729999</v>
      </c>
      <c r="F74" s="7">
        <v>4.935874997859</v>
      </c>
      <c r="G74" s="7">
        <v>6.7221189849450003</v>
      </c>
      <c r="H74" s="7">
        <v>8.3913150377549997</v>
      </c>
      <c r="I74" s="7"/>
      <c r="J74" s="7"/>
      <c r="K74" s="7"/>
      <c r="L74" s="7"/>
      <c r="M74" s="17">
        <v>9.8699999999999992</v>
      </c>
      <c r="N74" s="1"/>
    </row>
    <row r="75" spans="1:14" ht="18.75">
      <c r="A75" s="8" t="s">
        <v>160</v>
      </c>
      <c r="B75" s="7">
        <v>-30.803996020511999</v>
      </c>
      <c r="C75" s="7">
        <v>-30.722327727545998</v>
      </c>
      <c r="D75" s="7">
        <v>-28.938692111277</v>
      </c>
      <c r="E75" s="7">
        <v>-26.205788295219001</v>
      </c>
      <c r="F75" s="7">
        <v>-22.802472812729999</v>
      </c>
      <c r="G75" s="7">
        <v>-18.90048385563</v>
      </c>
      <c r="H75" s="7">
        <v>-14.67210310215</v>
      </c>
      <c r="I75" s="7">
        <v>-10.303726185441</v>
      </c>
      <c r="J75" s="7">
        <v>-5.9916782686410004</v>
      </c>
      <c r="K75" s="7">
        <v>-1.9246590133679999</v>
      </c>
      <c r="L75" s="7">
        <v>1.714753216059</v>
      </c>
      <c r="M75" s="17">
        <v>-10.01</v>
      </c>
      <c r="N75" s="1"/>
    </row>
    <row r="76" spans="1:14" ht="18.75">
      <c r="A76" s="8" t="s">
        <v>34</v>
      </c>
      <c r="B76" s="7">
        <v>-24.143290874508001</v>
      </c>
      <c r="C76" s="7">
        <v>-23.408930103233999</v>
      </c>
      <c r="D76" s="7">
        <v>-20.959582682181001</v>
      </c>
      <c r="E76" s="7">
        <v>-17.804714849454001</v>
      </c>
      <c r="F76" s="7">
        <v>-14.458940653442999</v>
      </c>
      <c r="G76" s="7">
        <v>-11.254912683300001</v>
      </c>
      <c r="H76" s="7">
        <v>-8.4308433986790003</v>
      </c>
      <c r="I76" s="7">
        <v>-6.146558906319</v>
      </c>
      <c r="J76" s="7">
        <v>-4.4886089622269996</v>
      </c>
      <c r="K76" s="7">
        <v>-3.4867642095779998</v>
      </c>
      <c r="L76" s="7">
        <v>-3.138407868921</v>
      </c>
      <c r="M76" s="17">
        <v>-5.66</v>
      </c>
      <c r="N76" s="1"/>
    </row>
    <row r="77" spans="1:14" ht="18.75">
      <c r="A77" s="8" t="s">
        <v>35</v>
      </c>
      <c r="B77" s="7">
        <v>-46.681144665519</v>
      </c>
      <c r="C77" s="7">
        <v>-45.628967147517002</v>
      </c>
      <c r="D77" s="7">
        <v>-40</v>
      </c>
      <c r="E77" s="7">
        <v>-35</v>
      </c>
      <c r="F77" s="7">
        <v>-31.792563100818001</v>
      </c>
      <c r="G77" s="7">
        <v>-27.210223095393001</v>
      </c>
      <c r="H77" s="7">
        <v>-23.061325143051</v>
      </c>
      <c r="I77" s="7">
        <v>-19.400925339665999</v>
      </c>
      <c r="J77" s="7">
        <v>-16.211444620098</v>
      </c>
      <c r="K77" s="7">
        <v>-13.420809256529999</v>
      </c>
      <c r="L77" s="7">
        <v>-10.921716858741</v>
      </c>
      <c r="M77" s="17">
        <v>-20.59</v>
      </c>
      <c r="N77" s="1"/>
    </row>
    <row r="78" spans="1:14" ht="18.75">
      <c r="A78" s="8" t="s">
        <v>36</v>
      </c>
      <c r="B78" s="7">
        <v>-38.919113159277003</v>
      </c>
      <c r="C78" s="7">
        <v>-36.246239459858998</v>
      </c>
      <c r="D78" s="7">
        <v>-34</v>
      </c>
      <c r="E78" s="7">
        <v>-32</v>
      </c>
      <c r="F78" s="7">
        <v>-30</v>
      </c>
      <c r="G78" s="7">
        <v>-28</v>
      </c>
      <c r="H78" s="7">
        <v>-27.920785173411002</v>
      </c>
      <c r="I78" s="7">
        <v>-29.530808162739</v>
      </c>
      <c r="J78" s="7">
        <v>-32.028122134436998</v>
      </c>
      <c r="K78" s="7">
        <v>-35.280880334895002</v>
      </c>
      <c r="L78" s="7">
        <v>-39.146607434376001</v>
      </c>
      <c r="M78" s="17">
        <v>-23.89</v>
      </c>
      <c r="N78" s="1"/>
    </row>
    <row r="79" spans="1:14" ht="17.25">
      <c r="A79" s="8" t="s">
        <v>48</v>
      </c>
      <c r="B79" s="7">
        <v>7.6918831673580002</v>
      </c>
      <c r="C79" s="7">
        <v>7.6635695396520003</v>
      </c>
      <c r="D79" s="7">
        <v>7.7623355348369998</v>
      </c>
      <c r="E79" s="7">
        <v>7.9910454850589998</v>
      </c>
      <c r="F79" s="7">
        <v>8.1437738261879993</v>
      </c>
      <c r="G79" s="7">
        <v>7.9861098679050002</v>
      </c>
      <c r="H79" s="7"/>
      <c r="I79" s="7"/>
      <c r="J79" s="7"/>
      <c r="K79" s="7"/>
      <c r="L79" s="7"/>
      <c r="M79" s="17">
        <v>6.78</v>
      </c>
      <c r="N79" s="1"/>
    </row>
    <row r="80" spans="1:14" ht="16.5">
      <c r="A80" s="8" t="s">
        <v>46</v>
      </c>
      <c r="B80" s="7">
        <v>-6.846739270644</v>
      </c>
      <c r="C80" s="7">
        <v>-10.985816063975999</v>
      </c>
      <c r="D80" s="7">
        <v>-6.99016207773</v>
      </c>
      <c r="E80" s="7"/>
      <c r="F80" s="7"/>
      <c r="G80" s="7"/>
      <c r="H80" s="7"/>
      <c r="I80" s="7"/>
      <c r="J80" s="7"/>
      <c r="K80" s="7"/>
      <c r="L80" s="7"/>
      <c r="M80" s="17">
        <v>5.17</v>
      </c>
      <c r="N80" s="1"/>
    </row>
    <row r="81" spans="1:14" ht="18.75">
      <c r="A81" s="8" t="s">
        <v>39</v>
      </c>
      <c r="B81" s="7">
        <v>-4.0568652022079998</v>
      </c>
      <c r="C81" s="7">
        <v>-1.1581293184499999</v>
      </c>
      <c r="D81" s="7">
        <v>1.7682463727760001</v>
      </c>
      <c r="E81" s="7">
        <v>4.5611513145120002</v>
      </c>
      <c r="F81" s="7">
        <v>6.9434300275079996</v>
      </c>
      <c r="G81" s="7"/>
      <c r="H81" s="7"/>
      <c r="I81" s="7"/>
      <c r="J81" s="7"/>
      <c r="K81" s="7"/>
      <c r="L81" s="7"/>
      <c r="M81" s="17">
        <v>8.0500000000000007</v>
      </c>
      <c r="N81" s="1"/>
    </row>
    <row r="82" spans="1:14" ht="18.75">
      <c r="A82" s="8" t="s">
        <v>161</v>
      </c>
      <c r="B82" s="7">
        <v>-2.8988817170819998</v>
      </c>
      <c r="C82" s="7">
        <v>-1.0094576412180001</v>
      </c>
      <c r="D82" s="7">
        <v>0.849993482247</v>
      </c>
      <c r="E82" s="7">
        <v>2.6263218073169998</v>
      </c>
      <c r="F82" s="7">
        <v>4.2575270869560002</v>
      </c>
      <c r="G82" s="7"/>
      <c r="H82" s="7"/>
      <c r="I82" s="7"/>
      <c r="J82" s="7"/>
      <c r="K82" s="7"/>
      <c r="L82" s="7"/>
      <c r="M82" s="17">
        <v>9.07</v>
      </c>
      <c r="N82" s="1"/>
    </row>
    <row r="83" spans="1:14" ht="18.75">
      <c r="A83" s="8" t="s">
        <v>33</v>
      </c>
      <c r="B83" s="7">
        <v>0.48296181647999997</v>
      </c>
      <c r="C83" s="7">
        <v>2.1183923092020001</v>
      </c>
      <c r="D83" s="7">
        <v>4.1540590338390002</v>
      </c>
      <c r="E83" s="7">
        <v>6.4172947700160003</v>
      </c>
      <c r="F83" s="7">
        <v>8.7828789559680001</v>
      </c>
      <c r="G83" s="7">
        <v>11.161570445298</v>
      </c>
      <c r="H83" s="7">
        <v>13.517350854267001</v>
      </c>
      <c r="I83" s="7">
        <v>15.857171613153</v>
      </c>
      <c r="J83" s="7"/>
      <c r="K83" s="7"/>
      <c r="L83" s="7"/>
      <c r="M83" s="17">
        <v>8.42</v>
      </c>
      <c r="N83" s="1"/>
    </row>
    <row r="84" spans="1:14" ht="18.75">
      <c r="A84" s="8" t="s">
        <v>162</v>
      </c>
      <c r="B84" s="7">
        <v>-5.5797813949019996</v>
      </c>
      <c r="C84" s="7">
        <v>-6.4711161772140002</v>
      </c>
      <c r="D84" s="7">
        <v>-6.2510240100749996</v>
      </c>
      <c r="E84" s="7">
        <v>-5.6675591252280002</v>
      </c>
      <c r="F84" s="7">
        <v>-4.9786812827700002</v>
      </c>
      <c r="G84" s="7">
        <v>-4.325683395345</v>
      </c>
      <c r="H84" s="7">
        <v>-3.8049844452360002</v>
      </c>
      <c r="I84" s="7">
        <v>-3.474330349932</v>
      </c>
      <c r="J84" s="7">
        <v>-3.3496841480700001</v>
      </c>
      <c r="K84" s="7">
        <v>-3.4105274549189999</v>
      </c>
      <c r="L84" s="7">
        <v>-3.6166568342969998</v>
      </c>
      <c r="M84" s="17">
        <v>3.17</v>
      </c>
      <c r="N84" s="1"/>
    </row>
    <row r="85" spans="1:14" ht="18.75">
      <c r="A85" s="8" t="s">
        <v>29</v>
      </c>
      <c r="B85" s="7">
        <v>-13.782327242931</v>
      </c>
      <c r="C85" s="7">
        <v>-12.862219432842</v>
      </c>
      <c r="D85" s="7">
        <v>-11.107635207786</v>
      </c>
      <c r="E85" s="7">
        <v>-9.1244610124199994</v>
      </c>
      <c r="F85" s="7">
        <v>-7.2362799711149997</v>
      </c>
      <c r="G85" s="7">
        <v>-5.674941780378</v>
      </c>
      <c r="H85" s="7">
        <v>-4.6088697477030003</v>
      </c>
      <c r="I85" s="7">
        <v>-4.1353855912590003</v>
      </c>
      <c r="J85" s="7">
        <v>-4.2740289056789997</v>
      </c>
      <c r="K85" s="7">
        <v>-4.9715040743939998</v>
      </c>
      <c r="L85" s="7">
        <v>-6.1139289510779999</v>
      </c>
      <c r="M85" s="17">
        <v>3.48</v>
      </c>
      <c r="N85" s="1"/>
    </row>
    <row r="86" spans="1:14" ht="18.75">
      <c r="A86" s="8" t="s">
        <v>30</v>
      </c>
      <c r="B86" s="7">
        <v>-33.444978030203998</v>
      </c>
      <c r="C86" s="7">
        <v>-31.062835863383999</v>
      </c>
      <c r="D86" s="7">
        <v>-27.450697226589</v>
      </c>
      <c r="E86" s="7">
        <v>-23.639125369626001</v>
      </c>
      <c r="F86" s="7">
        <v>-19.988356024961998</v>
      </c>
      <c r="G86" s="7">
        <v>-16.705159761693</v>
      </c>
      <c r="H86" s="7">
        <v>-13.925371849739999</v>
      </c>
      <c r="I86" s="7">
        <v>-11.721637553028</v>
      </c>
      <c r="J86" s="7">
        <v>-10.103053193766</v>
      </c>
      <c r="K86" s="7">
        <v>-9.0160150479749994</v>
      </c>
      <c r="L86" s="7">
        <v>-8.3356491276630003</v>
      </c>
      <c r="M86" s="17">
        <v>-3.29</v>
      </c>
      <c r="N86" s="1"/>
    </row>
    <row r="87" spans="1:14" ht="18.75">
      <c r="A87" s="8" t="s">
        <v>31</v>
      </c>
      <c r="B87" s="7">
        <v>-24.562941826566</v>
      </c>
      <c r="C87" s="7">
        <v>-20.250208417842</v>
      </c>
      <c r="D87" s="7">
        <v>-16.742330504796001</v>
      </c>
      <c r="E87" s="7">
        <v>-14.113044716745</v>
      </c>
      <c r="F87" s="7">
        <v>-12.295072882794001</v>
      </c>
      <c r="G87" s="7">
        <v>-11.301795649677</v>
      </c>
      <c r="H87" s="7">
        <v>-11.165198143359</v>
      </c>
      <c r="I87" s="7">
        <v>-11.902266808536</v>
      </c>
      <c r="J87" s="7">
        <v>-13.506819793194</v>
      </c>
      <c r="K87" s="7">
        <v>-15.952179890205</v>
      </c>
      <c r="L87" s="7">
        <v>-19.168600931844001</v>
      </c>
      <c r="M87" s="17">
        <v>3.83</v>
      </c>
      <c r="N87" s="1"/>
    </row>
    <row r="88" spans="1:14" ht="18.75">
      <c r="A88" s="8" t="s">
        <v>32</v>
      </c>
      <c r="B88" s="7">
        <v>4.0313876059469997</v>
      </c>
      <c r="C88" s="7">
        <v>4.5</v>
      </c>
      <c r="D88" s="7">
        <v>4.9626198505649999</v>
      </c>
      <c r="E88" s="7"/>
      <c r="F88" s="7"/>
      <c r="G88" s="7"/>
      <c r="H88" s="7"/>
      <c r="I88" s="7"/>
      <c r="J88" s="7"/>
      <c r="K88" s="7"/>
      <c r="L88" s="7"/>
      <c r="M88" s="17">
        <v>10.91</v>
      </c>
      <c r="N88" s="1"/>
    </row>
    <row r="89" spans="1:14" ht="18">
      <c r="A89" s="8" t="s">
        <v>172</v>
      </c>
      <c r="B89" s="15">
        <v>-8.8005537163829999</v>
      </c>
      <c r="C89" s="15">
        <v>-2.431961817246</v>
      </c>
      <c r="D89" s="15">
        <v>1.234523954625</v>
      </c>
      <c r="E89" s="15">
        <v>4.3799854752030001</v>
      </c>
      <c r="F89" s="15">
        <v>6.9609520519889996</v>
      </c>
      <c r="G89" s="15">
        <v>8.9803999649129995</v>
      </c>
      <c r="H89" s="15">
        <v>10.477271292306</v>
      </c>
      <c r="I89" s="15">
        <v>11.514058186292999</v>
      </c>
      <c r="J89" s="15">
        <v>12.162484600617001</v>
      </c>
      <c r="K89" s="15">
        <v>12.491255412909</v>
      </c>
      <c r="L89" s="15">
        <v>12.557397288696</v>
      </c>
      <c r="M89" s="17">
        <v>3.03</v>
      </c>
      <c r="N89" s="1"/>
    </row>
    <row r="90" spans="1:14">
      <c r="A90" s="5"/>
      <c r="M90" s="5"/>
      <c r="N90" s="1"/>
    </row>
    <row r="91" spans="1:14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</row>
    <row r="92" spans="1:14" ht="19.5">
      <c r="A92" s="10" t="s">
        <v>0</v>
      </c>
      <c r="B92" s="12">
        <v>21.495170780969246</v>
      </c>
      <c r="C92" s="12">
        <v>19.534932331436654</v>
      </c>
      <c r="D92" s="12">
        <v>17.412790722993968</v>
      </c>
      <c r="E92" s="12">
        <v>15.470826428625841</v>
      </c>
      <c r="F92" s="12">
        <v>13.931071741910324</v>
      </c>
      <c r="G92" s="12">
        <v>13.691488335724612</v>
      </c>
      <c r="H92" s="12">
        <v>13.652202806654541</v>
      </c>
      <c r="I92" s="12">
        <v>13.821304305543</v>
      </c>
      <c r="J92" s="12">
        <v>15.553099928872085</v>
      </c>
      <c r="K92" s="12">
        <v>15.693347907404561</v>
      </c>
      <c r="L92" s="12">
        <v>15.9381618198057</v>
      </c>
      <c r="M92" s="5"/>
      <c r="N92" s="1"/>
    </row>
    <row r="93" spans="1:14" ht="19.5">
      <c r="A93" s="11" t="s">
        <v>1</v>
      </c>
      <c r="B93" s="11">
        <v>76</v>
      </c>
      <c r="C93" s="11">
        <v>76</v>
      </c>
      <c r="D93" s="11">
        <v>73</v>
      </c>
      <c r="E93" s="11">
        <v>71</v>
      </c>
      <c r="F93" s="11">
        <v>67</v>
      </c>
      <c r="G93" s="11">
        <v>62</v>
      </c>
      <c r="H93" s="11">
        <v>59</v>
      </c>
      <c r="I93" s="11">
        <v>56</v>
      </c>
      <c r="J93" s="11">
        <v>49</v>
      </c>
      <c r="K93" s="11">
        <v>46</v>
      </c>
      <c r="L93" s="11">
        <v>41</v>
      </c>
      <c r="M93" s="11">
        <v>86</v>
      </c>
      <c r="N93" s="1"/>
    </row>
  </sheetData>
  <mergeCells count="1">
    <mergeCell ref="A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>
      <selection activeCell="A2" sqref="A2:M2"/>
    </sheetView>
  </sheetViews>
  <sheetFormatPr defaultColWidth="8.85546875" defaultRowHeight="15"/>
  <cols>
    <col min="1" max="1" width="21.42578125" customWidth="1"/>
    <col min="2" max="4" width="15.42578125" bestFit="1" customWidth="1"/>
    <col min="5" max="12" width="14.42578125" bestFit="1" customWidth="1"/>
  </cols>
  <sheetData>
    <row r="1" spans="1:13" ht="26.25">
      <c r="A1" s="92" t="s">
        <v>364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6.25">
      <c r="A2" s="134" t="s">
        <v>204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4" spans="1:13" ht="19.5">
      <c r="A4" s="13" t="s">
        <v>173</v>
      </c>
      <c r="B4" s="13">
        <v>0</v>
      </c>
      <c r="C4" s="13">
        <v>5.0000000000000001E-3</v>
      </c>
      <c r="D4" s="13">
        <v>0.01</v>
      </c>
      <c r="E4" s="13">
        <v>1.4999999999999999E-2</v>
      </c>
      <c r="F4" s="13">
        <v>0.02</v>
      </c>
      <c r="G4" s="13">
        <v>2.5000000000000001E-2</v>
      </c>
      <c r="H4" s="13">
        <v>0.03</v>
      </c>
      <c r="I4" s="13">
        <v>3.5000000000000003E-2</v>
      </c>
      <c r="J4" s="13">
        <v>0.04</v>
      </c>
      <c r="K4" s="13">
        <v>4.4999999999999998E-2</v>
      </c>
      <c r="L4" s="13">
        <v>0.05</v>
      </c>
      <c r="M4" s="16" t="s">
        <v>4</v>
      </c>
    </row>
    <row r="5" spans="1:13" ht="17.25">
      <c r="A5" s="6" t="s">
        <v>96</v>
      </c>
      <c r="B5" s="18">
        <v>-16.965677691806999</v>
      </c>
      <c r="C5" s="18">
        <v>-17.283870317024999</v>
      </c>
      <c r="D5" s="18">
        <v>-17.192451522675</v>
      </c>
      <c r="E5" s="18">
        <v>-16.671892005288001</v>
      </c>
      <c r="F5" s="18">
        <v>-15.731816262240001</v>
      </c>
      <c r="G5" s="18">
        <v>-14.444337366225</v>
      </c>
      <c r="H5" s="18"/>
      <c r="I5" s="18"/>
      <c r="J5" s="18"/>
      <c r="K5" s="18"/>
      <c r="L5" s="18"/>
      <c r="M5" s="17">
        <v>-5.67</v>
      </c>
    </row>
    <row r="6" spans="1:13" ht="17.25">
      <c r="A6" s="8" t="s">
        <v>97</v>
      </c>
      <c r="B6" s="18">
        <v>-3.9003441278879998</v>
      </c>
      <c r="C6" s="18">
        <v>-1.0625164982640001</v>
      </c>
      <c r="D6" s="18">
        <v>2.204281297179</v>
      </c>
      <c r="E6" s="18">
        <v>5.8646073053879997</v>
      </c>
      <c r="F6" s="18">
        <v>9.8707706408610001</v>
      </c>
      <c r="G6" s="18">
        <v>14.163548478573</v>
      </c>
      <c r="H6" s="18">
        <v>18.663638301009001</v>
      </c>
      <c r="I6" s="18"/>
      <c r="J6" s="18"/>
      <c r="K6" s="18"/>
      <c r="L6" s="18"/>
      <c r="M6" s="17">
        <v>-51.37</v>
      </c>
    </row>
    <row r="7" spans="1:13" ht="18">
      <c r="A7" s="8" t="s">
        <v>98</v>
      </c>
      <c r="B7" s="18">
        <v>-3.916471574145</v>
      </c>
      <c r="C7" s="18">
        <v>2.00300501739</v>
      </c>
      <c r="D7" s="18">
        <v>4.5059132407379998</v>
      </c>
      <c r="E7" s="18">
        <v>6.7449914734409999</v>
      </c>
      <c r="F7" s="18">
        <v>9.3001057677450003</v>
      </c>
      <c r="G7" s="18">
        <v>12.099364499235</v>
      </c>
      <c r="H7" s="18">
        <v>15.077365124406001</v>
      </c>
      <c r="I7" s="18">
        <v>18.178573133760001</v>
      </c>
      <c r="J7" s="18"/>
      <c r="K7" s="18"/>
      <c r="L7" s="18"/>
      <c r="M7" s="17">
        <v>9.7799999999999994</v>
      </c>
    </row>
    <row r="8" spans="1:13" ht="16.5">
      <c r="A8" s="8" t="s">
        <v>99</v>
      </c>
      <c r="B8" s="18">
        <v>-38.930117551142999</v>
      </c>
      <c r="C8" s="18">
        <v>-30.606665460852</v>
      </c>
      <c r="D8" s="18">
        <v>-27.018263958582001</v>
      </c>
      <c r="E8" s="18">
        <v>-24.175811894012998</v>
      </c>
      <c r="F8" s="18">
        <v>-21.523377889572</v>
      </c>
      <c r="G8" s="18">
        <v>-18.980795973984002</v>
      </c>
      <c r="H8" s="18"/>
      <c r="I8" s="18"/>
      <c r="J8" s="18"/>
      <c r="K8" s="18"/>
      <c r="L8" s="18"/>
      <c r="M8" s="17">
        <v>-14.35</v>
      </c>
    </row>
    <row r="9" spans="1:13" ht="18">
      <c r="A9" s="8" t="s">
        <v>100</v>
      </c>
      <c r="B9" s="18">
        <v>-37.977663608585999</v>
      </c>
      <c r="C9" s="18">
        <v>-35.260191267444</v>
      </c>
      <c r="D9" s="18">
        <v>-32.266790166351001</v>
      </c>
      <c r="E9" s="18">
        <v>-29.173406955693</v>
      </c>
      <c r="F9" s="18">
        <v>-26.041638456327</v>
      </c>
      <c r="G9" s="18">
        <v>-22.917498094022999</v>
      </c>
      <c r="H9" s="18">
        <v>-19.844738878028998</v>
      </c>
      <c r="I9" s="18">
        <v>-16.862249422824</v>
      </c>
      <c r="J9" s="18">
        <v>-13.997856596607001</v>
      </c>
      <c r="K9" s="18">
        <v>-11.265780403488</v>
      </c>
      <c r="L9" s="18">
        <v>-8.6658778966890004</v>
      </c>
      <c r="M9" s="17">
        <v>-20.39</v>
      </c>
    </row>
    <row r="10" spans="1:13" ht="18.75">
      <c r="A10" s="6" t="s">
        <v>101</v>
      </c>
      <c r="B10" s="18">
        <v>-21.036699143109001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7">
        <v>-8.98</v>
      </c>
    </row>
    <row r="11" spans="1:13" ht="17.25">
      <c r="A11" s="8" t="s">
        <v>102</v>
      </c>
      <c r="B11" s="18">
        <v>-523.97162986942806</v>
      </c>
      <c r="C11" s="18">
        <v>-514.43174663208902</v>
      </c>
      <c r="D11" s="18">
        <v>-505.099872856839</v>
      </c>
      <c r="E11" s="18"/>
      <c r="F11" s="18"/>
      <c r="G11" s="18"/>
      <c r="H11" s="18"/>
      <c r="I11" s="18"/>
      <c r="J11" s="18"/>
      <c r="K11" s="18"/>
      <c r="L11" s="18"/>
      <c r="M11" s="17">
        <v>-532.16999999999996</v>
      </c>
    </row>
    <row r="12" spans="1:13" ht="18">
      <c r="A12" s="8" t="s">
        <v>103</v>
      </c>
      <c r="B12" s="18">
        <v>-25.523033130582</v>
      </c>
      <c r="C12" s="18">
        <v>-23.380839680834999</v>
      </c>
      <c r="D12" s="18">
        <v>-21.841255630271998</v>
      </c>
      <c r="E12" s="18">
        <v>-20.046819876642001</v>
      </c>
      <c r="F12" s="18">
        <v>-17.955610547628002</v>
      </c>
      <c r="G12" s="18"/>
      <c r="H12" s="18"/>
      <c r="I12" s="18"/>
      <c r="J12" s="18"/>
      <c r="K12" s="18"/>
      <c r="L12" s="18"/>
      <c r="M12" s="17">
        <v>-13.54</v>
      </c>
    </row>
    <row r="13" spans="1:13" ht="18">
      <c r="A13" s="8" t="s">
        <v>156</v>
      </c>
      <c r="B13" s="18">
        <v>-27.154062456417002</v>
      </c>
      <c r="C13" s="18">
        <v>-27.881464581048</v>
      </c>
      <c r="D13" s="18">
        <v>-27.537627441908999</v>
      </c>
      <c r="E13" s="18">
        <v>-26.623925065647001</v>
      </c>
      <c r="F13" s="18">
        <v>-25.384642702691998</v>
      </c>
      <c r="G13" s="18">
        <v>-23.962082050764</v>
      </c>
      <c r="H13" s="18">
        <v>-22.448879085360002</v>
      </c>
      <c r="I13" s="18">
        <v>-20.906434844216999</v>
      </c>
      <c r="J13" s="18">
        <v>-19.373548960895999</v>
      </c>
      <c r="K13" s="18"/>
      <c r="L13" s="18"/>
      <c r="M13" s="17">
        <v>-20.48</v>
      </c>
    </row>
    <row r="14" spans="1:13" ht="17.25">
      <c r="A14" s="8" t="s">
        <v>104</v>
      </c>
      <c r="B14" s="18">
        <v>-34.251424263731998</v>
      </c>
      <c r="C14" s="18">
        <v>-31.055798840742</v>
      </c>
      <c r="D14" s="18">
        <v>-27.857134951580999</v>
      </c>
      <c r="E14" s="18">
        <v>-24.726347187594001</v>
      </c>
      <c r="F14" s="18"/>
      <c r="G14" s="18"/>
      <c r="H14" s="18"/>
      <c r="I14" s="18"/>
      <c r="J14" s="18"/>
      <c r="K14" s="18"/>
      <c r="L14" s="18"/>
      <c r="M14" s="17">
        <v>-8.32</v>
      </c>
    </row>
    <row r="15" spans="1:13" ht="18">
      <c r="A15" s="8" t="s">
        <v>105</v>
      </c>
      <c r="B15" s="18">
        <v>-36.670918147538998</v>
      </c>
      <c r="C15" s="18">
        <v>-33.684821200095001</v>
      </c>
      <c r="D15" s="18">
        <v>-33.949540121406002</v>
      </c>
      <c r="E15" s="18">
        <v>-33.504466919469003</v>
      </c>
      <c r="F15" s="18">
        <v>-32.599488689235002</v>
      </c>
      <c r="G15" s="18">
        <v>-31.166288542505999</v>
      </c>
      <c r="H15" s="18"/>
      <c r="I15" s="18"/>
      <c r="J15" s="18"/>
      <c r="K15" s="18"/>
      <c r="L15" s="18"/>
      <c r="M15" s="17">
        <v>-16.13</v>
      </c>
    </row>
    <row r="16" spans="1:13" ht="18.75">
      <c r="A16" s="6" t="s">
        <v>106</v>
      </c>
      <c r="B16" s="18">
        <v>-5.8301254426350004</v>
      </c>
      <c r="C16" s="18">
        <v>-7.5153514266480004</v>
      </c>
      <c r="D16" s="18">
        <v>-8.6891856261210005</v>
      </c>
      <c r="E16" s="18"/>
      <c r="F16" s="18"/>
      <c r="G16" s="18"/>
      <c r="H16" s="18"/>
      <c r="I16" s="18"/>
      <c r="J16" s="18"/>
      <c r="K16" s="18"/>
      <c r="L16" s="18"/>
      <c r="M16" s="17">
        <v>8.44</v>
      </c>
    </row>
    <row r="17" spans="1:13" ht="18.75">
      <c r="A17" s="6" t="s">
        <v>107</v>
      </c>
      <c r="B17" s="18">
        <v>-5.5505307065130003</v>
      </c>
      <c r="C17" s="18">
        <v>-5.9704326625709996</v>
      </c>
      <c r="D17" s="18">
        <v>-6.18249646677</v>
      </c>
      <c r="E17" s="18">
        <v>-6.1894155802829998</v>
      </c>
      <c r="F17" s="18">
        <v>-5.8636804103670004</v>
      </c>
      <c r="G17" s="18"/>
      <c r="H17" s="18"/>
      <c r="I17" s="18"/>
      <c r="J17" s="18"/>
      <c r="K17" s="18"/>
      <c r="L17" s="18"/>
      <c r="M17" s="17">
        <v>5.8</v>
      </c>
    </row>
    <row r="18" spans="1:13" ht="18.75">
      <c r="A18" s="6" t="s">
        <v>108</v>
      </c>
      <c r="B18" s="18">
        <v>-15.61813529562</v>
      </c>
      <c r="C18" s="18">
        <v>-15.644397718638</v>
      </c>
      <c r="D18" s="18">
        <v>-14.884136974122001</v>
      </c>
      <c r="E18" s="18">
        <v>-13.826850646205999</v>
      </c>
      <c r="F18" s="18">
        <v>-12.549301091925001</v>
      </c>
      <c r="G18" s="18">
        <v>-10.277666071646999</v>
      </c>
      <c r="H18" s="18"/>
      <c r="I18" s="18"/>
      <c r="J18" s="18"/>
      <c r="K18" s="18"/>
      <c r="L18" s="18"/>
      <c r="M18" s="17">
        <v>5</v>
      </c>
    </row>
    <row r="19" spans="1:13" ht="17.25">
      <c r="A19" s="8" t="s">
        <v>109</v>
      </c>
      <c r="B19" s="18">
        <v>-8.4981376965810007</v>
      </c>
      <c r="C19" s="18">
        <v>-6.314260640064</v>
      </c>
      <c r="D19" s="18">
        <v>-3.7200774476579999</v>
      </c>
      <c r="E19" s="18">
        <v>-0.71560079506499996</v>
      </c>
      <c r="F19" s="18">
        <v>2.6861887086060001</v>
      </c>
      <c r="G19" s="18">
        <v>6.452934388719</v>
      </c>
      <c r="H19" s="18">
        <v>10.497712179552</v>
      </c>
      <c r="I19" s="18"/>
      <c r="J19" s="18"/>
      <c r="K19" s="18"/>
      <c r="L19" s="18"/>
      <c r="M19" s="17">
        <v>-3.26</v>
      </c>
    </row>
    <row r="20" spans="1:13" ht="18">
      <c r="A20" s="8" t="s">
        <v>110</v>
      </c>
      <c r="B20" s="18">
        <v>-15.259743877794</v>
      </c>
      <c r="C20" s="18">
        <v>-12.470023361055</v>
      </c>
      <c r="D20" s="18">
        <v>-9.0536704798019993</v>
      </c>
      <c r="E20" s="18">
        <v>-5.1952142759399997</v>
      </c>
      <c r="F20" s="18">
        <v>-1.034219248569</v>
      </c>
      <c r="G20" s="18">
        <v>3.3058582221599999</v>
      </c>
      <c r="H20" s="18">
        <v>7.7119247699909996</v>
      </c>
      <c r="I20" s="18">
        <v>12.077878682336999</v>
      </c>
      <c r="J20" s="18">
        <v>16.304871571949999</v>
      </c>
      <c r="K20" s="18">
        <v>20.301077327739002</v>
      </c>
      <c r="L20" s="18">
        <v>23.9664517794</v>
      </c>
      <c r="M20" s="17">
        <v>2.65</v>
      </c>
    </row>
    <row r="21" spans="1:13" ht="16.5">
      <c r="A21" s="8" t="s">
        <v>111</v>
      </c>
      <c r="B21" s="18">
        <v>-32.307636047270996</v>
      </c>
      <c r="C21" s="18">
        <v>-29.850472989168001</v>
      </c>
      <c r="D21" s="18">
        <v>-27.162590756574001</v>
      </c>
      <c r="E21" s="18">
        <v>-24.404676399947999</v>
      </c>
      <c r="F21" s="18"/>
      <c r="G21" s="18"/>
      <c r="H21" s="18"/>
      <c r="I21" s="18"/>
      <c r="J21" s="18"/>
      <c r="K21" s="18"/>
      <c r="L21" s="18"/>
      <c r="M21" s="17">
        <v>2.75</v>
      </c>
    </row>
    <row r="22" spans="1:13" ht="18">
      <c r="A22" s="8" t="s">
        <v>112</v>
      </c>
      <c r="B22" s="18">
        <v>-34.873614108449999</v>
      </c>
      <c r="C22" s="18">
        <v>-34.846836625224</v>
      </c>
      <c r="D22" s="18">
        <v>-34.044435132902997</v>
      </c>
      <c r="E22" s="18">
        <v>-32</v>
      </c>
      <c r="F22" s="18">
        <v>-30.799929755712</v>
      </c>
      <c r="G22" s="18">
        <v>-28.624232543049001</v>
      </c>
      <c r="H22" s="18">
        <v>-26.235910657748999</v>
      </c>
      <c r="I22" s="18">
        <v>-23.732618398281002</v>
      </c>
      <c r="J22" s="18">
        <v>-21.192646485036001</v>
      </c>
      <c r="K22" s="18">
        <v>-18.672225524354999</v>
      </c>
      <c r="L22" s="18">
        <v>-16.203157660287001</v>
      </c>
      <c r="M22" s="17">
        <v>3.1</v>
      </c>
    </row>
    <row r="23" spans="1:13" ht="17.25">
      <c r="A23" s="8" t="s">
        <v>113</v>
      </c>
      <c r="B23" s="18">
        <v>8.7734821819709996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>
        <v>7.91</v>
      </c>
    </row>
    <row r="24" spans="1:13" ht="18">
      <c r="A24" s="8" t="s">
        <v>114</v>
      </c>
      <c r="B24" s="18">
        <v>0.33495850014900003</v>
      </c>
      <c r="C24" s="18">
        <v>2.3916047038650001</v>
      </c>
      <c r="D24" s="18">
        <v>3.7685180193569998</v>
      </c>
      <c r="E24" s="18">
        <v>4.2028981998899999</v>
      </c>
      <c r="F24" s="18">
        <v>4.1363259777449999</v>
      </c>
      <c r="G24" s="18">
        <v>3.7313692391040001</v>
      </c>
      <c r="H24" s="18">
        <v>3.0632182401989998</v>
      </c>
      <c r="I24" s="18">
        <v>2.1628997109719998</v>
      </c>
      <c r="J24" s="18"/>
      <c r="K24" s="18"/>
      <c r="L24" s="18"/>
      <c r="M24" s="17">
        <v>8.6999999999999993</v>
      </c>
    </row>
    <row r="25" spans="1:13" ht="18">
      <c r="A25" s="9" t="s">
        <v>115</v>
      </c>
      <c r="B25" s="18">
        <v>-23.169458984022</v>
      </c>
      <c r="C25" s="18">
        <v>-22.402171759032001</v>
      </c>
      <c r="D25" s="18">
        <v>-20.930559654420001</v>
      </c>
      <c r="E25" s="18">
        <v>-18.880719737919001</v>
      </c>
      <c r="F25" s="18">
        <v>-16.360846154211</v>
      </c>
      <c r="G25" s="18">
        <v>-13.481869932843001</v>
      </c>
      <c r="H25" s="18">
        <v>-10.366640589045</v>
      </c>
      <c r="I25" s="18">
        <v>-7.1679128821170002</v>
      </c>
      <c r="J25" s="18">
        <v>-4.175734798014</v>
      </c>
      <c r="K25" s="18">
        <v>-2.264041145262</v>
      </c>
      <c r="L25" s="18"/>
      <c r="M25" s="17">
        <v>-3</v>
      </c>
    </row>
    <row r="26" spans="1:13" ht="18">
      <c r="A26" s="9" t="s">
        <v>116</v>
      </c>
      <c r="B26" s="18">
        <v>-40.497954298190997</v>
      </c>
      <c r="C26" s="18">
        <v>-40.415242079589</v>
      </c>
      <c r="D26" s="18">
        <v>-40.077575936541002</v>
      </c>
      <c r="E26" s="18">
        <v>-39.669661680518999</v>
      </c>
      <c r="F26" s="18">
        <v>-39.244590673586998</v>
      </c>
      <c r="G26" s="18">
        <v>-38.826851744499002</v>
      </c>
      <c r="H26" s="18">
        <v>-38.428245281556002</v>
      </c>
      <c r="I26" s="18"/>
      <c r="J26" s="18"/>
      <c r="K26" s="18"/>
      <c r="L26" s="18"/>
      <c r="M26" s="17">
        <v>-24.6</v>
      </c>
    </row>
    <row r="27" spans="1:13" ht="18">
      <c r="A27" s="9" t="s">
        <v>163</v>
      </c>
      <c r="B27" s="18">
        <v>-25.587833138985001</v>
      </c>
      <c r="C27" s="18">
        <v>-24.268139699349</v>
      </c>
      <c r="D27" s="18">
        <v>-22.673876058912001</v>
      </c>
      <c r="E27" s="18">
        <v>-20.816794726962002</v>
      </c>
      <c r="F27" s="18">
        <v>-18.695962156872</v>
      </c>
      <c r="G27" s="18">
        <v>-16.347517841811001</v>
      </c>
      <c r="H27" s="18">
        <v>-13.842825231027</v>
      </c>
      <c r="I27" s="18">
        <v>-11.278687719429</v>
      </c>
      <c r="J27" s="18">
        <v>-8.7648623908560008</v>
      </c>
      <c r="K27" s="18">
        <v>-6.4144960754160003</v>
      </c>
      <c r="L27" s="18">
        <v>-4.3336555961399998</v>
      </c>
      <c r="M27" s="17">
        <v>1.65</v>
      </c>
    </row>
    <row r="28" spans="1:13" ht="18">
      <c r="A28" s="9" t="s">
        <v>164</v>
      </c>
      <c r="B28" s="18">
        <v>-26.195911789827001</v>
      </c>
      <c r="C28" s="18">
        <v>-25.662467170353001</v>
      </c>
      <c r="D28" s="18">
        <v>-24.789003370833001</v>
      </c>
      <c r="E28" s="18">
        <v>-23.497237075493999</v>
      </c>
      <c r="F28" s="18">
        <v>-21.76138854201</v>
      </c>
      <c r="G28" s="18">
        <v>-19.628303274411</v>
      </c>
      <c r="H28" s="18">
        <v>-17.201380676220001</v>
      </c>
      <c r="I28" s="18">
        <v>-14.617311878247</v>
      </c>
      <c r="J28" s="18">
        <v>-12.025424493927</v>
      </c>
      <c r="K28" s="18">
        <v>-9.5719515083789997</v>
      </c>
      <c r="L28" s="18">
        <v>-7.3908124034940004</v>
      </c>
      <c r="M28" s="17">
        <v>1.33</v>
      </c>
    </row>
    <row r="29" spans="1:13" ht="18">
      <c r="A29" s="9" t="s">
        <v>117</v>
      </c>
      <c r="B29" s="18">
        <v>-12.312018162834001</v>
      </c>
      <c r="C29" s="18">
        <v>-10.747441832244</v>
      </c>
      <c r="D29" s="18">
        <v>-9.5797121128019995</v>
      </c>
      <c r="E29" s="18">
        <v>-8.6676015411569995</v>
      </c>
      <c r="F29" s="18">
        <v>-7.6947345100469997</v>
      </c>
      <c r="G29" s="18">
        <v>-6.3815350458989997</v>
      </c>
      <c r="H29" s="18">
        <v>-4.6281124673549998</v>
      </c>
      <c r="I29" s="18">
        <v>-2.6934334998090002</v>
      </c>
      <c r="J29" s="18"/>
      <c r="K29" s="18"/>
      <c r="L29" s="18"/>
      <c r="M29" s="17">
        <v>6.85</v>
      </c>
    </row>
    <row r="30" spans="1:13" ht="18.75">
      <c r="A30" s="9" t="s">
        <v>118</v>
      </c>
      <c r="B30" s="18">
        <v>-14.862553265663999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7">
        <v>1.53</v>
      </c>
    </row>
    <row r="31" spans="1:13" ht="18.75">
      <c r="A31" s="8" t="s">
        <v>119</v>
      </c>
      <c r="B31" s="18">
        <v>-48.089686116537003</v>
      </c>
      <c r="C31" s="18">
        <v>-42.494088645840002</v>
      </c>
      <c r="D31" s="18">
        <v>-37.893678297695999</v>
      </c>
      <c r="E31" s="18"/>
      <c r="F31" s="18"/>
      <c r="G31" s="18"/>
      <c r="H31" s="18"/>
      <c r="I31" s="18"/>
      <c r="J31" s="18"/>
      <c r="K31" s="18"/>
      <c r="L31" s="18"/>
      <c r="M31" s="17">
        <v>-34.479999999999997</v>
      </c>
    </row>
    <row r="32" spans="1:13" ht="18">
      <c r="A32" s="8" t="s">
        <v>120</v>
      </c>
      <c r="B32" s="18">
        <v>-21.165442106756998</v>
      </c>
      <c r="C32" s="18">
        <v>-22.651157247615</v>
      </c>
      <c r="D32" s="18">
        <v>-23.952342593556001</v>
      </c>
      <c r="E32" s="18">
        <v>-24.287682933540001</v>
      </c>
      <c r="F32" s="18">
        <v>-23.850224188946999</v>
      </c>
      <c r="G32" s="18">
        <v>-22.725104281035001</v>
      </c>
      <c r="H32" s="18">
        <v>-21.007709059623</v>
      </c>
      <c r="I32" s="18">
        <v>-18.802089220862999</v>
      </c>
      <c r="J32" s="18">
        <v>-16.228387264596002</v>
      </c>
      <c r="K32" s="18">
        <v>-13.420436327337001</v>
      </c>
      <c r="L32" s="18">
        <v>-10.521640390871999</v>
      </c>
      <c r="M32" s="17">
        <v>-7.79</v>
      </c>
    </row>
    <row r="33" spans="1:13" ht="18">
      <c r="A33" s="8" t="s">
        <v>121</v>
      </c>
      <c r="B33" s="18">
        <v>-29.328912216825</v>
      </c>
      <c r="C33" s="18">
        <v>-33.102694480323002</v>
      </c>
      <c r="D33" s="18">
        <v>-35.485090663191002</v>
      </c>
      <c r="E33" s="18">
        <v>-36.712120077633003</v>
      </c>
      <c r="F33" s="18">
        <v>-36.936732889562997</v>
      </c>
      <c r="G33" s="18">
        <v>-36.314369287326002</v>
      </c>
      <c r="H33" s="18">
        <v>-35.004974228054998</v>
      </c>
      <c r="I33" s="18">
        <v>-33.170783582391003</v>
      </c>
      <c r="J33" s="18">
        <v>-30.974252096463001</v>
      </c>
      <c r="K33" s="18">
        <v>-28.573428454935001</v>
      </c>
      <c r="L33" s="18">
        <v>-26.112153449304</v>
      </c>
      <c r="M33" s="17">
        <v>-18.62</v>
      </c>
    </row>
    <row r="34" spans="1:13" ht="18">
      <c r="A34" s="8" t="s">
        <v>122</v>
      </c>
      <c r="B34" s="18">
        <v>-62.211152582240999</v>
      </c>
      <c r="C34" s="18">
        <v>-62.368931061098998</v>
      </c>
      <c r="D34" s="18">
        <v>-61.429870127222998</v>
      </c>
      <c r="E34" s="18">
        <v>-59.987941692900002</v>
      </c>
      <c r="F34" s="18">
        <v>-58.478537673036001</v>
      </c>
      <c r="G34" s="18">
        <v>-57.30747060441</v>
      </c>
      <c r="H34" s="18">
        <v>-56.637091631250001</v>
      </c>
      <c r="I34" s="18">
        <v>-56.426635319417997</v>
      </c>
      <c r="J34" s="18"/>
      <c r="K34" s="18"/>
      <c r="L34" s="18"/>
      <c r="M34" s="17">
        <v>-33.53</v>
      </c>
    </row>
    <row r="35" spans="1:13" ht="18">
      <c r="A35" s="8" t="s">
        <v>123</v>
      </c>
      <c r="B35" s="18">
        <v>-68.688787270584001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>
        <v>-40.99</v>
      </c>
    </row>
    <row r="36" spans="1:13" ht="18.75">
      <c r="A36" s="6" t="s">
        <v>124</v>
      </c>
      <c r="B36" s="18">
        <v>-1.203393811035</v>
      </c>
      <c r="C36" s="18">
        <v>0</v>
      </c>
      <c r="D36" s="18">
        <v>1.2689610759150001</v>
      </c>
      <c r="E36" s="18"/>
      <c r="F36" s="18"/>
      <c r="G36" s="18"/>
      <c r="H36" s="18"/>
      <c r="I36" s="18"/>
      <c r="J36" s="18"/>
      <c r="K36" s="18"/>
      <c r="L36" s="18"/>
      <c r="M36" s="17">
        <v>12.49</v>
      </c>
    </row>
    <row r="37" spans="1:13" ht="18.75">
      <c r="A37" s="6" t="s">
        <v>125</v>
      </c>
      <c r="B37" s="18">
        <v>-13.471475857203</v>
      </c>
      <c r="C37" s="18">
        <v>-11.144025579453</v>
      </c>
      <c r="D37" s="18">
        <v>-7.8209993739539998</v>
      </c>
      <c r="E37" s="18">
        <v>-4.3329574912649997</v>
      </c>
      <c r="F37" s="18">
        <v>-1.0770200741430001</v>
      </c>
      <c r="G37" s="18">
        <v>1.4826909191640001</v>
      </c>
      <c r="H37" s="18">
        <v>3.367036368345</v>
      </c>
      <c r="I37" s="18">
        <v>5.0243638225170004</v>
      </c>
      <c r="J37" s="18">
        <v>6.5005100633849997</v>
      </c>
      <c r="K37" s="18">
        <v>7.4766980029169998</v>
      </c>
      <c r="L37" s="18">
        <v>6.8161932133620002</v>
      </c>
      <c r="M37" s="17">
        <v>13.72</v>
      </c>
    </row>
    <row r="38" spans="1:13" ht="18.75">
      <c r="A38" s="6" t="s">
        <v>126</v>
      </c>
      <c r="B38" s="18">
        <v>-19.009231464132</v>
      </c>
      <c r="C38" s="18">
        <v>-17.180815730247001</v>
      </c>
      <c r="D38" s="18">
        <v>-15.102691741760999</v>
      </c>
      <c r="E38" s="18">
        <v>-12.848620600881</v>
      </c>
      <c r="F38" s="18">
        <v>-10.4680716192</v>
      </c>
      <c r="G38" s="18">
        <v>-8.0132523109469993</v>
      </c>
      <c r="H38" s="18">
        <v>-5.5351728385200003</v>
      </c>
      <c r="I38" s="18">
        <v>-3.0804883194150001</v>
      </c>
      <c r="J38" s="18">
        <v>-0.69738857233499996</v>
      </c>
      <c r="K38" s="18">
        <v>1.5530714367480001</v>
      </c>
      <c r="L38" s="18">
        <v>3.5909481261030001</v>
      </c>
      <c r="M38" s="17">
        <v>14.13</v>
      </c>
    </row>
    <row r="39" spans="1:13" ht="18.75">
      <c r="A39" s="6" t="s">
        <v>127</v>
      </c>
      <c r="B39" s="18">
        <v>-37.291337159036999</v>
      </c>
      <c r="C39" s="18">
        <v>-34.409525721987002</v>
      </c>
      <c r="D39" s="18">
        <v>-31.008167505938999</v>
      </c>
      <c r="E39" s="18">
        <v>-27.300855117705002</v>
      </c>
      <c r="F39" s="18">
        <v>-23.561337912254999</v>
      </c>
      <c r="G39" s="18">
        <v>-19.98437685855</v>
      </c>
      <c r="H39" s="18">
        <v>-16.675184424756001</v>
      </c>
      <c r="I39" s="18">
        <v>-13.721560492302</v>
      </c>
      <c r="J39" s="18">
        <v>-11.200850877021001</v>
      </c>
      <c r="K39" s="18">
        <v>-9.1707873774270006</v>
      </c>
      <c r="L39" s="18">
        <v>-7.6658910756480001</v>
      </c>
      <c r="M39" s="17">
        <v>1.1599999999999999</v>
      </c>
    </row>
    <row r="40" spans="1:13" ht="18.75">
      <c r="A40" s="6" t="s">
        <v>128</v>
      </c>
      <c r="B40" s="18">
        <v>-37.293484749260998</v>
      </c>
      <c r="C40" s="18">
        <v>-33.164737586291999</v>
      </c>
      <c r="D40" s="18">
        <v>-29.061135690288001</v>
      </c>
      <c r="E40" s="18">
        <v>-25.190944484667</v>
      </c>
      <c r="F40" s="18"/>
      <c r="G40" s="18"/>
      <c r="H40" s="18"/>
      <c r="I40" s="18"/>
      <c r="J40" s="18"/>
      <c r="K40" s="18"/>
      <c r="L40" s="18"/>
      <c r="M40" s="17">
        <v>1.76</v>
      </c>
    </row>
    <row r="41" spans="1:13" ht="18.75">
      <c r="A41" s="8" t="s">
        <v>129</v>
      </c>
      <c r="B41" s="18">
        <v>-7.7257016892900001</v>
      </c>
      <c r="C41" s="18">
        <v>-5.2983142944420001</v>
      </c>
      <c r="D41" s="18">
        <v>-3.8026232506080002</v>
      </c>
      <c r="E41" s="18">
        <v>-1.0901374176809999</v>
      </c>
      <c r="F41" s="18">
        <v>1.6752231608579999</v>
      </c>
      <c r="G41" s="18"/>
      <c r="H41" s="18"/>
      <c r="I41" s="18"/>
      <c r="J41" s="18"/>
      <c r="K41" s="18"/>
      <c r="L41" s="18"/>
      <c r="M41" s="17">
        <v>3.27</v>
      </c>
    </row>
    <row r="42" spans="1:13" ht="18.75">
      <c r="A42" s="8" t="s">
        <v>130</v>
      </c>
      <c r="B42" s="18">
        <v>-9.1294118780669997</v>
      </c>
      <c r="C42" s="18">
        <v>-11.533337803533</v>
      </c>
      <c r="D42" s="18">
        <v>-12.36229024797</v>
      </c>
      <c r="E42" s="18">
        <v>-11.976668598452999</v>
      </c>
      <c r="F42" s="18">
        <v>-10.712085910812</v>
      </c>
      <c r="G42" s="18">
        <v>-8.8450210830150002</v>
      </c>
      <c r="H42" s="18">
        <v>-6.6005349691320001</v>
      </c>
      <c r="I42" s="18">
        <v>-3.7387780614210002</v>
      </c>
      <c r="J42" s="18"/>
      <c r="K42" s="18"/>
      <c r="L42" s="18"/>
      <c r="M42" s="17">
        <v>0.86</v>
      </c>
    </row>
    <row r="43" spans="1:13" ht="18.75">
      <c r="A43" s="8" t="s">
        <v>52</v>
      </c>
      <c r="B43" s="18">
        <v>-11.502529572573</v>
      </c>
      <c r="C43" s="18">
        <v>-11.605314016295999</v>
      </c>
      <c r="D43" s="18">
        <v>-11.246597109033001</v>
      </c>
      <c r="E43" s="18">
        <v>-10.496504097300001</v>
      </c>
      <c r="F43" s="18">
        <v>-9.4167592492349996</v>
      </c>
      <c r="G43" s="18">
        <v>-8.0555092736040006</v>
      </c>
      <c r="H43" s="18">
        <v>-6.4526737210649996</v>
      </c>
      <c r="I43" s="18">
        <v>-4.6481610353490002</v>
      </c>
      <c r="J43" s="18">
        <v>-2.6885692305419999</v>
      </c>
      <c r="K43" s="18">
        <v>-0.62363569050900003</v>
      </c>
      <c r="L43" s="18">
        <v>1.5359986466760001</v>
      </c>
      <c r="M43" s="17">
        <v>0.33</v>
      </c>
    </row>
    <row r="44" spans="1:13" ht="18.75">
      <c r="A44" s="8" t="s">
        <v>53</v>
      </c>
      <c r="B44" s="18">
        <v>-39.860973540765002</v>
      </c>
      <c r="C44" s="18">
        <v>-35.692162939094999</v>
      </c>
      <c r="D44" s="18">
        <v>-31.798566426236999</v>
      </c>
      <c r="E44" s="18">
        <v>-28.285321231908</v>
      </c>
      <c r="F44" s="18">
        <v>-25.191985963014002</v>
      </c>
      <c r="G44" s="18">
        <v>-23.021180567306999</v>
      </c>
      <c r="H44" s="18">
        <v>-23.148942293567998</v>
      </c>
      <c r="I44" s="18"/>
      <c r="J44" s="18"/>
      <c r="K44" s="18"/>
      <c r="L44" s="18"/>
      <c r="M44" s="17">
        <v>-1.32</v>
      </c>
    </row>
    <row r="45" spans="1:13" ht="18.75">
      <c r="A45" s="8" t="s">
        <v>131</v>
      </c>
      <c r="B45" s="18">
        <v>-14.8676822814</v>
      </c>
      <c r="C45" s="18">
        <v>-14.369575260066</v>
      </c>
      <c r="D45" s="18">
        <v>-14.136448455207001</v>
      </c>
      <c r="E45" s="18"/>
      <c r="F45" s="18"/>
      <c r="G45" s="18"/>
      <c r="H45" s="18"/>
      <c r="I45" s="18"/>
      <c r="J45" s="18"/>
      <c r="K45" s="18"/>
      <c r="L45" s="18"/>
      <c r="M45" s="17">
        <v>-1.53</v>
      </c>
    </row>
    <row r="46" spans="1:13" ht="18.75">
      <c r="A46" s="8" t="s">
        <v>132</v>
      </c>
      <c r="B46" s="18">
        <v>-14.881924687616999</v>
      </c>
      <c r="C46" s="18">
        <v>-19.084212069273001</v>
      </c>
      <c r="D46" s="18">
        <v>-20.922959316050999</v>
      </c>
      <c r="E46" s="18">
        <v>-20.939681767290001</v>
      </c>
      <c r="F46" s="18">
        <v>-19.011615562875001</v>
      </c>
      <c r="G46" s="18"/>
      <c r="H46" s="18"/>
      <c r="I46" s="18"/>
      <c r="J46" s="18"/>
      <c r="K46" s="18"/>
      <c r="L46" s="18"/>
      <c r="M46" s="17">
        <v>-1.94</v>
      </c>
    </row>
    <row r="47" spans="1:13" ht="18.75">
      <c r="A47" s="8" t="s">
        <v>133</v>
      </c>
      <c r="B47" s="18">
        <v>-58.626365914076999</v>
      </c>
      <c r="C47" s="18">
        <v>-55.709782265397003</v>
      </c>
      <c r="D47" s="18">
        <v>-52.29843227037</v>
      </c>
      <c r="E47" s="18">
        <v>-48.643641967127998</v>
      </c>
      <c r="F47" s="18">
        <v>-44.868449061150002</v>
      </c>
      <c r="G47" s="18">
        <v>-41.069146656213</v>
      </c>
      <c r="H47" s="18">
        <v>-37.334839854545997</v>
      </c>
      <c r="I47" s="18">
        <v>-33.750823643159997</v>
      </c>
      <c r="J47" s="18">
        <v>-30.397984437561</v>
      </c>
      <c r="K47" s="18">
        <v>-27.353405315145</v>
      </c>
      <c r="L47" s="18">
        <v>-24.693280861899002</v>
      </c>
      <c r="M47" s="17">
        <v>-24.85</v>
      </c>
    </row>
    <row r="48" spans="1:13" ht="18.75">
      <c r="A48" s="8" t="s">
        <v>134</v>
      </c>
      <c r="B48" s="18">
        <v>-68.438977171109997</v>
      </c>
      <c r="C48" s="18">
        <v>-63.369544262622</v>
      </c>
      <c r="D48" s="18">
        <v>-57.779350343285998</v>
      </c>
      <c r="E48" s="18">
        <v>-52.410762584465999</v>
      </c>
      <c r="F48" s="18">
        <v>-47.483318183457001</v>
      </c>
      <c r="G48" s="18">
        <v>-43.119457895475001</v>
      </c>
      <c r="H48" s="18">
        <v>-39.401977711706998</v>
      </c>
      <c r="I48" s="18">
        <v>-36.340070716404</v>
      </c>
      <c r="J48" s="18"/>
      <c r="K48" s="18"/>
      <c r="L48" s="18"/>
      <c r="M48" s="17">
        <v>-26.58</v>
      </c>
    </row>
    <row r="49" spans="1:13" ht="17.25">
      <c r="A49" s="9" t="s">
        <v>135</v>
      </c>
      <c r="B49" s="18">
        <v>1.802677093464</v>
      </c>
      <c r="C49" s="18">
        <v>2.8847569062390002</v>
      </c>
      <c r="D49" s="18">
        <v>4.1432230656569997</v>
      </c>
      <c r="E49" s="18">
        <v>5.5776715180289997</v>
      </c>
      <c r="F49" s="18">
        <v>7.1897822958780004</v>
      </c>
      <c r="G49" s="18">
        <v>8.9763850304310004</v>
      </c>
      <c r="H49" s="18">
        <v>10.923435483128999</v>
      </c>
      <c r="I49" s="18">
        <v>13.001881635248999</v>
      </c>
      <c r="J49" s="18">
        <v>15.166724932944</v>
      </c>
      <c r="K49" s="18">
        <v>17.854620217746</v>
      </c>
      <c r="L49" s="18">
        <v>18.260999333303999</v>
      </c>
      <c r="M49" s="17">
        <v>14.21</v>
      </c>
    </row>
    <row r="50" spans="1:13" ht="18">
      <c r="A50" s="9" t="s">
        <v>136</v>
      </c>
      <c r="B50" s="18">
        <v>12.606902556612001</v>
      </c>
      <c r="C50" s="18">
        <v>14.630899101273</v>
      </c>
      <c r="D50" s="18">
        <v>16.905030670085999</v>
      </c>
      <c r="E50" s="18">
        <v>18.121625597244002</v>
      </c>
      <c r="F50" s="18">
        <v>19.247421207923999</v>
      </c>
      <c r="G50" s="18">
        <v>20.385925778634</v>
      </c>
      <c r="H50" s="18">
        <v>21.320083600374002</v>
      </c>
      <c r="I50" s="18">
        <v>21.687050130603001</v>
      </c>
      <c r="J50" s="18">
        <v>21.112990114632002</v>
      </c>
      <c r="K50" s="18">
        <v>19.654223829980999</v>
      </c>
      <c r="L50" s="18">
        <v>17.693554025745001</v>
      </c>
      <c r="M50" s="17">
        <v>14.85</v>
      </c>
    </row>
    <row r="51" spans="1:13" ht="18.75">
      <c r="A51" s="9" t="s">
        <v>137</v>
      </c>
      <c r="B51" s="18">
        <v>-13.890861623535001</v>
      </c>
      <c r="C51" s="18">
        <v>-11.649742289055</v>
      </c>
      <c r="D51" s="18">
        <v>-9.0977701255739998</v>
      </c>
      <c r="E51" s="18">
        <v>-6.4106828853989999</v>
      </c>
      <c r="F51" s="18">
        <v>-3.6827822065709999</v>
      </c>
      <c r="G51" s="18">
        <v>-0.97657059513</v>
      </c>
      <c r="H51" s="18">
        <v>1.6545779563559999</v>
      </c>
      <c r="I51" s="18">
        <v>4.1542642923599997</v>
      </c>
      <c r="J51" s="18">
        <v>6.4594520213340001</v>
      </c>
      <c r="K51" s="18">
        <v>8.4971443482510001</v>
      </c>
      <c r="L51" s="18">
        <v>10.188776330850001</v>
      </c>
      <c r="M51" s="17">
        <v>8.4600000000000009</v>
      </c>
    </row>
    <row r="52" spans="1:13" ht="18.75">
      <c r="A52" s="9" t="s">
        <v>138</v>
      </c>
      <c r="B52" s="18">
        <v>-36.945283780079997</v>
      </c>
      <c r="C52" s="18">
        <v>-34.537790899520999</v>
      </c>
      <c r="D52" s="18">
        <v>-32.027653760973003</v>
      </c>
      <c r="E52" s="18">
        <v>-29.572183473846</v>
      </c>
      <c r="F52" s="18">
        <v>-27.236500327647001</v>
      </c>
      <c r="G52" s="18">
        <v>-25.051614737057999</v>
      </c>
      <c r="H52" s="18">
        <v>-23.038578219306</v>
      </c>
      <c r="I52" s="18">
        <v>-21.217132489994999</v>
      </c>
      <c r="J52" s="18">
        <v>-19.608365461931999</v>
      </c>
      <c r="K52" s="18">
        <v>-18.231954279941998</v>
      </c>
      <c r="L52" s="18">
        <v>-17.095560150863999</v>
      </c>
      <c r="M52" s="17">
        <v>-0.08</v>
      </c>
    </row>
    <row r="53" spans="1:13" ht="18.75">
      <c r="A53" s="6" t="s">
        <v>139</v>
      </c>
      <c r="B53" s="18">
        <v>-8.6182669559609995</v>
      </c>
      <c r="C53" s="18">
        <v>-4.5724626842699996</v>
      </c>
      <c r="D53" s="18">
        <v>-0.64078522505400004</v>
      </c>
      <c r="E53" s="18">
        <v>3.1574148958169999</v>
      </c>
      <c r="F53" s="18">
        <v>6.7792025656290003</v>
      </c>
      <c r="G53" s="18">
        <v>10.266394423272001</v>
      </c>
      <c r="H53" s="18"/>
      <c r="I53" s="18"/>
      <c r="J53" s="18"/>
      <c r="K53" s="18"/>
      <c r="L53" s="18"/>
      <c r="M53" s="17">
        <v>9.7899999999999991</v>
      </c>
    </row>
    <row r="54" spans="1:13" ht="18">
      <c r="A54" s="6" t="s">
        <v>140</v>
      </c>
      <c r="B54" s="18">
        <v>-19.277297147277</v>
      </c>
      <c r="C54" s="18">
        <v>-16.021518615687</v>
      </c>
      <c r="D54" s="18">
        <v>-12.247384507332001</v>
      </c>
      <c r="E54" s="18">
        <v>-8.2853361288750005</v>
      </c>
      <c r="F54" s="18">
        <v>-4.2917843638799997</v>
      </c>
      <c r="G54" s="18">
        <v>-0.36896232578400001</v>
      </c>
      <c r="H54" s="18">
        <v>3.4041336927780002</v>
      </c>
      <c r="I54" s="18">
        <v>6.9628067832960001</v>
      </c>
      <c r="J54" s="18">
        <v>10.256007563997001</v>
      </c>
      <c r="K54" s="18">
        <v>13.239421404183</v>
      </c>
      <c r="L54" s="18">
        <v>15.863531866260001</v>
      </c>
      <c r="M54" s="17">
        <v>-2.75</v>
      </c>
    </row>
    <row r="55" spans="1:13" ht="18.75">
      <c r="A55" s="6" t="s">
        <v>141</v>
      </c>
      <c r="B55" s="18">
        <v>-28.399520208033</v>
      </c>
      <c r="C55" s="18">
        <v>-24.856406918226</v>
      </c>
      <c r="D55" s="18">
        <v>-21.778631512794</v>
      </c>
      <c r="E55" s="18">
        <v>-19.058194437906</v>
      </c>
      <c r="F55" s="18">
        <v>-16.591986638916001</v>
      </c>
      <c r="G55" s="18">
        <v>-14.031973938801</v>
      </c>
      <c r="H55" s="18"/>
      <c r="I55" s="18"/>
      <c r="J55" s="18"/>
      <c r="K55" s="18"/>
      <c r="L55" s="18"/>
      <c r="M55" s="17">
        <v>-8.81</v>
      </c>
    </row>
    <row r="56" spans="1:13" ht="18.75">
      <c r="A56" s="8" t="s">
        <v>142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7">
        <v>-12.67</v>
      </c>
    </row>
    <row r="57" spans="1:13" ht="18">
      <c r="A57" s="8" t="s">
        <v>143</v>
      </c>
      <c r="B57" s="18">
        <v>-23.370366476184</v>
      </c>
      <c r="C57" s="18">
        <v>-21.332121752214</v>
      </c>
      <c r="D57" s="18">
        <v>-20.143432759515001</v>
      </c>
      <c r="E57" s="18">
        <v>-18.765735935037</v>
      </c>
      <c r="F57" s="18">
        <v>-16.678863641387998</v>
      </c>
      <c r="G57" s="18">
        <v>-13.794120916875</v>
      </c>
      <c r="H57" s="18"/>
      <c r="I57" s="18"/>
      <c r="J57" s="18"/>
      <c r="K57" s="18"/>
      <c r="L57" s="18"/>
      <c r="M57" s="17">
        <v>-19.36</v>
      </c>
    </row>
    <row r="58" spans="1:13" ht="18">
      <c r="A58" s="8" t="s">
        <v>144</v>
      </c>
      <c r="B58" s="18">
        <v>-27.627304205748</v>
      </c>
      <c r="C58" s="18">
        <v>-30.089609269044001</v>
      </c>
      <c r="D58" s="18">
        <v>-23</v>
      </c>
      <c r="E58" s="18">
        <v>-18.039441302804999</v>
      </c>
      <c r="F58" s="18">
        <v>-12.09700161033</v>
      </c>
      <c r="G58" s="18">
        <v>-6.2395936016700002</v>
      </c>
      <c r="H58" s="18">
        <v>-0.43918044377999998</v>
      </c>
      <c r="I58" s="18">
        <v>5.2839477667469996</v>
      </c>
      <c r="J58" s="18">
        <v>10.875947095103999</v>
      </c>
      <c r="K58" s="18">
        <v>16.274069239584001</v>
      </c>
      <c r="L58" s="18">
        <v>21.415089994896</v>
      </c>
      <c r="M58" s="17">
        <v>-21.69</v>
      </c>
    </row>
    <row r="59" spans="1:13" ht="18.75">
      <c r="A59" s="8" t="s">
        <v>59</v>
      </c>
      <c r="B59" s="18">
        <v>-26.2278848676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7">
        <v>-14.63</v>
      </c>
    </row>
    <row r="60" spans="1:13" ht="18.75">
      <c r="A60" s="8" t="s">
        <v>60</v>
      </c>
      <c r="B60" s="18">
        <v>-32.889136700316001</v>
      </c>
      <c r="C60" s="18">
        <v>-33.314663844267002</v>
      </c>
      <c r="D60" s="18">
        <v>-31.221551151920998</v>
      </c>
      <c r="E60" s="18">
        <v>-28.974278454381</v>
      </c>
      <c r="F60" s="18"/>
      <c r="G60" s="18"/>
      <c r="H60" s="18"/>
      <c r="I60" s="18"/>
      <c r="J60" s="18"/>
      <c r="K60" s="18"/>
      <c r="L60" s="18"/>
      <c r="M60" s="17">
        <v>-14.87</v>
      </c>
    </row>
    <row r="61" spans="1:13" ht="18.75">
      <c r="A61" s="8" t="s">
        <v>145</v>
      </c>
      <c r="B61" s="18">
        <v>-28.836794778441</v>
      </c>
      <c r="C61" s="18">
        <v>-23.348902873139998</v>
      </c>
      <c r="D61" s="18">
        <v>-18.595673885178002</v>
      </c>
      <c r="E61" s="18">
        <v>-15.323783030322</v>
      </c>
      <c r="F61" s="18"/>
      <c r="G61" s="18"/>
      <c r="H61" s="18"/>
      <c r="I61" s="18"/>
      <c r="J61" s="18"/>
      <c r="K61" s="18"/>
      <c r="L61" s="18"/>
      <c r="M61" s="17">
        <v>-7.03</v>
      </c>
    </row>
    <row r="62" spans="1:13" ht="18.75">
      <c r="A62" s="8" t="s">
        <v>146</v>
      </c>
      <c r="B62" s="18">
        <v>-19.090198138167001</v>
      </c>
      <c r="C62" s="18">
        <v>-16.846402975545001</v>
      </c>
      <c r="D62" s="18"/>
      <c r="E62" s="18"/>
      <c r="F62" s="18"/>
      <c r="G62" s="18"/>
      <c r="H62" s="18"/>
      <c r="I62" s="18"/>
      <c r="J62" s="18"/>
      <c r="K62" s="18"/>
      <c r="L62" s="18"/>
      <c r="M62" s="17">
        <v>-13.04</v>
      </c>
    </row>
    <row r="63" spans="1:13" ht="18.75">
      <c r="A63" s="8" t="s">
        <v>147</v>
      </c>
      <c r="B63" s="18">
        <v>-54.776221268417999</v>
      </c>
      <c r="C63" s="18">
        <v>-56.551804990122001</v>
      </c>
      <c r="D63" s="18">
        <v>-52</v>
      </c>
      <c r="E63" s="18">
        <v>-51</v>
      </c>
      <c r="F63" s="18">
        <v>-50</v>
      </c>
      <c r="G63" s="18">
        <v>-48.432201154856998</v>
      </c>
      <c r="H63" s="18">
        <v>-46.146046431693001</v>
      </c>
      <c r="I63" s="18">
        <v>-43.917966378507003</v>
      </c>
      <c r="J63" s="18">
        <v>-41.847141774594</v>
      </c>
      <c r="K63" s="18">
        <v>-40.040066777295003</v>
      </c>
      <c r="L63" s="18">
        <v>-38.601212075204998</v>
      </c>
      <c r="M63" s="17">
        <v>-43.99</v>
      </c>
    </row>
    <row r="64" spans="1:13" ht="17.25">
      <c r="A64" s="8" t="s">
        <v>148</v>
      </c>
      <c r="B64" s="18">
        <v>-3.468243251928</v>
      </c>
      <c r="C64" s="18">
        <v>-1.187492017374</v>
      </c>
      <c r="D64" s="18">
        <v>1.068049944195</v>
      </c>
      <c r="E64" s="18">
        <v>3.3406190758590002</v>
      </c>
      <c r="F64" s="18">
        <v>5.6710276240019999</v>
      </c>
      <c r="G64" s="18"/>
      <c r="H64" s="18"/>
      <c r="I64" s="18"/>
      <c r="J64" s="18"/>
      <c r="K64" s="18"/>
      <c r="L64" s="18"/>
      <c r="M64" s="17">
        <v>5.3</v>
      </c>
    </row>
    <row r="65" spans="1:13" ht="18">
      <c r="A65" s="8" t="s">
        <v>149</v>
      </c>
      <c r="B65" s="18">
        <v>-5.8157307397410003</v>
      </c>
      <c r="C65" s="18">
        <v>-9.2899473221100006</v>
      </c>
      <c r="D65" s="18"/>
      <c r="E65" s="18"/>
      <c r="F65" s="18"/>
      <c r="G65" s="18"/>
      <c r="H65" s="18"/>
      <c r="I65" s="18"/>
      <c r="J65" s="18"/>
      <c r="K65" s="18"/>
      <c r="L65" s="18"/>
      <c r="M65" s="17">
        <v>0.52</v>
      </c>
    </row>
    <row r="66" spans="1:13" ht="18.75">
      <c r="A66" s="8" t="s">
        <v>57</v>
      </c>
      <c r="B66" s="18">
        <v>-11.750369416149001</v>
      </c>
      <c r="C66" s="18">
        <v>-11.789639368454999</v>
      </c>
      <c r="D66" s="18">
        <v>-11.063555956089001</v>
      </c>
      <c r="E66" s="18">
        <v>-9.8084199294900003</v>
      </c>
      <c r="F66" s="18">
        <v>-8.4433956067110003</v>
      </c>
      <c r="G66" s="18">
        <v>-7.6366774103489998</v>
      </c>
      <c r="H66" s="18"/>
      <c r="I66" s="18"/>
      <c r="J66" s="18"/>
      <c r="K66" s="18"/>
      <c r="L66" s="18"/>
      <c r="M66" s="17">
        <v>0.63</v>
      </c>
    </row>
    <row r="67" spans="1:13" ht="18.75">
      <c r="A67" s="8" t="s">
        <v>150</v>
      </c>
      <c r="B67" s="18">
        <v>4.8555663308100003</v>
      </c>
      <c r="C67" s="18">
        <v>3.5133096396060002</v>
      </c>
      <c r="D67" s="18">
        <v>2.2683660696839998</v>
      </c>
      <c r="E67" s="18"/>
      <c r="F67" s="18"/>
      <c r="G67" s="18"/>
      <c r="H67" s="18"/>
      <c r="I67" s="18"/>
      <c r="J67" s="18"/>
      <c r="K67" s="18"/>
      <c r="L67" s="18"/>
      <c r="M67" s="17">
        <v>5.62</v>
      </c>
    </row>
    <row r="68" spans="1:13" ht="18.75">
      <c r="A68" s="8" t="s">
        <v>58</v>
      </c>
      <c r="B68" s="18">
        <v>-18.440077635095999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7">
        <v>-0.31</v>
      </c>
    </row>
    <row r="69" spans="1:13" ht="18.75">
      <c r="A69" s="8" t="s">
        <v>151</v>
      </c>
      <c r="B69" s="18">
        <v>-11.825600586033</v>
      </c>
      <c r="C69" s="18">
        <v>-9.7175075984609993</v>
      </c>
      <c r="D69" s="18">
        <v>-8.4537130633800004</v>
      </c>
      <c r="E69" s="18">
        <v>-7.7335505843699996</v>
      </c>
      <c r="F69" s="18">
        <v>-6.6947448652109998</v>
      </c>
      <c r="G69" s="18">
        <v>-4.999720124295</v>
      </c>
      <c r="H69" s="18">
        <v>-2.7672966351419999</v>
      </c>
      <c r="I69" s="18">
        <v>-0.174433221768</v>
      </c>
      <c r="J69" s="18">
        <v>2.5636169920529999</v>
      </c>
      <c r="K69" s="18">
        <v>5.1476174541870003</v>
      </c>
      <c r="L69" s="18">
        <v>7.1924356591620002</v>
      </c>
      <c r="M69" s="17">
        <v>2.44</v>
      </c>
    </row>
    <row r="70" spans="1:13" ht="18.75">
      <c r="A70" s="8" t="s">
        <v>152</v>
      </c>
      <c r="B70" s="18">
        <v>-10.494523236482999</v>
      </c>
      <c r="C70" s="18">
        <v>-12.116305825962</v>
      </c>
      <c r="D70" s="18">
        <v>-11</v>
      </c>
      <c r="E70" s="18">
        <v>-10.306612480437</v>
      </c>
      <c r="F70" s="18">
        <v>-8.2078786790129996</v>
      </c>
      <c r="G70" s="18">
        <v>-5.535552356568</v>
      </c>
      <c r="H70" s="18">
        <v>-2.3818423425419999</v>
      </c>
      <c r="I70" s="18">
        <v>1.160944077306</v>
      </c>
      <c r="J70" s="18">
        <v>4.9835828888820002</v>
      </c>
      <c r="K70" s="18">
        <v>8.9580904156380008</v>
      </c>
      <c r="L70" s="18">
        <v>12.940287763689</v>
      </c>
      <c r="M70" s="17">
        <v>2.36</v>
      </c>
    </row>
    <row r="71" spans="1:13" ht="18.75">
      <c r="A71" s="8" t="s">
        <v>153</v>
      </c>
      <c r="B71" s="18">
        <v>-34.161269964783003</v>
      </c>
      <c r="C71" s="18">
        <v>-36.358855102752003</v>
      </c>
      <c r="D71" s="18">
        <v>-33</v>
      </c>
      <c r="E71" s="18">
        <v>-33.847917888954001</v>
      </c>
      <c r="F71" s="18">
        <v>-31.329365025543002</v>
      </c>
      <c r="G71" s="18">
        <v>-28.442152170665999</v>
      </c>
      <c r="H71" s="18">
        <v>-25.373703132608998</v>
      </c>
      <c r="I71" s="18">
        <v>-22.260230377553999</v>
      </c>
      <c r="J71" s="18">
        <v>-19.21904620974</v>
      </c>
      <c r="K71" s="18">
        <v>-16.361719710881999</v>
      </c>
      <c r="L71" s="18">
        <v>-13.795162332471</v>
      </c>
      <c r="M71" s="17">
        <v>-18.8</v>
      </c>
    </row>
    <row r="72" spans="1:13" ht="18.75">
      <c r="A72" s="8" t="s">
        <v>154</v>
      </c>
      <c r="B72" s="18">
        <v>-33.948659850378</v>
      </c>
      <c r="C72" s="18">
        <v>-48.098017692309</v>
      </c>
      <c r="D72" s="18">
        <v>-44.776535475164998</v>
      </c>
      <c r="E72" s="18">
        <v>-37</v>
      </c>
      <c r="F72" s="18">
        <v>-32.407024971633</v>
      </c>
      <c r="G72" s="18">
        <v>-29.492482801236001</v>
      </c>
      <c r="H72" s="18"/>
      <c r="I72" s="18"/>
      <c r="J72" s="18"/>
      <c r="K72" s="18"/>
      <c r="L72" s="18"/>
      <c r="M72" s="17">
        <v>-19.739999999999998</v>
      </c>
    </row>
    <row r="73" spans="1:13" ht="16.5">
      <c r="A73" s="8" t="s">
        <v>155</v>
      </c>
      <c r="B73" s="18">
        <v>-14.677105862874001</v>
      </c>
      <c r="C73" s="18">
        <v>-15.142822010276999</v>
      </c>
      <c r="D73" s="18">
        <v>-13.814356545600001</v>
      </c>
      <c r="E73" s="18">
        <v>-11.842235374125</v>
      </c>
      <c r="F73" s="18">
        <v>-9.5137067204400001</v>
      </c>
      <c r="G73" s="18">
        <v>-6.9729815441909997</v>
      </c>
      <c r="H73" s="18">
        <v>-4.321976003514</v>
      </c>
      <c r="I73" s="18">
        <v>-1.643963750208</v>
      </c>
      <c r="J73" s="18">
        <v>0.99067720818299998</v>
      </c>
      <c r="K73" s="18">
        <v>3</v>
      </c>
      <c r="L73" s="18">
        <v>5.9071460200350003</v>
      </c>
      <c r="M73" s="17">
        <v>-4.01</v>
      </c>
    </row>
    <row r="76" spans="1:13" ht="19.5">
      <c r="A76" s="10" t="s">
        <v>0</v>
      </c>
      <c r="B76" s="12">
        <v>17.90085751245298</v>
      </c>
      <c r="C76" s="12">
        <v>17.440052964929375</v>
      </c>
      <c r="D76" s="12">
        <v>16.25265131476765</v>
      </c>
      <c r="E76" s="12">
        <v>15.015735851970092</v>
      </c>
      <c r="F76" s="12">
        <v>13.124396692776862</v>
      </c>
      <c r="G76" s="12">
        <v>12.515834042960437</v>
      </c>
      <c r="H76" s="12">
        <v>12.748377365246057</v>
      </c>
      <c r="I76" s="12">
        <v>9.5196551325464522</v>
      </c>
      <c r="J76" s="12">
        <v>8.7515768507580791</v>
      </c>
      <c r="K76" s="12">
        <v>9.1557169714234163</v>
      </c>
      <c r="L76" s="12">
        <v>9.9088898974303046</v>
      </c>
      <c r="M76" s="5"/>
    </row>
    <row r="77" spans="1:13" ht="19.5">
      <c r="A77" s="11" t="s">
        <v>1</v>
      </c>
      <c r="B77" s="11">
        <v>68</v>
      </c>
      <c r="C77" s="11">
        <v>62</v>
      </c>
      <c r="D77" s="11">
        <v>60</v>
      </c>
      <c r="E77" s="11">
        <v>54</v>
      </c>
      <c r="F77" s="11">
        <v>49</v>
      </c>
      <c r="G77" s="11">
        <v>44</v>
      </c>
      <c r="H77" s="11">
        <v>35</v>
      </c>
      <c r="I77" s="11">
        <v>31</v>
      </c>
      <c r="J77" s="11">
        <v>25</v>
      </c>
      <c r="K77" s="11">
        <v>24</v>
      </c>
      <c r="L77" s="11">
        <v>23</v>
      </c>
      <c r="M77" s="11">
        <v>69</v>
      </c>
    </row>
  </sheetData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S1</vt:lpstr>
      <vt:lpstr>S2</vt:lpstr>
      <vt:lpstr>S3</vt:lpstr>
      <vt:lpstr>S4</vt:lpstr>
      <vt:lpstr>S5</vt:lpstr>
      <vt:lpstr>S6 (Ni2 2000K)</vt:lpstr>
      <vt:lpstr>S7 (Ni3_2000K)</vt:lpstr>
      <vt:lpstr>S8 (Ni2_100K)</vt:lpstr>
      <vt:lpstr>S9 (Ni3_100K)</vt:lpstr>
      <vt:lpstr>S10 (DFT_Ni2)</vt:lpstr>
      <vt:lpstr>S11 (DFT_Ni3)</vt:lpstr>
      <vt:lpstr>S12 and S13 (xtb)</vt:lpstr>
      <vt:lpstr>Dispersion</vt:lpstr>
      <vt:lpstr>Geometries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GudaBuda</dc:creator>
  <cp:lastModifiedBy>pc2012</cp:lastModifiedBy>
  <dcterms:created xsi:type="dcterms:W3CDTF">2020-06-29T14:22:40Z</dcterms:created>
  <dcterms:modified xsi:type="dcterms:W3CDTF">2020-11-04T09:32:18Z</dcterms:modified>
</cp:coreProperties>
</file>