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ropbox\Dropbox\Research_Git_Tracked\Excel\"/>
    </mc:Choice>
  </mc:AlternateContent>
  <xr:revisionPtr revIDLastSave="0" documentId="13_ncr:1_{B297216E-5C54-48A0-8E29-DD2FF92F82FE}" xr6:coauthVersionLast="45" xr6:coauthVersionMax="45" xr10:uidLastSave="{00000000-0000-0000-0000-000000000000}"/>
  <bookViews>
    <workbookView xWindow="4245" yWindow="3120" windowWidth="20760" windowHeight="11835" xr2:uid="{12FD3BA0-49F8-4019-87F3-FA60F65867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1" l="1"/>
  <c r="B41" i="1"/>
  <c r="C37" i="1"/>
  <c r="B37" i="1"/>
  <c r="C42" i="1"/>
  <c r="D42" i="1" s="1"/>
  <c r="B42" i="1"/>
  <c r="C38" i="1"/>
  <c r="B38" i="1"/>
  <c r="D41" i="1"/>
  <c r="H30" i="1"/>
  <c r="I30" i="1" s="1"/>
  <c r="H31" i="1"/>
  <c r="I31" i="1" s="1"/>
  <c r="H32" i="1"/>
  <c r="I32" i="1" s="1"/>
  <c r="H33" i="1"/>
  <c r="I33" i="1" s="1"/>
  <c r="H29" i="1"/>
  <c r="I29" i="1" s="1"/>
  <c r="H25" i="1"/>
  <c r="I25" i="1" s="1"/>
  <c r="H26" i="1"/>
  <c r="I26" i="1" s="1"/>
  <c r="H27" i="1"/>
  <c r="I27" i="1" s="1"/>
  <c r="H28" i="1"/>
  <c r="I28" i="1" s="1"/>
  <c r="H24" i="1"/>
  <c r="I24" i="1" s="1"/>
  <c r="I17" i="1"/>
  <c r="H18" i="1"/>
  <c r="I18" i="1" s="1"/>
  <c r="H19" i="1"/>
  <c r="I19" i="1" s="1"/>
  <c r="H20" i="1"/>
  <c r="I20" i="1" s="1"/>
  <c r="H21" i="1"/>
  <c r="I21" i="1" s="1"/>
  <c r="H17" i="1"/>
  <c r="H11" i="1"/>
  <c r="I11" i="1" s="1"/>
  <c r="H12" i="1"/>
  <c r="I12" i="1" s="1"/>
  <c r="H13" i="1"/>
  <c r="I13" i="1" s="1"/>
  <c r="H14" i="1"/>
  <c r="I14" i="1" s="1"/>
  <c r="H10" i="1"/>
  <c r="I10" i="1" s="1"/>
  <c r="I4" i="1"/>
  <c r="H4" i="1"/>
  <c r="H5" i="1"/>
  <c r="I5" i="1" s="1"/>
  <c r="H6" i="1"/>
  <c r="I6" i="1" s="1"/>
  <c r="H7" i="1"/>
  <c r="I7" i="1" s="1"/>
  <c r="I3" i="1"/>
  <c r="H3" i="1"/>
  <c r="D37" i="1" l="1"/>
  <c r="D38" i="1"/>
</calcChain>
</file>

<file path=xl/sharedStrings.xml><?xml version="1.0" encoding="utf-8"?>
<sst xmlns="http://schemas.openxmlformats.org/spreadsheetml/2006/main" count="73" uniqueCount="31">
  <si>
    <t>NH3-d3h</t>
  </si>
  <si>
    <t>HOMO-2</t>
  </si>
  <si>
    <t>HOMO-1</t>
  </si>
  <si>
    <t>HOMO</t>
  </si>
  <si>
    <t>LUMO</t>
  </si>
  <si>
    <t>LUMO+1</t>
  </si>
  <si>
    <t>LUMO+2</t>
  </si>
  <si>
    <t>HOMO/LUMO gap</t>
  </si>
  <si>
    <t>gap in eV</t>
  </si>
  <si>
    <t>Conversion Factor</t>
  </si>
  <si>
    <t>ccsd/aug-cc-pvqz</t>
  </si>
  <si>
    <t>Orbital energies in hartrees</t>
  </si>
  <si>
    <t>NH3-c3v</t>
  </si>
  <si>
    <t>ccsd(t)/aug-cc-pvqz</t>
  </si>
  <si>
    <t>PH3-d3h</t>
  </si>
  <si>
    <t>ccsd(t)/aug-cc-pvqz (first step only)</t>
  </si>
  <si>
    <t>PH3-c3v</t>
  </si>
  <si>
    <t>m06l/def2-tzvpp</t>
  </si>
  <si>
    <t>wb97xd/def2-tzvpp</t>
  </si>
  <si>
    <t>b3lyp/def2-tzvpp</t>
  </si>
  <si>
    <t>bpe0/def2-tzvpp</t>
  </si>
  <si>
    <t>m062x/def2-tzvpp</t>
  </si>
  <si>
    <t>pbe0/def2-tzvpp</t>
  </si>
  <si>
    <t>m06hf/def2-tzvpp</t>
  </si>
  <si>
    <t>m06/def2-tzvpp</t>
  </si>
  <si>
    <t>hf/def2-tzvpp</t>
  </si>
  <si>
    <t>b3lyp-d3/def2-tzvpp</t>
  </si>
  <si>
    <t>AsH3-C3v</t>
  </si>
  <si>
    <t>ccsd(t)/aug-cc-pvtz</t>
  </si>
  <si>
    <t>H2Ge2-C2h</t>
  </si>
  <si>
    <t>Energies in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</si>
</sst>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8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818B5-B074-4153-AE0A-52349D98E336}">
  <dimension ref="A1:R42"/>
  <sheetViews>
    <sheetView tabSelected="1" topLeftCell="A9" workbookViewId="0">
      <selection activeCell="C43" sqref="C43"/>
    </sheetView>
  </sheetViews>
  <sheetFormatPr defaultRowHeight="15" x14ac:dyDescent="0.25"/>
  <cols>
    <col min="1" max="1" width="32.85546875" bestFit="1" customWidth="1"/>
    <col min="4" max="4" width="10.85546875" customWidth="1"/>
    <col min="5" max="5" width="9" bestFit="1" customWidth="1"/>
    <col min="8" max="8" width="16.7109375" bestFit="1" customWidth="1"/>
    <col min="9" max="9" width="9.140625" bestFit="1" customWidth="1"/>
    <col min="17" max="17" width="18.42578125" customWidth="1"/>
  </cols>
  <sheetData>
    <row r="1" spans="1:18" x14ac:dyDescent="0.25">
      <c r="A1" t="s">
        <v>11</v>
      </c>
      <c r="Q1" t="s">
        <v>9</v>
      </c>
      <c r="R1">
        <v>27.211390000000002</v>
      </c>
    </row>
    <row r="2" spans="1:18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</row>
    <row r="3" spans="1:18" x14ac:dyDescent="0.25">
      <c r="A3" t="s">
        <v>18</v>
      </c>
      <c r="B3">
        <v>-0.56542000000000003</v>
      </c>
      <c r="C3">
        <v>-0.56542000000000003</v>
      </c>
      <c r="D3">
        <v>-0.32049</v>
      </c>
      <c r="E3">
        <v>0.11502999999999999</v>
      </c>
      <c r="F3">
        <v>0.19272</v>
      </c>
      <c r="G3">
        <v>0.19272</v>
      </c>
      <c r="H3">
        <f>E3-D3</f>
        <v>0.43552000000000002</v>
      </c>
      <c r="I3" s="1">
        <f>H3*$R$1</f>
        <v>11.851104572800001</v>
      </c>
    </row>
    <row r="4" spans="1:18" x14ac:dyDescent="0.25">
      <c r="A4" t="s">
        <v>20</v>
      </c>
      <c r="B4">
        <v>-0.49204999999999999</v>
      </c>
      <c r="C4">
        <v>-0.49204999999999999</v>
      </c>
      <c r="D4">
        <v>-0.24737999999999999</v>
      </c>
      <c r="E4">
        <v>4.6300000000000001E-2</v>
      </c>
      <c r="F4">
        <v>0.12540999999999999</v>
      </c>
      <c r="G4">
        <v>0.12540999999999999</v>
      </c>
      <c r="H4">
        <f t="shared" ref="H4:H7" si="0">E4-D4</f>
        <v>0.29368</v>
      </c>
      <c r="I4" s="1">
        <f t="shared" ref="I4:I7" si="1">H4*$R$1</f>
        <v>7.9914410152000004</v>
      </c>
    </row>
    <row r="5" spans="1:18" x14ac:dyDescent="0.25">
      <c r="A5" t="s">
        <v>21</v>
      </c>
      <c r="B5">
        <v>-0.54956000000000005</v>
      </c>
      <c r="C5">
        <v>-0.54956000000000005</v>
      </c>
      <c r="D5">
        <v>-0.30545</v>
      </c>
      <c r="E5">
        <v>6.6140000000000004E-2</v>
      </c>
      <c r="F5">
        <v>0.13985</v>
      </c>
      <c r="G5">
        <v>0.13985</v>
      </c>
      <c r="H5">
        <f t="shared" si="0"/>
        <v>0.37158999999999998</v>
      </c>
      <c r="I5" s="1">
        <f t="shared" si="1"/>
        <v>10.1114804101</v>
      </c>
    </row>
    <row r="6" spans="1:18" x14ac:dyDescent="0.25">
      <c r="A6" t="s">
        <v>19</v>
      </c>
      <c r="B6">
        <v>-0.48135</v>
      </c>
      <c r="C6">
        <v>-0.48135</v>
      </c>
      <c r="D6">
        <v>-0.23827999999999999</v>
      </c>
      <c r="E6">
        <v>3.0720000000000001E-2</v>
      </c>
      <c r="F6">
        <v>0.10997999999999999</v>
      </c>
      <c r="G6">
        <v>0.10997999999999999</v>
      </c>
      <c r="H6">
        <f t="shared" si="0"/>
        <v>0.26900000000000002</v>
      </c>
      <c r="I6" s="1">
        <f t="shared" si="1"/>
        <v>7.3198639100000005</v>
      </c>
    </row>
    <row r="7" spans="1:18" x14ac:dyDescent="0.25">
      <c r="A7" t="s">
        <v>10</v>
      </c>
      <c r="B7">
        <v>-0.65405999999999997</v>
      </c>
      <c r="C7">
        <v>-0.65405999999999997</v>
      </c>
      <c r="D7">
        <v>-0.39167000000000002</v>
      </c>
      <c r="E7">
        <v>2.819E-2</v>
      </c>
      <c r="F7">
        <v>4.3339999999999997E-2</v>
      </c>
      <c r="G7">
        <v>4.3339999999999997E-2</v>
      </c>
      <c r="H7">
        <f t="shared" si="0"/>
        <v>0.41986000000000001</v>
      </c>
      <c r="I7" s="1">
        <f t="shared" si="1"/>
        <v>11.424974205400002</v>
      </c>
    </row>
    <row r="8" spans="1:18" x14ac:dyDescent="0.25">
      <c r="I8" s="1"/>
    </row>
    <row r="9" spans="1:18" x14ac:dyDescent="0.25">
      <c r="A9" t="s">
        <v>12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s="1" t="s">
        <v>8</v>
      </c>
    </row>
    <row r="10" spans="1:18" x14ac:dyDescent="0.25">
      <c r="A10" t="s">
        <v>18</v>
      </c>
      <c r="B10">
        <v>-0.54706999999999995</v>
      </c>
      <c r="C10">
        <v>-0.54706999999999995</v>
      </c>
      <c r="D10">
        <v>-0.35125000000000001</v>
      </c>
      <c r="E10">
        <v>0.1062</v>
      </c>
      <c r="F10">
        <v>0.19077</v>
      </c>
      <c r="G10">
        <v>0.19077</v>
      </c>
      <c r="H10">
        <f>E10-D10</f>
        <v>0.45745000000000002</v>
      </c>
      <c r="I10" s="1">
        <f>H10*$R$1</f>
        <v>12.447850355500002</v>
      </c>
    </row>
    <row r="11" spans="1:18" x14ac:dyDescent="0.25">
      <c r="A11" t="s">
        <v>22</v>
      </c>
      <c r="B11">
        <v>-0.47320000000000001</v>
      </c>
      <c r="C11">
        <v>-0.47320000000000001</v>
      </c>
      <c r="D11">
        <v>-0.27934999999999999</v>
      </c>
      <c r="E11">
        <v>3.7940000000000002E-2</v>
      </c>
      <c r="F11">
        <v>0.12239999999999999</v>
      </c>
      <c r="G11">
        <v>0.12239999999999999</v>
      </c>
      <c r="H11">
        <f t="shared" ref="H11:H14" si="2">E11-D11</f>
        <v>0.31728999999999996</v>
      </c>
      <c r="I11" s="1">
        <f t="shared" ref="I11:I14" si="3">H11*$R$1</f>
        <v>8.6339019330999989</v>
      </c>
    </row>
    <row r="12" spans="1:18" x14ac:dyDescent="0.25">
      <c r="A12" t="s">
        <v>21</v>
      </c>
      <c r="B12">
        <v>-0.53019000000000005</v>
      </c>
      <c r="C12">
        <v>-0.53019000000000005</v>
      </c>
      <c r="D12">
        <v>-0.33800999999999998</v>
      </c>
      <c r="E12">
        <v>5.8290000000000002E-2</v>
      </c>
      <c r="F12">
        <v>0.14122000000000001</v>
      </c>
      <c r="G12">
        <v>0.14122000000000001</v>
      </c>
      <c r="H12">
        <f t="shared" si="2"/>
        <v>0.39629999999999999</v>
      </c>
      <c r="I12" s="1">
        <f t="shared" si="3"/>
        <v>10.783873857</v>
      </c>
    </row>
    <row r="13" spans="1:18" x14ac:dyDescent="0.25">
      <c r="A13" t="s">
        <v>19</v>
      </c>
      <c r="B13">
        <v>-0.46388000000000001</v>
      </c>
      <c r="C13">
        <v>-0.46379999999999999</v>
      </c>
      <c r="D13">
        <v>-0.26900000000000002</v>
      </c>
      <c r="E13">
        <v>2.274E-2</v>
      </c>
      <c r="F13">
        <v>0.1069</v>
      </c>
      <c r="G13">
        <v>0.1069</v>
      </c>
      <c r="H13">
        <f t="shared" si="2"/>
        <v>0.29174</v>
      </c>
      <c r="I13" s="1">
        <f t="shared" si="3"/>
        <v>7.9386509186000005</v>
      </c>
    </row>
    <row r="14" spans="1:18" x14ac:dyDescent="0.25">
      <c r="A14" t="s">
        <v>13</v>
      </c>
      <c r="B14">
        <v>-0.62921000000000005</v>
      </c>
      <c r="C14">
        <v>-0.62682300000000002</v>
      </c>
      <c r="D14">
        <v>-0.43098399999999998</v>
      </c>
      <c r="E14">
        <v>2.6516999999999999E-2</v>
      </c>
      <c r="F14">
        <v>4.3718E-2</v>
      </c>
      <c r="G14">
        <v>4.3817000000000002E-2</v>
      </c>
      <c r="H14">
        <f t="shared" si="2"/>
        <v>0.45750099999999999</v>
      </c>
      <c r="I14" s="1">
        <f t="shared" si="3"/>
        <v>12.449238136390001</v>
      </c>
    </row>
    <row r="15" spans="1:18" x14ac:dyDescent="0.25">
      <c r="I15" s="1"/>
    </row>
    <row r="16" spans="1:18" x14ac:dyDescent="0.25">
      <c r="A16" t="s">
        <v>14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s="1" t="s">
        <v>8</v>
      </c>
    </row>
    <row r="17" spans="1:9" x14ac:dyDescent="0.25">
      <c r="A17" t="s">
        <v>18</v>
      </c>
      <c r="B17">
        <v>-0.51197000000000004</v>
      </c>
      <c r="C17">
        <v>-0.51197000000000004</v>
      </c>
      <c r="D17">
        <v>-0.28611999999999999</v>
      </c>
      <c r="E17">
        <v>7.1300000000000002E-2</v>
      </c>
      <c r="F17">
        <v>0.11615</v>
      </c>
      <c r="G17">
        <v>0.11615</v>
      </c>
      <c r="H17">
        <f>E17-D17</f>
        <v>0.35741999999999996</v>
      </c>
      <c r="I17" s="1">
        <f>H17*$R$1</f>
        <v>9.7258950137999989</v>
      </c>
    </row>
    <row r="18" spans="1:9" x14ac:dyDescent="0.25">
      <c r="A18" t="s">
        <v>22</v>
      </c>
      <c r="B18">
        <v>-0.43983</v>
      </c>
      <c r="C18">
        <v>-0.43983</v>
      </c>
      <c r="D18">
        <v>-0.21773999999999999</v>
      </c>
      <c r="E18">
        <v>2.8900000000000002E-3</v>
      </c>
      <c r="F18">
        <v>4.7570000000000001E-2</v>
      </c>
      <c r="G18">
        <v>4.7570000000000001E-2</v>
      </c>
      <c r="H18">
        <f t="shared" ref="H18:H21" si="4">E18-D18</f>
        <v>0.22062999999999999</v>
      </c>
      <c r="I18" s="1">
        <f t="shared" ref="I18:I21" si="5">H18*$R$1</f>
        <v>6.0036489757</v>
      </c>
    </row>
    <row r="19" spans="1:9" x14ac:dyDescent="0.25">
      <c r="A19" t="s">
        <v>21</v>
      </c>
      <c r="B19">
        <v>-0.48810999999999999</v>
      </c>
      <c r="C19">
        <v>-0.48810999999999999</v>
      </c>
      <c r="D19">
        <v>-0.25431999999999999</v>
      </c>
      <c r="E19">
        <v>3.8789999999999998E-2</v>
      </c>
      <c r="F19">
        <v>8.0170000000000005E-2</v>
      </c>
      <c r="G19">
        <v>8.0170000000000005E-2</v>
      </c>
      <c r="H19">
        <f t="shared" si="4"/>
        <v>0.29310999999999998</v>
      </c>
      <c r="I19" s="1">
        <f t="shared" si="5"/>
        <v>7.9759305228999997</v>
      </c>
    </row>
    <row r="20" spans="1:9" x14ac:dyDescent="0.25">
      <c r="A20" t="s">
        <v>19</v>
      </c>
      <c r="B20">
        <v>-0.43181000000000003</v>
      </c>
      <c r="C20">
        <v>-0.43181000000000003</v>
      </c>
      <c r="D20">
        <v>-0.20952999999999999</v>
      </c>
      <c r="E20">
        <v>-8.7200000000000003E-3</v>
      </c>
      <c r="F20">
        <v>3.909E-2</v>
      </c>
      <c r="G20">
        <v>3.909E-2</v>
      </c>
      <c r="H20">
        <f t="shared" si="4"/>
        <v>0.20080999999999999</v>
      </c>
      <c r="I20" s="1">
        <f t="shared" si="5"/>
        <v>5.4643192258999997</v>
      </c>
    </row>
    <row r="21" spans="1:9" x14ac:dyDescent="0.25">
      <c r="A21" t="s">
        <v>15</v>
      </c>
      <c r="B21">
        <v>-0.572658</v>
      </c>
      <c r="C21">
        <v>-0.572658</v>
      </c>
      <c r="D21">
        <v>-0.30311900000000003</v>
      </c>
      <c r="E21">
        <v>2.5524999999999999E-2</v>
      </c>
      <c r="F21">
        <v>4.4408000000000003E-2</v>
      </c>
      <c r="G21">
        <v>4.4408000000000003E-2</v>
      </c>
      <c r="H21">
        <f t="shared" si="4"/>
        <v>0.32864400000000005</v>
      </c>
      <c r="I21" s="1">
        <f t="shared" si="5"/>
        <v>8.9428600551600024</v>
      </c>
    </row>
    <row r="22" spans="1:9" x14ac:dyDescent="0.25">
      <c r="I22" s="1"/>
    </row>
    <row r="23" spans="1:9" x14ac:dyDescent="0.25">
      <c r="A23" t="s">
        <v>16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  <c r="H23" t="s">
        <v>7</v>
      </c>
      <c r="I23" s="1" t="s">
        <v>8</v>
      </c>
    </row>
    <row r="24" spans="1:9" x14ac:dyDescent="0.25">
      <c r="A24" t="s">
        <v>18</v>
      </c>
      <c r="B24">
        <v>-0.46890999999999999</v>
      </c>
      <c r="C24">
        <v>-0.46890999999999999</v>
      </c>
      <c r="D24">
        <v>-0.35726999999999998</v>
      </c>
      <c r="E24">
        <v>9.5860000000000001E-2</v>
      </c>
      <c r="F24">
        <v>9.5860000000000001E-2</v>
      </c>
      <c r="G24">
        <v>0.10818</v>
      </c>
      <c r="H24">
        <f>E24-D24</f>
        <v>0.45312999999999998</v>
      </c>
      <c r="I24" s="1">
        <f>H24*$R$1</f>
        <v>12.3302971507</v>
      </c>
    </row>
    <row r="25" spans="1:9" x14ac:dyDescent="0.25">
      <c r="A25" t="s">
        <v>22</v>
      </c>
      <c r="B25">
        <v>-0.39579999999999999</v>
      </c>
      <c r="C25">
        <v>-0.39579999999999999</v>
      </c>
      <c r="D25">
        <v>-0.28892000000000001</v>
      </c>
      <c r="E25">
        <v>2.8879999999999999E-2</v>
      </c>
      <c r="F25">
        <v>2.8879999999999999E-2</v>
      </c>
      <c r="G25">
        <v>4.2810000000000001E-2</v>
      </c>
      <c r="H25">
        <f t="shared" ref="H25:H29" si="6">E25-D25</f>
        <v>0.31780000000000003</v>
      </c>
      <c r="I25" s="1">
        <f t="shared" ref="I25:I33" si="7">H25*$R$1</f>
        <v>8.6477797420000009</v>
      </c>
    </row>
    <row r="26" spans="1:9" x14ac:dyDescent="0.25">
      <c r="A26" t="s">
        <v>21</v>
      </c>
      <c r="B26">
        <v>-0.44239000000000001</v>
      </c>
      <c r="C26">
        <v>-0.44239000000000001</v>
      </c>
      <c r="D26">
        <v>-0.32823999999999998</v>
      </c>
      <c r="E26">
        <v>6.2140000000000001E-2</v>
      </c>
      <c r="F26">
        <v>6.2140000000000001E-2</v>
      </c>
      <c r="G26">
        <v>7.1760000000000004E-2</v>
      </c>
      <c r="H26">
        <f t="shared" si="6"/>
        <v>0.39037999999999995</v>
      </c>
      <c r="I26" s="1">
        <f t="shared" si="7"/>
        <v>10.622782428199999</v>
      </c>
    </row>
    <row r="27" spans="1:9" x14ac:dyDescent="0.25">
      <c r="A27" t="s">
        <v>19</v>
      </c>
      <c r="B27">
        <v>-0.38800000000000001</v>
      </c>
      <c r="C27">
        <v>-0.38800000000000001</v>
      </c>
      <c r="D27">
        <v>-0.28051999999999999</v>
      </c>
      <c r="E27">
        <v>1.9599999999999999E-2</v>
      </c>
      <c r="F27">
        <v>1.9599999999999999E-2</v>
      </c>
      <c r="G27">
        <v>3.005E-2</v>
      </c>
      <c r="H27">
        <f t="shared" si="6"/>
        <v>0.30012</v>
      </c>
      <c r="I27" s="1">
        <f t="shared" si="7"/>
        <v>8.1666823667999999</v>
      </c>
    </row>
    <row r="28" spans="1:9" x14ac:dyDescent="0.25">
      <c r="A28" t="s">
        <v>13</v>
      </c>
      <c r="B28">
        <v>-0.52232000000000001</v>
      </c>
      <c r="C28">
        <v>-0.52</v>
      </c>
      <c r="D28">
        <v>-0.38813999999999999</v>
      </c>
      <c r="E28">
        <v>2.5680000000000001E-2</v>
      </c>
      <c r="F28">
        <v>4.8000000000000001E-2</v>
      </c>
      <c r="G28">
        <v>4.811E-2</v>
      </c>
      <c r="H28">
        <f t="shared" si="6"/>
        <v>0.41381999999999997</v>
      </c>
      <c r="I28" s="1">
        <f t="shared" si="7"/>
        <v>11.2606174098</v>
      </c>
    </row>
    <row r="29" spans="1:9" x14ac:dyDescent="0.25">
      <c r="A29" t="s">
        <v>17</v>
      </c>
      <c r="B29">
        <v>-0.35676999999999998</v>
      </c>
      <c r="C29">
        <v>0.35676999999999998</v>
      </c>
      <c r="D29">
        <v>-0.25280999999999998</v>
      </c>
      <c r="E29">
        <v>0.1072</v>
      </c>
      <c r="F29">
        <v>0.1072</v>
      </c>
      <c r="G29">
        <v>5.4730000000000001E-2</v>
      </c>
      <c r="H29">
        <f t="shared" si="6"/>
        <v>0.36001</v>
      </c>
      <c r="I29" s="1">
        <f t="shared" si="7"/>
        <v>9.7963725138999997</v>
      </c>
    </row>
    <row r="30" spans="1:9" x14ac:dyDescent="0.25">
      <c r="A30" t="s">
        <v>23</v>
      </c>
      <c r="B30">
        <v>-0.52370000000000005</v>
      </c>
      <c r="C30">
        <v>-0.52370000000000005</v>
      </c>
      <c r="D30">
        <v>-0.38993</v>
      </c>
      <c r="E30">
        <v>9.2759999999999995E-2</v>
      </c>
      <c r="F30">
        <v>0.10773000000000001</v>
      </c>
      <c r="G30">
        <v>0.10773000000000001</v>
      </c>
      <c r="H30">
        <f t="shared" ref="H30:H33" si="8">E30-D30</f>
        <v>0.48269000000000001</v>
      </c>
      <c r="I30" s="1">
        <f t="shared" si="7"/>
        <v>13.1346658391</v>
      </c>
    </row>
    <row r="31" spans="1:9" x14ac:dyDescent="0.25">
      <c r="A31" t="s">
        <v>24</v>
      </c>
      <c r="B31">
        <v>-0.39252999999999999</v>
      </c>
      <c r="C31">
        <v>-0.39252999999999999</v>
      </c>
      <c r="D31">
        <v>-0.28597</v>
      </c>
      <c r="E31">
        <v>2.9680000000000002E-2</v>
      </c>
      <c r="F31">
        <v>2.9680000000000002E-2</v>
      </c>
      <c r="G31">
        <v>4.2750000000000003E-2</v>
      </c>
      <c r="H31">
        <f t="shared" si="8"/>
        <v>0.31564999999999999</v>
      </c>
      <c r="I31" s="1">
        <f t="shared" si="7"/>
        <v>8.5892752535000003</v>
      </c>
    </row>
    <row r="32" spans="1:9" x14ac:dyDescent="0.25">
      <c r="A32" t="s">
        <v>25</v>
      </c>
      <c r="B32">
        <v>-0.52764</v>
      </c>
      <c r="C32">
        <v>-0.52764</v>
      </c>
      <c r="D32">
        <v>-0.38214999999999999</v>
      </c>
      <c r="E32">
        <v>0.13822999999999999</v>
      </c>
      <c r="F32">
        <v>0.15215000000000001</v>
      </c>
      <c r="G32">
        <v>0.15215000000000001</v>
      </c>
      <c r="H32">
        <f t="shared" si="8"/>
        <v>0.52037999999999995</v>
      </c>
      <c r="I32" s="1">
        <f t="shared" si="7"/>
        <v>14.160263128199999</v>
      </c>
    </row>
    <row r="33" spans="1:9" x14ac:dyDescent="0.25">
      <c r="A33" t="s">
        <v>26</v>
      </c>
      <c r="B33">
        <v>-0.38823000000000002</v>
      </c>
      <c r="C33">
        <v>-0.38823000000000002</v>
      </c>
      <c r="D33">
        <v>-0.28011000000000003</v>
      </c>
      <c r="E33">
        <v>1.967E-2</v>
      </c>
      <c r="F33">
        <v>1.967E-2</v>
      </c>
      <c r="G33">
        <v>2.9929999999999998E-2</v>
      </c>
      <c r="H33">
        <f t="shared" si="8"/>
        <v>0.29978000000000005</v>
      </c>
      <c r="I33" s="1">
        <f t="shared" si="7"/>
        <v>8.1574304942000015</v>
      </c>
    </row>
    <row r="35" spans="1:9" x14ac:dyDescent="0.25">
      <c r="A35" t="s">
        <v>30</v>
      </c>
    </row>
    <row r="36" spans="1:9" x14ac:dyDescent="0.25">
      <c r="A36" t="s">
        <v>27</v>
      </c>
      <c r="B36" s="3" t="s">
        <v>3</v>
      </c>
      <c r="C36" s="3" t="s">
        <v>4</v>
      </c>
      <c r="D36" s="3" t="s">
        <v>7</v>
      </c>
    </row>
    <row r="37" spans="1:9" x14ac:dyDescent="0.25">
      <c r="A37" t="s">
        <v>18</v>
      </c>
      <c r="B37" s="2">
        <f>-0.35353*$R$1</f>
        <v>-9.6200427067000014</v>
      </c>
      <c r="C37" s="2">
        <f>0.09087*$R$1</f>
        <v>2.4726990093000003</v>
      </c>
      <c r="D37" s="2">
        <f>C37-B37</f>
        <v>12.092741716000003</v>
      </c>
    </row>
    <row r="38" spans="1:9" x14ac:dyDescent="0.25">
      <c r="A38" t="s">
        <v>28</v>
      </c>
      <c r="B38">
        <f>(-0.38023)*R1</f>
        <v>-10.346586819700001</v>
      </c>
      <c r="C38">
        <f>(0.02802)*R1</f>
        <v>0.76246314780000002</v>
      </c>
      <c r="D38" s="2">
        <f>C38-B38</f>
        <v>11.109049967500001</v>
      </c>
    </row>
    <row r="40" spans="1:9" x14ac:dyDescent="0.25">
      <c r="A40" t="s">
        <v>29</v>
      </c>
    </row>
    <row r="41" spans="1:9" x14ac:dyDescent="0.25">
      <c r="A41" t="s">
        <v>18</v>
      </c>
      <c r="B41" s="2">
        <f>-0.27236*$R$1</f>
        <v>-7.4112941804000005</v>
      </c>
      <c r="C41" s="2">
        <f>-0.06374*$R$1</f>
        <v>-1.7344539986000003</v>
      </c>
      <c r="D41" s="2">
        <f>C41-B41</f>
        <v>5.6768401818000003</v>
      </c>
    </row>
    <row r="42" spans="1:9" x14ac:dyDescent="0.25">
      <c r="A42" t="s">
        <v>28</v>
      </c>
      <c r="B42">
        <f>((-0.30035+-0.30014)/2)*R1</f>
        <v>-8.1700837905500006</v>
      </c>
      <c r="C42">
        <f>((-0.00041+-0.00048)/2)*R1</f>
        <v>-1.2109068549999999E-2</v>
      </c>
      <c r="D42" s="2">
        <f>C42-B42</f>
        <v>8.1579747220000005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</dc:creator>
  <cp:lastModifiedBy>Paul Wendelboe</cp:lastModifiedBy>
  <dcterms:created xsi:type="dcterms:W3CDTF">2020-03-03T22:03:46Z</dcterms:created>
  <dcterms:modified xsi:type="dcterms:W3CDTF">2020-03-03T22:43:57Z</dcterms:modified>
</cp:coreProperties>
</file>