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https://rwthaachende-my.sharepoint.com/personal/philipp_demling_rwth-aachen_de/Documents/MS Solvent screening/Re-submission Green Chemistry/Revised versions/"/>
    </mc:Choice>
  </mc:AlternateContent>
  <xr:revisionPtr revIDLastSave="7" documentId="8_{0F702C29-D20B-4826-A337-9E2660696828}" xr6:coauthVersionLast="45" xr6:coauthVersionMax="45" xr10:uidLastSave="{26052631-09F4-4180-986A-C5BDBF8123D2}"/>
  <bookViews>
    <workbookView xWindow="28680" yWindow="-60" windowWidth="29040" windowHeight="15840" xr2:uid="{00000000-000D-0000-FFFF-FFFF00000000}"/>
  </bookViews>
  <sheets>
    <sheet name="solvents" sheetId="1" r:id="rId1"/>
    <sheet name="evalua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2" l="1"/>
  <c r="BC167" i="1" l="1"/>
  <c r="V167" i="1" s="1"/>
  <c r="BC14" i="1"/>
  <c r="V14" i="1" s="1"/>
  <c r="BC15" i="1"/>
  <c r="V15" i="1" s="1"/>
  <c r="BC16" i="1"/>
  <c r="V16" i="1" s="1"/>
  <c r="BC10" i="1"/>
  <c r="V10" i="1" s="1"/>
  <c r="BC17" i="1"/>
  <c r="V17" i="1" s="1"/>
  <c r="BC18" i="1"/>
  <c r="V18" i="1" s="1"/>
  <c r="BC19" i="1"/>
  <c r="V19" i="1" s="1"/>
  <c r="BC20" i="1"/>
  <c r="V20" i="1" s="1"/>
  <c r="BC21" i="1"/>
  <c r="V21" i="1" s="1"/>
  <c r="BC22" i="1"/>
  <c r="V22" i="1" s="1"/>
  <c r="BC23" i="1"/>
  <c r="V23" i="1" s="1"/>
  <c r="BC11" i="1"/>
  <c r="V11" i="1" s="1"/>
  <c r="BC24" i="1"/>
  <c r="V24" i="1" s="1"/>
  <c r="BC25" i="1"/>
  <c r="V25" i="1" s="1"/>
  <c r="BC12" i="1"/>
  <c r="V12" i="1" s="1"/>
  <c r="BC26" i="1"/>
  <c r="V26" i="1" s="1"/>
  <c r="BC27" i="1"/>
  <c r="V27" i="1" s="1"/>
  <c r="BC13" i="1"/>
  <c r="V13" i="1" s="1"/>
  <c r="BC30" i="1"/>
  <c r="V30" i="1" s="1"/>
  <c r="BC28" i="1"/>
  <c r="V28" i="1" s="1"/>
  <c r="BC177" i="1"/>
  <c r="V177" i="1" s="1"/>
  <c r="BC31" i="1"/>
  <c r="V31" i="1" s="1"/>
  <c r="BC32" i="1"/>
  <c r="V32" i="1" s="1"/>
  <c r="BC33" i="1"/>
  <c r="V33" i="1" s="1"/>
  <c r="BC34" i="1"/>
  <c r="V34" i="1" s="1"/>
  <c r="BC29" i="1"/>
  <c r="V29" i="1" s="1"/>
  <c r="BC35" i="1"/>
  <c r="V35" i="1" s="1"/>
  <c r="BC36" i="1"/>
  <c r="V36" i="1" s="1"/>
  <c r="BC37" i="1"/>
  <c r="V37" i="1" s="1"/>
  <c r="BC38" i="1"/>
  <c r="V38" i="1" s="1"/>
  <c r="BC39" i="1"/>
  <c r="V39" i="1" s="1"/>
  <c r="BC40" i="1"/>
  <c r="V40" i="1" s="1"/>
  <c r="BC75" i="1"/>
  <c r="V75" i="1" s="1"/>
  <c r="BC41" i="1"/>
  <c r="V41" i="1" s="1"/>
  <c r="BC76" i="1"/>
  <c r="V76" i="1" s="1"/>
  <c r="BC42" i="1"/>
  <c r="V42" i="1" s="1"/>
  <c r="BC77" i="1"/>
  <c r="V77" i="1" s="1"/>
  <c r="BC78" i="1"/>
  <c r="V78" i="1" s="1"/>
  <c r="BC43" i="1"/>
  <c r="V43" i="1" s="1"/>
  <c r="BC152" i="1"/>
  <c r="V152" i="1" s="1"/>
  <c r="BC79" i="1"/>
  <c r="V79" i="1" s="1"/>
  <c r="BC44" i="1"/>
  <c r="V44" i="1" s="1"/>
  <c r="BC80" i="1"/>
  <c r="V80" i="1" s="1"/>
  <c r="BC45" i="1"/>
  <c r="V45" i="1" s="1"/>
  <c r="BC178" i="1"/>
  <c r="V178" i="1" s="1"/>
  <c r="BC81" i="1"/>
  <c r="V81" i="1" s="1"/>
  <c r="BC82" i="1"/>
  <c r="V82" i="1" s="1"/>
  <c r="BC46" i="1"/>
  <c r="V46" i="1" s="1"/>
  <c r="BC153" i="1"/>
  <c r="V153" i="1" s="1"/>
  <c r="BC83" i="1"/>
  <c r="V83" i="1" s="1"/>
  <c r="BC47" i="1"/>
  <c r="V47" i="1" s="1"/>
  <c r="BC143" i="1"/>
  <c r="V143" i="1" s="1"/>
  <c r="BC168" i="1"/>
  <c r="V168" i="1" s="1"/>
  <c r="BC84" i="1"/>
  <c r="V84" i="1" s="1"/>
  <c r="BC48" i="1"/>
  <c r="V48" i="1" s="1"/>
  <c r="BC85" i="1"/>
  <c r="V85" i="1" s="1"/>
  <c r="BC86" i="1"/>
  <c r="V86" i="1" s="1"/>
  <c r="BC49" i="1"/>
  <c r="V49" i="1" s="1"/>
  <c r="BC50" i="1"/>
  <c r="V50" i="1" s="1"/>
  <c r="BC51" i="1"/>
  <c r="V51" i="1" s="1"/>
  <c r="BC87" i="1"/>
  <c r="V87" i="1" s="1"/>
  <c r="BC169" i="1"/>
  <c r="V169" i="1" s="1"/>
  <c r="BC88" i="1"/>
  <c r="V88" i="1" s="1"/>
  <c r="BC89" i="1"/>
  <c r="V89" i="1" s="1"/>
  <c r="BC90" i="1"/>
  <c r="V90" i="1" s="1"/>
  <c r="BC91" i="1"/>
  <c r="V91" i="1" s="1"/>
  <c r="BC52" i="1"/>
  <c r="V52" i="1" s="1"/>
  <c r="BC53" i="1"/>
  <c r="V53" i="1" s="1"/>
  <c r="BC154" i="1"/>
  <c r="V154" i="1" s="1"/>
  <c r="BC92" i="1"/>
  <c r="V92" i="1" s="1"/>
  <c r="BC93" i="1"/>
  <c r="V93" i="1" s="1"/>
  <c r="BC94" i="1"/>
  <c r="V94" i="1" s="1"/>
  <c r="BC95" i="1"/>
  <c r="V95" i="1" s="1"/>
  <c r="BC96" i="1"/>
  <c r="V96" i="1" s="1"/>
  <c r="BC155" i="1"/>
  <c r="V155" i="1" s="1"/>
  <c r="BC170" i="1"/>
  <c r="V170" i="1" s="1"/>
  <c r="BC179" i="1"/>
  <c r="V179" i="1" s="1"/>
  <c r="BC171" i="1"/>
  <c r="V171" i="1" s="1"/>
  <c r="BC189" i="1"/>
  <c r="V189" i="1" s="1"/>
  <c r="BC97" i="1"/>
  <c r="V97" i="1" s="1"/>
  <c r="BC190" i="1"/>
  <c r="V190" i="1" s="1"/>
  <c r="BC54" i="1"/>
  <c r="V54" i="1" s="1"/>
  <c r="BC98" i="1"/>
  <c r="V98" i="1" s="1"/>
  <c r="BC99" i="1"/>
  <c r="V99" i="1" s="1"/>
  <c r="BC55" i="1"/>
  <c r="V55" i="1" s="1"/>
  <c r="BC180" i="1"/>
  <c r="V180" i="1" s="1"/>
  <c r="BC100" i="1"/>
  <c r="V100" i="1" s="1"/>
  <c r="BC101" i="1"/>
  <c r="V101" i="1" s="1"/>
  <c r="BC144" i="1"/>
  <c r="V144" i="1" s="1"/>
  <c r="BC172" i="1"/>
  <c r="V172" i="1" s="1"/>
  <c r="BC102" i="1"/>
  <c r="V102" i="1" s="1"/>
  <c r="BC145" i="1"/>
  <c r="V145" i="1" s="1"/>
  <c r="BC146" i="1"/>
  <c r="V146" i="1" s="1"/>
  <c r="BC192" i="1"/>
  <c r="V192" i="1" s="1"/>
  <c r="BC181" i="1"/>
  <c r="V181" i="1" s="1"/>
  <c r="BC103" i="1"/>
  <c r="V103" i="1" s="1"/>
  <c r="BC147" i="1"/>
  <c r="V147" i="1" s="1"/>
  <c r="BC148" i="1"/>
  <c r="V148" i="1" s="1"/>
  <c r="BC149" i="1"/>
  <c r="V149" i="1" s="1"/>
  <c r="BC104" i="1"/>
  <c r="V104" i="1" s="1"/>
  <c r="BC105" i="1"/>
  <c r="V105" i="1" s="1"/>
  <c r="BC106" i="1"/>
  <c r="V106" i="1" s="1"/>
  <c r="BC150" i="1"/>
  <c r="V150" i="1" s="1"/>
  <c r="BC56" i="1"/>
  <c r="V56" i="1" s="1"/>
  <c r="BC173" i="1"/>
  <c r="V173" i="1" s="1"/>
  <c r="BC107" i="1"/>
  <c r="V107" i="1" s="1"/>
  <c r="BC182" i="1"/>
  <c r="V182" i="1" s="1"/>
  <c r="BC159" i="1"/>
  <c r="V159" i="1" s="1"/>
  <c r="BC156" i="1"/>
  <c r="V156" i="1" s="1"/>
  <c r="BC57" i="1"/>
  <c r="V57" i="1" s="1"/>
  <c r="BC108" i="1"/>
  <c r="V108" i="1" s="1"/>
  <c r="BC109" i="1"/>
  <c r="V109" i="1" s="1"/>
  <c r="BC110" i="1"/>
  <c r="V110" i="1" s="1"/>
  <c r="BC111" i="1"/>
  <c r="V111" i="1" s="1"/>
  <c r="BC151" i="1"/>
  <c r="V151" i="1" s="1"/>
  <c r="BC112" i="1"/>
  <c r="V112" i="1" s="1"/>
  <c r="BC113" i="1"/>
  <c r="V113" i="1" s="1"/>
  <c r="BC114" i="1"/>
  <c r="V114" i="1" s="1"/>
  <c r="BC174" i="1"/>
  <c r="V174" i="1" s="1"/>
  <c r="BC58" i="1"/>
  <c r="V58" i="1" s="1"/>
  <c r="BC115" i="1"/>
  <c r="V115" i="1" s="1"/>
  <c r="BC116" i="1"/>
  <c r="V116" i="1" s="1"/>
  <c r="BC59" i="1"/>
  <c r="V59" i="1" s="1"/>
  <c r="BC117" i="1"/>
  <c r="V117" i="1" s="1"/>
  <c r="BC118" i="1"/>
  <c r="V118" i="1" s="1"/>
  <c r="BC60" i="1"/>
  <c r="V60" i="1" s="1"/>
  <c r="BC119" i="1"/>
  <c r="V119" i="1" s="1"/>
  <c r="BC183" i="1"/>
  <c r="V183" i="1" s="1"/>
  <c r="BC61" i="1"/>
  <c r="V61" i="1" s="1"/>
  <c r="BC157" i="1"/>
  <c r="V157" i="1" s="1"/>
  <c r="BC120" i="1"/>
  <c r="V120" i="1" s="1"/>
  <c r="BC121" i="1"/>
  <c r="V121" i="1" s="1"/>
  <c r="BC122" i="1"/>
  <c r="V122" i="1" s="1"/>
  <c r="BC62" i="1"/>
  <c r="V62" i="1" s="1"/>
  <c r="BC184" i="1"/>
  <c r="V184" i="1" s="1"/>
  <c r="BC63" i="1"/>
  <c r="V63" i="1" s="1"/>
  <c r="BC123" i="1"/>
  <c r="V123" i="1" s="1"/>
  <c r="BC185" i="1"/>
  <c r="V185" i="1" s="1"/>
  <c r="BC64" i="1"/>
  <c r="V64" i="1" s="1"/>
  <c r="BC124" i="1"/>
  <c r="V124" i="1" s="1"/>
  <c r="BC125" i="1"/>
  <c r="V125" i="1" s="1"/>
  <c r="BC65" i="1"/>
  <c r="V65" i="1" s="1"/>
  <c r="BC126" i="1"/>
  <c r="V126" i="1" s="1"/>
  <c r="BC66" i="1"/>
  <c r="V66" i="1" s="1"/>
  <c r="BC186" i="1"/>
  <c r="V186" i="1" s="1"/>
  <c r="BC127" i="1"/>
  <c r="V127" i="1" s="1"/>
  <c r="BC128" i="1"/>
  <c r="V128" i="1" s="1"/>
  <c r="BC175" i="1"/>
  <c r="V175" i="1" s="1"/>
  <c r="BC129" i="1"/>
  <c r="V129" i="1" s="1"/>
  <c r="BC160" i="1"/>
  <c r="V160" i="1" s="1"/>
  <c r="BC187" i="1"/>
  <c r="V187" i="1" s="1"/>
  <c r="BC130" i="1"/>
  <c r="V130" i="1" s="1"/>
  <c r="BC161" i="1"/>
  <c r="V161" i="1" s="1"/>
  <c r="BC131" i="1"/>
  <c r="V131" i="1" s="1"/>
  <c r="BC67" i="1"/>
  <c r="V67" i="1" s="1"/>
  <c r="BC162" i="1"/>
  <c r="V162" i="1" s="1"/>
  <c r="BC163" i="1"/>
  <c r="V163" i="1" s="1"/>
  <c r="BC68" i="1"/>
  <c r="V68" i="1" s="1"/>
  <c r="BC158" i="1"/>
  <c r="V158" i="1" s="1"/>
  <c r="BC188" i="1"/>
  <c r="V188" i="1" s="1"/>
  <c r="BC164" i="1"/>
  <c r="V164" i="1" s="1"/>
  <c r="BC132" i="1"/>
  <c r="V132" i="1" s="1"/>
  <c r="BC133" i="1"/>
  <c r="V133" i="1" s="1"/>
  <c r="BC134" i="1"/>
  <c r="V134" i="1" s="1"/>
  <c r="BC135" i="1"/>
  <c r="V135" i="1" s="1"/>
  <c r="BC165" i="1"/>
  <c r="V165" i="1" s="1"/>
  <c r="BC69" i="1"/>
  <c r="V69" i="1" s="1"/>
  <c r="BC70" i="1"/>
  <c r="V70" i="1" s="1"/>
  <c r="BC71" i="1"/>
  <c r="V71" i="1" s="1"/>
  <c r="BC72" i="1"/>
  <c r="V72" i="1" s="1"/>
  <c r="BC136" i="1"/>
  <c r="V136" i="1" s="1"/>
  <c r="BC73" i="1"/>
  <c r="V73" i="1" s="1"/>
  <c r="BC137" i="1"/>
  <c r="V137" i="1" s="1"/>
  <c r="BC138" i="1"/>
  <c r="V138" i="1" s="1"/>
  <c r="BC139" i="1"/>
  <c r="V139" i="1" s="1"/>
  <c r="BC176" i="1"/>
  <c r="V176" i="1" s="1"/>
  <c r="BC140" i="1"/>
  <c r="V140" i="1" s="1"/>
  <c r="BC191" i="1"/>
  <c r="V191" i="1" s="1"/>
  <c r="BC141" i="1"/>
  <c r="V141" i="1" s="1"/>
  <c r="BC166" i="1"/>
  <c r="V166" i="1" s="1"/>
  <c r="BC74" i="1"/>
  <c r="V74" i="1" s="1"/>
  <c r="BC142" i="1"/>
  <c r="V142" i="1" s="1"/>
  <c r="D10" i="1" l="1"/>
  <c r="G10" i="1"/>
  <c r="J10" i="1"/>
  <c r="M10" i="1"/>
  <c r="R10" i="1"/>
  <c r="D12" i="1"/>
  <c r="G12" i="1"/>
  <c r="J12" i="1"/>
  <c r="M12" i="1"/>
  <c r="R12" i="1"/>
  <c r="D11" i="1"/>
  <c r="G11" i="1"/>
  <c r="J11" i="1"/>
  <c r="M11" i="1"/>
  <c r="R11" i="1"/>
  <c r="D20" i="1"/>
  <c r="G20" i="1"/>
  <c r="J20" i="1"/>
  <c r="M20" i="1"/>
  <c r="R20" i="1"/>
  <c r="D19" i="1"/>
  <c r="G19" i="1"/>
  <c r="J19" i="1"/>
  <c r="M19" i="1"/>
  <c r="R19" i="1"/>
  <c r="D23" i="1"/>
  <c r="G23" i="1"/>
  <c r="J23" i="1"/>
  <c r="M23" i="1"/>
  <c r="R23" i="1"/>
  <c r="D25" i="1"/>
  <c r="G25" i="1"/>
  <c r="J25" i="1"/>
  <c r="M25" i="1"/>
  <c r="R25" i="1"/>
  <c r="D22" i="1"/>
  <c r="G22" i="1"/>
  <c r="J22" i="1"/>
  <c r="M22" i="1"/>
  <c r="R22" i="1"/>
  <c r="D16" i="1"/>
  <c r="G16" i="1"/>
  <c r="J16" i="1"/>
  <c r="M16" i="1"/>
  <c r="R16" i="1"/>
  <c r="D18" i="1"/>
  <c r="G18" i="1"/>
  <c r="J18" i="1"/>
  <c r="M18" i="1"/>
  <c r="R18" i="1"/>
  <c r="D17" i="1"/>
  <c r="G17" i="1"/>
  <c r="J17" i="1"/>
  <c r="M17" i="1"/>
  <c r="R17" i="1"/>
  <c r="D21" i="1"/>
  <c r="G21" i="1"/>
  <c r="J21" i="1"/>
  <c r="M21" i="1"/>
  <c r="R21" i="1"/>
  <c r="D14" i="1"/>
  <c r="G14" i="1"/>
  <c r="J14" i="1"/>
  <c r="M14" i="1"/>
  <c r="R14" i="1"/>
  <c r="D26" i="1"/>
  <c r="G26" i="1"/>
  <c r="J26" i="1"/>
  <c r="M26" i="1"/>
  <c r="R26" i="1"/>
  <c r="D24" i="1"/>
  <c r="G24" i="1"/>
  <c r="J24" i="1"/>
  <c r="M24" i="1"/>
  <c r="R24" i="1"/>
  <c r="D13" i="1"/>
  <c r="G13" i="1"/>
  <c r="J13" i="1"/>
  <c r="M13" i="1"/>
  <c r="R13" i="1"/>
  <c r="D15" i="1"/>
  <c r="G15" i="1"/>
  <c r="J15" i="1"/>
  <c r="M15" i="1"/>
  <c r="R15" i="1"/>
  <c r="D167" i="1"/>
  <c r="G167" i="1"/>
  <c r="J167" i="1"/>
  <c r="M167" i="1"/>
  <c r="R167" i="1"/>
  <c r="D34" i="1"/>
  <c r="G34" i="1"/>
  <c r="J34" i="1"/>
  <c r="M34" i="1"/>
  <c r="R34" i="1"/>
  <c r="D39" i="1"/>
  <c r="G39" i="1"/>
  <c r="J39" i="1"/>
  <c r="M39" i="1"/>
  <c r="R39" i="1"/>
  <c r="D38" i="1"/>
  <c r="G38" i="1"/>
  <c r="J38" i="1"/>
  <c r="M38" i="1"/>
  <c r="R38" i="1"/>
  <c r="D29" i="1"/>
  <c r="G29" i="1"/>
  <c r="J29" i="1"/>
  <c r="M29" i="1"/>
  <c r="R29" i="1"/>
  <c r="D30" i="1"/>
  <c r="G30" i="1"/>
  <c r="J30" i="1"/>
  <c r="M30" i="1"/>
  <c r="R30" i="1"/>
  <c r="D37" i="1"/>
  <c r="G37" i="1"/>
  <c r="J37" i="1"/>
  <c r="M37" i="1"/>
  <c r="R37" i="1"/>
  <c r="D33" i="1"/>
  <c r="G33" i="1"/>
  <c r="J33" i="1"/>
  <c r="M33" i="1"/>
  <c r="R33" i="1"/>
  <c r="D28" i="1"/>
  <c r="G28" i="1"/>
  <c r="J28" i="1"/>
  <c r="M28" i="1"/>
  <c r="R28" i="1"/>
  <c r="R27" i="1"/>
  <c r="R133" i="1"/>
  <c r="R73" i="1"/>
  <c r="R126" i="1"/>
  <c r="R140" i="1"/>
  <c r="R121" i="1"/>
  <c r="R134" i="1"/>
  <c r="R36" i="1"/>
  <c r="R139" i="1"/>
  <c r="R117" i="1"/>
  <c r="R63" i="1"/>
  <c r="R118" i="1"/>
  <c r="R35" i="1"/>
  <c r="R40" i="1"/>
  <c r="R59" i="1"/>
  <c r="R177" i="1"/>
  <c r="R31" i="1"/>
  <c r="R32" i="1"/>
  <c r="R98" i="1"/>
  <c r="R90" i="1"/>
  <c r="R171" i="1"/>
  <c r="R58" i="1"/>
  <c r="R91" i="1"/>
  <c r="R110" i="1"/>
  <c r="R104" i="1"/>
  <c r="R44" i="1"/>
  <c r="R92" i="1"/>
  <c r="R49" i="1"/>
  <c r="R52" i="1"/>
  <c r="R79" i="1"/>
  <c r="R173" i="1"/>
  <c r="R123" i="1"/>
  <c r="R85" i="1"/>
  <c r="R168" i="1"/>
  <c r="R76" i="1"/>
  <c r="R103" i="1"/>
  <c r="R175" i="1"/>
  <c r="R115" i="1"/>
  <c r="R77" i="1"/>
  <c r="R75" i="1"/>
  <c r="R108" i="1"/>
  <c r="R106" i="1"/>
  <c r="R56" i="1"/>
  <c r="R81" i="1"/>
  <c r="R172" i="1"/>
  <c r="R86" i="1"/>
  <c r="R149" i="1"/>
  <c r="R100" i="1"/>
  <c r="R179" i="1"/>
  <c r="R145" i="1"/>
  <c r="R93" i="1"/>
  <c r="R84" i="1"/>
  <c r="R55" i="1"/>
  <c r="R178" i="1"/>
  <c r="R80" i="1"/>
  <c r="R185" i="1"/>
  <c r="R96" i="1"/>
  <c r="R62" i="1"/>
  <c r="R114" i="1"/>
  <c r="R72" i="1"/>
  <c r="R191" i="1"/>
  <c r="R87" i="1"/>
  <c r="R152" i="1"/>
  <c r="R141" i="1"/>
  <c r="R78" i="1"/>
  <c r="R57" i="1"/>
  <c r="R154" i="1"/>
  <c r="R181" i="1"/>
  <c r="R125" i="1"/>
  <c r="R88" i="1"/>
  <c r="R169" i="1"/>
  <c r="R53" i="1"/>
  <c r="R45" i="1"/>
  <c r="R111" i="1"/>
  <c r="R43" i="1"/>
  <c r="R148" i="1"/>
  <c r="R51" i="1"/>
  <c r="R82" i="1"/>
  <c r="R160" i="1"/>
  <c r="R147" i="1"/>
  <c r="R188" i="1"/>
  <c r="R120" i="1"/>
  <c r="R184" i="1"/>
  <c r="R65" i="1"/>
  <c r="R142" i="1"/>
  <c r="R61" i="1"/>
  <c r="R50" i="1"/>
  <c r="R54" i="1"/>
  <c r="R89" i="1"/>
  <c r="R101" i="1"/>
  <c r="R132" i="1"/>
  <c r="R116" i="1"/>
  <c r="R166" i="1"/>
  <c r="R163" i="1"/>
  <c r="R107" i="1"/>
  <c r="R130" i="1"/>
  <c r="R102" i="1"/>
  <c r="R135" i="1"/>
  <c r="R128" i="1"/>
  <c r="R136" i="1"/>
  <c r="R60" i="1"/>
  <c r="R164" i="1"/>
  <c r="R124" i="1"/>
  <c r="R105" i="1"/>
  <c r="R183" i="1"/>
  <c r="R71" i="1"/>
  <c r="R70" i="1"/>
  <c r="R165" i="1"/>
  <c r="R69" i="1"/>
  <c r="R112" i="1"/>
  <c r="R94" i="1"/>
  <c r="R129" i="1"/>
  <c r="R113" i="1"/>
  <c r="R109" i="1"/>
  <c r="R174" i="1"/>
  <c r="R137" i="1"/>
  <c r="R143" i="1"/>
  <c r="R144" i="1"/>
  <c r="R131" i="1"/>
  <c r="R95" i="1"/>
  <c r="R67" i="1"/>
  <c r="R42" i="1"/>
  <c r="R157" i="1"/>
  <c r="R66" i="1"/>
  <c r="R138" i="1"/>
  <c r="R187" i="1"/>
  <c r="R162" i="1"/>
  <c r="R180" i="1"/>
  <c r="R41" i="1"/>
  <c r="R151" i="1"/>
  <c r="R176" i="1"/>
  <c r="R153" i="1"/>
  <c r="R192" i="1"/>
  <c r="R161" i="1"/>
  <c r="R186" i="1"/>
  <c r="R156" i="1"/>
  <c r="R190" i="1"/>
  <c r="R182" i="1"/>
  <c r="R47" i="1"/>
  <c r="R189" i="1"/>
  <c r="R68" i="1"/>
  <c r="R158" i="1"/>
  <c r="R74" i="1"/>
  <c r="R46" i="1"/>
  <c r="R83" i="1"/>
  <c r="R48" i="1"/>
  <c r="R64" i="1"/>
  <c r="R127" i="1"/>
  <c r="R155" i="1"/>
  <c r="R97" i="1"/>
  <c r="R122" i="1"/>
  <c r="R99" i="1"/>
  <c r="R170" i="1"/>
  <c r="R150" i="1"/>
  <c r="R146" i="1"/>
  <c r="R159" i="1"/>
  <c r="R119" i="1"/>
  <c r="M27" i="1"/>
  <c r="M133" i="1"/>
  <c r="M73" i="1"/>
  <c r="M126" i="1"/>
  <c r="M140" i="1"/>
  <c r="M121" i="1"/>
  <c r="M134" i="1"/>
  <c r="M36" i="1"/>
  <c r="M139" i="1"/>
  <c r="M117" i="1"/>
  <c r="M63" i="1"/>
  <c r="M118" i="1"/>
  <c r="M35" i="1"/>
  <c r="M40" i="1"/>
  <c r="M59" i="1"/>
  <c r="M177" i="1"/>
  <c r="M31" i="1"/>
  <c r="M32" i="1"/>
  <c r="M98" i="1"/>
  <c r="M90" i="1"/>
  <c r="M171" i="1"/>
  <c r="M58" i="1"/>
  <c r="M91" i="1"/>
  <c r="M110" i="1"/>
  <c r="M104" i="1"/>
  <c r="M44" i="1"/>
  <c r="M92" i="1"/>
  <c r="M49" i="1"/>
  <c r="M52" i="1"/>
  <c r="M79" i="1"/>
  <c r="M173" i="1"/>
  <c r="M123" i="1"/>
  <c r="M85" i="1"/>
  <c r="M168" i="1"/>
  <c r="M76" i="1"/>
  <c r="M103" i="1"/>
  <c r="M175" i="1"/>
  <c r="M115" i="1"/>
  <c r="M77" i="1"/>
  <c r="M75" i="1"/>
  <c r="M108" i="1"/>
  <c r="M106" i="1"/>
  <c r="M56" i="1"/>
  <c r="M81" i="1"/>
  <c r="M172" i="1"/>
  <c r="M86" i="1"/>
  <c r="M149" i="1"/>
  <c r="M100" i="1"/>
  <c r="M179" i="1"/>
  <c r="M145" i="1"/>
  <c r="M93" i="1"/>
  <c r="M84" i="1"/>
  <c r="M55" i="1"/>
  <c r="M178" i="1"/>
  <c r="M80" i="1"/>
  <c r="M185" i="1"/>
  <c r="M96" i="1"/>
  <c r="M62" i="1"/>
  <c r="M114" i="1"/>
  <c r="M72" i="1"/>
  <c r="M191" i="1"/>
  <c r="M87" i="1"/>
  <c r="M152" i="1"/>
  <c r="M141" i="1"/>
  <c r="M78" i="1"/>
  <c r="M57" i="1"/>
  <c r="M154" i="1"/>
  <c r="M181" i="1"/>
  <c r="M125" i="1"/>
  <c r="M88" i="1"/>
  <c r="M169" i="1"/>
  <c r="M53" i="1"/>
  <c r="M45" i="1"/>
  <c r="M111" i="1"/>
  <c r="M43" i="1"/>
  <c r="M148" i="1"/>
  <c r="M51" i="1"/>
  <c r="M82" i="1"/>
  <c r="M160" i="1"/>
  <c r="M147" i="1"/>
  <c r="M188" i="1"/>
  <c r="M120" i="1"/>
  <c r="M184" i="1"/>
  <c r="M65" i="1"/>
  <c r="M142" i="1"/>
  <c r="M61" i="1"/>
  <c r="M50" i="1"/>
  <c r="M54" i="1"/>
  <c r="M89" i="1"/>
  <c r="M101" i="1"/>
  <c r="M132" i="1"/>
  <c r="M116" i="1"/>
  <c r="M166" i="1"/>
  <c r="M163" i="1"/>
  <c r="M107" i="1"/>
  <c r="M130" i="1"/>
  <c r="M102" i="1"/>
  <c r="M135" i="1"/>
  <c r="M128" i="1"/>
  <c r="M136" i="1"/>
  <c r="M60" i="1"/>
  <c r="M164" i="1"/>
  <c r="M124" i="1"/>
  <c r="M105" i="1"/>
  <c r="M183" i="1"/>
  <c r="M71" i="1"/>
  <c r="M70" i="1"/>
  <c r="M165" i="1"/>
  <c r="M69" i="1"/>
  <c r="M112" i="1"/>
  <c r="M94" i="1"/>
  <c r="M129" i="1"/>
  <c r="M113" i="1"/>
  <c r="M109" i="1"/>
  <c r="M174" i="1"/>
  <c r="M137" i="1"/>
  <c r="M143" i="1"/>
  <c r="M144" i="1"/>
  <c r="M131" i="1"/>
  <c r="M95" i="1"/>
  <c r="M67" i="1"/>
  <c r="M42" i="1"/>
  <c r="M157" i="1"/>
  <c r="M66" i="1"/>
  <c r="M138" i="1"/>
  <c r="M187" i="1"/>
  <c r="M162" i="1"/>
  <c r="M180" i="1"/>
  <c r="M41" i="1"/>
  <c r="M151" i="1"/>
  <c r="M176" i="1"/>
  <c r="M153" i="1"/>
  <c r="M192" i="1"/>
  <c r="M161" i="1"/>
  <c r="M186" i="1"/>
  <c r="M156" i="1"/>
  <c r="M190" i="1"/>
  <c r="M182" i="1"/>
  <c r="M47" i="1"/>
  <c r="M189" i="1"/>
  <c r="M68" i="1"/>
  <c r="M158" i="1"/>
  <c r="M74" i="1"/>
  <c r="M46" i="1"/>
  <c r="M83" i="1"/>
  <c r="M48" i="1"/>
  <c r="M64" i="1"/>
  <c r="M127" i="1"/>
  <c r="M155" i="1"/>
  <c r="M97" i="1"/>
  <c r="M122" i="1"/>
  <c r="M99" i="1"/>
  <c r="M170" i="1"/>
  <c r="M150" i="1"/>
  <c r="M146" i="1"/>
  <c r="M159" i="1"/>
  <c r="M119" i="1"/>
  <c r="J27" i="1"/>
  <c r="J133" i="1"/>
  <c r="J73" i="1"/>
  <c r="J126" i="1"/>
  <c r="J140" i="1"/>
  <c r="J121" i="1"/>
  <c r="J134" i="1"/>
  <c r="J36" i="1"/>
  <c r="J139" i="1"/>
  <c r="J117" i="1"/>
  <c r="J63" i="1"/>
  <c r="J118" i="1"/>
  <c r="J35" i="1"/>
  <c r="J40" i="1"/>
  <c r="J59" i="1"/>
  <c r="J177" i="1"/>
  <c r="J31" i="1"/>
  <c r="J32" i="1"/>
  <c r="J98" i="1"/>
  <c r="J90" i="1"/>
  <c r="J171" i="1"/>
  <c r="J58" i="1"/>
  <c r="J91" i="1"/>
  <c r="J110" i="1"/>
  <c r="J104" i="1"/>
  <c r="J44" i="1"/>
  <c r="J92" i="1"/>
  <c r="J49" i="1"/>
  <c r="J52" i="1"/>
  <c r="J79" i="1"/>
  <c r="J173" i="1"/>
  <c r="J123" i="1"/>
  <c r="J85" i="1"/>
  <c r="J168" i="1"/>
  <c r="J76" i="1"/>
  <c r="J103" i="1"/>
  <c r="J175" i="1"/>
  <c r="J115" i="1"/>
  <c r="J77" i="1"/>
  <c r="J75" i="1"/>
  <c r="J108" i="1"/>
  <c r="J106" i="1"/>
  <c r="J56" i="1"/>
  <c r="J81" i="1"/>
  <c r="J172" i="1"/>
  <c r="J86" i="1"/>
  <c r="J149" i="1"/>
  <c r="J100" i="1"/>
  <c r="J179" i="1"/>
  <c r="J145" i="1"/>
  <c r="J93" i="1"/>
  <c r="J84" i="1"/>
  <c r="J55" i="1"/>
  <c r="J178" i="1"/>
  <c r="J80" i="1"/>
  <c r="J185" i="1"/>
  <c r="J96" i="1"/>
  <c r="J62" i="1"/>
  <c r="J114" i="1"/>
  <c r="J72" i="1"/>
  <c r="J191" i="1"/>
  <c r="J87" i="1"/>
  <c r="J152" i="1"/>
  <c r="J141" i="1"/>
  <c r="J78" i="1"/>
  <c r="J57" i="1"/>
  <c r="J154" i="1"/>
  <c r="J181" i="1"/>
  <c r="J125" i="1"/>
  <c r="J88" i="1"/>
  <c r="J169" i="1"/>
  <c r="J53" i="1"/>
  <c r="J45" i="1"/>
  <c r="J111" i="1"/>
  <c r="J43" i="1"/>
  <c r="J148" i="1"/>
  <c r="J51" i="1"/>
  <c r="J82" i="1"/>
  <c r="J160" i="1"/>
  <c r="J147" i="1"/>
  <c r="J188" i="1"/>
  <c r="J120" i="1"/>
  <c r="J184" i="1"/>
  <c r="J65" i="1"/>
  <c r="J142" i="1"/>
  <c r="J61" i="1"/>
  <c r="J50" i="1"/>
  <c r="J54" i="1"/>
  <c r="J89" i="1"/>
  <c r="J101" i="1"/>
  <c r="J132" i="1"/>
  <c r="J116" i="1"/>
  <c r="J166" i="1"/>
  <c r="J163" i="1"/>
  <c r="J107" i="1"/>
  <c r="J130" i="1"/>
  <c r="J102" i="1"/>
  <c r="J135" i="1"/>
  <c r="J128" i="1"/>
  <c r="J136" i="1"/>
  <c r="J60" i="1"/>
  <c r="J164" i="1"/>
  <c r="J124" i="1"/>
  <c r="J105" i="1"/>
  <c r="J183" i="1"/>
  <c r="J71" i="1"/>
  <c r="J70" i="1"/>
  <c r="J165" i="1"/>
  <c r="J69" i="1"/>
  <c r="J112" i="1"/>
  <c r="J94" i="1"/>
  <c r="J129" i="1"/>
  <c r="J113" i="1"/>
  <c r="J109" i="1"/>
  <c r="J174" i="1"/>
  <c r="J137" i="1"/>
  <c r="J143" i="1"/>
  <c r="J144" i="1"/>
  <c r="J131" i="1"/>
  <c r="J95" i="1"/>
  <c r="J67" i="1"/>
  <c r="J42" i="1"/>
  <c r="J157" i="1"/>
  <c r="J66" i="1"/>
  <c r="J138" i="1"/>
  <c r="J187" i="1"/>
  <c r="J162" i="1"/>
  <c r="J180" i="1"/>
  <c r="J41" i="1"/>
  <c r="J151" i="1"/>
  <c r="J176" i="1"/>
  <c r="J153" i="1"/>
  <c r="J192" i="1"/>
  <c r="J161" i="1"/>
  <c r="J186" i="1"/>
  <c r="J156" i="1"/>
  <c r="J190" i="1"/>
  <c r="J182" i="1"/>
  <c r="J47" i="1"/>
  <c r="J189" i="1"/>
  <c r="J68" i="1"/>
  <c r="J158" i="1"/>
  <c r="J74" i="1"/>
  <c r="J46" i="1"/>
  <c r="J83" i="1"/>
  <c r="J48" i="1"/>
  <c r="J64" i="1"/>
  <c r="J127" i="1"/>
  <c r="J155" i="1"/>
  <c r="J97" i="1"/>
  <c r="J122" i="1"/>
  <c r="J99" i="1"/>
  <c r="J170" i="1"/>
  <c r="J150" i="1"/>
  <c r="J146" i="1"/>
  <c r="J159" i="1"/>
  <c r="J119" i="1"/>
  <c r="G27" i="1"/>
  <c r="G133" i="1"/>
  <c r="G73" i="1"/>
  <c r="G126" i="1"/>
  <c r="G140" i="1"/>
  <c r="G121" i="1"/>
  <c r="G134" i="1"/>
  <c r="G36" i="1"/>
  <c r="G139" i="1"/>
  <c r="G117" i="1"/>
  <c r="G63" i="1"/>
  <c r="G118" i="1"/>
  <c r="G35" i="1"/>
  <c r="G40" i="1"/>
  <c r="G59" i="1"/>
  <c r="G177" i="1"/>
  <c r="G31" i="1"/>
  <c r="G32" i="1"/>
  <c r="G98" i="1"/>
  <c r="G90" i="1"/>
  <c r="G171" i="1"/>
  <c r="G58" i="1"/>
  <c r="G91" i="1"/>
  <c r="G110" i="1"/>
  <c r="G104" i="1"/>
  <c r="G44" i="1"/>
  <c r="G92" i="1"/>
  <c r="G49" i="1"/>
  <c r="G52" i="1"/>
  <c r="G79" i="1"/>
  <c r="G173" i="1"/>
  <c r="G123" i="1"/>
  <c r="G85" i="1"/>
  <c r="G168" i="1"/>
  <c r="G76" i="1"/>
  <c r="G103" i="1"/>
  <c r="G175" i="1"/>
  <c r="G115" i="1"/>
  <c r="G77" i="1"/>
  <c r="G75" i="1"/>
  <c r="G108" i="1"/>
  <c r="G106" i="1"/>
  <c r="G56" i="1"/>
  <c r="G81" i="1"/>
  <c r="G172" i="1"/>
  <c r="G86" i="1"/>
  <c r="G149" i="1"/>
  <c r="G100" i="1"/>
  <c r="G179" i="1"/>
  <c r="G145" i="1"/>
  <c r="G93" i="1"/>
  <c r="G84" i="1"/>
  <c r="G55" i="1"/>
  <c r="G178" i="1"/>
  <c r="G80" i="1"/>
  <c r="G185" i="1"/>
  <c r="G96" i="1"/>
  <c r="G62" i="1"/>
  <c r="G114" i="1"/>
  <c r="G72" i="1"/>
  <c r="G191" i="1"/>
  <c r="G87" i="1"/>
  <c r="G152" i="1"/>
  <c r="G141" i="1"/>
  <c r="G78" i="1"/>
  <c r="G57" i="1"/>
  <c r="G154" i="1"/>
  <c r="G181" i="1"/>
  <c r="G125" i="1"/>
  <c r="G88" i="1"/>
  <c r="G169" i="1"/>
  <c r="G53" i="1"/>
  <c r="G45" i="1"/>
  <c r="G111" i="1"/>
  <c r="G43" i="1"/>
  <c r="G148" i="1"/>
  <c r="G51" i="1"/>
  <c r="G82" i="1"/>
  <c r="G160" i="1"/>
  <c r="G147" i="1"/>
  <c r="G188" i="1"/>
  <c r="G120" i="1"/>
  <c r="G184" i="1"/>
  <c r="G65" i="1"/>
  <c r="G142" i="1"/>
  <c r="G61" i="1"/>
  <c r="G50" i="1"/>
  <c r="G54" i="1"/>
  <c r="G89" i="1"/>
  <c r="G101" i="1"/>
  <c r="G132" i="1"/>
  <c r="G116" i="1"/>
  <c r="G166" i="1"/>
  <c r="G163" i="1"/>
  <c r="G107" i="1"/>
  <c r="G130" i="1"/>
  <c r="G102" i="1"/>
  <c r="G135" i="1"/>
  <c r="G128" i="1"/>
  <c r="G136" i="1"/>
  <c r="G60" i="1"/>
  <c r="G164" i="1"/>
  <c r="G124" i="1"/>
  <c r="G105" i="1"/>
  <c r="G183" i="1"/>
  <c r="G71" i="1"/>
  <c r="G70" i="1"/>
  <c r="G165" i="1"/>
  <c r="G69" i="1"/>
  <c r="G112" i="1"/>
  <c r="G94" i="1"/>
  <c r="G129" i="1"/>
  <c r="G113" i="1"/>
  <c r="G109" i="1"/>
  <c r="G174" i="1"/>
  <c r="G137" i="1"/>
  <c r="G143" i="1"/>
  <c r="G144" i="1"/>
  <c r="G131" i="1"/>
  <c r="G95" i="1"/>
  <c r="G67" i="1"/>
  <c r="G42" i="1"/>
  <c r="G157" i="1"/>
  <c r="G66" i="1"/>
  <c r="G138" i="1"/>
  <c r="G187" i="1"/>
  <c r="G162" i="1"/>
  <c r="G180" i="1"/>
  <c r="G41" i="1"/>
  <c r="G151" i="1"/>
  <c r="G176" i="1"/>
  <c r="G153" i="1"/>
  <c r="G192" i="1"/>
  <c r="G161" i="1"/>
  <c r="G186" i="1"/>
  <c r="G156" i="1"/>
  <c r="G190" i="1"/>
  <c r="G182" i="1"/>
  <c r="G47" i="1"/>
  <c r="G189" i="1"/>
  <c r="G68" i="1"/>
  <c r="G158" i="1"/>
  <c r="G74" i="1"/>
  <c r="G46" i="1"/>
  <c r="G83" i="1"/>
  <c r="G48" i="1"/>
  <c r="G64" i="1"/>
  <c r="G127" i="1"/>
  <c r="G155" i="1"/>
  <c r="G97" i="1"/>
  <c r="G122" i="1"/>
  <c r="G99" i="1"/>
  <c r="G170" i="1"/>
  <c r="G150" i="1"/>
  <c r="G146" i="1"/>
  <c r="G159" i="1"/>
  <c r="G119" i="1"/>
  <c r="D27" i="1"/>
  <c r="D133" i="1"/>
  <c r="D73" i="1"/>
  <c r="D126" i="1"/>
  <c r="D140" i="1"/>
  <c r="D121" i="1"/>
  <c r="D134" i="1"/>
  <c r="D36" i="1"/>
  <c r="D139" i="1"/>
  <c r="D117" i="1"/>
  <c r="D63" i="1"/>
  <c r="D118" i="1"/>
  <c r="D35" i="1"/>
  <c r="D40" i="1"/>
  <c r="D59" i="1"/>
  <c r="D177" i="1"/>
  <c r="D31" i="1"/>
  <c r="D32" i="1"/>
  <c r="D98" i="1"/>
  <c r="D90" i="1"/>
  <c r="D171" i="1"/>
  <c r="D58" i="1"/>
  <c r="D91" i="1"/>
  <c r="D110" i="1"/>
  <c r="D104" i="1"/>
  <c r="D44" i="1"/>
  <c r="D92" i="1"/>
  <c r="D49" i="1"/>
  <c r="D52" i="1"/>
  <c r="D79" i="1"/>
  <c r="D173" i="1"/>
  <c r="D123" i="1"/>
  <c r="D85" i="1"/>
  <c r="D168" i="1"/>
  <c r="D76" i="1"/>
  <c r="D103" i="1"/>
  <c r="D175" i="1"/>
  <c r="D115" i="1"/>
  <c r="D77" i="1"/>
  <c r="D75" i="1"/>
  <c r="D108" i="1"/>
  <c r="D106" i="1"/>
  <c r="D56" i="1"/>
  <c r="D81" i="1"/>
  <c r="D172" i="1"/>
  <c r="D86" i="1"/>
  <c r="D149" i="1"/>
  <c r="D100" i="1"/>
  <c r="D179" i="1"/>
  <c r="D145" i="1"/>
  <c r="D93" i="1"/>
  <c r="D84" i="1"/>
  <c r="D55" i="1"/>
  <c r="D178" i="1"/>
  <c r="D80" i="1"/>
  <c r="D185" i="1"/>
  <c r="D96" i="1"/>
  <c r="D62" i="1"/>
  <c r="D114" i="1"/>
  <c r="D72" i="1"/>
  <c r="D191" i="1"/>
  <c r="D87" i="1"/>
  <c r="D152" i="1"/>
  <c r="D141" i="1"/>
  <c r="D78" i="1"/>
  <c r="D57" i="1"/>
  <c r="D154" i="1"/>
  <c r="D181" i="1"/>
  <c r="D125" i="1"/>
  <c r="D88" i="1"/>
  <c r="D169" i="1"/>
  <c r="D53" i="1"/>
  <c r="D45" i="1"/>
  <c r="D111" i="1"/>
  <c r="D43" i="1"/>
  <c r="D148" i="1"/>
  <c r="D51" i="1"/>
  <c r="D82" i="1"/>
  <c r="D160" i="1"/>
  <c r="D147" i="1"/>
  <c r="D188" i="1"/>
  <c r="D120" i="1"/>
  <c r="D184" i="1"/>
  <c r="D65" i="1"/>
  <c r="D142" i="1"/>
  <c r="D61" i="1"/>
  <c r="D50" i="1"/>
  <c r="D54" i="1"/>
  <c r="D89" i="1"/>
  <c r="D101" i="1"/>
  <c r="D132" i="1"/>
  <c r="D116" i="1"/>
  <c r="D166" i="1"/>
  <c r="D163" i="1"/>
  <c r="D107" i="1"/>
  <c r="D130" i="1"/>
  <c r="D102" i="1"/>
  <c r="D135" i="1"/>
  <c r="D128" i="1"/>
  <c r="D136" i="1"/>
  <c r="D60" i="1"/>
  <c r="D164" i="1"/>
  <c r="D124" i="1"/>
  <c r="D105" i="1"/>
  <c r="D183" i="1"/>
  <c r="D71" i="1"/>
  <c r="D70" i="1"/>
  <c r="D165" i="1"/>
  <c r="D69" i="1"/>
  <c r="D112" i="1"/>
  <c r="D94" i="1"/>
  <c r="D129" i="1"/>
  <c r="D113" i="1"/>
  <c r="D109" i="1"/>
  <c r="D174" i="1"/>
  <c r="D137" i="1"/>
  <c r="D143" i="1"/>
  <c r="D144" i="1"/>
  <c r="D131" i="1"/>
  <c r="D95" i="1"/>
  <c r="D67" i="1"/>
  <c r="D42" i="1"/>
  <c r="D157" i="1"/>
  <c r="D66" i="1"/>
  <c r="D138" i="1"/>
  <c r="D187" i="1"/>
  <c r="D162" i="1"/>
  <c r="D180" i="1"/>
  <c r="D41" i="1"/>
  <c r="D151" i="1"/>
  <c r="D176" i="1"/>
  <c r="D153" i="1"/>
  <c r="D192" i="1"/>
  <c r="D161" i="1"/>
  <c r="D186" i="1"/>
  <c r="D156" i="1"/>
  <c r="D190" i="1"/>
  <c r="D182" i="1"/>
  <c r="D47" i="1"/>
  <c r="D189" i="1"/>
  <c r="D68" i="1"/>
  <c r="D158" i="1"/>
  <c r="D74" i="1"/>
  <c r="D46" i="1"/>
  <c r="D83" i="1"/>
  <c r="D48" i="1"/>
  <c r="D64" i="1"/>
  <c r="D127" i="1"/>
  <c r="D155" i="1"/>
  <c r="D97" i="1"/>
  <c r="D122" i="1"/>
  <c r="D99" i="1"/>
  <c r="D170" i="1"/>
  <c r="D150" i="1"/>
  <c r="D146" i="1"/>
  <c r="D159" i="1"/>
  <c r="D119" i="1"/>
  <c r="C167" i="1" l="1"/>
  <c r="C146" i="1"/>
  <c r="C47" i="1"/>
  <c r="C176" i="1"/>
  <c r="C156" i="1"/>
  <c r="C105" i="1"/>
  <c r="C147" i="1"/>
  <c r="C185" i="1"/>
  <c r="C100" i="1"/>
  <c r="C75" i="1"/>
  <c r="C123" i="1"/>
  <c r="C110" i="1"/>
  <c r="C177" i="1"/>
  <c r="C99" i="1"/>
  <c r="C95" i="1"/>
  <c r="C130" i="1"/>
  <c r="C129" i="1"/>
  <c r="C141" i="1"/>
  <c r="C46" i="1"/>
  <c r="C54" i="1"/>
  <c r="C180" i="1"/>
  <c r="C53" i="1"/>
  <c r="C64" i="1"/>
  <c r="C157" i="1"/>
  <c r="C174" i="1"/>
  <c r="C70" i="1"/>
  <c r="C128" i="1"/>
  <c r="C132" i="1"/>
  <c r="C184" i="1"/>
  <c r="C43" i="1"/>
  <c r="C154" i="1"/>
  <c r="C114" i="1"/>
  <c r="C93" i="1"/>
  <c r="C56" i="1"/>
  <c r="C76" i="1"/>
  <c r="C92" i="1"/>
  <c r="C98" i="1"/>
  <c r="C63" i="1"/>
  <c r="C73" i="1"/>
  <c r="C33" i="1"/>
  <c r="C15" i="1"/>
  <c r="C16" i="1"/>
  <c r="C10" i="1"/>
  <c r="C170" i="1"/>
  <c r="C83" i="1"/>
  <c r="C190" i="1"/>
  <c r="C41" i="1"/>
  <c r="C67" i="1"/>
  <c r="C113" i="1"/>
  <c r="C183" i="1"/>
  <c r="C102" i="1"/>
  <c r="C89" i="1"/>
  <c r="C188" i="1"/>
  <c r="C45" i="1"/>
  <c r="C78" i="1"/>
  <c r="C96" i="1"/>
  <c r="C179" i="1"/>
  <c r="C108" i="1"/>
  <c r="C85" i="1"/>
  <c r="C104" i="1"/>
  <c r="C31" i="1"/>
  <c r="C139" i="1"/>
  <c r="C27" i="1"/>
  <c r="C161" i="1"/>
  <c r="C112" i="1"/>
  <c r="C61" i="1"/>
  <c r="C88" i="1"/>
  <c r="C178" i="1"/>
  <c r="C115" i="1"/>
  <c r="C79" i="1"/>
  <c r="C158" i="1"/>
  <c r="C144" i="1"/>
  <c r="C163" i="1"/>
  <c r="C82" i="1"/>
  <c r="C86" i="1"/>
  <c r="C97" i="1"/>
  <c r="C187" i="1"/>
  <c r="C164" i="1"/>
  <c r="C87" i="1"/>
  <c r="C150" i="1"/>
  <c r="C48" i="1"/>
  <c r="C182" i="1"/>
  <c r="C151" i="1"/>
  <c r="C42" i="1"/>
  <c r="C109" i="1"/>
  <c r="C71" i="1"/>
  <c r="C135" i="1"/>
  <c r="C101" i="1"/>
  <c r="C120" i="1"/>
  <c r="C111" i="1"/>
  <c r="C57" i="1"/>
  <c r="C62" i="1"/>
  <c r="C145" i="1"/>
  <c r="C106" i="1"/>
  <c r="C168" i="1"/>
  <c r="C44" i="1"/>
  <c r="C32" i="1"/>
  <c r="C117" i="1"/>
  <c r="C133" i="1"/>
  <c r="C74" i="1"/>
  <c r="C186" i="1"/>
  <c r="C162" i="1"/>
  <c r="C131" i="1"/>
  <c r="C94" i="1"/>
  <c r="C124" i="1"/>
  <c r="C107" i="1"/>
  <c r="C50" i="1"/>
  <c r="C160" i="1"/>
  <c r="C169" i="1"/>
  <c r="C152" i="1"/>
  <c r="C80" i="1"/>
  <c r="C149" i="1"/>
  <c r="C77" i="1"/>
  <c r="C173" i="1"/>
  <c r="C91" i="1"/>
  <c r="C59" i="1"/>
  <c r="C134" i="1"/>
  <c r="C122" i="1"/>
  <c r="C119" i="1"/>
  <c r="C155" i="1"/>
  <c r="C68" i="1"/>
  <c r="C192" i="1"/>
  <c r="C138" i="1"/>
  <c r="C143" i="1"/>
  <c r="C69" i="1"/>
  <c r="C60" i="1"/>
  <c r="C166" i="1"/>
  <c r="C142" i="1"/>
  <c r="C51" i="1"/>
  <c r="C125" i="1"/>
  <c r="C191" i="1"/>
  <c r="C55" i="1"/>
  <c r="C172" i="1"/>
  <c r="C175" i="1"/>
  <c r="C52" i="1"/>
  <c r="C171" i="1"/>
  <c r="C35" i="1"/>
  <c r="C159" i="1"/>
  <c r="C127" i="1"/>
  <c r="C189" i="1"/>
  <c r="C153" i="1"/>
  <c r="C66" i="1"/>
  <c r="C137" i="1"/>
  <c r="C165" i="1"/>
  <c r="C136" i="1"/>
  <c r="C116" i="1"/>
  <c r="C65" i="1"/>
  <c r="C148" i="1"/>
  <c r="C181" i="1"/>
  <c r="C72" i="1"/>
  <c r="C84" i="1"/>
  <c r="C81" i="1"/>
  <c r="C103" i="1"/>
  <c r="C49" i="1"/>
  <c r="C90" i="1"/>
  <c r="C118" i="1"/>
  <c r="C126" i="1"/>
  <c r="C39" i="1"/>
  <c r="C21" i="1"/>
  <c r="C20" i="1"/>
  <c r="C30" i="1"/>
  <c r="C24" i="1"/>
  <c r="C25" i="1"/>
  <c r="C36" i="1"/>
  <c r="C28" i="1"/>
  <c r="C18" i="1"/>
  <c r="C12" i="1"/>
  <c r="C38" i="1"/>
  <c r="C14" i="1"/>
  <c r="C19" i="1"/>
  <c r="C58" i="1"/>
  <c r="C40" i="1"/>
  <c r="C121" i="1"/>
  <c r="C37" i="1"/>
  <c r="C13" i="1"/>
  <c r="C22" i="1"/>
  <c r="C140" i="1"/>
  <c r="C34" i="1"/>
  <c r="C17" i="1"/>
  <c r="C11" i="1"/>
  <c r="C29" i="1"/>
  <c r="C26" i="1"/>
  <c r="C23" i="1"/>
  <c r="E7" i="2"/>
  <c r="C7" i="2"/>
  <c r="D7" i="2"/>
  <c r="G7" i="2" l="1"/>
  <c r="F7" i="2"/>
  <c r="B7" i="2" l="1"/>
  <c r="J3" i="2" s="1"/>
  <c r="J5" i="2" l="1"/>
  <c r="J4" i="2"/>
</calcChain>
</file>

<file path=xl/sharedStrings.xml><?xml version="1.0" encoding="utf-8"?>
<sst xmlns="http://schemas.openxmlformats.org/spreadsheetml/2006/main" count="1787" uniqueCount="496">
  <si>
    <t>Solvent name (IUPAC)</t>
  </si>
  <si>
    <t>CAS</t>
  </si>
  <si>
    <t>Suitable Solvent?</t>
  </si>
  <si>
    <t>Solvent properties (20°C, 1.13 bar)</t>
  </si>
  <si>
    <t>Density</t>
  </si>
  <si>
    <t>Solubility</t>
  </si>
  <si>
    <t>Boiling point</t>
  </si>
  <si>
    <r>
      <t>log K</t>
    </r>
    <r>
      <rPr>
        <b/>
        <vertAlign val="subscript"/>
        <sz val="11"/>
        <color theme="1"/>
        <rFont val="Calibri"/>
        <family val="2"/>
        <scheme val="minor"/>
      </rPr>
      <t>OW</t>
    </r>
    <r>
      <rPr>
        <b/>
        <sz val="11"/>
        <color theme="1"/>
        <rFont val="Calibri"/>
        <family val="2"/>
        <scheme val="minor"/>
      </rPr>
      <t>-value</t>
    </r>
  </si>
  <si>
    <t>Flashpoint</t>
  </si>
  <si>
    <t>[g/L]</t>
  </si>
  <si>
    <t>source</t>
  </si>
  <si>
    <t>[°C]</t>
  </si>
  <si>
    <t>[-]</t>
  </si>
  <si>
    <t>[€/100ml]</t>
  </si>
  <si>
    <t>≤</t>
  </si>
  <si>
    <t>≥</t>
  </si>
  <si>
    <t>Spalte2</t>
  </si>
  <si>
    <t>Spalte3</t>
  </si>
  <si>
    <t>Spalte4</t>
  </si>
  <si>
    <t>Spalte5</t>
  </si>
  <si>
    <t>Spalte6</t>
  </si>
  <si>
    <t>Spalte7</t>
  </si>
  <si>
    <t>Spalte8</t>
  </si>
  <si>
    <t>Spalte9</t>
  </si>
  <si>
    <t>Spalte12</t>
  </si>
  <si>
    <t>Spalte13</t>
  </si>
  <si>
    <t>Spalte14</t>
  </si>
  <si>
    <t>Spalte143</t>
  </si>
  <si>
    <t>Spalte142</t>
  </si>
  <si>
    <t>Spalte15</t>
  </si>
  <si>
    <t>Spalte16</t>
  </si>
  <si>
    <t>butylbenzene</t>
  </si>
  <si>
    <t>104-51-8</t>
  </si>
  <si>
    <t>unrestricted</t>
  </si>
  <si>
    <t>www.pubchem.com</t>
  </si>
  <si>
    <t>Merck KGaA, Darmstadt, Germany</t>
  </si>
  <si>
    <t>ethyl decanoate</t>
  </si>
  <si>
    <t>110-38-3</t>
  </si>
  <si>
    <t>www.chemspider.com</t>
  </si>
  <si>
    <t>methyl decanoate</t>
  </si>
  <si>
    <t>110-42-9</t>
  </si>
  <si>
    <t>Carl Roth GmbH + Co. KG, Karlsruhe, Germany</t>
  </si>
  <si>
    <t>ethyl (Z)-octadec-9-enoate</t>
  </si>
  <si>
    <t>111-62-6</t>
  </si>
  <si>
    <t>&gt;103</t>
  </si>
  <si>
    <t>Deutsche Gesetzliche Unfallversicherung e.V., Berlin, Germany</t>
  </si>
  <si>
    <t>octane</t>
  </si>
  <si>
    <t>111-65-9</t>
  </si>
  <si>
    <t>oct-1-ene</t>
  </si>
  <si>
    <t>111-66-0</t>
  </si>
  <si>
    <t>nonane</t>
  </si>
  <si>
    <t>111-84-2</t>
  </si>
  <si>
    <t>undecane</t>
  </si>
  <si>
    <t>1120-21-4</t>
  </si>
  <si>
    <t>undecan-2-one</t>
  </si>
  <si>
    <t>112-12-9</t>
  </si>
  <si>
    <t>decan-1-ol</t>
  </si>
  <si>
    <t>112-30-1</t>
  </si>
  <si>
    <t>dodecane</t>
  </si>
  <si>
    <t>112-40-3</t>
  </si>
  <si>
    <t>dodec-1-ene</t>
  </si>
  <si>
    <t>112-41-4</t>
  </si>
  <si>
    <t>decane</t>
  </si>
  <si>
    <t>124-18-5</t>
  </si>
  <si>
    <t>1-methyl-4-prop-1-en-2-ylcyclohexene</t>
  </si>
  <si>
    <t>138-86-3</t>
  </si>
  <si>
    <t>cyclooctane</t>
  </si>
  <si>
    <t>292-64-8</t>
  </si>
  <si>
    <t>www.sigmaaldrich.com</t>
  </si>
  <si>
    <t>hexadecane</t>
  </si>
  <si>
    <t>544-76-3</t>
  </si>
  <si>
    <t xml:space="preserve">629-82-3 </t>
  </si>
  <si>
    <t>pubchem.ncbi.nlm.nih.gov</t>
  </si>
  <si>
    <t>dec-1-ene</t>
  </si>
  <si>
    <t>872-05-9</t>
  </si>
  <si>
    <t>1-methyl-4-propan-2-ylbenzene</t>
  </si>
  <si>
    <t>99-87-6</t>
  </si>
  <si>
    <t>propylbenzene</t>
  </si>
  <si>
    <t>103-65-1</t>
  </si>
  <si>
    <t>restricted</t>
  </si>
  <si>
    <t>methylcyclohexane</t>
  </si>
  <si>
    <t>108-87-2</t>
  </si>
  <si>
    <t>(1Z,5Z)-cycloocta-1,5-diene</t>
  </si>
  <si>
    <t>111-78-4</t>
  </si>
  <si>
    <t>octyl acetate</t>
  </si>
  <si>
    <t>112-14-1</t>
  </si>
  <si>
    <t>(Z)-octadec-9-enoic acid</t>
  </si>
  <si>
    <t>112-80-1</t>
  </si>
  <si>
    <t>heptane</t>
  </si>
  <si>
    <t>142-82-5</t>
  </si>
  <si>
    <t>nonan-1-ol</t>
  </si>
  <si>
    <t>143-08-8</t>
  </si>
  <si>
    <t>methyl nonanoate</t>
  </si>
  <si>
    <t>1731-84-6</t>
  </si>
  <si>
    <t>4-hexylpyridine</t>
  </si>
  <si>
    <t>27876-24-0</t>
  </si>
  <si>
    <t>13-oxabicyclo[10.1.0]tridecane</t>
  </si>
  <si>
    <t>286-99-7</t>
  </si>
  <si>
    <t>1,2,3,4-tetramethylbenzene</t>
  </si>
  <si>
    <t>488-23-3</t>
  </si>
  <si>
    <t>(5Z,8Z,11Z,14Z)-icosa-5,8,11,14-tetraenoic acid</t>
  </si>
  <si>
    <t>506-32-1</t>
  </si>
  <si>
    <t>1,2,3-trimethylbenzene</t>
  </si>
  <si>
    <t>526-73-8</t>
  </si>
  <si>
    <t>1,2,3,5-tetramethylbenzene</t>
  </si>
  <si>
    <t>527-53-7</t>
  </si>
  <si>
    <t>2,2,4-trimethylpentane</t>
  </si>
  <si>
    <t>540-84-1</t>
  </si>
  <si>
    <t>2,6-di(butan-2-yl)phenol</t>
  </si>
  <si>
    <t>5510-99-6</t>
  </si>
  <si>
    <t>hept-1-ene</t>
  </si>
  <si>
    <t>592-76-7</t>
  </si>
  <si>
    <t>(9Z,12Z)-octadeca-9,12-dienoic acid</t>
  </si>
  <si>
    <t>60-33-3</t>
  </si>
  <si>
    <t>1-ethyl-4-methylbenzene</t>
  </si>
  <si>
    <t>622-96-8</t>
  </si>
  <si>
    <t>1-chloroheptane</t>
  </si>
  <si>
    <t>629-06-1</t>
  </si>
  <si>
    <t>2-ethylhexyl 2-methylprop-2-enoate</t>
  </si>
  <si>
    <t>688-84-6</t>
  </si>
  <si>
    <t>decan-2-one</t>
  </si>
  <si>
    <t>693-54-9</t>
  </si>
  <si>
    <t>1,2,3,4,4a,5,6,7,8,8a-decahydronaphthalene</t>
  </si>
  <si>
    <t>91-17-8</t>
  </si>
  <si>
    <t>1,2,4-trimethylbenzene</t>
  </si>
  <si>
    <t>95-63-6</t>
  </si>
  <si>
    <t>2-phenylpropane</t>
  </si>
  <si>
    <t>98-82-8</t>
  </si>
  <si>
    <t>bromomethylbenzene</t>
  </si>
  <si>
    <t>100-39-0</t>
  </si>
  <si>
    <t>not suitable</t>
  </si>
  <si>
    <t>Ethylbenzene</t>
  </si>
  <si>
    <t>100-41-4</t>
  </si>
  <si>
    <t>Styrene</t>
  </si>
  <si>
    <t>100-42-5</t>
  </si>
  <si>
    <t>2-methoxy-1,3-dimethylbenzene</t>
  </si>
  <si>
    <t>1004-66-6</t>
  </si>
  <si>
    <t>Anisole</t>
  </si>
  <si>
    <t>100-66-3</t>
  </si>
  <si>
    <t>1-methoxy-3-methylbenzene</t>
  </si>
  <si>
    <t>100-84-5</t>
  </si>
  <si>
    <t>cyclohexyl 2-methylprop-2-enoate</t>
  </si>
  <si>
    <t>101-43-9</t>
  </si>
  <si>
    <t>benzylbenzene</t>
  </si>
  <si>
    <t>101-81-5</t>
  </si>
  <si>
    <t>phenoxybenzene</t>
  </si>
  <si>
    <t>101-84-8</t>
  </si>
  <si>
    <t>bis(2-ethylhexyl) hexanedioate</t>
  </si>
  <si>
    <t>103-23-1</t>
  </si>
  <si>
    <t>ethyl (E)-3-phenylprop-2-enoate</t>
  </si>
  <si>
    <t>103-36-6</t>
  </si>
  <si>
    <t>benzyl 3-methylbutanoate</t>
  </si>
  <si>
    <t>103-38-8</t>
  </si>
  <si>
    <t>4-butylaniline</t>
  </si>
  <si>
    <t>104-13-2</t>
  </si>
  <si>
    <t>decylbenzene</t>
  </si>
  <si>
    <t>104-72-3</t>
  </si>
  <si>
    <t>2-ethylhexan-1-ol</t>
  </si>
  <si>
    <t>104-76-7</t>
  </si>
  <si>
    <t>1-methoxy-4-methylbenzene</t>
  </si>
  <si>
    <t>104-93-8</t>
  </si>
  <si>
    <t>1,4-xylene</t>
  </si>
  <si>
    <t>106-42-3</t>
  </si>
  <si>
    <t>1-chloro-4-methylbenzene</t>
  </si>
  <si>
    <t>106-43-4</t>
  </si>
  <si>
    <t>hexa-1,5-diene-3,4-diol</t>
  </si>
  <si>
    <t>1069-23-4</t>
  </si>
  <si>
    <t>hexylbenzene</t>
  </si>
  <si>
    <t>1077-16-3</t>
  </si>
  <si>
    <t>4-Methyl-2-pentanone</t>
  </si>
  <si>
    <t>108-10-1</t>
  </si>
  <si>
    <t>propan-2-yl acetate</t>
  </si>
  <si>
    <t>108-21-4</t>
  </si>
  <si>
    <t>1,3-xylene</t>
  </si>
  <si>
    <t>108-38-3</t>
  </si>
  <si>
    <t>1-chloro-3-methylbenzene</t>
  </si>
  <si>
    <t>108-41-8</t>
  </si>
  <si>
    <t>Bromocyclohexane</t>
  </si>
  <si>
    <t>108-85-0</t>
  </si>
  <si>
    <t>Bromobenzene</t>
  </si>
  <si>
    <t>108-86-1</t>
  </si>
  <si>
    <t>Toluene</t>
  </si>
  <si>
    <t>108-88-3</t>
  </si>
  <si>
    <t>Chlorobenzene</t>
  </si>
  <si>
    <t>108-90-7</t>
  </si>
  <si>
    <t>Pentane</t>
  </si>
  <si>
    <t>109-66-0</t>
  </si>
  <si>
    <t>1-bromopentane</t>
  </si>
  <si>
    <t>110-53-2</t>
  </si>
  <si>
    <t>Hexane</t>
  </si>
  <si>
    <t>110-54-3</t>
  </si>
  <si>
    <t>Cyclohexane</t>
  </si>
  <si>
    <t>110-82-7</t>
  </si>
  <si>
    <t>1-bromohexane</t>
  </si>
  <si>
    <t>111-25-1</t>
  </si>
  <si>
    <t>hexan-1-ol</t>
  </si>
  <si>
    <t>111-27-3</t>
  </si>
  <si>
    <t>1-bromooctane</t>
  </si>
  <si>
    <t>111-83-1</t>
  </si>
  <si>
    <t>octan-1-amine</t>
  </si>
  <si>
    <t>111-86-4</t>
  </si>
  <si>
    <t>octan-1-ol</t>
  </si>
  <si>
    <t>111-87-5</t>
  </si>
  <si>
    <t>nonan-1-amine</t>
  </si>
  <si>
    <t>112-20-9</t>
  </si>
  <si>
    <t>1-bromodecane</t>
  </si>
  <si>
    <t>112-29-8</t>
  </si>
  <si>
    <t>1-hexoxyhexane</t>
  </si>
  <si>
    <t xml:space="preserve">112-58-3 </t>
  </si>
  <si>
    <t>N-butylaniline</t>
  </si>
  <si>
    <t>1126-78-9</t>
  </si>
  <si>
    <t>1-ethylnaphthalene</t>
  </si>
  <si>
    <t>1127-76-0</t>
  </si>
  <si>
    <t>bis(2-ethylhexyl) benzene-1,2-dicarboxylate</t>
  </si>
  <si>
    <t>117-81-7</t>
  </si>
  <si>
    <t>Benzyl benzoate</t>
  </si>
  <si>
    <t>120-51-4</t>
  </si>
  <si>
    <t>3-methylbutan-1-ol</t>
  </si>
  <si>
    <t>123-51-3</t>
  </si>
  <si>
    <t>dioctyl hexanedioate</t>
  </si>
  <si>
    <t>123-79-5</t>
  </si>
  <si>
    <t>Butyl acetate</t>
  </si>
  <si>
    <t>123-86-4</t>
  </si>
  <si>
    <t>3-methylbutyl acetate</t>
  </si>
  <si>
    <t>123-92-2</t>
  </si>
  <si>
    <t>octan-2-ol</t>
  </si>
  <si>
    <t>123-96-6</t>
  </si>
  <si>
    <t>Octanoic acid</t>
  </si>
  <si>
    <t>124-07-2</t>
  </si>
  <si>
    <t>non-1-ene</t>
  </si>
  <si>
    <t>124-11-8</t>
  </si>
  <si>
    <t>Octanal</t>
  </si>
  <si>
    <t>124-13-0</t>
  </si>
  <si>
    <t>Tributyl phosphate</t>
  </si>
  <si>
    <t>126-73-8</t>
  </si>
  <si>
    <t>dimethyl benzene-1,2-dicarboxylate</t>
  </si>
  <si>
    <t>131-11-3</t>
  </si>
  <si>
    <t>Butyl benzoate</t>
  </si>
  <si>
    <t>136-60-7</t>
  </si>
  <si>
    <t>phenylsulfanylbenzene</t>
  </si>
  <si>
    <t>139-66-2</t>
  </si>
  <si>
    <t>2-phenylethyl 3-methylbutanoate</t>
  </si>
  <si>
    <t>140-26-1</t>
  </si>
  <si>
    <t>Ethyl acetate</t>
  </si>
  <si>
    <t>141-78-6</t>
  </si>
  <si>
    <t>Hexyl acetate</t>
  </si>
  <si>
    <t>142-92-7</t>
  </si>
  <si>
    <t>1-butoxybutane</t>
  </si>
  <si>
    <t>142-96-1</t>
  </si>
  <si>
    <t>phenyl 3-methylbutanoate</t>
  </si>
  <si>
    <t>15806-38-9</t>
  </si>
  <si>
    <t>2-methoxy-2-methylpropane</t>
  </si>
  <si>
    <t>1634-04-4</t>
  </si>
  <si>
    <t>4-butylphenol</t>
  </si>
  <si>
    <t>1638-22-8</t>
  </si>
  <si>
    <t>prop-2-enoxybenzene</t>
  </si>
  <si>
    <t>1746-13-0</t>
  </si>
  <si>
    <t>decan-1-amine</t>
  </si>
  <si>
    <t>2016-57-1</t>
  </si>
  <si>
    <t>3-methylbutylbenzene</t>
  </si>
  <si>
    <t>2049-94-7</t>
  </si>
  <si>
    <t>1-chloro-2-phenylbenzene</t>
  </si>
  <si>
    <t>2051-60-7</t>
  </si>
  <si>
    <t>octylbenzene</t>
  </si>
  <si>
    <t>2189-60-8</t>
  </si>
  <si>
    <t>Propyl Benzoate</t>
  </si>
  <si>
    <t>2315-68-6</t>
  </si>
  <si>
    <t>2,6-di(propan-2-yl)aniline</t>
  </si>
  <si>
    <t>24544-04-5</t>
  </si>
  <si>
    <t>benzyl 2-methylprop-2-enoate</t>
  </si>
  <si>
    <t>2495-37-6</t>
  </si>
  <si>
    <t>Cyclopentane</t>
  </si>
  <si>
    <t>287-92-3</t>
  </si>
  <si>
    <t>4-pentylpyridine</t>
  </si>
  <si>
    <t>2961-50-4</t>
  </si>
  <si>
    <t>prop-2-enylbenzene </t>
  </si>
  <si>
    <t>300-57-2</t>
  </si>
  <si>
    <t>bis(7-methyloctyl) cyclohexane-1,2-dicarboxylate</t>
  </si>
  <si>
    <t>318292-43-2</t>
  </si>
  <si>
    <t>1-(3,4,5-trimethylphenyl)propan-2-amine</t>
  </si>
  <si>
    <t>32156-17-5</t>
  </si>
  <si>
    <t>1-iodoheptane</t>
  </si>
  <si>
    <t>4282-40-0</t>
  </si>
  <si>
    <t>2,2-Dimethylpropane</t>
  </si>
  <si>
    <t>463-82-1</t>
  </si>
  <si>
    <t>2,3-dihydro-1H-indene</t>
  </si>
  <si>
    <t>496-11-7</t>
  </si>
  <si>
    <t>1-methyl-2-propan-2-ylbenzene</t>
  </si>
  <si>
    <t>527-84-4</t>
  </si>
  <si>
    <t>4-butylpyridine</t>
  </si>
  <si>
    <t>5335-75-1</t>
  </si>
  <si>
    <t>1-methyl-3-propan-2-ylbenzene</t>
  </si>
  <si>
    <t>535-77-3</t>
  </si>
  <si>
    <t>pentylbenzene</t>
  </si>
  <si>
    <t>538-68-1</t>
  </si>
  <si>
    <t>methyl 2,2-dimethyl-3-(2-methylprop-1-enyl)cyclopropane-1-carboxylate</t>
  </si>
  <si>
    <t>5460-63-9</t>
  </si>
  <si>
    <t>N-methyl-N-phenylaniline</t>
  </si>
  <si>
    <t>552-82-9</t>
  </si>
  <si>
    <t>Cyclopentyl methyl ether</t>
  </si>
  <si>
    <t>5614-37-9</t>
  </si>
  <si>
    <t>tetrachloromethane</t>
  </si>
  <si>
    <t>56-23-5</t>
  </si>
  <si>
    <t>1,4-dimethylnaphthalene</t>
  </si>
  <si>
    <t>571-58-4</t>
  </si>
  <si>
    <t>1,2-dimethylnaphthalene</t>
  </si>
  <si>
    <t>573-98-8</t>
  </si>
  <si>
    <t>1,7-dimethylnaphthalene</t>
  </si>
  <si>
    <t>575-37-1</t>
  </si>
  <si>
    <t>1,3-dimethylnaphthalene</t>
  </si>
  <si>
    <t>575-41-7</t>
  </si>
  <si>
    <t>1-methoxy-2-methylbenzene</t>
  </si>
  <si>
    <t>578-58-5</t>
  </si>
  <si>
    <t>2,6-diethylaniline</t>
  </si>
  <si>
    <t>579-66-8</t>
  </si>
  <si>
    <t>octan-4-ol</t>
  </si>
  <si>
    <t>589-62-8</t>
  </si>
  <si>
    <t>octan-3-ol</t>
  </si>
  <si>
    <t xml:space="preserve">589-98-0 </t>
  </si>
  <si>
    <t>Iodobenzene</t>
  </si>
  <si>
    <t>591-50-4</t>
  </si>
  <si>
    <t>hexan-2-one</t>
  </si>
  <si>
    <t>591-78-6</t>
  </si>
  <si>
    <t>2-methylheptane</t>
  </si>
  <si>
    <t>592-27-8</t>
  </si>
  <si>
    <t>hex-1-ene</t>
  </si>
  <si>
    <t>592-41-6</t>
  </si>
  <si>
    <t>ethoxyethane</t>
  </si>
  <si>
    <t>60-29-7</t>
  </si>
  <si>
    <t>Propoxybenzene</t>
  </si>
  <si>
    <t>622-85-5</t>
  </si>
  <si>
    <t>1-bromoheptane</t>
  </si>
  <si>
    <t>629-04-9</t>
  </si>
  <si>
    <t>[(E)-prop-1-enyl]benzene</t>
  </si>
  <si>
    <t>637-50-3</t>
  </si>
  <si>
    <t>bis(2-ethylhexyl) benzene-1,4-dicarboxylate</t>
  </si>
  <si>
    <t>6422-86-2</t>
  </si>
  <si>
    <t>2-propylphenol</t>
  </si>
  <si>
    <t>644-35-9</t>
  </si>
  <si>
    <t>1-(4-propan-2-ylphenyl)ethanone</t>
  </si>
  <si>
    <t>645-13-6</t>
  </si>
  <si>
    <t>(Z)-stilbene</t>
  </si>
  <si>
    <t>645-49-8</t>
  </si>
  <si>
    <t>4-Propylphenol</t>
  </si>
  <si>
    <t>645-56-7</t>
  </si>
  <si>
    <t>4-methyl-1-phenylpentan-2-amine</t>
  </si>
  <si>
    <t>67309-38-0</t>
  </si>
  <si>
    <t>Chloroform</t>
  </si>
  <si>
    <t>67-66-3</t>
  </si>
  <si>
    <t>bis(7-methyloctyl) benzene-1,2-dicarboxylate</t>
  </si>
  <si>
    <t>68515-48-0</t>
  </si>
  <si>
    <t>hex-1-yne</t>
  </si>
  <si>
    <t>693-02-7</t>
  </si>
  <si>
    <t>cyclododeca-1,5,9-triene</t>
  </si>
  <si>
    <t xml:space="preserve">706-31-0 </t>
  </si>
  <si>
    <t>butan-1-ol</t>
  </si>
  <si>
    <t>71-36-3</t>
  </si>
  <si>
    <t>Benzene</t>
  </si>
  <si>
    <t>71-43-2</t>
  </si>
  <si>
    <t>methyl 3-methyl-2-phenylbutanoate</t>
  </si>
  <si>
    <t>72615-27-1</t>
  </si>
  <si>
    <t>2,2-dimethylbutane</t>
  </si>
  <si>
    <t>75-83-2</t>
  </si>
  <si>
    <t>2-methylpropan-1-ol</t>
  </si>
  <si>
    <t>78-83-1</t>
  </si>
  <si>
    <t>1,1,2-trichloroethane</t>
  </si>
  <si>
    <t>79-00-5</t>
  </si>
  <si>
    <t>2,3-dimethylbutane</t>
  </si>
  <si>
    <t>79-29-8</t>
  </si>
  <si>
    <t>diethyl benzene-1,2-dicarboxylate</t>
  </si>
  <si>
    <t>84-66-2</t>
  </si>
  <si>
    <t>dibutyl benzene-1,2-dicarboxylate</t>
  </si>
  <si>
    <t>84-74-2</t>
  </si>
  <si>
    <t>Cyclopropylbenzene</t>
  </si>
  <si>
    <t>873-49-4</t>
  </si>
  <si>
    <t>873-66-5</t>
  </si>
  <si>
    <t>bis(8-methylnonyl) benzene-1,2-dicarboxylate</t>
  </si>
  <si>
    <t>89-16-7</t>
  </si>
  <si>
    <t>1-methylnaphthalene</t>
  </si>
  <si>
    <t>90-12-0</t>
  </si>
  <si>
    <t>2-methylnaphthalene</t>
  </si>
  <si>
    <t>91-57-6</t>
  </si>
  <si>
    <t>Ethyl benzoate</t>
  </si>
  <si>
    <t>93-89-0</t>
  </si>
  <si>
    <t>2-ethylnaphthalene</t>
  </si>
  <si>
    <t>939-27-5</t>
  </si>
  <si>
    <t>propan-2-yl benzoate</t>
  </si>
  <si>
    <t>939-48-0</t>
  </si>
  <si>
    <t>2-ethylhexane-1,3-diol</t>
  </si>
  <si>
    <t>94-96-2</t>
  </si>
  <si>
    <t>1H-indene</t>
  </si>
  <si>
    <t>95-13-6</t>
  </si>
  <si>
    <t>1-benzothiophene</t>
  </si>
  <si>
    <t>95-15-8</t>
  </si>
  <si>
    <t>1,2-xylene</t>
  </si>
  <si>
    <t>95-47-6</t>
  </si>
  <si>
    <t>1-chloro-2-methylbenzene</t>
  </si>
  <si>
    <t>95-49-8</t>
  </si>
  <si>
    <t>3-methylpentane</t>
  </si>
  <si>
    <t>96-14-0</t>
  </si>
  <si>
    <t>Methylcyclopentane</t>
  </si>
  <si>
    <t>96-37-7</t>
  </si>
  <si>
    <t>2-methyloxolane</t>
  </si>
  <si>
    <t>96-47-9</t>
  </si>
  <si>
    <t>2-methoxy-2-methylbutane</t>
  </si>
  <si>
    <t>994-05-8</t>
  </si>
  <si>
    <t>Over-all</t>
  </si>
  <si>
    <t>Price</t>
  </si>
  <si>
    <t>No value</t>
  </si>
  <si>
    <t>n.a.</t>
  </si>
  <si>
    <t>n.a. - not available or only for analytical application available</t>
  </si>
  <si>
    <t>Spalte42</t>
  </si>
  <si>
    <t>Suitable?</t>
  </si>
  <si>
    <t>Spalte62</t>
  </si>
  <si>
    <t>Spalte82</t>
  </si>
  <si>
    <t>Spalte122</t>
  </si>
  <si>
    <t>Spalte1422</t>
  </si>
  <si>
    <t>date</t>
  </si>
  <si>
    <t>Spalte17</t>
  </si>
  <si>
    <t>www.vwr.com</t>
  </si>
  <si>
    <t>Price
(list price)</t>
  </si>
  <si>
    <t>[DD.MM.YYYY]</t>
  </si>
  <si>
    <t>Percentage</t>
  </si>
  <si>
    <r>
      <t xml:space="preserve">Electronic Supplementary Information for "Selection of a recyclable in situ liquid-liquid extraction solvent for foam-free synthesis of rhamnolipids in a two-phase fermentation", Demling </t>
    </r>
    <r>
      <rPr>
        <b/>
        <i/>
        <sz val="11"/>
        <color theme="1"/>
        <rFont val="Calibri"/>
        <family val="2"/>
        <scheme val="minor"/>
      </rPr>
      <t xml:space="preserve">et al. </t>
    </r>
    <r>
      <rPr>
        <b/>
        <sz val="11"/>
        <color theme="1"/>
        <rFont val="Calibri"/>
        <family val="2"/>
        <scheme val="minor"/>
      </rPr>
      <t>2020</t>
    </r>
  </si>
  <si>
    <t>Sum</t>
  </si>
  <si>
    <t>Spalte19</t>
  </si>
  <si>
    <t>https://echa.europa.eu/information-on-chemicals</t>
  </si>
  <si>
    <t>dioctyl ether</t>
  </si>
  <si>
    <t>Health Score</t>
  </si>
  <si>
    <t>Spalte172</t>
  </si>
  <si>
    <t>Spalte183</t>
  </si>
  <si>
    <t>Spalte184</t>
  </si>
  <si>
    <t>Spalte185</t>
  </si>
  <si>
    <t>Spalte186</t>
  </si>
  <si>
    <t>Spalte187</t>
  </si>
  <si>
    <t>Spalte188</t>
  </si>
  <si>
    <t>Spalte189</t>
  </si>
  <si>
    <t>H304</t>
  </si>
  <si>
    <t>H371</t>
  </si>
  <si>
    <t>H373</t>
  </si>
  <si>
    <t>Spalte1882</t>
  </si>
  <si>
    <t>Spalte1883</t>
  </si>
  <si>
    <t>Spalte1884</t>
  </si>
  <si>
    <t>Spalte1885</t>
  </si>
  <si>
    <t>Spalte1886</t>
  </si>
  <si>
    <t>Spalte1887</t>
  </si>
  <si>
    <t>Spalte1888</t>
  </si>
  <si>
    <t>Spalte1889</t>
  </si>
  <si>
    <t>Spalte1890</t>
  </si>
  <si>
    <t>Spalte1891</t>
  </si>
  <si>
    <t>Spalte1892</t>
  </si>
  <si>
    <t>Spalte1893</t>
  </si>
  <si>
    <t>Spalte1894</t>
  </si>
  <si>
    <t>Spalte1895</t>
  </si>
  <si>
    <t>Spalte1896</t>
  </si>
  <si>
    <t>H302</t>
  </si>
  <si>
    <t>H312</t>
  </si>
  <si>
    <t>H332</t>
  </si>
  <si>
    <t>H336</t>
  </si>
  <si>
    <t>EUH070</t>
  </si>
  <si>
    <t>H315</t>
  </si>
  <si>
    <t>H317</t>
  </si>
  <si>
    <t>H319</t>
  </si>
  <si>
    <t>H335</t>
  </si>
  <si>
    <t>EUH066</t>
  </si>
  <si>
    <t>H334</t>
  </si>
  <si>
    <t>H318</t>
  </si>
  <si>
    <t>H341</t>
  </si>
  <si>
    <t>H351</t>
  </si>
  <si>
    <t>H361</t>
  </si>
  <si>
    <t>H370</t>
  </si>
  <si>
    <t>H372</t>
  </si>
  <si>
    <t>H301</t>
  </si>
  <si>
    <t>H311</t>
  </si>
  <si>
    <t>H331</t>
  </si>
  <si>
    <t>H314</t>
  </si>
  <si>
    <t>Spalte1832</t>
  </si>
  <si>
    <t>Spalte1833</t>
  </si>
  <si>
    <t>Spalte1834</t>
  </si>
  <si>
    <t>Spalte18322</t>
  </si>
  <si>
    <t>Spalte18323</t>
  </si>
  <si>
    <t>Spalte18324</t>
  </si>
  <si>
    <t>H340</t>
  </si>
  <si>
    <t>H350</t>
  </si>
  <si>
    <t>H360</t>
  </si>
  <si>
    <t>Spalte18332</t>
  </si>
  <si>
    <t>Spalte18333</t>
  </si>
  <si>
    <t>H300</t>
  </si>
  <si>
    <t>H310</t>
  </si>
  <si>
    <t>H330</t>
  </si>
  <si>
    <t>Spalte1835</t>
  </si>
  <si>
    <t>Spalte1836</t>
  </si>
  <si>
    <t>BP&lt;85</t>
  </si>
  <si>
    <t>N.a.</t>
  </si>
  <si>
    <t>Spalte18352</t>
  </si>
  <si>
    <t>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</si>
</sst>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6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6" fillId="0" borderId="0" applyNumberFormat="0" applyFill="0" applyBorder="0" applyAlignment="0" applyProtection="0"/>
  </cellStyleXfs>
  <cellXfs count="142">
    <xf numFmtId="0" fontId="0" fillId="0" borderId="0" xfId="0"/>
    <xf numFmtId="0" fontId="2" fillId="0" borderId="0" xfId="0" applyFont="1" applyBorder="1"/>
    <xf numFmtId="0" fontId="4" fillId="0" borderId="0" xfId="0" applyFont="1" applyBorder="1"/>
    <xf numFmtId="0" fontId="5" fillId="2" borderId="0" xfId="0" applyFont="1" applyFill="1" applyBorder="1" applyAlignment="1"/>
    <xf numFmtId="0" fontId="5" fillId="2" borderId="0" xfId="0" applyFont="1" applyFill="1" applyBorder="1" applyAlignment="1">
      <alignment horizontal="right"/>
    </xf>
    <xf numFmtId="0" fontId="7" fillId="0" borderId="0" xfId="0" applyFont="1" applyBorder="1"/>
    <xf numFmtId="0" fontId="2" fillId="0" borderId="8" xfId="0" applyFont="1" applyBorder="1"/>
    <xf numFmtId="0" fontId="0" fillId="0" borderId="9" xfId="0" applyBorder="1"/>
    <xf numFmtId="0" fontId="0" fillId="0" borderId="10" xfId="0" applyBorder="1"/>
    <xf numFmtId="0" fontId="2" fillId="0" borderId="7" xfId="0" applyFont="1" applyBorder="1"/>
    <xf numFmtId="0" fontId="5" fillId="0" borderId="0" xfId="0" applyFont="1" applyFill="1"/>
    <xf numFmtId="0" fontId="10" fillId="0" borderId="0" xfId="0" applyFont="1" applyBorder="1"/>
    <xf numFmtId="0" fontId="11" fillId="0" borderId="0" xfId="0" applyFont="1" applyBorder="1"/>
    <xf numFmtId="0" fontId="0" fillId="0" borderId="0" xfId="0" applyFill="1" applyBorder="1"/>
    <xf numFmtId="0" fontId="5" fillId="0" borderId="0" xfId="2" applyFont="1" applyFill="1" applyBorder="1"/>
    <xf numFmtId="0" fontId="5" fillId="0" borderId="0" xfId="3" applyFont="1" applyFill="1" applyBorder="1"/>
    <xf numFmtId="0" fontId="5" fillId="0" borderId="0" xfId="0" applyFont="1" applyFill="1" applyBorder="1"/>
    <xf numFmtId="0" fontId="5" fillId="0" borderId="11" xfId="2" applyFont="1" applyFill="1" applyBorder="1"/>
    <xf numFmtId="0" fontId="2" fillId="0" borderId="12" xfId="0" applyFont="1" applyBorder="1"/>
    <xf numFmtId="0" fontId="5" fillId="0" borderId="13" xfId="2" applyFont="1" applyFill="1" applyBorder="1"/>
    <xf numFmtId="0" fontId="5" fillId="0" borderId="13" xfId="3" applyFont="1" applyFill="1" applyBorder="1"/>
    <xf numFmtId="0" fontId="5" fillId="0" borderId="14" xfId="3" applyFont="1" applyFill="1" applyBorder="1"/>
    <xf numFmtId="0" fontId="2" fillId="0" borderId="1" xfId="0" applyFont="1" applyBorder="1"/>
    <xf numFmtId="0" fontId="7" fillId="0" borderId="1" xfId="0" applyFont="1" applyBorder="1"/>
    <xf numFmtId="0" fontId="4" fillId="0" borderId="2" xfId="0" applyFont="1" applyBorder="1"/>
    <xf numFmtId="0" fontId="5" fillId="2" borderId="7" xfId="0" applyFont="1" applyFill="1" applyBorder="1" applyAlignment="1"/>
    <xf numFmtId="0" fontId="5" fillId="2" borderId="14" xfId="0" applyFont="1" applyFill="1" applyBorder="1"/>
    <xf numFmtId="0" fontId="5" fillId="2" borderId="6" xfId="0" applyFont="1" applyFill="1" applyBorder="1" applyAlignment="1"/>
    <xf numFmtId="0" fontId="6" fillId="2" borderId="6" xfId="1" applyFill="1" applyBorder="1" applyAlignment="1"/>
    <xf numFmtId="0" fontId="5" fillId="2" borderId="11" xfId="0" applyFont="1" applyFill="1" applyBorder="1"/>
    <xf numFmtId="0" fontId="5" fillId="2" borderId="13" xfId="0" applyFont="1" applyFill="1" applyBorder="1"/>
    <xf numFmtId="0" fontId="0" fillId="2" borderId="7" xfId="0" applyFont="1" applyFill="1" applyBorder="1" applyAlignment="1"/>
    <xf numFmtId="0" fontId="0" fillId="2" borderId="0" xfId="0" applyFont="1" applyFill="1" applyBorder="1" applyAlignment="1"/>
    <xf numFmtId="0" fontId="0" fillId="2" borderId="6" xfId="0" applyFont="1" applyFill="1" applyBorder="1" applyAlignment="1"/>
    <xf numFmtId="0" fontId="6" fillId="2" borderId="12" xfId="1" applyFill="1" applyBorder="1" applyAlignment="1"/>
    <xf numFmtId="0" fontId="6" fillId="2" borderId="1" xfId="1" applyFill="1" applyBorder="1" applyAlignment="1"/>
    <xf numFmtId="0" fontId="6" fillId="2" borderId="2" xfId="1" applyFill="1" applyBorder="1" applyAlignment="1"/>
    <xf numFmtId="0" fontId="12" fillId="0" borderId="0" xfId="0" applyFont="1" applyBorder="1"/>
    <xf numFmtId="0" fontId="12" fillId="0" borderId="5" xfId="0" applyFont="1" applyBorder="1"/>
    <xf numFmtId="0" fontId="12" fillId="0" borderId="9" xfId="0" applyFont="1" applyBorder="1"/>
    <xf numFmtId="0" fontId="2" fillId="0" borderId="0" xfId="0" applyFont="1"/>
    <xf numFmtId="0" fontId="4" fillId="0" borderId="1" xfId="0" applyFont="1" applyBorder="1"/>
    <xf numFmtId="0" fontId="5" fillId="2" borderId="0" xfId="1" applyFont="1" applyFill="1" applyBorder="1" applyAlignment="1"/>
    <xf numFmtId="0" fontId="12" fillId="0" borderId="2" xfId="0" applyFont="1" applyBorder="1"/>
    <xf numFmtId="0" fontId="6" fillId="2" borderId="1" xfId="4" applyFill="1" applyBorder="1" applyAlignment="1"/>
    <xf numFmtId="0" fontId="5" fillId="0" borderId="0" xfId="0" applyFont="1" applyFill="1" applyAlignment="1"/>
    <xf numFmtId="0" fontId="12" fillId="0" borderId="15" xfId="0" applyFont="1" applyFill="1" applyBorder="1"/>
    <xf numFmtId="0" fontId="2" fillId="3" borderId="12" xfId="0" applyFont="1" applyFill="1" applyBorder="1" applyAlignment="1">
      <alignment horizontal="center"/>
    </xf>
    <xf numFmtId="0" fontId="0" fillId="0" borderId="0" xfId="0" applyBorder="1"/>
    <xf numFmtId="0" fontId="0" fillId="2" borderId="8" xfId="0" applyFont="1" applyFill="1" applyBorder="1" applyAlignment="1"/>
    <xf numFmtId="0" fontId="0" fillId="2" borderId="9" xfId="0" applyFont="1" applyFill="1" applyBorder="1" applyAlignment="1"/>
    <xf numFmtId="0" fontId="0" fillId="2" borderId="10" xfId="0" applyFont="1" applyFill="1" applyBorder="1" applyAlignment="1"/>
    <xf numFmtId="0" fontId="2" fillId="3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left"/>
    </xf>
    <xf numFmtId="0" fontId="6" fillId="2" borderId="7" xfId="1" applyFill="1" applyBorder="1" applyAlignment="1"/>
    <xf numFmtId="0" fontId="6" fillId="2" borderId="0" xfId="1" applyFill="1" applyBorder="1" applyAlignment="1"/>
    <xf numFmtId="0" fontId="11" fillId="0" borderId="6" xfId="0" applyFont="1" applyBorder="1"/>
    <xf numFmtId="11" fontId="5" fillId="2" borderId="0" xfId="0" applyNumberFormat="1" applyFont="1" applyFill="1" applyBorder="1" applyAlignment="1"/>
    <xf numFmtId="0" fontId="12" fillId="0" borderId="1" xfId="0" applyFont="1" applyBorder="1"/>
    <xf numFmtId="0" fontId="5" fillId="2" borderId="6" xfId="1" applyFont="1" applyFill="1" applyBorder="1" applyAlignment="1"/>
    <xf numFmtId="0" fontId="5" fillId="2" borderId="7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left" wrapText="1"/>
    </xf>
    <xf numFmtId="0" fontId="0" fillId="0" borderId="1" xfId="0" applyBorder="1"/>
    <xf numFmtId="0" fontId="5" fillId="2" borderId="0" xfId="4" applyFont="1" applyFill="1" applyBorder="1" applyAlignment="1"/>
    <xf numFmtId="0" fontId="2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0" fillId="0" borderId="7" xfId="0" applyBorder="1"/>
    <xf numFmtId="0" fontId="5" fillId="2" borderId="13" xfId="1" applyFont="1" applyFill="1" applyBorder="1" applyAlignment="1"/>
    <xf numFmtId="0" fontId="5" fillId="2" borderId="13" xfId="1" applyFont="1" applyFill="1" applyBorder="1" applyAlignment="1">
      <alignment horizontal="right"/>
    </xf>
    <xf numFmtId="0" fontId="5" fillId="2" borderId="0" xfId="0" applyFont="1" applyFill="1" applyBorder="1"/>
    <xf numFmtId="0" fontId="5" fillId="2" borderId="1" xfId="0" applyFont="1" applyFill="1" applyBorder="1"/>
    <xf numFmtId="0" fontId="5" fillId="2" borderId="1" xfId="1" applyFont="1" applyFill="1" applyBorder="1" applyAlignment="1"/>
    <xf numFmtId="0" fontId="5" fillId="0" borderId="1" xfId="0" applyFont="1" applyFill="1" applyBorder="1"/>
    <xf numFmtId="0" fontId="0" fillId="2" borderId="0" xfId="0" applyFill="1" applyBorder="1"/>
    <xf numFmtId="0" fontId="0" fillId="2" borderId="1" xfId="0" applyFill="1" applyBorder="1"/>
    <xf numFmtId="0" fontId="0" fillId="2" borderId="13" xfId="0" applyFill="1" applyBorder="1"/>
    <xf numFmtId="0" fontId="14" fillId="2" borderId="13" xfId="0" applyFont="1" applyFill="1" applyBorder="1"/>
    <xf numFmtId="0" fontId="0" fillId="2" borderId="13" xfId="0" applyFill="1" applyBorder="1" applyAlignment="1">
      <alignment horizontal="right"/>
    </xf>
    <xf numFmtId="0" fontId="0" fillId="2" borderId="14" xfId="0" applyFill="1" applyBorder="1"/>
    <xf numFmtId="0" fontId="0" fillId="2" borderId="2" xfId="0" applyFill="1" applyBorder="1"/>
    <xf numFmtId="0" fontId="0" fillId="2" borderId="6" xfId="0" applyFill="1" applyBorder="1"/>
    <xf numFmtId="2" fontId="0" fillId="2" borderId="7" xfId="0" applyNumberFormat="1" applyFont="1" applyFill="1" applyBorder="1" applyAlignment="1">
      <alignment horizontal="right"/>
    </xf>
    <xf numFmtId="2" fontId="0" fillId="2" borderId="0" xfId="0" applyNumberFormat="1" applyFont="1" applyFill="1" applyBorder="1" applyAlignment="1">
      <alignment horizontal="right"/>
    </xf>
    <xf numFmtId="2" fontId="5" fillId="2" borderId="0" xfId="0" quotePrefix="1" applyNumberFormat="1" applyFont="1" applyFill="1" applyBorder="1" applyAlignment="1">
      <alignment horizontal="right"/>
    </xf>
    <xf numFmtId="2" fontId="0" fillId="2" borderId="6" xfId="0" applyNumberFormat="1" applyFont="1" applyFill="1" applyBorder="1" applyAlignment="1">
      <alignment horizontal="right"/>
    </xf>
    <xf numFmtId="0" fontId="15" fillId="0" borderId="7" xfId="0" applyFont="1" applyFill="1" applyBorder="1"/>
    <xf numFmtId="0" fontId="15" fillId="0" borderId="12" xfId="0" applyFont="1" applyFill="1" applyBorder="1"/>
    <xf numFmtId="0" fontId="12" fillId="0" borderId="16" xfId="0" applyFont="1" applyFill="1" applyBorder="1"/>
    <xf numFmtId="0" fontId="6" fillId="2" borderId="0" xfId="1" applyFill="1" applyBorder="1"/>
    <xf numFmtId="14" fontId="0" fillId="2" borderId="1" xfId="0" applyNumberFormat="1" applyFont="1" applyFill="1" applyBorder="1"/>
    <xf numFmtId="0" fontId="1" fillId="2" borderId="0" xfId="0" applyFont="1" applyFill="1" applyBorder="1"/>
    <xf numFmtId="16" fontId="1" fillId="2" borderId="0" xfId="0" applyNumberFormat="1" applyFont="1" applyFill="1" applyBorder="1"/>
    <xf numFmtId="14" fontId="0" fillId="2" borderId="2" xfId="0" applyNumberFormat="1" applyFont="1" applyFill="1" applyBorder="1"/>
    <xf numFmtId="11" fontId="5" fillId="2" borderId="7" xfId="0" applyNumberFormat="1" applyFont="1" applyFill="1" applyBorder="1" applyAlignment="1"/>
    <xf numFmtId="0" fontId="5" fillId="2" borderId="7" xfId="1" applyFont="1" applyFill="1" applyBorder="1" applyAlignment="1"/>
    <xf numFmtId="11" fontId="5" fillId="2" borderId="6" xfId="0" applyNumberFormat="1" applyFont="1" applyFill="1" applyBorder="1" applyAlignment="1"/>
    <xf numFmtId="14" fontId="0" fillId="2" borderId="17" xfId="0" applyNumberFormat="1" applyFont="1" applyFill="1" applyBorder="1"/>
    <xf numFmtId="0" fontId="5" fillId="2" borderId="11" xfId="1" applyFont="1" applyFill="1" applyBorder="1" applyAlignment="1"/>
    <xf numFmtId="0" fontId="5" fillId="2" borderId="7" xfId="0" applyFont="1" applyFill="1" applyBorder="1"/>
    <xf numFmtId="0" fontId="15" fillId="0" borderId="0" xfId="0" applyFont="1" applyFill="1"/>
    <xf numFmtId="0" fontId="15" fillId="0" borderId="0" xfId="0" applyFont="1" applyFill="1" applyBorder="1"/>
    <xf numFmtId="0" fontId="2" fillId="0" borderId="0" xfId="0" applyFont="1" applyFill="1" applyBorder="1"/>
    <xf numFmtId="0" fontId="2" fillId="3" borderId="7" xfId="0" applyFont="1" applyFill="1" applyBorder="1" applyAlignment="1">
      <alignment horizontal="left" wrapText="1"/>
    </xf>
    <xf numFmtId="0" fontId="15" fillId="0" borderId="1" xfId="0" applyFont="1" applyFill="1" applyBorder="1"/>
    <xf numFmtId="0" fontId="6" fillId="2" borderId="1" xfId="1" applyFill="1" applyBorder="1"/>
    <xf numFmtId="0" fontId="0" fillId="2" borderId="1" xfId="1" applyFont="1" applyFill="1" applyBorder="1"/>
    <xf numFmtId="0" fontId="0" fillId="2" borderId="1" xfId="0" applyFont="1" applyFill="1" applyBorder="1"/>
    <xf numFmtId="16" fontId="6" fillId="2" borderId="1" xfId="1" applyNumberFormat="1" applyFill="1" applyBorder="1"/>
    <xf numFmtId="0" fontId="6" fillId="2" borderId="2" xfId="1" applyFill="1" applyBorder="1"/>
    <xf numFmtId="0" fontId="2" fillId="3" borderId="0" xfId="0" applyFont="1" applyFill="1" applyBorder="1" applyAlignment="1">
      <alignment horizontal="left" wrapText="1"/>
    </xf>
    <xf numFmtId="0" fontId="0" fillId="2" borderId="0" xfId="0" applyNumberFormat="1" applyFont="1" applyFill="1" applyBorder="1" applyAlignment="1">
      <alignment horizontal="right"/>
    </xf>
    <xf numFmtId="0" fontId="5" fillId="2" borderId="0" xfId="0" applyNumberFormat="1" applyFont="1" applyFill="1" applyBorder="1" applyAlignment="1">
      <alignment horizontal="right"/>
    </xf>
    <xf numFmtId="0" fontId="5" fillId="2" borderId="0" xfId="0" quotePrefix="1" applyNumberFormat="1" applyFont="1" applyFill="1" applyBorder="1" applyAlignment="1">
      <alignment horizontal="right"/>
    </xf>
    <xf numFmtId="0" fontId="0" fillId="2" borderId="0" xfId="0" quotePrefix="1" applyNumberFormat="1" applyFont="1" applyFill="1" applyBorder="1" applyAlignment="1">
      <alignment horizontal="right"/>
    </xf>
    <xf numFmtId="0" fontId="0" fillId="2" borderId="6" xfId="0" applyNumberFormat="1" applyFont="1" applyFill="1" applyBorder="1" applyAlignment="1">
      <alignment horizontal="right"/>
    </xf>
    <xf numFmtId="0" fontId="0" fillId="2" borderId="0" xfId="0" applyNumberFormat="1" applyFont="1" applyFill="1" applyBorder="1"/>
    <xf numFmtId="0" fontId="0" fillId="2" borderId="6" xfId="0" applyNumberFormat="1" applyFont="1" applyFill="1" applyBorder="1"/>
    <xf numFmtId="0" fontId="15" fillId="6" borderId="7" xfId="0" applyFont="1" applyFill="1" applyBorder="1" applyAlignment="1"/>
    <xf numFmtId="0" fontId="15" fillId="6" borderId="0" xfId="0" applyFont="1" applyFill="1" applyBorder="1" applyAlignment="1"/>
    <xf numFmtId="0" fontId="0" fillId="2" borderId="7" xfId="0" applyNumberFormat="1" applyFont="1" applyFill="1" applyBorder="1"/>
    <xf numFmtId="0" fontId="6" fillId="2" borderId="6" xfId="1" applyFill="1" applyBorder="1"/>
    <xf numFmtId="0" fontId="2" fillId="3" borderId="6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 wrapText="1"/>
    </xf>
    <xf numFmtId="0" fontId="2" fillId="3" borderId="12" xfId="0" applyFont="1" applyFill="1" applyBorder="1" applyAlignment="1">
      <alignment horizontal="left" wrapText="1"/>
    </xf>
    <xf numFmtId="0" fontId="2" fillId="3" borderId="6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left" wrapText="1"/>
    </xf>
    <xf numFmtId="0" fontId="2" fillId="3" borderId="11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 wrapText="1"/>
    </xf>
    <xf numFmtId="0" fontId="2" fillId="3" borderId="10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5" fillId="6" borderId="7" xfId="0" applyFont="1" applyFill="1" applyBorder="1" applyAlignment="1"/>
    <xf numFmtId="0" fontId="15" fillId="6" borderId="12" xfId="0" applyFont="1" applyFill="1" applyBorder="1" applyAlignment="1"/>
    <xf numFmtId="0" fontId="15" fillId="6" borderId="0" xfId="0" applyFont="1" applyFill="1" applyBorder="1" applyAlignment="1"/>
    <xf numFmtId="0" fontId="15" fillId="6" borderId="1" xfId="0" applyFont="1" applyFill="1" applyBorder="1" applyAlignment="1"/>
  </cellXfs>
  <cellStyles count="5">
    <cellStyle name="Hyperlink" xfId="4" xr:uid="{00000000-0005-0000-0000-000000000000}"/>
    <cellStyle name="Link" xfId="1" builtinId="8"/>
    <cellStyle name="Neutral" xfId="3" builtinId="28"/>
    <cellStyle name="Schlecht" xfId="2" builtinId="27"/>
    <cellStyle name="Standard" xfId="0" builtinId="0"/>
  </cellStyles>
  <dxfs count="10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theme="0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auto="1"/>
        </right>
        <top/>
        <bottom/>
      </border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theme="0"/>
        </patternFill>
      </fill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 tint="-0.34998626667073579"/>
        <name val="Calibri"/>
        <scheme val="minor"/>
      </font>
    </dxf>
    <dxf>
      <font>
        <color rgb="FF9C6500"/>
      </font>
    </dxf>
    <dxf>
      <font>
        <color rgb="FF9C0006"/>
      </font>
    </dxf>
    <dxf>
      <font>
        <color rgb="FF9C6500"/>
      </font>
    </dxf>
    <dxf>
      <font>
        <color rgb="FF9C0006"/>
      </font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lor rgb="FF9C6500"/>
      </font>
    </dxf>
    <dxf>
      <font>
        <color rgb="FF9C0006"/>
      </font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lor rgb="FF9C6500"/>
      </font>
    </dxf>
    <dxf>
      <font>
        <color rgb="FF9C0006"/>
      </font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lor rgb="FF9C6500"/>
      </font>
    </dxf>
    <dxf>
      <font>
        <color rgb="FF9C0006"/>
      </font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lor rgb="FF9C6500"/>
      </font>
    </dxf>
    <dxf>
      <font>
        <color rgb="FF9C0006"/>
      </font>
    </dxf>
    <dxf>
      <font>
        <color rgb="FF9C6500"/>
      </font>
    </dxf>
    <dxf>
      <font>
        <color rgb="FF9C0006"/>
      </font>
    </dxf>
  </dxfs>
  <tableStyles count="0" defaultTableStyle="TableStyleMedium2" defaultPivotStyle="PivotStyleLight16"/>
  <colors>
    <mruColors>
      <color rgb="FF9C0006"/>
      <color rgb="FF9C6500"/>
      <color rgb="FFFF5050"/>
      <color rgb="FFFFC7CE"/>
      <color rgb="FFFFC76A"/>
      <color rgb="FFFFEB9C"/>
      <color rgb="FFFF9999"/>
      <color rgb="FFFF00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Suitable Solvent?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FE3-48A9-9F0F-A26D383393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FE3-48A9-9F0F-A26D383393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FE3-48A9-9F0F-A26D3833935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1C8F-4AE2-AEC6-5CD5750A8929}"/>
              </c:ext>
            </c:extLst>
          </c:dPt>
          <c:dLbls>
            <c:dLbl>
              <c:idx val="0"/>
              <c:layout>
                <c:manualLayout>
                  <c:x val="0.15875557789868272"/>
                  <c:y val="1.3888888888888902E-2"/>
                </c:manualLayout>
              </c:layout>
              <c:tx>
                <c:rich>
                  <a:bodyPr/>
                  <a:lstStyle/>
                  <a:p>
                    <a:fld id="{0A6670AC-9C7A-4EED-8508-C5E6B74625B9}" type="CATEGORYNAME">
                      <a:rPr lang="en-US"/>
                      <a:pPr/>
                      <a:t>[RUBRIKENNAME]</a:t>
                    </a:fld>
                    <a:r>
                      <a:rPr lang="en-US" baseline="0"/>
                      <a:t>
</a:t>
                    </a:r>
                    <a:fld id="{4376E8C5-3183-4AB0-9705-1365C70C6820}" type="PERCENTAGE">
                      <a:rPr lang="en-US" baseline="0"/>
                      <a:pPr/>
                      <a:t>[PROZENTSATZ]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56333060350764"/>
                      <c:h val="0.1680839895013123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FE3-48A9-9F0F-A26D3833935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C8F-4AE2-AEC6-5CD5750A892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Lit>
              <c:ptCount val="3"/>
              <c:pt idx="0">
                <c:v>unrestricted</c:v>
              </c:pt>
              <c:pt idx="1">
                <c:v>restricted</c:v>
              </c:pt>
              <c:pt idx="2">
                <c:v>not suitable</c:v>
              </c:pt>
            </c:strLit>
          </c:cat>
          <c:val>
            <c:numRef>
              <c:f>evaluation!$B$3:$B$6</c:f>
              <c:numCache>
                <c:formatCode>General</c:formatCode>
                <c:ptCount val="4"/>
                <c:pt idx="0">
                  <c:v>18</c:v>
                </c:pt>
                <c:pt idx="1">
                  <c:v>14</c:v>
                </c:pt>
                <c:pt idx="2">
                  <c:v>151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E3-48A9-9F0F-A26D38339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Suitable Solvent?</a:t>
            </a:r>
          </a:p>
          <a:p>
            <a:pPr>
              <a:defRPr/>
            </a:pPr>
            <a:r>
              <a:rPr lang="de-DE"/>
              <a:t>- Density -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BD1-41A1-A156-90EAC6AEB6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BD1-41A1-A156-90EAC6AEB6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BD1-41A1-A156-90EAC6AEB6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90F8-4C44-BFBF-54F71922B416}"/>
              </c:ext>
            </c:extLst>
          </c:dPt>
          <c:dLbls>
            <c:dLbl>
              <c:idx val="0"/>
              <c:layout>
                <c:manualLayout>
                  <c:x val="-2.6251005082773508E-2"/>
                  <c:y val="-0.2685185185185185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D1-41A1-A156-90EAC6AEB65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0F8-4C44-BFBF-54F71922B41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Lit>
              <c:ptCount val="3"/>
              <c:pt idx="0">
                <c:v>unrestricted</c:v>
              </c:pt>
              <c:pt idx="1">
                <c:v>restricted</c:v>
              </c:pt>
              <c:pt idx="2">
                <c:v>not suitable</c:v>
              </c:pt>
            </c:strLit>
          </c:cat>
          <c:val>
            <c:numRef>
              <c:f>evaluation!$C$3:$C$6</c:f>
              <c:numCache>
                <c:formatCode>General</c:formatCode>
                <c:ptCount val="4"/>
                <c:pt idx="0">
                  <c:v>79</c:v>
                </c:pt>
                <c:pt idx="1">
                  <c:v>29</c:v>
                </c:pt>
                <c:pt idx="2">
                  <c:v>75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BD1-41A1-A156-90EAC6AEB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Suitable Solvent?</a:t>
            </a:r>
          </a:p>
          <a:p>
            <a:pPr>
              <a:defRPr/>
            </a:pPr>
            <a:r>
              <a:rPr lang="de-DE"/>
              <a:t>- Solubility -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56D-453D-8101-916304E34A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56D-453D-8101-916304E34AD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56D-453D-8101-916304E34AD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56D-453D-8101-916304E34ADD}"/>
              </c:ext>
            </c:extLst>
          </c:dPt>
          <c:dLbls>
            <c:dLbl>
              <c:idx val="3"/>
              <c:layout>
                <c:manualLayout>
                  <c:x val="0.36041806874295584"/>
                  <c:y val="1.38888888888888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56D-453D-8101-916304E34AD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Lit>
              <c:ptCount val="4"/>
              <c:pt idx="0">
                <c:v>unrestricted</c:v>
              </c:pt>
              <c:pt idx="1">
                <c:v>restricted</c:v>
              </c:pt>
              <c:pt idx="2">
                <c:v>not suitable</c:v>
              </c:pt>
              <c:pt idx="3">
                <c:v>No value</c:v>
              </c:pt>
            </c:strLit>
          </c:cat>
          <c:val>
            <c:numRef>
              <c:f>evaluation!$D$3:$D$6</c:f>
              <c:numCache>
                <c:formatCode>General</c:formatCode>
                <c:ptCount val="4"/>
                <c:pt idx="0">
                  <c:v>136</c:v>
                </c:pt>
                <c:pt idx="1">
                  <c:v>11</c:v>
                </c:pt>
                <c:pt idx="2">
                  <c:v>35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56D-453D-8101-916304E34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Suitable Solvent?</a:t>
            </a:r>
          </a:p>
          <a:p>
            <a:pPr>
              <a:defRPr/>
            </a:pPr>
            <a:r>
              <a:rPr lang="de-DE"/>
              <a:t>- Boiling point -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11-45B3-A038-CF355D396E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11-45B3-A038-CF355D396E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11-45B3-A038-CF355D396E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11-45B3-A038-CF355D396E9C}"/>
              </c:ext>
            </c:extLst>
          </c:dPt>
          <c:dLbls>
            <c:dLbl>
              <c:idx val="0"/>
              <c:layout>
                <c:manualLayout>
                  <c:x val="0.13301143013132893"/>
                  <c:y val="-4.62962962962962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11-45B3-A038-CF355D396E9C}"/>
                </c:ext>
              </c:extLst>
            </c:dLbl>
            <c:dLbl>
              <c:idx val="1"/>
              <c:layout>
                <c:manualLayout>
                  <c:x val="-5.1960947276525941E-2"/>
                  <c:y val="-4.62962962962962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11-45B3-A038-CF355D396E9C}"/>
                </c:ext>
              </c:extLst>
            </c:dLbl>
            <c:dLbl>
              <c:idx val="2"/>
              <c:layout>
                <c:manualLayout>
                  <c:x val="0.53633641181987457"/>
                  <c:y val="9.25925925925923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11-45B3-A038-CF355D396E9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11-45B3-A038-CF355D396E9C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Lit>
              <c:ptCount val="4"/>
              <c:pt idx="0">
                <c:v>unrestricted</c:v>
              </c:pt>
              <c:pt idx="1">
                <c:v>restricted</c:v>
              </c:pt>
              <c:pt idx="2">
                <c:v>not suitable</c:v>
              </c:pt>
              <c:pt idx="3">
                <c:v>No value</c:v>
              </c:pt>
            </c:strLit>
          </c:cat>
          <c:val>
            <c:numRef>
              <c:f>evaluation!$E$3:$E$6</c:f>
              <c:numCache>
                <c:formatCode>General</c:formatCode>
                <c:ptCount val="4"/>
                <c:pt idx="0">
                  <c:v>160</c:v>
                </c:pt>
                <c:pt idx="1">
                  <c:v>6</c:v>
                </c:pt>
                <c:pt idx="2">
                  <c:v>17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11-45B3-A038-CF355D396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Suitable Solvent?</a:t>
            </a:r>
          </a:p>
          <a:p>
            <a:pPr>
              <a:defRPr/>
            </a:pPr>
            <a:r>
              <a:rPr lang="de-DE"/>
              <a:t>- </a:t>
            </a:r>
            <a:r>
              <a:rPr lang="de-DE" sz="1400" b="0" i="0" u="none" strike="noStrike" baseline="0">
                <a:effectLst/>
              </a:rPr>
              <a:t>log K</a:t>
            </a:r>
            <a:r>
              <a:rPr lang="de-DE" sz="1400" b="0" i="0" u="none" strike="noStrike" baseline="-25000">
                <a:effectLst/>
              </a:rPr>
              <a:t>OW</a:t>
            </a:r>
            <a:r>
              <a:rPr lang="de-DE" sz="1400" b="0" i="0" u="none" strike="noStrike" baseline="0">
                <a:effectLst/>
              </a:rPr>
              <a:t>-value</a:t>
            </a:r>
            <a:r>
              <a:rPr lang="de-DE" sz="1400" b="0" i="0" u="none" strike="noStrike" baseline="0"/>
              <a:t> </a:t>
            </a:r>
            <a:r>
              <a:rPr lang="de-DE"/>
              <a:t>-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44B-4C12-9DAF-DFA66302568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44B-4C12-9DAF-DFA6630256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44B-4C12-9DAF-DFA66302568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44B-4C12-9DAF-DFA663025681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4B-4C12-9DAF-DFA66302568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Lit>
              <c:ptCount val="4"/>
              <c:pt idx="0">
                <c:v>unrestricted</c:v>
              </c:pt>
              <c:pt idx="1">
                <c:v>restricted</c:v>
              </c:pt>
              <c:pt idx="2">
                <c:v>not suitable</c:v>
              </c:pt>
              <c:pt idx="3">
                <c:v>No value</c:v>
              </c:pt>
            </c:strLit>
          </c:cat>
          <c:val>
            <c:numRef>
              <c:f>evaluation!$F$3:$F$6</c:f>
              <c:numCache>
                <c:formatCode>General</c:formatCode>
                <c:ptCount val="4"/>
                <c:pt idx="0">
                  <c:v>67</c:v>
                </c:pt>
                <c:pt idx="1">
                  <c:v>28</c:v>
                </c:pt>
                <c:pt idx="2">
                  <c:v>88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4B-4C12-9DAF-DFA663025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Suitable Solvent?</a:t>
            </a:r>
          </a:p>
          <a:p>
            <a:pPr>
              <a:defRPr/>
            </a:pPr>
            <a:r>
              <a:rPr lang="de-DE"/>
              <a:t>- </a:t>
            </a:r>
            <a:r>
              <a:rPr lang="de-DE" sz="1400" b="0" i="0" u="none" strike="noStrike" baseline="0">
                <a:effectLst/>
              </a:rPr>
              <a:t>Price </a:t>
            </a:r>
            <a:r>
              <a:rPr lang="de-DE"/>
              <a:t>-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336-4FD1-903C-9FB793E0A07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336-4FD1-903C-9FB793E0A07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336-4FD1-903C-9FB793E0A07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336-4FD1-903C-9FB793E0A077}"/>
              </c:ext>
            </c:extLst>
          </c:dPt>
          <c:dLbls>
            <c:dLbl>
              <c:idx val="0"/>
              <c:layout>
                <c:manualLayout>
                  <c:x val="-1.211630408635979E-2"/>
                  <c:y val="9.72222222222222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36-4FD1-903C-9FB793E0A077}"/>
                </c:ext>
              </c:extLst>
            </c:dLbl>
            <c:dLbl>
              <c:idx val="1"/>
              <c:layout>
                <c:manualLayout>
                  <c:x val="-5.9431142175265621E-3"/>
                  <c:y val="4.16666666666666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36-4FD1-903C-9FB793E0A077}"/>
                </c:ext>
              </c:extLst>
            </c:dLbl>
            <c:dLbl>
              <c:idx val="2"/>
              <c:layout>
                <c:manualLayout>
                  <c:x val="-2.9312854235419083E-2"/>
                  <c:y val="-2.61107465733449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36-4FD1-903C-9FB793E0A07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Lit>
              <c:ptCount val="4"/>
              <c:pt idx="0">
                <c:v>unrestricted</c:v>
              </c:pt>
              <c:pt idx="1">
                <c:v>restricted</c:v>
              </c:pt>
              <c:pt idx="2">
                <c:v>not suitable</c:v>
              </c:pt>
              <c:pt idx="3">
                <c:v>No value</c:v>
              </c:pt>
            </c:strLit>
          </c:cat>
          <c:val>
            <c:numRef>
              <c:f>evaluation!$G$3:$G$6</c:f>
              <c:numCache>
                <c:formatCode>General</c:formatCode>
                <c:ptCount val="4"/>
                <c:pt idx="0">
                  <c:v>113</c:v>
                </c:pt>
                <c:pt idx="1">
                  <c:v>5</c:v>
                </c:pt>
                <c:pt idx="2">
                  <c:v>29</c:v>
                </c:pt>
                <c:pt idx="3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336-4FD1-903C-9FB793E0A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Suitable Solvent?</a:t>
            </a:r>
          </a:p>
          <a:p>
            <a:pPr>
              <a:defRPr/>
            </a:pPr>
            <a:r>
              <a:rPr lang="de-DE"/>
              <a:t>- </a:t>
            </a:r>
            <a:r>
              <a:rPr lang="de-DE" sz="1400" b="0" i="0" u="none" strike="noStrike" baseline="0">
                <a:effectLst/>
              </a:rPr>
              <a:t>Health Score </a:t>
            </a:r>
            <a:r>
              <a:rPr lang="de-DE"/>
              <a:t>-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400-43E9-81E3-7A10444E6F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400-43E9-81E3-7A10444E6F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400-43E9-81E3-7A10444E6F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400-43E9-81E3-7A10444E6F29}"/>
              </c:ext>
            </c:extLst>
          </c:dPt>
          <c:dLbls>
            <c:dLbl>
              <c:idx val="2"/>
              <c:layout>
                <c:manualLayout>
                  <c:x val="-0.11641060181802876"/>
                  <c:y val="4.62962962962962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00-43E9-81E3-7A10444E6F29}"/>
                </c:ext>
              </c:extLst>
            </c:dLbl>
            <c:dLbl>
              <c:idx val="3"/>
              <c:layout>
                <c:manualLayout>
                  <c:x val="0.15090263198633355"/>
                  <c:y val="7.87037037037037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00-43E9-81E3-7A10444E6F2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evaluation!$A$3:$A$6</c:f>
              <c:strCache>
                <c:ptCount val="4"/>
                <c:pt idx="0">
                  <c:v>unrestricted</c:v>
                </c:pt>
                <c:pt idx="1">
                  <c:v>restricted</c:v>
                </c:pt>
                <c:pt idx="2">
                  <c:v>not suitable</c:v>
                </c:pt>
                <c:pt idx="3">
                  <c:v>No value</c:v>
                </c:pt>
              </c:strCache>
            </c:strRef>
          </c:cat>
          <c:val>
            <c:numRef>
              <c:f>evaluation!$H$3:$H$6</c:f>
              <c:numCache>
                <c:formatCode>General</c:formatCode>
                <c:ptCount val="4"/>
                <c:pt idx="0">
                  <c:v>133</c:v>
                </c:pt>
                <c:pt idx="1">
                  <c:v>16</c:v>
                </c:pt>
                <c:pt idx="2">
                  <c:v>34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400-43E9-81E3-7A10444E6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3</xdr:col>
      <xdr:colOff>502446</xdr:colOff>
      <xdr:row>25</xdr:row>
      <xdr:rowOff>28575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71D5A5E9-7796-4302-87B1-2878F78041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10</xdr:row>
      <xdr:rowOff>0</xdr:rowOff>
    </xdr:from>
    <xdr:to>
      <xdr:col>7</xdr:col>
      <xdr:colOff>426246</xdr:colOff>
      <xdr:row>25</xdr:row>
      <xdr:rowOff>28575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70891FA1-7D68-4956-81B5-664192B5FC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10</xdr:row>
      <xdr:rowOff>0</xdr:rowOff>
    </xdr:from>
    <xdr:to>
      <xdr:col>11</xdr:col>
      <xdr:colOff>502446</xdr:colOff>
      <xdr:row>25</xdr:row>
      <xdr:rowOff>28575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5D24194F-15A6-4F0D-8EAE-31A3B36604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3</xdr:col>
      <xdr:colOff>502446</xdr:colOff>
      <xdr:row>41</xdr:row>
      <xdr:rowOff>28575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1143F8D2-D533-4F92-87F6-501A7D9915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26</xdr:row>
      <xdr:rowOff>0</xdr:rowOff>
    </xdr:from>
    <xdr:to>
      <xdr:col>7</xdr:col>
      <xdr:colOff>426246</xdr:colOff>
      <xdr:row>41</xdr:row>
      <xdr:rowOff>28575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920FCC4D-C478-450E-A682-C7C79F9651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26</xdr:row>
      <xdr:rowOff>0</xdr:rowOff>
    </xdr:from>
    <xdr:to>
      <xdr:col>11</xdr:col>
      <xdr:colOff>502446</xdr:colOff>
      <xdr:row>41</xdr:row>
      <xdr:rowOff>28575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B2FC5281-57DB-4F07-8EEA-74DA5BF5AF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42</xdr:row>
      <xdr:rowOff>4763</xdr:rowOff>
    </xdr:from>
    <xdr:to>
      <xdr:col>3</xdr:col>
      <xdr:colOff>511970</xdr:colOff>
      <xdr:row>57</xdr:row>
      <xdr:rowOff>33338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C21170F8-7E0B-4D17-BBB9-05D2B03801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e2" displayName="Tabelle2" ref="A9:BD192" headerRowDxfId="78" dataDxfId="76" headerRowBorderDxfId="77" tableBorderDxfId="75">
  <autoFilter ref="A9:BD192" xr:uid="{00000000-0009-0000-0100-000002000000}"/>
  <sortState xmlns:xlrd2="http://schemas.microsoft.com/office/spreadsheetml/2017/richdata2" ref="A10:BD192">
    <sortCondition descending="1" ref="C9:C192"/>
  </sortState>
  <tableColumns count="56">
    <tableColumn id="56" xr3:uid="{00000000-0010-0000-0000-000038000000}" name="Spalte2" dataDxfId="74" totalsRowDxfId="73"/>
    <tableColumn id="15" xr3:uid="{00000000-0010-0000-0000-00000F000000}" name="Spalte3" dataDxfId="72" totalsRowDxfId="71"/>
    <tableColumn id="4" xr3:uid="{00000000-0010-0000-0000-000004000000}" name="Spalte4" dataDxfId="70" totalsRowDxfId="69">
      <calculatedColumnFormula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calculatedColumnFormula>
    </tableColumn>
    <tableColumn id="8" xr3:uid="{00000000-0010-0000-0000-000008000000}" name="Spalte42" dataDxfId="68" totalsRowDxfId="67">
      <calculatedColumnFormula>IF(Tabelle2[[#This Row],[Spalte5]]&lt;=E$7,0,IF(AND(Tabelle2[[#This Row],[Spalte5]]&gt;E$7,Tabelle2[[#This Row],[Spalte5]]&lt;=E$8),1,2))</calculatedColumnFormula>
    </tableColumn>
    <tableColumn id="3" xr3:uid="{00000000-0010-0000-0000-000003000000}" name="Spalte5" dataDxfId="66" totalsRowDxfId="65"/>
    <tableColumn id="27" xr3:uid="{00000000-0010-0000-0000-00001B000000}" name="Spalte6" dataDxfId="64"/>
    <tableColumn id="9" xr3:uid="{00000000-0010-0000-0000-000009000000}" name="Spalte62" dataDxfId="63" dataCellStyle="Link">
      <calculatedColumnFormula>IF(Tabelle2[[#This Row],[Spalte7]]&lt;=H$7,0,IF(AND(Tabelle2[[#This Row],[Spalte7]]&gt;H$7,Tabelle2[[#This Row],[Spalte7]]&lt;=H$8),1,2))</calculatedColumnFormula>
    </tableColumn>
    <tableColumn id="5" xr3:uid="{00000000-0010-0000-0000-000005000000}" name="Spalte7" dataDxfId="62" totalsRowDxfId="61"/>
    <tableColumn id="28" xr3:uid="{00000000-0010-0000-0000-00001C000000}" name="Spalte8" dataDxfId="60" totalsRowDxfId="59"/>
    <tableColumn id="11" xr3:uid="{00000000-0010-0000-0000-00000B000000}" name="Spalte82" dataDxfId="58" totalsRowDxfId="57" dataCellStyle="Link">
      <calculatedColumnFormula>IF(Tabelle2[[#This Row],[Spalte9]]&gt;=K$7,0,IF(AND(Tabelle2[[#This Row],[Spalte9]]&lt;K$7,Tabelle2[[#This Row],[Spalte9]]&gt;=K$8),1,2))</calculatedColumnFormula>
    </tableColumn>
    <tableColumn id="10" xr3:uid="{00000000-0010-0000-0000-00000A000000}" name="Spalte9" dataDxfId="56" totalsRowDxfId="55"/>
    <tableColumn id="29" xr3:uid="{00000000-0010-0000-0000-00001D000000}" name="Spalte12" dataDxfId="54" totalsRowDxfId="53"/>
    <tableColumn id="12" xr3:uid="{00000000-0010-0000-0000-00000C000000}" name="Spalte122" dataDxfId="52" totalsRowDxfId="51" dataCellStyle="Link">
      <calculatedColumnFormula>IF(Tabelle2[[#This Row],[Spalte13]]&gt;=N$7,0,IF(AND(Tabelle2[[#This Row],[Spalte13]]&lt;N$7,Tabelle2[[#This Row],[Spalte13]]&gt;=N$8),1,2))</calculatedColumnFormula>
    </tableColumn>
    <tableColumn id="7" xr3:uid="{00000000-0010-0000-0000-000007000000}" name="Spalte13" dataDxfId="50" totalsRowDxfId="49"/>
    <tableColumn id="30" xr3:uid="{00000000-0010-0000-0000-00001E000000}" name="Spalte14" dataDxfId="48" totalsRowDxfId="47"/>
    <tableColumn id="2" xr3:uid="{00000000-0010-0000-0000-000002000000}" name="Spalte143" dataDxfId="46" totalsRowDxfId="45" dataCellStyle="Link"/>
    <tableColumn id="1" xr3:uid="{00000000-0010-0000-0000-000001000000}" name="Spalte142" dataDxfId="44" totalsRowDxfId="43" dataCellStyle="Link"/>
    <tableColumn id="14" xr3:uid="{00000000-0010-0000-0000-00000E000000}" name="Spalte1422" dataDxfId="42" totalsRowDxfId="41">
      <calculatedColumnFormula>IF(Tabelle2[[#This Row],[Spalte15]]&lt;=S$7,0,IF(AND(Tabelle2[[#This Row],[Spalte15]]&gt;S$7,Tabelle2[[#This Row],[Spalte15]]&lt;=S$8),1,2))</calculatedColumnFormula>
    </tableColumn>
    <tableColumn id="38" xr3:uid="{00000000-0010-0000-0000-000026000000}" name="Spalte15" dataDxfId="40"/>
    <tableColumn id="6" xr3:uid="{00000000-0010-0000-0000-000006000000}" name="Spalte16" dataDxfId="39" totalsRowDxfId="38"/>
    <tableColumn id="16" xr3:uid="{00000000-0010-0000-0000-000010000000}" name="Spalte17" dataDxfId="37" totalsRowDxfId="36"/>
    <tableColumn id="18" xr3:uid="{00000000-0010-0000-0000-000012000000}" name="Spalte172" dataDxfId="35" totalsRowDxfId="34">
      <calculatedColumnFormula>IF(Tabelle2[[#This Row],[Spalte1836]]&lt;$BC$7,0,IF(AND(Tabelle2[[#This Row],[Spalte1836]]&gt;=$BC$7,Tabelle2[[#This Row],[Spalte1836]]&lt;$BC$8),1,2))</calculatedColumnFormula>
    </tableColumn>
    <tableColumn id="24" xr3:uid="{00000000-0010-0000-0000-000018000000}" name="Spalte186" dataDxfId="33"/>
    <tableColumn id="25" xr3:uid="{00000000-0010-0000-0000-000019000000}" name="Spalte187" dataDxfId="32"/>
    <tableColumn id="26" xr3:uid="{00000000-0010-0000-0000-00001A000000}" name="Spalte188" dataDxfId="31"/>
    <tableColumn id="37" xr3:uid="{00000000-0010-0000-0000-000025000000}" name="Spalte1887" dataDxfId="30"/>
    <tableColumn id="39" xr3:uid="{00000000-0010-0000-0000-000027000000}" name="Spalte1888" dataDxfId="29"/>
    <tableColumn id="40" xr3:uid="{00000000-0010-0000-0000-000028000000}" name="Spalte1889" dataDxfId="28"/>
    <tableColumn id="41" xr3:uid="{00000000-0010-0000-0000-000029000000}" name="Spalte1890" dataDxfId="27"/>
    <tableColumn id="42" xr3:uid="{00000000-0010-0000-0000-00002A000000}" name="Spalte1891" dataDxfId="26"/>
    <tableColumn id="43" xr3:uid="{00000000-0010-0000-0000-00002B000000}" name="Spalte1892" dataDxfId="25"/>
    <tableColumn id="44" xr3:uid="{00000000-0010-0000-0000-00002C000000}" name="Spalte1893" dataDxfId="24"/>
    <tableColumn id="45" xr3:uid="{00000000-0010-0000-0000-00002D000000}" name="Spalte1894" dataDxfId="23"/>
    <tableColumn id="46" xr3:uid="{00000000-0010-0000-0000-00002E000000}" name="Spalte1895" dataDxfId="22"/>
    <tableColumn id="47" xr3:uid="{00000000-0010-0000-0000-00002F000000}" name="Spalte1896" dataDxfId="21"/>
    <tableColumn id="32" xr3:uid="{00000000-0010-0000-0000-000020000000}" name="Spalte1882" dataDxfId="20"/>
    <tableColumn id="33" xr3:uid="{00000000-0010-0000-0000-000021000000}" name="Spalte1883" dataDxfId="19"/>
    <tableColumn id="34" xr3:uid="{00000000-0010-0000-0000-000022000000}" name="Spalte1884" dataDxfId="18"/>
    <tableColumn id="35" xr3:uid="{00000000-0010-0000-0000-000023000000}" name="Spalte1885" dataDxfId="17"/>
    <tableColumn id="36" xr3:uid="{00000000-0010-0000-0000-000024000000}" name="Spalte1886" dataDxfId="16"/>
    <tableColumn id="31" xr3:uid="{00000000-0010-0000-0000-00001F000000}" name="Spalte189" dataDxfId="15"/>
    <tableColumn id="22" xr3:uid="{00000000-0010-0000-0000-000016000000}" name="Spalte184" dataDxfId="14"/>
    <tableColumn id="23" xr3:uid="{00000000-0010-0000-0000-000017000000}" name="Spalte185" dataDxfId="13"/>
    <tableColumn id="21" xr3:uid="{00000000-0010-0000-0000-000015000000}" name="Spalte183" dataDxfId="12"/>
    <tableColumn id="67" xr3:uid="{00000000-0010-0000-0000-000043000000}" name="Spalte1832" dataDxfId="11"/>
    <tableColumn id="70" xr3:uid="{00000000-0010-0000-0000-000046000000}" name="Spalte18322" dataDxfId="10"/>
    <tableColumn id="71" xr3:uid="{00000000-0010-0000-0000-000047000000}" name="Spalte18323" dataDxfId="9"/>
    <tableColumn id="72" xr3:uid="{00000000-0010-0000-0000-000048000000}" name="Spalte18324" dataDxfId="8"/>
    <tableColumn id="68" xr3:uid="{00000000-0010-0000-0000-000044000000}" name="Spalte1833" dataDxfId="7"/>
    <tableColumn id="73" xr3:uid="{00000000-0010-0000-0000-000049000000}" name="Spalte18332" dataDxfId="6"/>
    <tableColumn id="74" xr3:uid="{00000000-0010-0000-0000-00004A000000}" name="Spalte18333" dataDxfId="5"/>
    <tableColumn id="69" xr3:uid="{00000000-0010-0000-0000-000045000000}" name="Spalte1834" dataDxfId="4"/>
    <tableColumn id="75" xr3:uid="{00000000-0010-0000-0000-00004B000000}" name="Spalte1835" dataDxfId="3"/>
    <tableColumn id="99" xr3:uid="{00000000-0010-0000-0000-000063000000}" name="Spalte18352" dataDxfId="2"/>
    <tableColumn id="76" xr3:uid="{00000000-0010-0000-0000-00004C000000}" name="Spalte1836" dataDxfId="1">
      <calculatedColumnFormula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calculatedColumnFormula>
    </tableColumn>
    <tableColumn id="17" xr3:uid="{00000000-0010-0000-0000-000011000000}" name="Spalte19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pubchem.com/" TargetMode="External"/><Relationship Id="rId299" Type="http://schemas.openxmlformats.org/officeDocument/2006/relationships/hyperlink" Target="http://www.sigmaaldrich.com/" TargetMode="External"/><Relationship Id="rId21" Type="http://schemas.openxmlformats.org/officeDocument/2006/relationships/hyperlink" Target="https://www.sigmaaldrich.com/catalog/search?term=706-31-0&amp;interface=CAS%20No.&amp;N=0&amp;mode=partialmax&amp;lang=de&amp;region=DE&amp;focus=product" TargetMode="External"/><Relationship Id="rId63" Type="http://schemas.openxmlformats.org/officeDocument/2006/relationships/hyperlink" Target="http://www.pubchem.com/" TargetMode="External"/><Relationship Id="rId159" Type="http://schemas.openxmlformats.org/officeDocument/2006/relationships/hyperlink" Target="http://www.pubchem.com/" TargetMode="External"/><Relationship Id="rId324" Type="http://schemas.openxmlformats.org/officeDocument/2006/relationships/hyperlink" Target="http://www.sigmaaldrich.com/" TargetMode="External"/><Relationship Id="rId366" Type="http://schemas.openxmlformats.org/officeDocument/2006/relationships/hyperlink" Target="http://www.pubchem.com/" TargetMode="External"/><Relationship Id="rId531" Type="http://schemas.openxmlformats.org/officeDocument/2006/relationships/hyperlink" Target="https://echa.europa.eu/information-on-chemicals" TargetMode="External"/><Relationship Id="rId573" Type="http://schemas.openxmlformats.org/officeDocument/2006/relationships/hyperlink" Target="https://echa.europa.eu/information-on-chemicals" TargetMode="External"/><Relationship Id="rId170" Type="http://schemas.openxmlformats.org/officeDocument/2006/relationships/hyperlink" Target="http://www.pubchem.com/" TargetMode="External"/><Relationship Id="rId226" Type="http://schemas.openxmlformats.org/officeDocument/2006/relationships/hyperlink" Target="http://www.pubchem.com/" TargetMode="External"/><Relationship Id="rId433" Type="http://schemas.openxmlformats.org/officeDocument/2006/relationships/hyperlink" Target="http://www.pubchem.com/" TargetMode="External"/><Relationship Id="rId268" Type="http://schemas.openxmlformats.org/officeDocument/2006/relationships/hyperlink" Target="http://www.chemspider.com/" TargetMode="External"/><Relationship Id="rId475" Type="http://schemas.openxmlformats.org/officeDocument/2006/relationships/hyperlink" Target="https://echa.europa.eu/information-on-chemicals" TargetMode="External"/><Relationship Id="rId32" Type="http://schemas.openxmlformats.org/officeDocument/2006/relationships/hyperlink" Target="http://www.pubchem.com/" TargetMode="External"/><Relationship Id="rId74" Type="http://schemas.openxmlformats.org/officeDocument/2006/relationships/hyperlink" Target="http://www.pubchem.com/" TargetMode="External"/><Relationship Id="rId128" Type="http://schemas.openxmlformats.org/officeDocument/2006/relationships/hyperlink" Target="http://www.pubchem.com/" TargetMode="External"/><Relationship Id="rId335" Type="http://schemas.openxmlformats.org/officeDocument/2006/relationships/hyperlink" Target="http://www.sigmaaldrich.com/" TargetMode="External"/><Relationship Id="rId377" Type="http://schemas.openxmlformats.org/officeDocument/2006/relationships/hyperlink" Target="http://www.pubchem.com/" TargetMode="External"/><Relationship Id="rId500" Type="http://schemas.openxmlformats.org/officeDocument/2006/relationships/hyperlink" Target="https://echa.europa.eu/information-on-chemicals" TargetMode="External"/><Relationship Id="rId542" Type="http://schemas.openxmlformats.org/officeDocument/2006/relationships/hyperlink" Target="https://echa.europa.eu/information-on-chemicals" TargetMode="External"/><Relationship Id="rId584" Type="http://schemas.openxmlformats.org/officeDocument/2006/relationships/hyperlink" Target="https://echa.europa.eu/information-on-chemicals" TargetMode="External"/><Relationship Id="rId5" Type="http://schemas.openxmlformats.org/officeDocument/2006/relationships/hyperlink" Target="http://www.pubchem.com/" TargetMode="External"/><Relationship Id="rId181" Type="http://schemas.openxmlformats.org/officeDocument/2006/relationships/hyperlink" Target="http://www.chemspider.com/" TargetMode="External"/><Relationship Id="rId237" Type="http://schemas.openxmlformats.org/officeDocument/2006/relationships/hyperlink" Target="http://www.chemspider.com/" TargetMode="External"/><Relationship Id="rId402" Type="http://schemas.openxmlformats.org/officeDocument/2006/relationships/hyperlink" Target="http://www.pubchem.com/" TargetMode="External"/><Relationship Id="rId279" Type="http://schemas.openxmlformats.org/officeDocument/2006/relationships/hyperlink" Target="http://www.pubchem.com/" TargetMode="External"/><Relationship Id="rId444" Type="http://schemas.openxmlformats.org/officeDocument/2006/relationships/hyperlink" Target="http://www.pubchem.com/" TargetMode="External"/><Relationship Id="rId486" Type="http://schemas.openxmlformats.org/officeDocument/2006/relationships/hyperlink" Target="https://echa.europa.eu/information-on-chemicals" TargetMode="External"/><Relationship Id="rId43" Type="http://schemas.openxmlformats.org/officeDocument/2006/relationships/hyperlink" Target="http://www.pubchem.com/" TargetMode="External"/><Relationship Id="rId139" Type="http://schemas.openxmlformats.org/officeDocument/2006/relationships/hyperlink" Target="http://www.pubchem.com/" TargetMode="External"/><Relationship Id="rId290" Type="http://schemas.openxmlformats.org/officeDocument/2006/relationships/hyperlink" Target="http://www.pubchem.com/" TargetMode="External"/><Relationship Id="rId304" Type="http://schemas.openxmlformats.org/officeDocument/2006/relationships/hyperlink" Target="http://www.sigmaaldrich.com/" TargetMode="External"/><Relationship Id="rId346" Type="http://schemas.openxmlformats.org/officeDocument/2006/relationships/hyperlink" Target="http://www.sigmaaldrich.com/" TargetMode="External"/><Relationship Id="rId388" Type="http://schemas.openxmlformats.org/officeDocument/2006/relationships/hyperlink" Target="http://www.pubchem.com/" TargetMode="External"/><Relationship Id="rId511" Type="http://schemas.openxmlformats.org/officeDocument/2006/relationships/hyperlink" Target="https://echa.europa.eu/information-on-chemicals" TargetMode="External"/><Relationship Id="rId553" Type="http://schemas.openxmlformats.org/officeDocument/2006/relationships/hyperlink" Target="https://echa.europa.eu/information-on-chemicals" TargetMode="External"/><Relationship Id="rId609" Type="http://schemas.openxmlformats.org/officeDocument/2006/relationships/hyperlink" Target="https://echa.europa.eu/information-on-chemicals" TargetMode="External"/><Relationship Id="rId85" Type="http://schemas.openxmlformats.org/officeDocument/2006/relationships/hyperlink" Target="http://www.pubchem.com/" TargetMode="External"/><Relationship Id="rId150" Type="http://schemas.openxmlformats.org/officeDocument/2006/relationships/hyperlink" Target="http://www.pubchem.com/" TargetMode="External"/><Relationship Id="rId192" Type="http://schemas.openxmlformats.org/officeDocument/2006/relationships/hyperlink" Target="http://www.pubchem.com/" TargetMode="External"/><Relationship Id="rId206" Type="http://schemas.openxmlformats.org/officeDocument/2006/relationships/hyperlink" Target="http://www.chemspider.com/" TargetMode="External"/><Relationship Id="rId413" Type="http://schemas.openxmlformats.org/officeDocument/2006/relationships/hyperlink" Target="http://www.pubchem.com/" TargetMode="External"/><Relationship Id="rId595" Type="http://schemas.openxmlformats.org/officeDocument/2006/relationships/hyperlink" Target="https://echa.europa.eu/information-on-chemicals" TargetMode="External"/><Relationship Id="rId248" Type="http://schemas.openxmlformats.org/officeDocument/2006/relationships/hyperlink" Target="http://www.chemspider.com/" TargetMode="External"/><Relationship Id="rId455" Type="http://schemas.openxmlformats.org/officeDocument/2006/relationships/hyperlink" Target="https://echa.europa.eu/information-on-chemicals" TargetMode="External"/><Relationship Id="rId497" Type="http://schemas.openxmlformats.org/officeDocument/2006/relationships/hyperlink" Target="https://echa.europa.eu/information-on-chemicals" TargetMode="External"/><Relationship Id="rId620" Type="http://schemas.openxmlformats.org/officeDocument/2006/relationships/hyperlink" Target="https://echa.europa.eu/information-on-chemicals" TargetMode="External"/><Relationship Id="rId12" Type="http://schemas.openxmlformats.org/officeDocument/2006/relationships/hyperlink" Target="http://www.pubchem.com/" TargetMode="External"/><Relationship Id="rId108" Type="http://schemas.openxmlformats.org/officeDocument/2006/relationships/hyperlink" Target="http://www.pubchem.com/" TargetMode="External"/><Relationship Id="rId315" Type="http://schemas.openxmlformats.org/officeDocument/2006/relationships/hyperlink" Target="http://www.sigmaaldrich.com/" TargetMode="External"/><Relationship Id="rId357" Type="http://schemas.openxmlformats.org/officeDocument/2006/relationships/hyperlink" Target="http://www.chemspider.com/" TargetMode="External"/><Relationship Id="rId522" Type="http://schemas.openxmlformats.org/officeDocument/2006/relationships/hyperlink" Target="https://echa.europa.eu/information-on-chemicals" TargetMode="External"/><Relationship Id="rId54" Type="http://schemas.openxmlformats.org/officeDocument/2006/relationships/hyperlink" Target="http://www.pubchem.com/" TargetMode="External"/><Relationship Id="rId96" Type="http://schemas.openxmlformats.org/officeDocument/2006/relationships/hyperlink" Target="http://www.pubchem.com/" TargetMode="External"/><Relationship Id="rId161" Type="http://schemas.openxmlformats.org/officeDocument/2006/relationships/hyperlink" Target="http://www.pubchem.com/" TargetMode="External"/><Relationship Id="rId217" Type="http://schemas.openxmlformats.org/officeDocument/2006/relationships/hyperlink" Target="http://www.sigmaaldrich.com/" TargetMode="External"/><Relationship Id="rId399" Type="http://schemas.openxmlformats.org/officeDocument/2006/relationships/hyperlink" Target="http://www.pubchem.com/" TargetMode="External"/><Relationship Id="rId564" Type="http://schemas.openxmlformats.org/officeDocument/2006/relationships/hyperlink" Target="https://echa.europa.eu/information-on-chemicals" TargetMode="External"/><Relationship Id="rId259" Type="http://schemas.openxmlformats.org/officeDocument/2006/relationships/hyperlink" Target="http://www.sigmaaldrich.com/" TargetMode="External"/><Relationship Id="rId424" Type="http://schemas.openxmlformats.org/officeDocument/2006/relationships/hyperlink" Target="http://www.pubchem.com/" TargetMode="External"/><Relationship Id="rId466" Type="http://schemas.openxmlformats.org/officeDocument/2006/relationships/hyperlink" Target="https://echa.europa.eu/information-on-chemicals" TargetMode="External"/><Relationship Id="rId23" Type="http://schemas.openxmlformats.org/officeDocument/2006/relationships/hyperlink" Target="http://www.pubchem.com/" TargetMode="External"/><Relationship Id="rId119" Type="http://schemas.openxmlformats.org/officeDocument/2006/relationships/hyperlink" Target="http://www.pubchem.com/" TargetMode="External"/><Relationship Id="rId270" Type="http://schemas.openxmlformats.org/officeDocument/2006/relationships/hyperlink" Target="http://www.pubchem.com/" TargetMode="External"/><Relationship Id="rId326" Type="http://schemas.openxmlformats.org/officeDocument/2006/relationships/hyperlink" Target="http://www.sigmaaldrich.com/" TargetMode="External"/><Relationship Id="rId533" Type="http://schemas.openxmlformats.org/officeDocument/2006/relationships/hyperlink" Target="https://echa.europa.eu/information-on-chemicals" TargetMode="External"/><Relationship Id="rId65" Type="http://schemas.openxmlformats.org/officeDocument/2006/relationships/hyperlink" Target="http://www.pubchem.com/" TargetMode="External"/><Relationship Id="rId130" Type="http://schemas.openxmlformats.org/officeDocument/2006/relationships/hyperlink" Target="http://www.pubchem.com/" TargetMode="External"/><Relationship Id="rId368" Type="http://schemas.openxmlformats.org/officeDocument/2006/relationships/hyperlink" Target="http://www.pubchem.com/" TargetMode="External"/><Relationship Id="rId575" Type="http://schemas.openxmlformats.org/officeDocument/2006/relationships/hyperlink" Target="https://echa.europa.eu/information-on-chemicals" TargetMode="External"/><Relationship Id="rId172" Type="http://schemas.openxmlformats.org/officeDocument/2006/relationships/hyperlink" Target="http://www.pubchem.com/" TargetMode="External"/><Relationship Id="rId228" Type="http://schemas.openxmlformats.org/officeDocument/2006/relationships/hyperlink" Target="http://www.sigmaaldrich.com/" TargetMode="External"/><Relationship Id="rId435" Type="http://schemas.openxmlformats.org/officeDocument/2006/relationships/hyperlink" Target="http://www.pubchem.com/" TargetMode="External"/><Relationship Id="rId477" Type="http://schemas.openxmlformats.org/officeDocument/2006/relationships/hyperlink" Target="https://echa.europa.eu/information-on-chemicals" TargetMode="External"/><Relationship Id="rId600" Type="http://schemas.openxmlformats.org/officeDocument/2006/relationships/hyperlink" Target="https://echa.europa.eu/information-on-chemicals" TargetMode="External"/><Relationship Id="rId281" Type="http://schemas.openxmlformats.org/officeDocument/2006/relationships/hyperlink" Target="http://www.sigmaaldrich.com/" TargetMode="External"/><Relationship Id="rId337" Type="http://schemas.openxmlformats.org/officeDocument/2006/relationships/hyperlink" Target="http://www.sigmaaldrich.com/" TargetMode="External"/><Relationship Id="rId502" Type="http://schemas.openxmlformats.org/officeDocument/2006/relationships/hyperlink" Target="https://echa.europa.eu/information-on-chemicals" TargetMode="External"/><Relationship Id="rId34" Type="http://schemas.openxmlformats.org/officeDocument/2006/relationships/hyperlink" Target="http://www.pubchem.com/" TargetMode="External"/><Relationship Id="rId76" Type="http://schemas.openxmlformats.org/officeDocument/2006/relationships/hyperlink" Target="http://www.pubchem.com/" TargetMode="External"/><Relationship Id="rId141" Type="http://schemas.openxmlformats.org/officeDocument/2006/relationships/hyperlink" Target="http://www.pubchem.com/" TargetMode="External"/><Relationship Id="rId379" Type="http://schemas.openxmlformats.org/officeDocument/2006/relationships/hyperlink" Target="http://www.pubchem.com/" TargetMode="External"/><Relationship Id="rId544" Type="http://schemas.openxmlformats.org/officeDocument/2006/relationships/hyperlink" Target="https://echa.europa.eu/information-on-chemicals" TargetMode="External"/><Relationship Id="rId586" Type="http://schemas.openxmlformats.org/officeDocument/2006/relationships/hyperlink" Target="https://echa.europa.eu/information-on-chemicals" TargetMode="External"/><Relationship Id="rId7" Type="http://schemas.openxmlformats.org/officeDocument/2006/relationships/hyperlink" Target="http://www.pubchem.com/" TargetMode="External"/><Relationship Id="rId183" Type="http://schemas.openxmlformats.org/officeDocument/2006/relationships/hyperlink" Target="http://www.chemspider.com/" TargetMode="External"/><Relationship Id="rId239" Type="http://schemas.openxmlformats.org/officeDocument/2006/relationships/hyperlink" Target="http://www.sigmaaldrich.com/" TargetMode="External"/><Relationship Id="rId390" Type="http://schemas.openxmlformats.org/officeDocument/2006/relationships/hyperlink" Target="http://www.pubchem.com/" TargetMode="External"/><Relationship Id="rId404" Type="http://schemas.openxmlformats.org/officeDocument/2006/relationships/hyperlink" Target="http://www.pubchem.com/" TargetMode="External"/><Relationship Id="rId446" Type="http://schemas.openxmlformats.org/officeDocument/2006/relationships/hyperlink" Target="http://www.pubchem.com/" TargetMode="External"/><Relationship Id="rId611" Type="http://schemas.openxmlformats.org/officeDocument/2006/relationships/hyperlink" Target="https://echa.europa.eu/information-on-chemicals" TargetMode="External"/><Relationship Id="rId250" Type="http://schemas.openxmlformats.org/officeDocument/2006/relationships/hyperlink" Target="http://www.chemspider.com/" TargetMode="External"/><Relationship Id="rId292" Type="http://schemas.openxmlformats.org/officeDocument/2006/relationships/hyperlink" Target="http://www.pubchem.com/" TargetMode="External"/><Relationship Id="rId306" Type="http://schemas.openxmlformats.org/officeDocument/2006/relationships/hyperlink" Target="http://www.sigmaaldrich.com/" TargetMode="External"/><Relationship Id="rId488" Type="http://schemas.openxmlformats.org/officeDocument/2006/relationships/hyperlink" Target="https://echa.europa.eu/information-on-chemicals" TargetMode="External"/><Relationship Id="rId45" Type="http://schemas.openxmlformats.org/officeDocument/2006/relationships/hyperlink" Target="http://www.pubchem.com/" TargetMode="External"/><Relationship Id="rId87" Type="http://schemas.openxmlformats.org/officeDocument/2006/relationships/hyperlink" Target="http://www.pubchem.com/" TargetMode="External"/><Relationship Id="rId110" Type="http://schemas.openxmlformats.org/officeDocument/2006/relationships/hyperlink" Target="http://www.pubchem.com/" TargetMode="External"/><Relationship Id="rId348" Type="http://schemas.openxmlformats.org/officeDocument/2006/relationships/hyperlink" Target="http://www.sigmaaldrich.com/" TargetMode="External"/><Relationship Id="rId513" Type="http://schemas.openxmlformats.org/officeDocument/2006/relationships/hyperlink" Target="https://echa.europa.eu/information-on-chemicals" TargetMode="External"/><Relationship Id="rId555" Type="http://schemas.openxmlformats.org/officeDocument/2006/relationships/hyperlink" Target="https://echa.europa.eu/information-on-chemicals" TargetMode="External"/><Relationship Id="rId597" Type="http://schemas.openxmlformats.org/officeDocument/2006/relationships/hyperlink" Target="https://echa.europa.eu/information-on-chemicals" TargetMode="External"/><Relationship Id="rId152" Type="http://schemas.openxmlformats.org/officeDocument/2006/relationships/hyperlink" Target="http://www.pubchem.com/" TargetMode="External"/><Relationship Id="rId194" Type="http://schemas.openxmlformats.org/officeDocument/2006/relationships/hyperlink" Target="http://www.chemspider.com/" TargetMode="External"/><Relationship Id="rId208" Type="http://schemas.openxmlformats.org/officeDocument/2006/relationships/hyperlink" Target="http://www.chemspider.com/" TargetMode="External"/><Relationship Id="rId415" Type="http://schemas.openxmlformats.org/officeDocument/2006/relationships/hyperlink" Target="http://www.pubchem.com/" TargetMode="External"/><Relationship Id="rId457" Type="http://schemas.openxmlformats.org/officeDocument/2006/relationships/hyperlink" Target="https://echa.europa.eu/information-on-chemicals" TargetMode="External"/><Relationship Id="rId622" Type="http://schemas.openxmlformats.org/officeDocument/2006/relationships/hyperlink" Target="https://echa.europa.eu/information-on-chemicals" TargetMode="External"/><Relationship Id="rId261" Type="http://schemas.openxmlformats.org/officeDocument/2006/relationships/hyperlink" Target="http://www.chemspider.com/" TargetMode="External"/><Relationship Id="rId499" Type="http://schemas.openxmlformats.org/officeDocument/2006/relationships/hyperlink" Target="https://echa.europa.eu/information-on-chemicals" TargetMode="External"/><Relationship Id="rId14" Type="http://schemas.openxmlformats.org/officeDocument/2006/relationships/hyperlink" Target="http://www.pubchem.com/" TargetMode="External"/><Relationship Id="rId56" Type="http://schemas.openxmlformats.org/officeDocument/2006/relationships/hyperlink" Target="http://www.pubchem.com/" TargetMode="External"/><Relationship Id="rId317" Type="http://schemas.openxmlformats.org/officeDocument/2006/relationships/hyperlink" Target="http://www.sigmaaldrich.com/" TargetMode="External"/><Relationship Id="rId359" Type="http://schemas.openxmlformats.org/officeDocument/2006/relationships/hyperlink" Target="http://www.sigmaaldrich.com/" TargetMode="External"/><Relationship Id="rId524" Type="http://schemas.openxmlformats.org/officeDocument/2006/relationships/hyperlink" Target="https://echa.europa.eu/information-on-chemicals" TargetMode="External"/><Relationship Id="rId566" Type="http://schemas.openxmlformats.org/officeDocument/2006/relationships/hyperlink" Target="https://echa.europa.eu/information-on-chemicals" TargetMode="External"/><Relationship Id="rId98" Type="http://schemas.openxmlformats.org/officeDocument/2006/relationships/hyperlink" Target="http://www.pubchem.com/" TargetMode="External"/><Relationship Id="rId121" Type="http://schemas.openxmlformats.org/officeDocument/2006/relationships/hyperlink" Target="http://www.pubchem.com/" TargetMode="External"/><Relationship Id="rId163" Type="http://schemas.openxmlformats.org/officeDocument/2006/relationships/hyperlink" Target="http://www.pubchem.com/" TargetMode="External"/><Relationship Id="rId219" Type="http://schemas.openxmlformats.org/officeDocument/2006/relationships/hyperlink" Target="http://www.sigmaaldrich.com/" TargetMode="External"/><Relationship Id="rId370" Type="http://schemas.openxmlformats.org/officeDocument/2006/relationships/hyperlink" Target="http://www.pubchem.com/" TargetMode="External"/><Relationship Id="rId426" Type="http://schemas.openxmlformats.org/officeDocument/2006/relationships/hyperlink" Target="http://www.pubchem.com/" TargetMode="External"/><Relationship Id="rId230" Type="http://schemas.openxmlformats.org/officeDocument/2006/relationships/hyperlink" Target="http://www.sigmaaldrich.com/" TargetMode="External"/><Relationship Id="rId468" Type="http://schemas.openxmlformats.org/officeDocument/2006/relationships/hyperlink" Target="https://echa.europa.eu/information-on-chemicals" TargetMode="External"/><Relationship Id="rId25" Type="http://schemas.openxmlformats.org/officeDocument/2006/relationships/hyperlink" Target="http://www.pubchem.com/" TargetMode="External"/><Relationship Id="rId67" Type="http://schemas.openxmlformats.org/officeDocument/2006/relationships/hyperlink" Target="http://www.pubchem.com/" TargetMode="External"/><Relationship Id="rId272" Type="http://schemas.openxmlformats.org/officeDocument/2006/relationships/hyperlink" Target="http://www.sigmaaldrich.com/" TargetMode="External"/><Relationship Id="rId328" Type="http://schemas.openxmlformats.org/officeDocument/2006/relationships/hyperlink" Target="http://www.sigmaaldrich.com/" TargetMode="External"/><Relationship Id="rId535" Type="http://schemas.openxmlformats.org/officeDocument/2006/relationships/hyperlink" Target="https://echa.europa.eu/information-on-chemicals" TargetMode="External"/><Relationship Id="rId577" Type="http://schemas.openxmlformats.org/officeDocument/2006/relationships/hyperlink" Target="https://echa.europa.eu/information-on-chemicals" TargetMode="External"/><Relationship Id="rId132" Type="http://schemas.openxmlformats.org/officeDocument/2006/relationships/hyperlink" Target="http://www.pubchem.com/" TargetMode="External"/><Relationship Id="rId174" Type="http://schemas.openxmlformats.org/officeDocument/2006/relationships/hyperlink" Target="http://www.pubchem.com/" TargetMode="External"/><Relationship Id="rId381" Type="http://schemas.openxmlformats.org/officeDocument/2006/relationships/hyperlink" Target="http://www.pubchem.com/" TargetMode="External"/><Relationship Id="rId602" Type="http://schemas.openxmlformats.org/officeDocument/2006/relationships/hyperlink" Target="https://echa.europa.eu/information-on-chemicals" TargetMode="External"/><Relationship Id="rId241" Type="http://schemas.openxmlformats.org/officeDocument/2006/relationships/hyperlink" Target="http://www.sigmaaldrich.com/" TargetMode="External"/><Relationship Id="rId437" Type="http://schemas.openxmlformats.org/officeDocument/2006/relationships/hyperlink" Target="http://www.pubchem.com/" TargetMode="External"/><Relationship Id="rId479" Type="http://schemas.openxmlformats.org/officeDocument/2006/relationships/hyperlink" Target="https://echa.europa.eu/information-on-chemicals" TargetMode="External"/><Relationship Id="rId36" Type="http://schemas.openxmlformats.org/officeDocument/2006/relationships/hyperlink" Target="http://www.pubchem.com/" TargetMode="External"/><Relationship Id="rId283" Type="http://schemas.openxmlformats.org/officeDocument/2006/relationships/hyperlink" Target="http://www.pubchem.com/" TargetMode="External"/><Relationship Id="rId339" Type="http://schemas.openxmlformats.org/officeDocument/2006/relationships/hyperlink" Target="http://www.sigmaaldrich.com/" TargetMode="External"/><Relationship Id="rId490" Type="http://schemas.openxmlformats.org/officeDocument/2006/relationships/hyperlink" Target="https://echa.europa.eu/information-on-chemicals" TargetMode="External"/><Relationship Id="rId504" Type="http://schemas.openxmlformats.org/officeDocument/2006/relationships/hyperlink" Target="https://echa.europa.eu/information-on-chemicals" TargetMode="External"/><Relationship Id="rId546" Type="http://schemas.openxmlformats.org/officeDocument/2006/relationships/hyperlink" Target="https://echa.europa.eu/information-on-chemicals" TargetMode="External"/><Relationship Id="rId78" Type="http://schemas.openxmlformats.org/officeDocument/2006/relationships/hyperlink" Target="http://www.pubchem.com/" TargetMode="External"/><Relationship Id="rId101" Type="http://schemas.openxmlformats.org/officeDocument/2006/relationships/hyperlink" Target="http://www.pubchem.com/" TargetMode="External"/><Relationship Id="rId143" Type="http://schemas.openxmlformats.org/officeDocument/2006/relationships/hyperlink" Target="http://www.pubchem.com/" TargetMode="External"/><Relationship Id="rId185" Type="http://schemas.openxmlformats.org/officeDocument/2006/relationships/hyperlink" Target="http://www.chemspider.com/" TargetMode="External"/><Relationship Id="rId350" Type="http://schemas.openxmlformats.org/officeDocument/2006/relationships/hyperlink" Target="http://www.sigmaaldrich.com/" TargetMode="External"/><Relationship Id="rId406" Type="http://schemas.openxmlformats.org/officeDocument/2006/relationships/hyperlink" Target="http://www.pubchem.com/" TargetMode="External"/><Relationship Id="rId588" Type="http://schemas.openxmlformats.org/officeDocument/2006/relationships/hyperlink" Target="https://echa.europa.eu/information-on-chemicals" TargetMode="External"/><Relationship Id="rId9" Type="http://schemas.openxmlformats.org/officeDocument/2006/relationships/hyperlink" Target="http://www.pubchem.com/" TargetMode="External"/><Relationship Id="rId210" Type="http://schemas.openxmlformats.org/officeDocument/2006/relationships/hyperlink" Target="http://www.chemspider.com/" TargetMode="External"/><Relationship Id="rId392" Type="http://schemas.openxmlformats.org/officeDocument/2006/relationships/hyperlink" Target="http://www.pubchem.com/" TargetMode="External"/><Relationship Id="rId448" Type="http://schemas.openxmlformats.org/officeDocument/2006/relationships/hyperlink" Target="http://www.pubchem.com/" TargetMode="External"/><Relationship Id="rId613" Type="http://schemas.openxmlformats.org/officeDocument/2006/relationships/hyperlink" Target="https://echa.europa.eu/information-on-chemicals" TargetMode="External"/><Relationship Id="rId252" Type="http://schemas.openxmlformats.org/officeDocument/2006/relationships/hyperlink" Target="http://www.chemspider.com/" TargetMode="External"/><Relationship Id="rId294" Type="http://schemas.openxmlformats.org/officeDocument/2006/relationships/hyperlink" Target="http://www.vwr.com/" TargetMode="External"/><Relationship Id="rId308" Type="http://schemas.openxmlformats.org/officeDocument/2006/relationships/hyperlink" Target="http://www.sigmaaldrich.com/" TargetMode="External"/><Relationship Id="rId515" Type="http://schemas.openxmlformats.org/officeDocument/2006/relationships/hyperlink" Target="https://echa.europa.eu/information-on-chemicals" TargetMode="External"/><Relationship Id="rId47" Type="http://schemas.openxmlformats.org/officeDocument/2006/relationships/hyperlink" Target="http://www.pubchem.com/" TargetMode="External"/><Relationship Id="rId89" Type="http://schemas.openxmlformats.org/officeDocument/2006/relationships/hyperlink" Target="http://www.pubchem.com/" TargetMode="External"/><Relationship Id="rId112" Type="http://schemas.openxmlformats.org/officeDocument/2006/relationships/hyperlink" Target="http://www.pubchem.com/" TargetMode="External"/><Relationship Id="rId154" Type="http://schemas.openxmlformats.org/officeDocument/2006/relationships/hyperlink" Target="http://www.pubchem.com/" TargetMode="External"/><Relationship Id="rId361" Type="http://schemas.openxmlformats.org/officeDocument/2006/relationships/hyperlink" Target="http://www.wikipedia.com/" TargetMode="External"/><Relationship Id="rId557" Type="http://schemas.openxmlformats.org/officeDocument/2006/relationships/hyperlink" Target="https://echa.europa.eu/information-on-chemicals" TargetMode="External"/><Relationship Id="rId599" Type="http://schemas.openxmlformats.org/officeDocument/2006/relationships/hyperlink" Target="https://echa.europa.eu/information-on-chemicals" TargetMode="External"/><Relationship Id="rId196" Type="http://schemas.openxmlformats.org/officeDocument/2006/relationships/hyperlink" Target="http://www.chemspider.com/" TargetMode="External"/><Relationship Id="rId417" Type="http://schemas.openxmlformats.org/officeDocument/2006/relationships/hyperlink" Target="http://www.pubchem.com/" TargetMode="External"/><Relationship Id="rId459" Type="http://schemas.openxmlformats.org/officeDocument/2006/relationships/hyperlink" Target="https://echa.europa.eu/information-on-chemicals" TargetMode="External"/><Relationship Id="rId624" Type="http://schemas.openxmlformats.org/officeDocument/2006/relationships/hyperlink" Target="https://echa.europa.eu/information-on-chemicals" TargetMode="External"/><Relationship Id="rId16" Type="http://schemas.openxmlformats.org/officeDocument/2006/relationships/hyperlink" Target="http://www.pubchem.com/" TargetMode="External"/><Relationship Id="rId221" Type="http://schemas.openxmlformats.org/officeDocument/2006/relationships/hyperlink" Target="http://www.sigmaaldrich.com/" TargetMode="External"/><Relationship Id="rId263" Type="http://schemas.openxmlformats.org/officeDocument/2006/relationships/hyperlink" Target="http://www.pubchem.com/" TargetMode="External"/><Relationship Id="rId319" Type="http://schemas.openxmlformats.org/officeDocument/2006/relationships/hyperlink" Target="http://www.sigmaaldrich.com/" TargetMode="External"/><Relationship Id="rId470" Type="http://schemas.openxmlformats.org/officeDocument/2006/relationships/hyperlink" Target="https://echa.europa.eu/information-on-chemicals" TargetMode="External"/><Relationship Id="rId526" Type="http://schemas.openxmlformats.org/officeDocument/2006/relationships/hyperlink" Target="https://echa.europa.eu/information-on-chemicals" TargetMode="External"/><Relationship Id="rId58" Type="http://schemas.openxmlformats.org/officeDocument/2006/relationships/hyperlink" Target="http://www.pubchem.com/" TargetMode="External"/><Relationship Id="rId123" Type="http://schemas.openxmlformats.org/officeDocument/2006/relationships/hyperlink" Target="http://www.pubchem.com/" TargetMode="External"/><Relationship Id="rId330" Type="http://schemas.openxmlformats.org/officeDocument/2006/relationships/hyperlink" Target="http://www.sigmaaldrich.com/" TargetMode="External"/><Relationship Id="rId568" Type="http://schemas.openxmlformats.org/officeDocument/2006/relationships/hyperlink" Target="https://echa.europa.eu/information-on-chemicals" TargetMode="External"/><Relationship Id="rId165" Type="http://schemas.openxmlformats.org/officeDocument/2006/relationships/hyperlink" Target="http://www.pubchem.com/" TargetMode="External"/><Relationship Id="rId372" Type="http://schemas.openxmlformats.org/officeDocument/2006/relationships/hyperlink" Target="http://www.pubchem.com/" TargetMode="External"/><Relationship Id="rId428" Type="http://schemas.openxmlformats.org/officeDocument/2006/relationships/hyperlink" Target="http://www.pubchem.com/" TargetMode="External"/><Relationship Id="rId232" Type="http://schemas.openxmlformats.org/officeDocument/2006/relationships/hyperlink" Target="http://www.sigmaaldrich.com/" TargetMode="External"/><Relationship Id="rId274" Type="http://schemas.openxmlformats.org/officeDocument/2006/relationships/hyperlink" Target="http://www.chemspider.com/" TargetMode="External"/><Relationship Id="rId481" Type="http://schemas.openxmlformats.org/officeDocument/2006/relationships/hyperlink" Target="https://echa.europa.eu/information-on-chemicals" TargetMode="External"/><Relationship Id="rId27" Type="http://schemas.openxmlformats.org/officeDocument/2006/relationships/hyperlink" Target="http://www.pubchem.com/" TargetMode="External"/><Relationship Id="rId69" Type="http://schemas.openxmlformats.org/officeDocument/2006/relationships/hyperlink" Target="http://www.pubchem.com/" TargetMode="External"/><Relationship Id="rId134" Type="http://schemas.openxmlformats.org/officeDocument/2006/relationships/hyperlink" Target="http://www.pubchem.com/" TargetMode="External"/><Relationship Id="rId537" Type="http://schemas.openxmlformats.org/officeDocument/2006/relationships/hyperlink" Target="https://echa.europa.eu/information-on-chemicals" TargetMode="External"/><Relationship Id="rId579" Type="http://schemas.openxmlformats.org/officeDocument/2006/relationships/hyperlink" Target="https://echa.europa.eu/information-on-chemicals" TargetMode="External"/><Relationship Id="rId80" Type="http://schemas.openxmlformats.org/officeDocument/2006/relationships/hyperlink" Target="http://www.pubchem.com/" TargetMode="External"/><Relationship Id="rId176" Type="http://schemas.openxmlformats.org/officeDocument/2006/relationships/hyperlink" Target="http://www.pubchem.com/" TargetMode="External"/><Relationship Id="rId341" Type="http://schemas.openxmlformats.org/officeDocument/2006/relationships/hyperlink" Target="http://www.sigmaaldrich.com/" TargetMode="External"/><Relationship Id="rId383" Type="http://schemas.openxmlformats.org/officeDocument/2006/relationships/hyperlink" Target="http://www.pubchem.com/" TargetMode="External"/><Relationship Id="rId439" Type="http://schemas.openxmlformats.org/officeDocument/2006/relationships/hyperlink" Target="http://www.pubchem.com/" TargetMode="External"/><Relationship Id="rId590" Type="http://schemas.openxmlformats.org/officeDocument/2006/relationships/hyperlink" Target="https://echa.europa.eu/information-on-chemicals" TargetMode="External"/><Relationship Id="rId604" Type="http://schemas.openxmlformats.org/officeDocument/2006/relationships/hyperlink" Target="https://echa.europa.eu/information-on-chemicals" TargetMode="External"/><Relationship Id="rId201" Type="http://schemas.openxmlformats.org/officeDocument/2006/relationships/hyperlink" Target="http://www.pubchem.com/" TargetMode="External"/><Relationship Id="rId222" Type="http://schemas.openxmlformats.org/officeDocument/2006/relationships/hyperlink" Target="http://www.sigmaaldrich.com/" TargetMode="External"/><Relationship Id="rId243" Type="http://schemas.openxmlformats.org/officeDocument/2006/relationships/hyperlink" Target="http://www.chemspider.com/" TargetMode="External"/><Relationship Id="rId264" Type="http://schemas.openxmlformats.org/officeDocument/2006/relationships/hyperlink" Target="http://www.pubchem.com/" TargetMode="External"/><Relationship Id="rId285" Type="http://schemas.openxmlformats.org/officeDocument/2006/relationships/hyperlink" Target="http://www.pubchem.com/" TargetMode="External"/><Relationship Id="rId450" Type="http://schemas.openxmlformats.org/officeDocument/2006/relationships/hyperlink" Target="http://www.pubchem.com/" TargetMode="External"/><Relationship Id="rId471" Type="http://schemas.openxmlformats.org/officeDocument/2006/relationships/hyperlink" Target="https://echa.europa.eu/information-on-chemicals" TargetMode="External"/><Relationship Id="rId506" Type="http://schemas.openxmlformats.org/officeDocument/2006/relationships/hyperlink" Target="https://echa.europa.eu/information-on-chemicals" TargetMode="External"/><Relationship Id="rId17" Type="http://schemas.openxmlformats.org/officeDocument/2006/relationships/hyperlink" Target="http://www.pubchem.com/" TargetMode="External"/><Relationship Id="rId38" Type="http://schemas.openxmlformats.org/officeDocument/2006/relationships/hyperlink" Target="http://www.pubchem.com/" TargetMode="External"/><Relationship Id="rId59" Type="http://schemas.openxmlformats.org/officeDocument/2006/relationships/hyperlink" Target="http://www.pubchem.com/" TargetMode="External"/><Relationship Id="rId103" Type="http://schemas.openxmlformats.org/officeDocument/2006/relationships/hyperlink" Target="http://www.pubchem.com/" TargetMode="External"/><Relationship Id="rId124" Type="http://schemas.openxmlformats.org/officeDocument/2006/relationships/hyperlink" Target="http://www.pubchem.com/" TargetMode="External"/><Relationship Id="rId310" Type="http://schemas.openxmlformats.org/officeDocument/2006/relationships/hyperlink" Target="http://www.sigmaaldrich.com/" TargetMode="External"/><Relationship Id="rId492" Type="http://schemas.openxmlformats.org/officeDocument/2006/relationships/hyperlink" Target="https://echa.europa.eu/information-on-chemicals" TargetMode="External"/><Relationship Id="rId527" Type="http://schemas.openxmlformats.org/officeDocument/2006/relationships/hyperlink" Target="https://echa.europa.eu/information-on-chemicals" TargetMode="External"/><Relationship Id="rId548" Type="http://schemas.openxmlformats.org/officeDocument/2006/relationships/hyperlink" Target="https://echa.europa.eu/information-on-chemicals" TargetMode="External"/><Relationship Id="rId569" Type="http://schemas.openxmlformats.org/officeDocument/2006/relationships/hyperlink" Target="https://echa.europa.eu/information-on-chemicals" TargetMode="External"/><Relationship Id="rId70" Type="http://schemas.openxmlformats.org/officeDocument/2006/relationships/hyperlink" Target="http://www.pubchem.com/" TargetMode="External"/><Relationship Id="rId91" Type="http://schemas.openxmlformats.org/officeDocument/2006/relationships/hyperlink" Target="http://www.pubchem.com/" TargetMode="External"/><Relationship Id="rId145" Type="http://schemas.openxmlformats.org/officeDocument/2006/relationships/hyperlink" Target="http://www.pubchem.com/" TargetMode="External"/><Relationship Id="rId166" Type="http://schemas.openxmlformats.org/officeDocument/2006/relationships/hyperlink" Target="http://www.pubchem.com/" TargetMode="External"/><Relationship Id="rId187" Type="http://schemas.openxmlformats.org/officeDocument/2006/relationships/hyperlink" Target="http://www.chemspider.com/" TargetMode="External"/><Relationship Id="rId331" Type="http://schemas.openxmlformats.org/officeDocument/2006/relationships/hyperlink" Target="http://www.sigmaaldrich.com/" TargetMode="External"/><Relationship Id="rId352" Type="http://schemas.openxmlformats.org/officeDocument/2006/relationships/hyperlink" Target="http://www.sigmaaldrich.com/" TargetMode="External"/><Relationship Id="rId373" Type="http://schemas.openxmlformats.org/officeDocument/2006/relationships/hyperlink" Target="http://www.pubchem.com/" TargetMode="External"/><Relationship Id="rId394" Type="http://schemas.openxmlformats.org/officeDocument/2006/relationships/hyperlink" Target="http://www.pubchem.com/" TargetMode="External"/><Relationship Id="rId408" Type="http://schemas.openxmlformats.org/officeDocument/2006/relationships/hyperlink" Target="http://www.pubchem.com/" TargetMode="External"/><Relationship Id="rId429" Type="http://schemas.openxmlformats.org/officeDocument/2006/relationships/hyperlink" Target="http://www.pubchem.com/" TargetMode="External"/><Relationship Id="rId580" Type="http://schemas.openxmlformats.org/officeDocument/2006/relationships/hyperlink" Target="https://echa.europa.eu/information-on-chemicals" TargetMode="External"/><Relationship Id="rId615" Type="http://schemas.openxmlformats.org/officeDocument/2006/relationships/hyperlink" Target="https://echa.europa.eu/information-on-chemicals" TargetMode="External"/><Relationship Id="rId1" Type="http://schemas.openxmlformats.org/officeDocument/2006/relationships/hyperlink" Target="https://www.sigmaaldrich.com/catalog/search?term=589-98-0&amp;interface=CAS%20No.&amp;N=0&amp;mode=partialmax&amp;lang=de&amp;region=DE&amp;focus=product" TargetMode="External"/><Relationship Id="rId212" Type="http://schemas.openxmlformats.org/officeDocument/2006/relationships/hyperlink" Target="http://www.chemspider.com/" TargetMode="External"/><Relationship Id="rId233" Type="http://schemas.openxmlformats.org/officeDocument/2006/relationships/hyperlink" Target="http://www.sigmaaldrich.com/" TargetMode="External"/><Relationship Id="rId254" Type="http://schemas.openxmlformats.org/officeDocument/2006/relationships/hyperlink" Target="http://www.chemspider.com/" TargetMode="External"/><Relationship Id="rId440" Type="http://schemas.openxmlformats.org/officeDocument/2006/relationships/hyperlink" Target="http://www.pubchem.com/" TargetMode="External"/><Relationship Id="rId28" Type="http://schemas.openxmlformats.org/officeDocument/2006/relationships/hyperlink" Target="http://www.pubchem.com/" TargetMode="External"/><Relationship Id="rId49" Type="http://schemas.openxmlformats.org/officeDocument/2006/relationships/hyperlink" Target="http://www.pubchem.com/" TargetMode="External"/><Relationship Id="rId114" Type="http://schemas.openxmlformats.org/officeDocument/2006/relationships/hyperlink" Target="http://www.pubchem.com/" TargetMode="External"/><Relationship Id="rId275" Type="http://schemas.openxmlformats.org/officeDocument/2006/relationships/hyperlink" Target="http://www.chemspider.com/" TargetMode="External"/><Relationship Id="rId296" Type="http://schemas.openxmlformats.org/officeDocument/2006/relationships/hyperlink" Target="http://www.sigmaaldrich.com/" TargetMode="External"/><Relationship Id="rId300" Type="http://schemas.openxmlformats.org/officeDocument/2006/relationships/hyperlink" Target="http://www.sigmaaldrich.com/" TargetMode="External"/><Relationship Id="rId461" Type="http://schemas.openxmlformats.org/officeDocument/2006/relationships/hyperlink" Target="https://echa.europa.eu/information-on-chemicals" TargetMode="External"/><Relationship Id="rId482" Type="http://schemas.openxmlformats.org/officeDocument/2006/relationships/hyperlink" Target="https://echa.europa.eu/information-on-chemicals" TargetMode="External"/><Relationship Id="rId517" Type="http://schemas.openxmlformats.org/officeDocument/2006/relationships/hyperlink" Target="https://echa.europa.eu/information-on-chemicals" TargetMode="External"/><Relationship Id="rId538" Type="http://schemas.openxmlformats.org/officeDocument/2006/relationships/hyperlink" Target="https://echa.europa.eu/information-on-chemicals" TargetMode="External"/><Relationship Id="rId559" Type="http://schemas.openxmlformats.org/officeDocument/2006/relationships/hyperlink" Target="https://echa.europa.eu/information-on-chemicals" TargetMode="External"/><Relationship Id="rId60" Type="http://schemas.openxmlformats.org/officeDocument/2006/relationships/hyperlink" Target="http://www.pubchem.com/" TargetMode="External"/><Relationship Id="rId81" Type="http://schemas.openxmlformats.org/officeDocument/2006/relationships/hyperlink" Target="http://www.pubchem.com/" TargetMode="External"/><Relationship Id="rId135" Type="http://schemas.openxmlformats.org/officeDocument/2006/relationships/hyperlink" Target="http://www.pubchem.com/" TargetMode="External"/><Relationship Id="rId156" Type="http://schemas.openxmlformats.org/officeDocument/2006/relationships/hyperlink" Target="http://www.pubchem.com/" TargetMode="External"/><Relationship Id="rId177" Type="http://schemas.openxmlformats.org/officeDocument/2006/relationships/hyperlink" Target="http://www.pubchem.com/" TargetMode="External"/><Relationship Id="rId198" Type="http://schemas.openxmlformats.org/officeDocument/2006/relationships/hyperlink" Target="http://www.chemspider.com/" TargetMode="External"/><Relationship Id="rId321" Type="http://schemas.openxmlformats.org/officeDocument/2006/relationships/hyperlink" Target="http://www.sigmaaldrich.com/" TargetMode="External"/><Relationship Id="rId342" Type="http://schemas.openxmlformats.org/officeDocument/2006/relationships/hyperlink" Target="http://www.sigmaaldrich.com/" TargetMode="External"/><Relationship Id="rId363" Type="http://schemas.openxmlformats.org/officeDocument/2006/relationships/hyperlink" Target="http://www.chemspider.com/" TargetMode="External"/><Relationship Id="rId384" Type="http://schemas.openxmlformats.org/officeDocument/2006/relationships/hyperlink" Target="http://www.pubchem.com/" TargetMode="External"/><Relationship Id="rId419" Type="http://schemas.openxmlformats.org/officeDocument/2006/relationships/hyperlink" Target="http://www.pubchem.com/" TargetMode="External"/><Relationship Id="rId570" Type="http://schemas.openxmlformats.org/officeDocument/2006/relationships/hyperlink" Target="https://echa.europa.eu/information-on-chemicals" TargetMode="External"/><Relationship Id="rId591" Type="http://schemas.openxmlformats.org/officeDocument/2006/relationships/hyperlink" Target="https://echa.europa.eu/information-on-chemicals" TargetMode="External"/><Relationship Id="rId605" Type="http://schemas.openxmlformats.org/officeDocument/2006/relationships/hyperlink" Target="https://echa.europa.eu/information-on-chemicals" TargetMode="External"/><Relationship Id="rId626" Type="http://schemas.openxmlformats.org/officeDocument/2006/relationships/printerSettings" Target="../printerSettings/printerSettings1.bin"/><Relationship Id="rId202" Type="http://schemas.openxmlformats.org/officeDocument/2006/relationships/hyperlink" Target="http://www.chemspider.com/" TargetMode="External"/><Relationship Id="rId223" Type="http://schemas.openxmlformats.org/officeDocument/2006/relationships/hyperlink" Target="http://www.sigmaaldrich.com/" TargetMode="External"/><Relationship Id="rId244" Type="http://schemas.openxmlformats.org/officeDocument/2006/relationships/hyperlink" Target="http://www.sigmaaldrich.com/" TargetMode="External"/><Relationship Id="rId430" Type="http://schemas.openxmlformats.org/officeDocument/2006/relationships/hyperlink" Target="http://www.pubchem.com/" TargetMode="External"/><Relationship Id="rId18" Type="http://schemas.openxmlformats.org/officeDocument/2006/relationships/hyperlink" Target="http://www.pubchem.com/" TargetMode="External"/><Relationship Id="rId39" Type="http://schemas.openxmlformats.org/officeDocument/2006/relationships/hyperlink" Target="http://www.pubchem.com/" TargetMode="External"/><Relationship Id="rId265" Type="http://schemas.openxmlformats.org/officeDocument/2006/relationships/hyperlink" Target="http://www.sigmaaldrich.com/" TargetMode="External"/><Relationship Id="rId286" Type="http://schemas.openxmlformats.org/officeDocument/2006/relationships/hyperlink" Target="http://www.sigmaaldrich.com/" TargetMode="External"/><Relationship Id="rId451" Type="http://schemas.openxmlformats.org/officeDocument/2006/relationships/hyperlink" Target="http://www.wikipedia.com/" TargetMode="External"/><Relationship Id="rId472" Type="http://schemas.openxmlformats.org/officeDocument/2006/relationships/hyperlink" Target="https://echa.europa.eu/information-on-chemicals" TargetMode="External"/><Relationship Id="rId493" Type="http://schemas.openxmlformats.org/officeDocument/2006/relationships/hyperlink" Target="https://echa.europa.eu/information-on-chemicals" TargetMode="External"/><Relationship Id="rId507" Type="http://schemas.openxmlformats.org/officeDocument/2006/relationships/hyperlink" Target="https://echa.europa.eu/information-on-chemicals" TargetMode="External"/><Relationship Id="rId528" Type="http://schemas.openxmlformats.org/officeDocument/2006/relationships/hyperlink" Target="https://echa.europa.eu/information-on-chemicals" TargetMode="External"/><Relationship Id="rId549" Type="http://schemas.openxmlformats.org/officeDocument/2006/relationships/hyperlink" Target="https://echa.europa.eu/information-on-chemicals" TargetMode="External"/><Relationship Id="rId50" Type="http://schemas.openxmlformats.org/officeDocument/2006/relationships/hyperlink" Target="http://www.pubchem.com/" TargetMode="External"/><Relationship Id="rId104" Type="http://schemas.openxmlformats.org/officeDocument/2006/relationships/hyperlink" Target="http://www.pubchem.com/" TargetMode="External"/><Relationship Id="rId125" Type="http://schemas.openxmlformats.org/officeDocument/2006/relationships/hyperlink" Target="http://www.pubchem.com/" TargetMode="External"/><Relationship Id="rId146" Type="http://schemas.openxmlformats.org/officeDocument/2006/relationships/hyperlink" Target="http://www.pubchem.com/" TargetMode="External"/><Relationship Id="rId167" Type="http://schemas.openxmlformats.org/officeDocument/2006/relationships/hyperlink" Target="http://www.pubchem.com/" TargetMode="External"/><Relationship Id="rId188" Type="http://schemas.openxmlformats.org/officeDocument/2006/relationships/hyperlink" Target="http://www.chemspider.com/" TargetMode="External"/><Relationship Id="rId311" Type="http://schemas.openxmlformats.org/officeDocument/2006/relationships/hyperlink" Target="http://www.sigmaaldrich.com/" TargetMode="External"/><Relationship Id="rId332" Type="http://schemas.openxmlformats.org/officeDocument/2006/relationships/hyperlink" Target="http://www.sigmaaldrich.com/" TargetMode="External"/><Relationship Id="rId353" Type="http://schemas.openxmlformats.org/officeDocument/2006/relationships/hyperlink" Target="http://www.sigmaaldrich.com/" TargetMode="External"/><Relationship Id="rId374" Type="http://schemas.openxmlformats.org/officeDocument/2006/relationships/hyperlink" Target="http://www.pubchem.com/" TargetMode="External"/><Relationship Id="rId395" Type="http://schemas.openxmlformats.org/officeDocument/2006/relationships/hyperlink" Target="http://www.pubchem.com/" TargetMode="External"/><Relationship Id="rId409" Type="http://schemas.openxmlformats.org/officeDocument/2006/relationships/hyperlink" Target="http://www.pubchem.com/" TargetMode="External"/><Relationship Id="rId560" Type="http://schemas.openxmlformats.org/officeDocument/2006/relationships/hyperlink" Target="https://echa.europa.eu/information-on-chemicals" TargetMode="External"/><Relationship Id="rId581" Type="http://schemas.openxmlformats.org/officeDocument/2006/relationships/hyperlink" Target="https://echa.europa.eu/information-on-chemicals" TargetMode="External"/><Relationship Id="rId71" Type="http://schemas.openxmlformats.org/officeDocument/2006/relationships/hyperlink" Target="http://www.pubchem.com/" TargetMode="External"/><Relationship Id="rId92" Type="http://schemas.openxmlformats.org/officeDocument/2006/relationships/hyperlink" Target="http://www.pubchem.com/" TargetMode="External"/><Relationship Id="rId213" Type="http://schemas.openxmlformats.org/officeDocument/2006/relationships/hyperlink" Target="http://www.chemspider.com/" TargetMode="External"/><Relationship Id="rId234" Type="http://schemas.openxmlformats.org/officeDocument/2006/relationships/hyperlink" Target="http://www.sigmaaldrich.com/" TargetMode="External"/><Relationship Id="rId420" Type="http://schemas.openxmlformats.org/officeDocument/2006/relationships/hyperlink" Target="http://www.pubchem.com/" TargetMode="External"/><Relationship Id="rId616" Type="http://schemas.openxmlformats.org/officeDocument/2006/relationships/hyperlink" Target="https://echa.europa.eu/information-on-chemicals" TargetMode="External"/><Relationship Id="rId2" Type="http://schemas.openxmlformats.org/officeDocument/2006/relationships/hyperlink" Target="http://www.pubchem.com/" TargetMode="External"/><Relationship Id="rId29" Type="http://schemas.openxmlformats.org/officeDocument/2006/relationships/hyperlink" Target="http://www.pubchem.com/" TargetMode="External"/><Relationship Id="rId255" Type="http://schemas.openxmlformats.org/officeDocument/2006/relationships/hyperlink" Target="http://www.sigmaaldrich.com/" TargetMode="External"/><Relationship Id="rId276" Type="http://schemas.openxmlformats.org/officeDocument/2006/relationships/hyperlink" Target="http://www.sigmaaldrich.com/" TargetMode="External"/><Relationship Id="rId297" Type="http://schemas.openxmlformats.org/officeDocument/2006/relationships/hyperlink" Target="http://www.sigmaaldrich.com/" TargetMode="External"/><Relationship Id="rId441" Type="http://schemas.openxmlformats.org/officeDocument/2006/relationships/hyperlink" Target="http://www.pubchem.com/" TargetMode="External"/><Relationship Id="rId462" Type="http://schemas.openxmlformats.org/officeDocument/2006/relationships/hyperlink" Target="https://echa.europa.eu/information-on-chemicals" TargetMode="External"/><Relationship Id="rId483" Type="http://schemas.openxmlformats.org/officeDocument/2006/relationships/hyperlink" Target="https://echa.europa.eu/information-on-chemicals" TargetMode="External"/><Relationship Id="rId518" Type="http://schemas.openxmlformats.org/officeDocument/2006/relationships/hyperlink" Target="https://echa.europa.eu/information-on-chemicals" TargetMode="External"/><Relationship Id="rId539" Type="http://schemas.openxmlformats.org/officeDocument/2006/relationships/hyperlink" Target="https://echa.europa.eu/information-on-chemicals" TargetMode="External"/><Relationship Id="rId40" Type="http://schemas.openxmlformats.org/officeDocument/2006/relationships/hyperlink" Target="http://www.pubchem.com/" TargetMode="External"/><Relationship Id="rId115" Type="http://schemas.openxmlformats.org/officeDocument/2006/relationships/hyperlink" Target="http://www.pubchem.com/" TargetMode="External"/><Relationship Id="rId136" Type="http://schemas.openxmlformats.org/officeDocument/2006/relationships/hyperlink" Target="http://www.pubchem.com/" TargetMode="External"/><Relationship Id="rId157" Type="http://schemas.openxmlformats.org/officeDocument/2006/relationships/hyperlink" Target="http://www.pubchem.com/" TargetMode="External"/><Relationship Id="rId178" Type="http://schemas.openxmlformats.org/officeDocument/2006/relationships/hyperlink" Target="http://www.pubchem.com/" TargetMode="External"/><Relationship Id="rId301" Type="http://schemas.openxmlformats.org/officeDocument/2006/relationships/hyperlink" Target="http://www.sigmaaldrich.com/" TargetMode="External"/><Relationship Id="rId322" Type="http://schemas.openxmlformats.org/officeDocument/2006/relationships/hyperlink" Target="http://www.sigmaaldrich.com/" TargetMode="External"/><Relationship Id="rId343" Type="http://schemas.openxmlformats.org/officeDocument/2006/relationships/hyperlink" Target="http://www.sigmaaldrich.com/" TargetMode="External"/><Relationship Id="rId364" Type="http://schemas.openxmlformats.org/officeDocument/2006/relationships/hyperlink" Target="http://www.sigmaaldrich.com/" TargetMode="External"/><Relationship Id="rId550" Type="http://schemas.openxmlformats.org/officeDocument/2006/relationships/hyperlink" Target="https://echa.europa.eu/information-on-chemicals" TargetMode="External"/><Relationship Id="rId61" Type="http://schemas.openxmlformats.org/officeDocument/2006/relationships/hyperlink" Target="http://www.pubchem.com/" TargetMode="External"/><Relationship Id="rId82" Type="http://schemas.openxmlformats.org/officeDocument/2006/relationships/hyperlink" Target="http://www.pubchem.com/" TargetMode="External"/><Relationship Id="rId199" Type="http://schemas.openxmlformats.org/officeDocument/2006/relationships/hyperlink" Target="http://www.pubchem.com/" TargetMode="External"/><Relationship Id="rId203" Type="http://schemas.openxmlformats.org/officeDocument/2006/relationships/hyperlink" Target="http://www.chemspider.com/" TargetMode="External"/><Relationship Id="rId385" Type="http://schemas.openxmlformats.org/officeDocument/2006/relationships/hyperlink" Target="http://www.pubchem.com/" TargetMode="External"/><Relationship Id="rId571" Type="http://schemas.openxmlformats.org/officeDocument/2006/relationships/hyperlink" Target="https://echa.europa.eu/information-on-chemicals" TargetMode="External"/><Relationship Id="rId592" Type="http://schemas.openxmlformats.org/officeDocument/2006/relationships/hyperlink" Target="https://echa.europa.eu/information-on-chemicals" TargetMode="External"/><Relationship Id="rId606" Type="http://schemas.openxmlformats.org/officeDocument/2006/relationships/hyperlink" Target="https://echa.europa.eu/information-on-chemicals" TargetMode="External"/><Relationship Id="rId627" Type="http://schemas.openxmlformats.org/officeDocument/2006/relationships/table" Target="../tables/table1.xml"/><Relationship Id="rId19" Type="http://schemas.openxmlformats.org/officeDocument/2006/relationships/hyperlink" Target="http://www.pubchem.com/" TargetMode="External"/><Relationship Id="rId224" Type="http://schemas.openxmlformats.org/officeDocument/2006/relationships/hyperlink" Target="http://www.sigmaaldrich.com/" TargetMode="External"/><Relationship Id="rId245" Type="http://schemas.openxmlformats.org/officeDocument/2006/relationships/hyperlink" Target="http://www.pubchem.com/" TargetMode="External"/><Relationship Id="rId266" Type="http://schemas.openxmlformats.org/officeDocument/2006/relationships/hyperlink" Target="http://www.chemspider.com/" TargetMode="External"/><Relationship Id="rId287" Type="http://schemas.openxmlformats.org/officeDocument/2006/relationships/hyperlink" Target="http://www.chemspider.com/" TargetMode="External"/><Relationship Id="rId410" Type="http://schemas.openxmlformats.org/officeDocument/2006/relationships/hyperlink" Target="http://www.pubchem.com/" TargetMode="External"/><Relationship Id="rId431" Type="http://schemas.openxmlformats.org/officeDocument/2006/relationships/hyperlink" Target="http://www.pubchem.com/" TargetMode="External"/><Relationship Id="rId452" Type="http://schemas.openxmlformats.org/officeDocument/2006/relationships/hyperlink" Target="http://www.pubchem.com/" TargetMode="External"/><Relationship Id="rId473" Type="http://schemas.openxmlformats.org/officeDocument/2006/relationships/hyperlink" Target="https://echa.europa.eu/information-on-chemicals" TargetMode="External"/><Relationship Id="rId494" Type="http://schemas.openxmlformats.org/officeDocument/2006/relationships/hyperlink" Target="https://echa.europa.eu/information-on-chemicals" TargetMode="External"/><Relationship Id="rId508" Type="http://schemas.openxmlformats.org/officeDocument/2006/relationships/hyperlink" Target="https://echa.europa.eu/information-on-chemicals" TargetMode="External"/><Relationship Id="rId529" Type="http://schemas.openxmlformats.org/officeDocument/2006/relationships/hyperlink" Target="https://echa.europa.eu/information-on-chemicals" TargetMode="External"/><Relationship Id="rId30" Type="http://schemas.openxmlformats.org/officeDocument/2006/relationships/hyperlink" Target="http://www.pubchem.com/" TargetMode="External"/><Relationship Id="rId105" Type="http://schemas.openxmlformats.org/officeDocument/2006/relationships/hyperlink" Target="http://www.pubchem.com/" TargetMode="External"/><Relationship Id="rId126" Type="http://schemas.openxmlformats.org/officeDocument/2006/relationships/hyperlink" Target="http://www.pubchem.com/" TargetMode="External"/><Relationship Id="rId147" Type="http://schemas.openxmlformats.org/officeDocument/2006/relationships/hyperlink" Target="http://www.pubchem.com/" TargetMode="External"/><Relationship Id="rId168" Type="http://schemas.openxmlformats.org/officeDocument/2006/relationships/hyperlink" Target="http://www.pubchem.com/" TargetMode="External"/><Relationship Id="rId312" Type="http://schemas.openxmlformats.org/officeDocument/2006/relationships/hyperlink" Target="http://www.sigmaaldrich.com/" TargetMode="External"/><Relationship Id="rId333" Type="http://schemas.openxmlformats.org/officeDocument/2006/relationships/hyperlink" Target="http://www.sigmaaldrich.com/" TargetMode="External"/><Relationship Id="rId354" Type="http://schemas.openxmlformats.org/officeDocument/2006/relationships/hyperlink" Target="http://www.sigmaaldrich.com/" TargetMode="External"/><Relationship Id="rId540" Type="http://schemas.openxmlformats.org/officeDocument/2006/relationships/hyperlink" Target="https://echa.europa.eu/information-on-chemicals" TargetMode="External"/><Relationship Id="rId51" Type="http://schemas.openxmlformats.org/officeDocument/2006/relationships/hyperlink" Target="http://www.pubchem.com/" TargetMode="External"/><Relationship Id="rId72" Type="http://schemas.openxmlformats.org/officeDocument/2006/relationships/hyperlink" Target="http://www.pubchem.com/" TargetMode="External"/><Relationship Id="rId93" Type="http://schemas.openxmlformats.org/officeDocument/2006/relationships/hyperlink" Target="http://www.pubchem.com/" TargetMode="External"/><Relationship Id="rId189" Type="http://schemas.openxmlformats.org/officeDocument/2006/relationships/hyperlink" Target="http://www.chemspider.com/" TargetMode="External"/><Relationship Id="rId375" Type="http://schemas.openxmlformats.org/officeDocument/2006/relationships/hyperlink" Target="http://www.pubchem.com/" TargetMode="External"/><Relationship Id="rId396" Type="http://schemas.openxmlformats.org/officeDocument/2006/relationships/hyperlink" Target="http://www.pubchem.com/" TargetMode="External"/><Relationship Id="rId561" Type="http://schemas.openxmlformats.org/officeDocument/2006/relationships/hyperlink" Target="https://echa.europa.eu/information-on-chemicals" TargetMode="External"/><Relationship Id="rId582" Type="http://schemas.openxmlformats.org/officeDocument/2006/relationships/hyperlink" Target="https://echa.europa.eu/information-on-chemicals" TargetMode="External"/><Relationship Id="rId617" Type="http://schemas.openxmlformats.org/officeDocument/2006/relationships/hyperlink" Target="https://echa.europa.eu/information-on-chemicals" TargetMode="External"/><Relationship Id="rId3" Type="http://schemas.openxmlformats.org/officeDocument/2006/relationships/hyperlink" Target="http://www.pubchem.com/" TargetMode="External"/><Relationship Id="rId214" Type="http://schemas.openxmlformats.org/officeDocument/2006/relationships/hyperlink" Target="http://www.sigmaaldrich.com/" TargetMode="External"/><Relationship Id="rId235" Type="http://schemas.openxmlformats.org/officeDocument/2006/relationships/hyperlink" Target="http://www.chemspider.com/" TargetMode="External"/><Relationship Id="rId256" Type="http://schemas.openxmlformats.org/officeDocument/2006/relationships/hyperlink" Target="http://www.sigmaaldrich.com/" TargetMode="External"/><Relationship Id="rId277" Type="http://schemas.openxmlformats.org/officeDocument/2006/relationships/hyperlink" Target="http://www.sigmaaldrich.com/" TargetMode="External"/><Relationship Id="rId298" Type="http://schemas.openxmlformats.org/officeDocument/2006/relationships/hyperlink" Target="http://www.sigmaaldrich.com/" TargetMode="External"/><Relationship Id="rId400" Type="http://schemas.openxmlformats.org/officeDocument/2006/relationships/hyperlink" Target="http://www.pubchem.com/" TargetMode="External"/><Relationship Id="rId421" Type="http://schemas.openxmlformats.org/officeDocument/2006/relationships/hyperlink" Target="http://www.pubchem.com/" TargetMode="External"/><Relationship Id="rId442" Type="http://schemas.openxmlformats.org/officeDocument/2006/relationships/hyperlink" Target="http://www.pubchem.com/" TargetMode="External"/><Relationship Id="rId463" Type="http://schemas.openxmlformats.org/officeDocument/2006/relationships/hyperlink" Target="https://echa.europa.eu/information-on-chemicals" TargetMode="External"/><Relationship Id="rId484" Type="http://schemas.openxmlformats.org/officeDocument/2006/relationships/hyperlink" Target="https://echa.europa.eu/information-on-chemicals" TargetMode="External"/><Relationship Id="rId519" Type="http://schemas.openxmlformats.org/officeDocument/2006/relationships/hyperlink" Target="https://echa.europa.eu/information-on-chemicals" TargetMode="External"/><Relationship Id="rId116" Type="http://schemas.openxmlformats.org/officeDocument/2006/relationships/hyperlink" Target="http://www.pubchem.com/" TargetMode="External"/><Relationship Id="rId137" Type="http://schemas.openxmlformats.org/officeDocument/2006/relationships/hyperlink" Target="http://www.pubchem.com/" TargetMode="External"/><Relationship Id="rId158" Type="http://schemas.openxmlformats.org/officeDocument/2006/relationships/hyperlink" Target="http://www.pubchem.com/" TargetMode="External"/><Relationship Id="rId302" Type="http://schemas.openxmlformats.org/officeDocument/2006/relationships/hyperlink" Target="http://www.sigmaaldrich.com/" TargetMode="External"/><Relationship Id="rId323" Type="http://schemas.openxmlformats.org/officeDocument/2006/relationships/hyperlink" Target="http://www.sigmaaldrich.com/" TargetMode="External"/><Relationship Id="rId344" Type="http://schemas.openxmlformats.org/officeDocument/2006/relationships/hyperlink" Target="http://www.sigmaaldrich.com/" TargetMode="External"/><Relationship Id="rId530" Type="http://schemas.openxmlformats.org/officeDocument/2006/relationships/hyperlink" Target="https://echa.europa.eu/information-on-chemicals" TargetMode="External"/><Relationship Id="rId20" Type="http://schemas.openxmlformats.org/officeDocument/2006/relationships/hyperlink" Target="http://www.pubchem.com/" TargetMode="External"/><Relationship Id="rId41" Type="http://schemas.openxmlformats.org/officeDocument/2006/relationships/hyperlink" Target="http://www.pubchem.com/" TargetMode="External"/><Relationship Id="rId62" Type="http://schemas.openxmlformats.org/officeDocument/2006/relationships/hyperlink" Target="http://www.pubchem.com/" TargetMode="External"/><Relationship Id="rId83" Type="http://schemas.openxmlformats.org/officeDocument/2006/relationships/hyperlink" Target="http://www.pubchem.com/" TargetMode="External"/><Relationship Id="rId179" Type="http://schemas.openxmlformats.org/officeDocument/2006/relationships/hyperlink" Target="http://www.pubchem.com/" TargetMode="External"/><Relationship Id="rId365" Type="http://schemas.openxmlformats.org/officeDocument/2006/relationships/hyperlink" Target="http://www.pubchem.com/" TargetMode="External"/><Relationship Id="rId386" Type="http://schemas.openxmlformats.org/officeDocument/2006/relationships/hyperlink" Target="http://www.pubchem.com/" TargetMode="External"/><Relationship Id="rId551" Type="http://schemas.openxmlformats.org/officeDocument/2006/relationships/hyperlink" Target="https://echa.europa.eu/information-on-chemicals" TargetMode="External"/><Relationship Id="rId572" Type="http://schemas.openxmlformats.org/officeDocument/2006/relationships/hyperlink" Target="https://echa.europa.eu/information-on-chemicals" TargetMode="External"/><Relationship Id="rId593" Type="http://schemas.openxmlformats.org/officeDocument/2006/relationships/hyperlink" Target="https://echa.europa.eu/information-on-chemicals" TargetMode="External"/><Relationship Id="rId607" Type="http://schemas.openxmlformats.org/officeDocument/2006/relationships/hyperlink" Target="https://echa.europa.eu/information-on-chemicals" TargetMode="External"/><Relationship Id="rId190" Type="http://schemas.openxmlformats.org/officeDocument/2006/relationships/hyperlink" Target="http://www.pubchem.com/" TargetMode="External"/><Relationship Id="rId204" Type="http://schemas.openxmlformats.org/officeDocument/2006/relationships/hyperlink" Target="http://www.chemspider.com/" TargetMode="External"/><Relationship Id="rId225" Type="http://schemas.openxmlformats.org/officeDocument/2006/relationships/hyperlink" Target="http://www.pubchem.com/" TargetMode="External"/><Relationship Id="rId246" Type="http://schemas.openxmlformats.org/officeDocument/2006/relationships/hyperlink" Target="http://www.pubchem.com/" TargetMode="External"/><Relationship Id="rId267" Type="http://schemas.openxmlformats.org/officeDocument/2006/relationships/hyperlink" Target="http://www.sigmaaldrich.com/" TargetMode="External"/><Relationship Id="rId288" Type="http://schemas.openxmlformats.org/officeDocument/2006/relationships/hyperlink" Target="http://www.pubchem.com/" TargetMode="External"/><Relationship Id="rId411" Type="http://schemas.openxmlformats.org/officeDocument/2006/relationships/hyperlink" Target="http://www.pubchem.com/" TargetMode="External"/><Relationship Id="rId432" Type="http://schemas.openxmlformats.org/officeDocument/2006/relationships/hyperlink" Target="http://www.pubchem.com/" TargetMode="External"/><Relationship Id="rId453" Type="http://schemas.openxmlformats.org/officeDocument/2006/relationships/hyperlink" Target="http://www.sigmaaldrich.com/" TargetMode="External"/><Relationship Id="rId474" Type="http://schemas.openxmlformats.org/officeDocument/2006/relationships/hyperlink" Target="https://echa.europa.eu/information-on-chemicals" TargetMode="External"/><Relationship Id="rId509" Type="http://schemas.openxmlformats.org/officeDocument/2006/relationships/hyperlink" Target="https://echa.europa.eu/information-on-chemicals" TargetMode="External"/><Relationship Id="rId106" Type="http://schemas.openxmlformats.org/officeDocument/2006/relationships/hyperlink" Target="http://www.pubchem.com/" TargetMode="External"/><Relationship Id="rId127" Type="http://schemas.openxmlformats.org/officeDocument/2006/relationships/hyperlink" Target="http://www.pubchem.com/" TargetMode="External"/><Relationship Id="rId313" Type="http://schemas.openxmlformats.org/officeDocument/2006/relationships/hyperlink" Target="http://www.sigmaaldrich.com/" TargetMode="External"/><Relationship Id="rId495" Type="http://schemas.openxmlformats.org/officeDocument/2006/relationships/hyperlink" Target="https://echa.europa.eu/information-on-chemicals" TargetMode="External"/><Relationship Id="rId10" Type="http://schemas.openxmlformats.org/officeDocument/2006/relationships/hyperlink" Target="http://www.pubchem.com/" TargetMode="External"/><Relationship Id="rId31" Type="http://schemas.openxmlformats.org/officeDocument/2006/relationships/hyperlink" Target="http://www.pubchem.com/" TargetMode="External"/><Relationship Id="rId52" Type="http://schemas.openxmlformats.org/officeDocument/2006/relationships/hyperlink" Target="http://www.pubchem.com/" TargetMode="External"/><Relationship Id="rId73" Type="http://schemas.openxmlformats.org/officeDocument/2006/relationships/hyperlink" Target="http://www.pubchem.com/" TargetMode="External"/><Relationship Id="rId94" Type="http://schemas.openxmlformats.org/officeDocument/2006/relationships/hyperlink" Target="http://www.pubchem.com/" TargetMode="External"/><Relationship Id="rId148" Type="http://schemas.openxmlformats.org/officeDocument/2006/relationships/hyperlink" Target="http://www.pubchem.com/" TargetMode="External"/><Relationship Id="rId169" Type="http://schemas.openxmlformats.org/officeDocument/2006/relationships/hyperlink" Target="http://www.pubchem.com/" TargetMode="External"/><Relationship Id="rId334" Type="http://schemas.openxmlformats.org/officeDocument/2006/relationships/hyperlink" Target="http://www.sigmaaldrich.com/" TargetMode="External"/><Relationship Id="rId355" Type="http://schemas.openxmlformats.org/officeDocument/2006/relationships/hyperlink" Target="http://www.chemspider.com/" TargetMode="External"/><Relationship Id="rId376" Type="http://schemas.openxmlformats.org/officeDocument/2006/relationships/hyperlink" Target="http://www.pubchem.com/" TargetMode="External"/><Relationship Id="rId397" Type="http://schemas.openxmlformats.org/officeDocument/2006/relationships/hyperlink" Target="http://www.pubchem.com/" TargetMode="External"/><Relationship Id="rId520" Type="http://schemas.openxmlformats.org/officeDocument/2006/relationships/hyperlink" Target="https://echa.europa.eu/information-on-chemicals" TargetMode="External"/><Relationship Id="rId541" Type="http://schemas.openxmlformats.org/officeDocument/2006/relationships/hyperlink" Target="https://echa.europa.eu/information-on-chemicals" TargetMode="External"/><Relationship Id="rId562" Type="http://schemas.openxmlformats.org/officeDocument/2006/relationships/hyperlink" Target="https://echa.europa.eu/information-on-chemicals" TargetMode="External"/><Relationship Id="rId583" Type="http://schemas.openxmlformats.org/officeDocument/2006/relationships/hyperlink" Target="https://echa.europa.eu/information-on-chemicals" TargetMode="External"/><Relationship Id="rId618" Type="http://schemas.openxmlformats.org/officeDocument/2006/relationships/hyperlink" Target="https://echa.europa.eu/information-on-chemicals" TargetMode="External"/><Relationship Id="rId4" Type="http://schemas.openxmlformats.org/officeDocument/2006/relationships/hyperlink" Target="http://www.pubchem.com/" TargetMode="External"/><Relationship Id="rId180" Type="http://schemas.openxmlformats.org/officeDocument/2006/relationships/hyperlink" Target="http://www.chemspider.com/" TargetMode="External"/><Relationship Id="rId215" Type="http://schemas.openxmlformats.org/officeDocument/2006/relationships/hyperlink" Target="http://www.sigmaaldrich.com/" TargetMode="External"/><Relationship Id="rId236" Type="http://schemas.openxmlformats.org/officeDocument/2006/relationships/hyperlink" Target="http://www.chemspider.com/" TargetMode="External"/><Relationship Id="rId257" Type="http://schemas.openxmlformats.org/officeDocument/2006/relationships/hyperlink" Target="http://www.chemspider.com/" TargetMode="External"/><Relationship Id="rId278" Type="http://schemas.openxmlformats.org/officeDocument/2006/relationships/hyperlink" Target="http://www.pubchem.com/" TargetMode="External"/><Relationship Id="rId401" Type="http://schemas.openxmlformats.org/officeDocument/2006/relationships/hyperlink" Target="http://www.pubchem.com/" TargetMode="External"/><Relationship Id="rId422" Type="http://schemas.openxmlformats.org/officeDocument/2006/relationships/hyperlink" Target="http://www.pubchem.com/" TargetMode="External"/><Relationship Id="rId443" Type="http://schemas.openxmlformats.org/officeDocument/2006/relationships/hyperlink" Target="http://www.pubchem.com/" TargetMode="External"/><Relationship Id="rId464" Type="http://schemas.openxmlformats.org/officeDocument/2006/relationships/hyperlink" Target="https://echa.europa.eu/information-on-chemicals" TargetMode="External"/><Relationship Id="rId303" Type="http://schemas.openxmlformats.org/officeDocument/2006/relationships/hyperlink" Target="http://www.sigmaaldrich.com/" TargetMode="External"/><Relationship Id="rId485" Type="http://schemas.openxmlformats.org/officeDocument/2006/relationships/hyperlink" Target="https://echa.europa.eu/information-on-chemicals" TargetMode="External"/><Relationship Id="rId42" Type="http://schemas.openxmlformats.org/officeDocument/2006/relationships/hyperlink" Target="http://www.pubchem.com/" TargetMode="External"/><Relationship Id="rId84" Type="http://schemas.openxmlformats.org/officeDocument/2006/relationships/hyperlink" Target="http://www.pubchem.com/" TargetMode="External"/><Relationship Id="rId138" Type="http://schemas.openxmlformats.org/officeDocument/2006/relationships/hyperlink" Target="http://www.pubchem.com/" TargetMode="External"/><Relationship Id="rId345" Type="http://schemas.openxmlformats.org/officeDocument/2006/relationships/hyperlink" Target="http://www.sigmaaldrich.com/" TargetMode="External"/><Relationship Id="rId387" Type="http://schemas.openxmlformats.org/officeDocument/2006/relationships/hyperlink" Target="http://www.pubchem.com/" TargetMode="External"/><Relationship Id="rId510" Type="http://schemas.openxmlformats.org/officeDocument/2006/relationships/hyperlink" Target="https://echa.europa.eu/information-on-chemicals" TargetMode="External"/><Relationship Id="rId552" Type="http://schemas.openxmlformats.org/officeDocument/2006/relationships/hyperlink" Target="https://echa.europa.eu/information-on-chemicals" TargetMode="External"/><Relationship Id="rId594" Type="http://schemas.openxmlformats.org/officeDocument/2006/relationships/hyperlink" Target="https://echa.europa.eu/information-on-chemicals" TargetMode="External"/><Relationship Id="rId608" Type="http://schemas.openxmlformats.org/officeDocument/2006/relationships/hyperlink" Target="https://echa.europa.eu/information-on-chemicals" TargetMode="External"/><Relationship Id="rId191" Type="http://schemas.openxmlformats.org/officeDocument/2006/relationships/hyperlink" Target="http://www.pubchem.com/" TargetMode="External"/><Relationship Id="rId205" Type="http://schemas.openxmlformats.org/officeDocument/2006/relationships/hyperlink" Target="http://www.chemspider.com/" TargetMode="External"/><Relationship Id="rId247" Type="http://schemas.openxmlformats.org/officeDocument/2006/relationships/hyperlink" Target="http://www.chemspider.com/" TargetMode="External"/><Relationship Id="rId412" Type="http://schemas.openxmlformats.org/officeDocument/2006/relationships/hyperlink" Target="http://www.pubchem.com/" TargetMode="External"/><Relationship Id="rId107" Type="http://schemas.openxmlformats.org/officeDocument/2006/relationships/hyperlink" Target="http://www.pubchem.com/" TargetMode="External"/><Relationship Id="rId289" Type="http://schemas.openxmlformats.org/officeDocument/2006/relationships/hyperlink" Target="http://www.sigmaaldrich.com/" TargetMode="External"/><Relationship Id="rId454" Type="http://schemas.openxmlformats.org/officeDocument/2006/relationships/hyperlink" Target="https://echa.europa.eu/information-on-chemicals" TargetMode="External"/><Relationship Id="rId496" Type="http://schemas.openxmlformats.org/officeDocument/2006/relationships/hyperlink" Target="https://echa.europa.eu/information-on-chemicals" TargetMode="External"/><Relationship Id="rId11" Type="http://schemas.openxmlformats.org/officeDocument/2006/relationships/hyperlink" Target="http://www.pubchem.com/" TargetMode="External"/><Relationship Id="rId53" Type="http://schemas.openxmlformats.org/officeDocument/2006/relationships/hyperlink" Target="http://www.pubchem.com/" TargetMode="External"/><Relationship Id="rId149" Type="http://schemas.openxmlformats.org/officeDocument/2006/relationships/hyperlink" Target="http://www.pubchem.com/" TargetMode="External"/><Relationship Id="rId314" Type="http://schemas.openxmlformats.org/officeDocument/2006/relationships/hyperlink" Target="http://www.sigmaaldrich.com/" TargetMode="External"/><Relationship Id="rId356" Type="http://schemas.openxmlformats.org/officeDocument/2006/relationships/hyperlink" Target="http://www.chemspider.com/" TargetMode="External"/><Relationship Id="rId398" Type="http://schemas.openxmlformats.org/officeDocument/2006/relationships/hyperlink" Target="http://www.pubchem.com/" TargetMode="External"/><Relationship Id="rId521" Type="http://schemas.openxmlformats.org/officeDocument/2006/relationships/hyperlink" Target="https://echa.europa.eu/information-on-chemicals" TargetMode="External"/><Relationship Id="rId563" Type="http://schemas.openxmlformats.org/officeDocument/2006/relationships/hyperlink" Target="https://echa.europa.eu/information-on-chemicals" TargetMode="External"/><Relationship Id="rId619" Type="http://schemas.openxmlformats.org/officeDocument/2006/relationships/hyperlink" Target="https://echa.europa.eu/information-on-chemicals" TargetMode="External"/><Relationship Id="rId95" Type="http://schemas.openxmlformats.org/officeDocument/2006/relationships/hyperlink" Target="http://www.pubchem.com/" TargetMode="External"/><Relationship Id="rId160" Type="http://schemas.openxmlformats.org/officeDocument/2006/relationships/hyperlink" Target="http://www.pubchem.com/" TargetMode="External"/><Relationship Id="rId216" Type="http://schemas.openxmlformats.org/officeDocument/2006/relationships/hyperlink" Target="http://www.sigmaaldrich.com/" TargetMode="External"/><Relationship Id="rId423" Type="http://schemas.openxmlformats.org/officeDocument/2006/relationships/hyperlink" Target="http://www.pubchem.com/" TargetMode="External"/><Relationship Id="rId258" Type="http://schemas.openxmlformats.org/officeDocument/2006/relationships/hyperlink" Target="http://www.chemspider.com/" TargetMode="External"/><Relationship Id="rId465" Type="http://schemas.openxmlformats.org/officeDocument/2006/relationships/hyperlink" Target="https://echa.europa.eu/information-on-chemicals" TargetMode="External"/><Relationship Id="rId22" Type="http://schemas.openxmlformats.org/officeDocument/2006/relationships/hyperlink" Target="http://www.pubchem.com/" TargetMode="External"/><Relationship Id="rId64" Type="http://schemas.openxmlformats.org/officeDocument/2006/relationships/hyperlink" Target="http://www.pubchem.com/" TargetMode="External"/><Relationship Id="rId118" Type="http://schemas.openxmlformats.org/officeDocument/2006/relationships/hyperlink" Target="http://www.pubchem.com/" TargetMode="External"/><Relationship Id="rId325" Type="http://schemas.openxmlformats.org/officeDocument/2006/relationships/hyperlink" Target="http://www.sigmaaldrich.com/" TargetMode="External"/><Relationship Id="rId367" Type="http://schemas.openxmlformats.org/officeDocument/2006/relationships/hyperlink" Target="http://www.pubchem.com/" TargetMode="External"/><Relationship Id="rId532" Type="http://schemas.openxmlformats.org/officeDocument/2006/relationships/hyperlink" Target="https://echa.europa.eu/information-on-chemicals" TargetMode="External"/><Relationship Id="rId574" Type="http://schemas.openxmlformats.org/officeDocument/2006/relationships/hyperlink" Target="https://echa.europa.eu/information-on-chemicals" TargetMode="External"/><Relationship Id="rId171" Type="http://schemas.openxmlformats.org/officeDocument/2006/relationships/hyperlink" Target="http://www.pubchem.com/" TargetMode="External"/><Relationship Id="rId227" Type="http://schemas.openxmlformats.org/officeDocument/2006/relationships/hyperlink" Target="http://www.sigmaaldrich.com/" TargetMode="External"/><Relationship Id="rId269" Type="http://schemas.openxmlformats.org/officeDocument/2006/relationships/hyperlink" Target="http://www.pubchem.com/" TargetMode="External"/><Relationship Id="rId434" Type="http://schemas.openxmlformats.org/officeDocument/2006/relationships/hyperlink" Target="http://www.pubchem.com/" TargetMode="External"/><Relationship Id="rId476" Type="http://schemas.openxmlformats.org/officeDocument/2006/relationships/hyperlink" Target="https://echa.europa.eu/information-on-chemicals" TargetMode="External"/><Relationship Id="rId33" Type="http://schemas.openxmlformats.org/officeDocument/2006/relationships/hyperlink" Target="http://www.pubchem.com/" TargetMode="External"/><Relationship Id="rId129" Type="http://schemas.openxmlformats.org/officeDocument/2006/relationships/hyperlink" Target="http://www.pubchem.com/" TargetMode="External"/><Relationship Id="rId280" Type="http://schemas.openxmlformats.org/officeDocument/2006/relationships/hyperlink" Target="http://www.pubchem.com/" TargetMode="External"/><Relationship Id="rId336" Type="http://schemas.openxmlformats.org/officeDocument/2006/relationships/hyperlink" Target="http://www.sigmaaldrich.com/" TargetMode="External"/><Relationship Id="rId501" Type="http://schemas.openxmlformats.org/officeDocument/2006/relationships/hyperlink" Target="https://echa.europa.eu/information-on-chemicals" TargetMode="External"/><Relationship Id="rId543" Type="http://schemas.openxmlformats.org/officeDocument/2006/relationships/hyperlink" Target="https://echa.europa.eu/information-on-chemicals" TargetMode="External"/><Relationship Id="rId75" Type="http://schemas.openxmlformats.org/officeDocument/2006/relationships/hyperlink" Target="http://www.pubchem.com/" TargetMode="External"/><Relationship Id="rId140" Type="http://schemas.openxmlformats.org/officeDocument/2006/relationships/hyperlink" Target="http://www.pubchem.com/" TargetMode="External"/><Relationship Id="rId182" Type="http://schemas.openxmlformats.org/officeDocument/2006/relationships/hyperlink" Target="http://www.chemspider.com/" TargetMode="External"/><Relationship Id="rId378" Type="http://schemas.openxmlformats.org/officeDocument/2006/relationships/hyperlink" Target="http://www.pubchem.com/" TargetMode="External"/><Relationship Id="rId403" Type="http://schemas.openxmlformats.org/officeDocument/2006/relationships/hyperlink" Target="http://www.pubchem.com/" TargetMode="External"/><Relationship Id="rId585" Type="http://schemas.openxmlformats.org/officeDocument/2006/relationships/hyperlink" Target="https://echa.europa.eu/information-on-chemicals" TargetMode="External"/><Relationship Id="rId6" Type="http://schemas.openxmlformats.org/officeDocument/2006/relationships/hyperlink" Target="http://www.pubchem.com/" TargetMode="External"/><Relationship Id="rId238" Type="http://schemas.openxmlformats.org/officeDocument/2006/relationships/hyperlink" Target="http://www.sigmaaldrich.com/" TargetMode="External"/><Relationship Id="rId445" Type="http://schemas.openxmlformats.org/officeDocument/2006/relationships/hyperlink" Target="http://www.pubchem.com/" TargetMode="External"/><Relationship Id="rId487" Type="http://schemas.openxmlformats.org/officeDocument/2006/relationships/hyperlink" Target="https://echa.europa.eu/information-on-chemicals" TargetMode="External"/><Relationship Id="rId610" Type="http://schemas.openxmlformats.org/officeDocument/2006/relationships/hyperlink" Target="https://echa.europa.eu/information-on-chemicals" TargetMode="External"/><Relationship Id="rId291" Type="http://schemas.openxmlformats.org/officeDocument/2006/relationships/hyperlink" Target="http://www.pubchem.com/" TargetMode="External"/><Relationship Id="rId305" Type="http://schemas.openxmlformats.org/officeDocument/2006/relationships/hyperlink" Target="http://www.sigmaaldrich.com/" TargetMode="External"/><Relationship Id="rId347" Type="http://schemas.openxmlformats.org/officeDocument/2006/relationships/hyperlink" Target="http://www.sigmaaldrich.com/" TargetMode="External"/><Relationship Id="rId512" Type="http://schemas.openxmlformats.org/officeDocument/2006/relationships/hyperlink" Target="https://echa.europa.eu/information-on-chemicals" TargetMode="External"/><Relationship Id="rId44" Type="http://schemas.openxmlformats.org/officeDocument/2006/relationships/hyperlink" Target="http://www.pubchem.com/" TargetMode="External"/><Relationship Id="rId86" Type="http://schemas.openxmlformats.org/officeDocument/2006/relationships/hyperlink" Target="http://www.pubchem.com/" TargetMode="External"/><Relationship Id="rId151" Type="http://schemas.openxmlformats.org/officeDocument/2006/relationships/hyperlink" Target="http://www.pubchem.com/" TargetMode="External"/><Relationship Id="rId389" Type="http://schemas.openxmlformats.org/officeDocument/2006/relationships/hyperlink" Target="http://www.pubchem.com/" TargetMode="External"/><Relationship Id="rId554" Type="http://schemas.openxmlformats.org/officeDocument/2006/relationships/hyperlink" Target="https://echa.europa.eu/information-on-chemicals" TargetMode="External"/><Relationship Id="rId596" Type="http://schemas.openxmlformats.org/officeDocument/2006/relationships/hyperlink" Target="https://echa.europa.eu/information-on-chemicals" TargetMode="External"/><Relationship Id="rId193" Type="http://schemas.openxmlformats.org/officeDocument/2006/relationships/hyperlink" Target="http://www.sigmaaldrich.com/" TargetMode="External"/><Relationship Id="rId207" Type="http://schemas.openxmlformats.org/officeDocument/2006/relationships/hyperlink" Target="http://www.chemspider.com/" TargetMode="External"/><Relationship Id="rId249" Type="http://schemas.openxmlformats.org/officeDocument/2006/relationships/hyperlink" Target="http://www.chemspider.com/" TargetMode="External"/><Relationship Id="rId414" Type="http://schemas.openxmlformats.org/officeDocument/2006/relationships/hyperlink" Target="http://www.pubchem.com/" TargetMode="External"/><Relationship Id="rId456" Type="http://schemas.openxmlformats.org/officeDocument/2006/relationships/hyperlink" Target="https://echa.europa.eu/information-on-chemicals" TargetMode="External"/><Relationship Id="rId498" Type="http://schemas.openxmlformats.org/officeDocument/2006/relationships/hyperlink" Target="https://echa.europa.eu/information-on-chemicals" TargetMode="External"/><Relationship Id="rId621" Type="http://schemas.openxmlformats.org/officeDocument/2006/relationships/hyperlink" Target="https://echa.europa.eu/information-on-chemicals" TargetMode="External"/><Relationship Id="rId13" Type="http://schemas.openxmlformats.org/officeDocument/2006/relationships/hyperlink" Target="http://www.pubchem.com/" TargetMode="External"/><Relationship Id="rId109" Type="http://schemas.openxmlformats.org/officeDocument/2006/relationships/hyperlink" Target="http://www.pubchem.com/" TargetMode="External"/><Relationship Id="rId260" Type="http://schemas.openxmlformats.org/officeDocument/2006/relationships/hyperlink" Target="http://www.sigmaaldrich.com/" TargetMode="External"/><Relationship Id="rId316" Type="http://schemas.openxmlformats.org/officeDocument/2006/relationships/hyperlink" Target="http://www.sigmaaldrich.com/" TargetMode="External"/><Relationship Id="rId523" Type="http://schemas.openxmlformats.org/officeDocument/2006/relationships/hyperlink" Target="https://echa.europa.eu/information-on-chemicals" TargetMode="External"/><Relationship Id="rId55" Type="http://schemas.openxmlformats.org/officeDocument/2006/relationships/hyperlink" Target="http://www.pubchem.com/" TargetMode="External"/><Relationship Id="rId97" Type="http://schemas.openxmlformats.org/officeDocument/2006/relationships/hyperlink" Target="http://www.pubchem.com/" TargetMode="External"/><Relationship Id="rId120" Type="http://schemas.openxmlformats.org/officeDocument/2006/relationships/hyperlink" Target="http://www.pubchem.com/" TargetMode="External"/><Relationship Id="rId358" Type="http://schemas.openxmlformats.org/officeDocument/2006/relationships/hyperlink" Target="http://www.chemspider.com/" TargetMode="External"/><Relationship Id="rId565" Type="http://schemas.openxmlformats.org/officeDocument/2006/relationships/hyperlink" Target="https://echa.europa.eu/information-on-chemicals" TargetMode="External"/><Relationship Id="rId162" Type="http://schemas.openxmlformats.org/officeDocument/2006/relationships/hyperlink" Target="http://www.pubchem.com/" TargetMode="External"/><Relationship Id="rId218" Type="http://schemas.openxmlformats.org/officeDocument/2006/relationships/hyperlink" Target="http://www.sigmaaldrich.com/" TargetMode="External"/><Relationship Id="rId425" Type="http://schemas.openxmlformats.org/officeDocument/2006/relationships/hyperlink" Target="http://www.pubchem.com/" TargetMode="External"/><Relationship Id="rId467" Type="http://schemas.openxmlformats.org/officeDocument/2006/relationships/hyperlink" Target="https://echa.europa.eu/information-on-chemicals" TargetMode="External"/><Relationship Id="rId271" Type="http://schemas.openxmlformats.org/officeDocument/2006/relationships/hyperlink" Target="http://www.chemspider.com/" TargetMode="External"/><Relationship Id="rId24" Type="http://schemas.openxmlformats.org/officeDocument/2006/relationships/hyperlink" Target="http://www.pubchem.com/" TargetMode="External"/><Relationship Id="rId66" Type="http://schemas.openxmlformats.org/officeDocument/2006/relationships/hyperlink" Target="http://www.pubchem.com/" TargetMode="External"/><Relationship Id="rId131" Type="http://schemas.openxmlformats.org/officeDocument/2006/relationships/hyperlink" Target="http://www.pubchem.com/" TargetMode="External"/><Relationship Id="rId327" Type="http://schemas.openxmlformats.org/officeDocument/2006/relationships/hyperlink" Target="http://www.sigmaaldrich.com/" TargetMode="External"/><Relationship Id="rId369" Type="http://schemas.openxmlformats.org/officeDocument/2006/relationships/hyperlink" Target="http://www.pubchem.com/" TargetMode="External"/><Relationship Id="rId534" Type="http://schemas.openxmlformats.org/officeDocument/2006/relationships/hyperlink" Target="https://echa.europa.eu/information-on-chemicals" TargetMode="External"/><Relationship Id="rId576" Type="http://schemas.openxmlformats.org/officeDocument/2006/relationships/hyperlink" Target="https://echa.europa.eu/information-on-chemicals" TargetMode="External"/><Relationship Id="rId173" Type="http://schemas.openxmlformats.org/officeDocument/2006/relationships/hyperlink" Target="http://www.pubchem.com/" TargetMode="External"/><Relationship Id="rId229" Type="http://schemas.openxmlformats.org/officeDocument/2006/relationships/hyperlink" Target="http://www.sigmaaldrich.com/" TargetMode="External"/><Relationship Id="rId380" Type="http://schemas.openxmlformats.org/officeDocument/2006/relationships/hyperlink" Target="http://www.pubchem.com/" TargetMode="External"/><Relationship Id="rId436" Type="http://schemas.openxmlformats.org/officeDocument/2006/relationships/hyperlink" Target="http://www.pubchem.com/" TargetMode="External"/><Relationship Id="rId601" Type="http://schemas.openxmlformats.org/officeDocument/2006/relationships/hyperlink" Target="https://echa.europa.eu/information-on-chemicals" TargetMode="External"/><Relationship Id="rId240" Type="http://schemas.openxmlformats.org/officeDocument/2006/relationships/hyperlink" Target="http://www.chemspider.com/" TargetMode="External"/><Relationship Id="rId478" Type="http://schemas.openxmlformats.org/officeDocument/2006/relationships/hyperlink" Target="https://echa.europa.eu/information-on-chemicals" TargetMode="External"/><Relationship Id="rId35" Type="http://schemas.openxmlformats.org/officeDocument/2006/relationships/hyperlink" Target="http://www.pubchem.com/" TargetMode="External"/><Relationship Id="rId77" Type="http://schemas.openxmlformats.org/officeDocument/2006/relationships/hyperlink" Target="http://www.pubchem.com/" TargetMode="External"/><Relationship Id="rId100" Type="http://schemas.openxmlformats.org/officeDocument/2006/relationships/hyperlink" Target="http://www.pubchem.com/" TargetMode="External"/><Relationship Id="rId282" Type="http://schemas.openxmlformats.org/officeDocument/2006/relationships/hyperlink" Target="http://www.sigmaaldrich.com/" TargetMode="External"/><Relationship Id="rId338" Type="http://schemas.openxmlformats.org/officeDocument/2006/relationships/hyperlink" Target="http://www.sigmaaldrich.com/" TargetMode="External"/><Relationship Id="rId503" Type="http://schemas.openxmlformats.org/officeDocument/2006/relationships/hyperlink" Target="https://echa.europa.eu/information-on-chemicals" TargetMode="External"/><Relationship Id="rId545" Type="http://schemas.openxmlformats.org/officeDocument/2006/relationships/hyperlink" Target="https://echa.europa.eu/information-on-chemicals" TargetMode="External"/><Relationship Id="rId587" Type="http://schemas.openxmlformats.org/officeDocument/2006/relationships/hyperlink" Target="https://echa.europa.eu/information-on-chemicals" TargetMode="External"/><Relationship Id="rId8" Type="http://schemas.openxmlformats.org/officeDocument/2006/relationships/hyperlink" Target="http://www.pubchem.com/" TargetMode="External"/><Relationship Id="rId142" Type="http://schemas.openxmlformats.org/officeDocument/2006/relationships/hyperlink" Target="http://www.pubchem.com/" TargetMode="External"/><Relationship Id="rId184" Type="http://schemas.openxmlformats.org/officeDocument/2006/relationships/hyperlink" Target="http://www.chemspider.com/" TargetMode="External"/><Relationship Id="rId391" Type="http://schemas.openxmlformats.org/officeDocument/2006/relationships/hyperlink" Target="http://www.pubchem.com/" TargetMode="External"/><Relationship Id="rId405" Type="http://schemas.openxmlformats.org/officeDocument/2006/relationships/hyperlink" Target="http://www.pubchem.com/" TargetMode="External"/><Relationship Id="rId447" Type="http://schemas.openxmlformats.org/officeDocument/2006/relationships/hyperlink" Target="http://www.pubchem.com/" TargetMode="External"/><Relationship Id="rId612" Type="http://schemas.openxmlformats.org/officeDocument/2006/relationships/hyperlink" Target="https://echa.europa.eu/information-on-chemicals" TargetMode="External"/><Relationship Id="rId251" Type="http://schemas.openxmlformats.org/officeDocument/2006/relationships/hyperlink" Target="http://www.sigmaaldrich.com/" TargetMode="External"/><Relationship Id="rId489" Type="http://schemas.openxmlformats.org/officeDocument/2006/relationships/hyperlink" Target="https://echa.europa.eu/information-on-chemicals" TargetMode="External"/><Relationship Id="rId46" Type="http://schemas.openxmlformats.org/officeDocument/2006/relationships/hyperlink" Target="http://www.pubchem.com/" TargetMode="External"/><Relationship Id="rId293" Type="http://schemas.openxmlformats.org/officeDocument/2006/relationships/hyperlink" Target="http://www.pubchem.com/" TargetMode="External"/><Relationship Id="rId307" Type="http://schemas.openxmlformats.org/officeDocument/2006/relationships/hyperlink" Target="http://www.sigmaaldrich.com/" TargetMode="External"/><Relationship Id="rId349" Type="http://schemas.openxmlformats.org/officeDocument/2006/relationships/hyperlink" Target="http://www.sigmaaldrich.com/" TargetMode="External"/><Relationship Id="rId514" Type="http://schemas.openxmlformats.org/officeDocument/2006/relationships/hyperlink" Target="https://echa.europa.eu/information-on-chemicals" TargetMode="External"/><Relationship Id="rId556" Type="http://schemas.openxmlformats.org/officeDocument/2006/relationships/hyperlink" Target="https://echa.europa.eu/information-on-chemicals" TargetMode="External"/><Relationship Id="rId88" Type="http://schemas.openxmlformats.org/officeDocument/2006/relationships/hyperlink" Target="http://www.pubchem.com/" TargetMode="External"/><Relationship Id="rId111" Type="http://schemas.openxmlformats.org/officeDocument/2006/relationships/hyperlink" Target="http://www.pubchem.com/" TargetMode="External"/><Relationship Id="rId153" Type="http://schemas.openxmlformats.org/officeDocument/2006/relationships/hyperlink" Target="http://www.pubchem.com/" TargetMode="External"/><Relationship Id="rId195" Type="http://schemas.openxmlformats.org/officeDocument/2006/relationships/hyperlink" Target="http://www.pubchem.com/" TargetMode="External"/><Relationship Id="rId209" Type="http://schemas.openxmlformats.org/officeDocument/2006/relationships/hyperlink" Target="http://www.chemspider.com/" TargetMode="External"/><Relationship Id="rId360" Type="http://schemas.openxmlformats.org/officeDocument/2006/relationships/hyperlink" Target="http://www.chemspider.com/" TargetMode="External"/><Relationship Id="rId416" Type="http://schemas.openxmlformats.org/officeDocument/2006/relationships/hyperlink" Target="http://www.pubchem.com/" TargetMode="External"/><Relationship Id="rId598" Type="http://schemas.openxmlformats.org/officeDocument/2006/relationships/hyperlink" Target="https://echa.europa.eu/information-on-chemicals" TargetMode="External"/><Relationship Id="rId220" Type="http://schemas.openxmlformats.org/officeDocument/2006/relationships/hyperlink" Target="http://www.sigmaaldrich.com/" TargetMode="External"/><Relationship Id="rId458" Type="http://schemas.openxmlformats.org/officeDocument/2006/relationships/hyperlink" Target="https://echa.europa.eu/information-on-chemicals" TargetMode="External"/><Relationship Id="rId623" Type="http://schemas.openxmlformats.org/officeDocument/2006/relationships/hyperlink" Target="https://echa.europa.eu/information-on-chemicals" TargetMode="External"/><Relationship Id="rId15" Type="http://schemas.openxmlformats.org/officeDocument/2006/relationships/hyperlink" Target="http://www.pubchem.com/" TargetMode="External"/><Relationship Id="rId57" Type="http://schemas.openxmlformats.org/officeDocument/2006/relationships/hyperlink" Target="http://www.pubchem.com/" TargetMode="External"/><Relationship Id="rId262" Type="http://schemas.openxmlformats.org/officeDocument/2006/relationships/hyperlink" Target="http://www.pubchem.com/" TargetMode="External"/><Relationship Id="rId318" Type="http://schemas.openxmlformats.org/officeDocument/2006/relationships/hyperlink" Target="http://www.sigmaaldrich.com/" TargetMode="External"/><Relationship Id="rId525" Type="http://schemas.openxmlformats.org/officeDocument/2006/relationships/hyperlink" Target="https://echa.europa.eu/information-on-chemicals" TargetMode="External"/><Relationship Id="rId567" Type="http://schemas.openxmlformats.org/officeDocument/2006/relationships/hyperlink" Target="https://echa.europa.eu/information-on-chemicals" TargetMode="External"/><Relationship Id="rId99" Type="http://schemas.openxmlformats.org/officeDocument/2006/relationships/hyperlink" Target="http://www.pubchem.com/" TargetMode="External"/><Relationship Id="rId122" Type="http://schemas.openxmlformats.org/officeDocument/2006/relationships/hyperlink" Target="http://www.pubchem.com/" TargetMode="External"/><Relationship Id="rId164" Type="http://schemas.openxmlformats.org/officeDocument/2006/relationships/hyperlink" Target="http://www.pubchem.com/" TargetMode="External"/><Relationship Id="rId371" Type="http://schemas.openxmlformats.org/officeDocument/2006/relationships/hyperlink" Target="http://www.pubchem.com/" TargetMode="External"/><Relationship Id="rId427" Type="http://schemas.openxmlformats.org/officeDocument/2006/relationships/hyperlink" Target="http://www.pubchem.com/" TargetMode="External"/><Relationship Id="rId469" Type="http://schemas.openxmlformats.org/officeDocument/2006/relationships/hyperlink" Target="https://echa.europa.eu/information-on-chemicals" TargetMode="External"/><Relationship Id="rId26" Type="http://schemas.openxmlformats.org/officeDocument/2006/relationships/hyperlink" Target="http://www.pubchem.com/" TargetMode="External"/><Relationship Id="rId231" Type="http://schemas.openxmlformats.org/officeDocument/2006/relationships/hyperlink" Target="http://www.sigmaaldrich.com/" TargetMode="External"/><Relationship Id="rId273" Type="http://schemas.openxmlformats.org/officeDocument/2006/relationships/hyperlink" Target="http://www.pubchem.com/" TargetMode="External"/><Relationship Id="rId329" Type="http://schemas.openxmlformats.org/officeDocument/2006/relationships/hyperlink" Target="http://www.sigmaaldrich.com/" TargetMode="External"/><Relationship Id="rId480" Type="http://schemas.openxmlformats.org/officeDocument/2006/relationships/hyperlink" Target="https://echa.europa.eu/information-on-chemicals" TargetMode="External"/><Relationship Id="rId536" Type="http://schemas.openxmlformats.org/officeDocument/2006/relationships/hyperlink" Target="https://echa.europa.eu/information-on-chemicals" TargetMode="External"/><Relationship Id="rId68" Type="http://schemas.openxmlformats.org/officeDocument/2006/relationships/hyperlink" Target="http://www.pubchem.com/" TargetMode="External"/><Relationship Id="rId133" Type="http://schemas.openxmlformats.org/officeDocument/2006/relationships/hyperlink" Target="http://www.pubchem.com/" TargetMode="External"/><Relationship Id="rId175" Type="http://schemas.openxmlformats.org/officeDocument/2006/relationships/hyperlink" Target="http://www.pubchem.com/" TargetMode="External"/><Relationship Id="rId340" Type="http://schemas.openxmlformats.org/officeDocument/2006/relationships/hyperlink" Target="http://www.sigmaaldrich.com/" TargetMode="External"/><Relationship Id="rId578" Type="http://schemas.openxmlformats.org/officeDocument/2006/relationships/hyperlink" Target="https://echa.europa.eu/information-on-chemicals" TargetMode="External"/><Relationship Id="rId200" Type="http://schemas.openxmlformats.org/officeDocument/2006/relationships/hyperlink" Target="http://www.pubchem.com/" TargetMode="External"/><Relationship Id="rId382" Type="http://schemas.openxmlformats.org/officeDocument/2006/relationships/hyperlink" Target="http://www.pubchem.com/" TargetMode="External"/><Relationship Id="rId438" Type="http://schemas.openxmlformats.org/officeDocument/2006/relationships/hyperlink" Target="http://www.pubchem.com/" TargetMode="External"/><Relationship Id="rId603" Type="http://schemas.openxmlformats.org/officeDocument/2006/relationships/hyperlink" Target="https://echa.europa.eu/information-on-chemicals" TargetMode="External"/><Relationship Id="rId242" Type="http://schemas.openxmlformats.org/officeDocument/2006/relationships/hyperlink" Target="http://www.chemspider.com/" TargetMode="External"/><Relationship Id="rId284" Type="http://schemas.openxmlformats.org/officeDocument/2006/relationships/hyperlink" Target="http://www.chemspider.com/" TargetMode="External"/><Relationship Id="rId491" Type="http://schemas.openxmlformats.org/officeDocument/2006/relationships/hyperlink" Target="https://echa.europa.eu/information-on-chemicals" TargetMode="External"/><Relationship Id="rId505" Type="http://schemas.openxmlformats.org/officeDocument/2006/relationships/hyperlink" Target="https://echa.europa.eu/information-on-chemicals" TargetMode="External"/><Relationship Id="rId37" Type="http://schemas.openxmlformats.org/officeDocument/2006/relationships/hyperlink" Target="http://www.pubchem.com/" TargetMode="External"/><Relationship Id="rId79" Type="http://schemas.openxmlformats.org/officeDocument/2006/relationships/hyperlink" Target="http://www.pubchem.com/" TargetMode="External"/><Relationship Id="rId102" Type="http://schemas.openxmlformats.org/officeDocument/2006/relationships/hyperlink" Target="http://www.pubchem.com/" TargetMode="External"/><Relationship Id="rId144" Type="http://schemas.openxmlformats.org/officeDocument/2006/relationships/hyperlink" Target="http://www.pubchem.com/" TargetMode="External"/><Relationship Id="rId547" Type="http://schemas.openxmlformats.org/officeDocument/2006/relationships/hyperlink" Target="https://echa.europa.eu/information-on-chemicals" TargetMode="External"/><Relationship Id="rId589" Type="http://schemas.openxmlformats.org/officeDocument/2006/relationships/hyperlink" Target="https://echa.europa.eu/information-on-chemicals" TargetMode="External"/><Relationship Id="rId90" Type="http://schemas.openxmlformats.org/officeDocument/2006/relationships/hyperlink" Target="http://www.pubchem.com/" TargetMode="External"/><Relationship Id="rId186" Type="http://schemas.openxmlformats.org/officeDocument/2006/relationships/hyperlink" Target="http://www.chemspider.com/" TargetMode="External"/><Relationship Id="rId351" Type="http://schemas.openxmlformats.org/officeDocument/2006/relationships/hyperlink" Target="http://www.sigmaaldrich.com/" TargetMode="External"/><Relationship Id="rId393" Type="http://schemas.openxmlformats.org/officeDocument/2006/relationships/hyperlink" Target="http://www.pubchem.com/" TargetMode="External"/><Relationship Id="rId407" Type="http://schemas.openxmlformats.org/officeDocument/2006/relationships/hyperlink" Target="http://www.pubchem.com/" TargetMode="External"/><Relationship Id="rId449" Type="http://schemas.openxmlformats.org/officeDocument/2006/relationships/hyperlink" Target="http://www.pubchem.com/" TargetMode="External"/><Relationship Id="rId614" Type="http://schemas.openxmlformats.org/officeDocument/2006/relationships/hyperlink" Target="https://echa.europa.eu/information-on-chemicals" TargetMode="External"/><Relationship Id="rId211" Type="http://schemas.openxmlformats.org/officeDocument/2006/relationships/hyperlink" Target="http://www.chemspider.com/" TargetMode="External"/><Relationship Id="rId253" Type="http://schemas.openxmlformats.org/officeDocument/2006/relationships/hyperlink" Target="http://www.chemspider.com/" TargetMode="External"/><Relationship Id="rId295" Type="http://schemas.openxmlformats.org/officeDocument/2006/relationships/hyperlink" Target="http://www.sigmaaldrich.com/" TargetMode="External"/><Relationship Id="rId309" Type="http://schemas.openxmlformats.org/officeDocument/2006/relationships/hyperlink" Target="http://www.sigmaaldrich.com/" TargetMode="External"/><Relationship Id="rId460" Type="http://schemas.openxmlformats.org/officeDocument/2006/relationships/hyperlink" Target="https://echa.europa.eu/information-on-chemicals" TargetMode="External"/><Relationship Id="rId516" Type="http://schemas.openxmlformats.org/officeDocument/2006/relationships/hyperlink" Target="https://echa.europa.eu/information-on-chemicals" TargetMode="External"/><Relationship Id="rId48" Type="http://schemas.openxmlformats.org/officeDocument/2006/relationships/hyperlink" Target="http://www.pubchem.com/" TargetMode="External"/><Relationship Id="rId113" Type="http://schemas.openxmlformats.org/officeDocument/2006/relationships/hyperlink" Target="http://www.pubchem.com/" TargetMode="External"/><Relationship Id="rId320" Type="http://schemas.openxmlformats.org/officeDocument/2006/relationships/hyperlink" Target="http://www.sigmaaldrich.com/" TargetMode="External"/><Relationship Id="rId558" Type="http://schemas.openxmlformats.org/officeDocument/2006/relationships/hyperlink" Target="https://echa.europa.eu/information-on-chemicals" TargetMode="External"/><Relationship Id="rId155" Type="http://schemas.openxmlformats.org/officeDocument/2006/relationships/hyperlink" Target="http://www.pubchem.com/" TargetMode="External"/><Relationship Id="rId197" Type="http://schemas.openxmlformats.org/officeDocument/2006/relationships/hyperlink" Target="http://www.chemspider.com/" TargetMode="External"/><Relationship Id="rId362" Type="http://schemas.openxmlformats.org/officeDocument/2006/relationships/hyperlink" Target="http://www.chemspider.com/" TargetMode="External"/><Relationship Id="rId418" Type="http://schemas.openxmlformats.org/officeDocument/2006/relationships/hyperlink" Target="http://www.pubchem.com/" TargetMode="External"/><Relationship Id="rId625" Type="http://schemas.openxmlformats.org/officeDocument/2006/relationships/hyperlink" Target="https://echa.europa.eu/information-on-chemical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368"/>
  <sheetViews>
    <sheetView tabSelected="1" zoomScale="55" zoomScaleNormal="55" workbookViewId="0">
      <pane ySplit="8" topLeftCell="A165" activePane="bottomLeft" state="frozen"/>
      <selection pane="bottomLeft" sqref="A1:BD192"/>
    </sheetView>
  </sheetViews>
  <sheetFormatPr baseColWidth="10" defaultColWidth="11.36328125" defaultRowHeight="14.5" x14ac:dyDescent="0.35"/>
  <cols>
    <col min="1" max="1" width="40.08984375" customWidth="1"/>
    <col min="2" max="2" width="14.81640625" bestFit="1" customWidth="1"/>
    <col min="3" max="3" width="13.36328125" customWidth="1"/>
    <col min="4" max="4" width="13.36328125" style="48" hidden="1" customWidth="1"/>
    <col min="5" max="5" width="13.81640625" bestFit="1" customWidth="1"/>
    <col min="6" max="6" width="22.7265625" bestFit="1" customWidth="1"/>
    <col min="7" max="7" width="14.36328125" hidden="1" customWidth="1"/>
    <col min="8" max="8" width="14.81640625" bestFit="1" customWidth="1"/>
    <col min="9" max="9" width="22.7265625" bestFit="1" customWidth="1"/>
    <col min="10" max="10" width="14.36328125" hidden="1" customWidth="1"/>
    <col min="11" max="11" width="12.26953125" bestFit="1" customWidth="1"/>
    <col min="12" max="12" width="21.26953125" bestFit="1" customWidth="1"/>
    <col min="13" max="13" width="21.26953125" hidden="1" customWidth="1"/>
    <col min="14" max="14" width="11" bestFit="1" customWidth="1"/>
    <col min="15" max="15" width="25.26953125" bestFit="1" customWidth="1"/>
    <col min="16" max="16" width="15.26953125" customWidth="1"/>
    <col min="17" max="17" width="20.36328125" customWidth="1"/>
    <col min="18" max="18" width="16.6328125" hidden="1" customWidth="1"/>
    <col min="19" max="19" width="13.81640625" style="48" bestFit="1" customWidth="1"/>
    <col min="20" max="20" width="21.36328125" style="10" customWidth="1"/>
    <col min="21" max="21" width="15.7265625" style="10" bestFit="1" customWidth="1"/>
    <col min="22" max="22" width="15.7265625" style="10" hidden="1" customWidth="1"/>
    <col min="23" max="54" width="0" style="10" hidden="1" customWidth="1"/>
    <col min="55" max="55" width="5.36328125" style="10" customWidth="1"/>
    <col min="56" max="56" width="47" style="10" bestFit="1" customWidth="1"/>
    <col min="57" max="58" width="11.36328125" style="10"/>
    <col min="59" max="59" width="11.36328125" style="16"/>
    <col min="60" max="16384" width="11.36328125" style="13"/>
  </cols>
  <sheetData>
    <row r="1" spans="1:59" s="102" customFormat="1" x14ac:dyDescent="0.35">
      <c r="A1" s="40" t="s">
        <v>423</v>
      </c>
      <c r="B1" s="40"/>
      <c r="C1" s="40"/>
      <c r="D1" s="1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1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1"/>
    </row>
    <row r="2" spans="1:59" x14ac:dyDescent="0.35">
      <c r="A2" t="s">
        <v>410</v>
      </c>
      <c r="R2" s="48"/>
      <c r="T2" s="16"/>
    </row>
    <row r="3" spans="1:59" ht="14.25" customHeight="1" x14ac:dyDescent="0.35">
      <c r="A3" s="128" t="s">
        <v>0</v>
      </c>
      <c r="B3" s="128" t="s">
        <v>1</v>
      </c>
      <c r="C3" s="130" t="s">
        <v>2</v>
      </c>
      <c r="D3" s="52"/>
      <c r="E3" s="136" t="s">
        <v>3</v>
      </c>
      <c r="F3" s="136"/>
      <c r="G3" s="136"/>
      <c r="H3" s="136"/>
      <c r="I3" s="136"/>
      <c r="J3" s="136"/>
      <c r="K3" s="136"/>
      <c r="L3" s="136"/>
      <c r="M3" s="136"/>
      <c r="N3" s="136"/>
      <c r="O3" s="137"/>
      <c r="P3" s="65"/>
      <c r="Q3" s="47"/>
      <c r="R3" s="65"/>
      <c r="S3" s="124" t="s">
        <v>420</v>
      </c>
      <c r="T3" s="124"/>
      <c r="U3" s="125"/>
      <c r="V3" s="103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38" t="s">
        <v>428</v>
      </c>
      <c r="BD3" s="139"/>
    </row>
    <row r="4" spans="1:59" ht="59.25" customHeight="1" x14ac:dyDescent="0.45">
      <c r="A4" s="129"/>
      <c r="B4" s="129"/>
      <c r="C4" s="131"/>
      <c r="D4" s="52"/>
      <c r="E4" s="132" t="s">
        <v>4</v>
      </c>
      <c r="F4" s="133"/>
      <c r="G4" s="53"/>
      <c r="H4" s="132" t="s">
        <v>5</v>
      </c>
      <c r="I4" s="133"/>
      <c r="J4" s="53"/>
      <c r="K4" s="134" t="s">
        <v>6</v>
      </c>
      <c r="L4" s="135"/>
      <c r="M4" s="62"/>
      <c r="N4" s="132" t="s">
        <v>7</v>
      </c>
      <c r="O4" s="133"/>
      <c r="P4" s="122" t="s">
        <v>8</v>
      </c>
      <c r="Q4" s="123"/>
      <c r="R4" s="66"/>
      <c r="S4" s="126"/>
      <c r="T4" s="126"/>
      <c r="U4" s="127"/>
      <c r="V4" s="110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40"/>
      <c r="BD4" s="141"/>
    </row>
    <row r="5" spans="1:59" x14ac:dyDescent="0.35">
      <c r="A5" s="14"/>
      <c r="B5" s="17"/>
      <c r="C5" s="6"/>
      <c r="D5" s="9" t="s">
        <v>412</v>
      </c>
      <c r="E5" s="1" t="s">
        <v>9</v>
      </c>
      <c r="F5" s="18" t="s">
        <v>10</v>
      </c>
      <c r="G5" s="9" t="s">
        <v>412</v>
      </c>
      <c r="H5" s="9" t="s">
        <v>9</v>
      </c>
      <c r="I5" s="18" t="s">
        <v>10</v>
      </c>
      <c r="J5" s="1" t="s">
        <v>412</v>
      </c>
      <c r="K5" s="1" t="s">
        <v>11</v>
      </c>
      <c r="L5" s="18" t="s">
        <v>10</v>
      </c>
      <c r="M5" s="9" t="s">
        <v>412</v>
      </c>
      <c r="N5" s="9" t="s">
        <v>12</v>
      </c>
      <c r="O5" s="18" t="s">
        <v>10</v>
      </c>
      <c r="P5" s="9" t="s">
        <v>11</v>
      </c>
      <c r="Q5" s="18" t="s">
        <v>10</v>
      </c>
      <c r="R5" s="1" t="s">
        <v>412</v>
      </c>
      <c r="S5" s="1" t="s">
        <v>13</v>
      </c>
      <c r="T5" s="86" t="s">
        <v>10</v>
      </c>
      <c r="U5" s="87" t="s">
        <v>417</v>
      </c>
      <c r="V5" s="101" t="s">
        <v>412</v>
      </c>
      <c r="W5" s="101" t="s">
        <v>437</v>
      </c>
      <c r="X5" s="101" t="s">
        <v>438</v>
      </c>
      <c r="Y5" s="101" t="s">
        <v>439</v>
      </c>
      <c r="Z5" s="101" t="s">
        <v>455</v>
      </c>
      <c r="AA5" s="101" t="s">
        <v>456</v>
      </c>
      <c r="AB5" s="101" t="s">
        <v>457</v>
      </c>
      <c r="AC5" s="101" t="s">
        <v>458</v>
      </c>
      <c r="AD5" s="101" t="s">
        <v>459</v>
      </c>
      <c r="AE5" s="101" t="s">
        <v>460</v>
      </c>
      <c r="AF5" s="101" t="s">
        <v>461</v>
      </c>
      <c r="AG5" s="101" t="s">
        <v>462</v>
      </c>
      <c r="AH5" s="101" t="s">
        <v>463</v>
      </c>
      <c r="AI5" s="101" t="s">
        <v>464</v>
      </c>
      <c r="AJ5" s="101" t="s">
        <v>465</v>
      </c>
      <c r="AK5" s="101" t="s">
        <v>466</v>
      </c>
      <c r="AL5" s="101" t="s">
        <v>467</v>
      </c>
      <c r="AM5" s="101" t="s">
        <v>468</v>
      </c>
      <c r="AN5" s="101" t="s">
        <v>469</v>
      </c>
      <c r="AO5" s="101" t="s">
        <v>470</v>
      </c>
      <c r="AP5" s="101" t="s">
        <v>471</v>
      </c>
      <c r="AQ5" s="101" t="s">
        <v>472</v>
      </c>
      <c r="AR5" s="101" t="s">
        <v>473</v>
      </c>
      <c r="AS5" s="101" t="s">
        <v>474</v>
      </c>
      <c r="AT5" s="101" t="s">
        <v>475</v>
      </c>
      <c r="AU5" s="101" t="s">
        <v>482</v>
      </c>
      <c r="AV5" s="101" t="s">
        <v>483</v>
      </c>
      <c r="AW5" s="101" t="s">
        <v>484</v>
      </c>
      <c r="AX5" s="101" t="s">
        <v>487</v>
      </c>
      <c r="AY5" s="101" t="s">
        <v>488</v>
      </c>
      <c r="AZ5" s="101" t="s">
        <v>489</v>
      </c>
      <c r="BA5" s="101" t="s">
        <v>492</v>
      </c>
      <c r="BB5" s="101" t="s">
        <v>493</v>
      </c>
      <c r="BC5" s="101" t="s">
        <v>12</v>
      </c>
      <c r="BD5" s="104" t="s">
        <v>10</v>
      </c>
    </row>
    <row r="6" spans="1:59" x14ac:dyDescent="0.35">
      <c r="A6" s="14"/>
      <c r="B6" s="19"/>
      <c r="C6" s="7"/>
      <c r="E6" s="1" t="s">
        <v>14</v>
      </c>
      <c r="F6" s="22"/>
      <c r="G6" s="1"/>
      <c r="H6" s="1" t="s">
        <v>14</v>
      </c>
      <c r="I6" s="22"/>
      <c r="J6" s="1"/>
      <c r="K6" s="1" t="s">
        <v>15</v>
      </c>
      <c r="L6" s="22"/>
      <c r="M6" s="1"/>
      <c r="N6" s="1" t="s">
        <v>15</v>
      </c>
      <c r="O6" s="22"/>
      <c r="P6" s="1"/>
      <c r="Q6" s="22"/>
      <c r="R6" s="1"/>
      <c r="S6" s="1" t="s">
        <v>14</v>
      </c>
      <c r="T6" s="16"/>
      <c r="U6" s="73" t="s">
        <v>421</v>
      </c>
      <c r="V6" s="16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 t="s">
        <v>495</v>
      </c>
      <c r="BD6" s="73"/>
    </row>
    <row r="7" spans="1:59" x14ac:dyDescent="0.35">
      <c r="A7" s="15"/>
      <c r="B7" s="20"/>
      <c r="C7" s="7"/>
      <c r="E7" s="11">
        <v>880</v>
      </c>
      <c r="F7" s="23"/>
      <c r="G7" s="5"/>
      <c r="H7" s="11">
        <v>0.3</v>
      </c>
      <c r="I7" s="23"/>
      <c r="J7" s="5"/>
      <c r="K7" s="11">
        <v>100</v>
      </c>
      <c r="L7" s="23"/>
      <c r="M7" s="5"/>
      <c r="N7" s="11">
        <v>4</v>
      </c>
      <c r="O7" s="23"/>
      <c r="P7" s="5"/>
      <c r="Q7" s="23"/>
      <c r="R7" s="5"/>
      <c r="S7" s="11">
        <v>100</v>
      </c>
      <c r="T7" s="16"/>
      <c r="U7" s="73"/>
      <c r="V7" s="16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>
        <v>3</v>
      </c>
      <c r="BD7" s="73"/>
    </row>
    <row r="8" spans="1:59" x14ac:dyDescent="0.35">
      <c r="A8" s="15"/>
      <c r="B8" s="21"/>
      <c r="C8" s="8"/>
      <c r="E8" s="12">
        <v>920</v>
      </c>
      <c r="F8" s="41"/>
      <c r="G8" s="2"/>
      <c r="H8" s="56">
        <v>0.5</v>
      </c>
      <c r="I8" s="24"/>
      <c r="J8" s="2"/>
      <c r="K8" s="12">
        <v>80</v>
      </c>
      <c r="L8" s="63"/>
      <c r="M8" s="48"/>
      <c r="N8" s="56">
        <v>3.5</v>
      </c>
      <c r="O8" s="24"/>
      <c r="P8" s="2"/>
      <c r="Q8" s="41"/>
      <c r="R8" s="2"/>
      <c r="S8" s="12">
        <v>120</v>
      </c>
      <c r="T8" s="16"/>
      <c r="U8" s="73"/>
      <c r="V8" s="16"/>
      <c r="BC8" s="12">
        <v>5</v>
      </c>
      <c r="BD8" s="73"/>
    </row>
    <row r="9" spans="1:59" x14ac:dyDescent="0.35">
      <c r="A9" s="37" t="s">
        <v>16</v>
      </c>
      <c r="B9" s="37" t="s">
        <v>17</v>
      </c>
      <c r="C9" s="39" t="s">
        <v>18</v>
      </c>
      <c r="D9" s="37" t="s">
        <v>411</v>
      </c>
      <c r="E9" s="37" t="s">
        <v>19</v>
      </c>
      <c r="F9" s="58" t="s">
        <v>20</v>
      </c>
      <c r="G9" s="37" t="s">
        <v>413</v>
      </c>
      <c r="H9" s="37" t="s">
        <v>21</v>
      </c>
      <c r="I9" s="38" t="s">
        <v>22</v>
      </c>
      <c r="J9" s="37" t="s">
        <v>414</v>
      </c>
      <c r="K9" s="37" t="s">
        <v>23</v>
      </c>
      <c r="L9" s="38" t="s">
        <v>24</v>
      </c>
      <c r="M9" s="37" t="s">
        <v>415</v>
      </c>
      <c r="N9" s="37" t="s">
        <v>25</v>
      </c>
      <c r="O9" s="38" t="s">
        <v>26</v>
      </c>
      <c r="P9" s="37" t="s">
        <v>27</v>
      </c>
      <c r="Q9" s="43" t="s">
        <v>28</v>
      </c>
      <c r="R9" s="37" t="s">
        <v>416</v>
      </c>
      <c r="S9" s="37" t="s">
        <v>29</v>
      </c>
      <c r="T9" s="46" t="s">
        <v>30</v>
      </c>
      <c r="U9" s="88" t="s">
        <v>418</v>
      </c>
      <c r="V9" s="46" t="s">
        <v>429</v>
      </c>
      <c r="W9" s="46" t="s">
        <v>433</v>
      </c>
      <c r="X9" s="46" t="s">
        <v>434</v>
      </c>
      <c r="Y9" s="46" t="s">
        <v>435</v>
      </c>
      <c r="Z9" s="46" t="s">
        <v>445</v>
      </c>
      <c r="AA9" s="46" t="s">
        <v>446</v>
      </c>
      <c r="AB9" s="46" t="s">
        <v>447</v>
      </c>
      <c r="AC9" s="46" t="s">
        <v>448</v>
      </c>
      <c r="AD9" s="46" t="s">
        <v>449</v>
      </c>
      <c r="AE9" s="46" t="s">
        <v>450</v>
      </c>
      <c r="AF9" s="46" t="s">
        <v>451</v>
      </c>
      <c r="AG9" s="46" t="s">
        <v>452</v>
      </c>
      <c r="AH9" s="46" t="s">
        <v>453</v>
      </c>
      <c r="AI9" s="46" t="s">
        <v>454</v>
      </c>
      <c r="AJ9" s="46" t="s">
        <v>440</v>
      </c>
      <c r="AK9" s="46" t="s">
        <v>441</v>
      </c>
      <c r="AL9" s="46" t="s">
        <v>442</v>
      </c>
      <c r="AM9" s="46" t="s">
        <v>443</v>
      </c>
      <c r="AN9" s="46" t="s">
        <v>444</v>
      </c>
      <c r="AO9" s="46" t="s">
        <v>436</v>
      </c>
      <c r="AP9" s="46" t="s">
        <v>431</v>
      </c>
      <c r="AQ9" s="46" t="s">
        <v>432</v>
      </c>
      <c r="AR9" s="46" t="s">
        <v>430</v>
      </c>
      <c r="AS9" s="46" t="s">
        <v>476</v>
      </c>
      <c r="AT9" s="46" t="s">
        <v>479</v>
      </c>
      <c r="AU9" s="46" t="s">
        <v>480</v>
      </c>
      <c r="AV9" s="46" t="s">
        <v>481</v>
      </c>
      <c r="AW9" s="46" t="s">
        <v>477</v>
      </c>
      <c r="AX9" s="46" t="s">
        <v>485</v>
      </c>
      <c r="AY9" s="46" t="s">
        <v>486</v>
      </c>
      <c r="AZ9" s="46" t="s">
        <v>478</v>
      </c>
      <c r="BA9" s="46" t="s">
        <v>490</v>
      </c>
      <c r="BB9" s="46" t="s">
        <v>494</v>
      </c>
      <c r="BC9" s="46" t="s">
        <v>491</v>
      </c>
      <c r="BD9" s="88" t="s">
        <v>425</v>
      </c>
    </row>
    <row r="10" spans="1:59" x14ac:dyDescent="0.35">
      <c r="A10" s="29" t="s">
        <v>36</v>
      </c>
      <c r="B10" s="29" t="s">
        <v>37</v>
      </c>
      <c r="C10" s="49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unrestricted</v>
      </c>
      <c r="D10" s="31">
        <f>IF(Tabelle2[[#This Row],[Spalte5]]&lt;=E$7,0,IF(AND(Tabelle2[[#This Row],[Spalte5]]&gt;E$7,Tabelle2[[#This Row],[Spalte5]]&lt;=E$8),1,2))</f>
        <v>0</v>
      </c>
      <c r="E10" s="25">
        <v>862</v>
      </c>
      <c r="F10" s="34" t="s">
        <v>38</v>
      </c>
      <c r="G10" s="95">
        <f>IF(Tabelle2[[#This Row],[Spalte7]]&lt;=H$7,0,IF(AND(Tabelle2[[#This Row],[Spalte7]]&gt;H$7,Tabelle2[[#This Row],[Spalte7]]&lt;=H$8),1,2))</f>
        <v>0</v>
      </c>
      <c r="H10" s="94">
        <v>1.5900000000000001E-2</v>
      </c>
      <c r="I10" s="34" t="s">
        <v>34</v>
      </c>
      <c r="J10" s="95">
        <f>IF(Tabelle2[[#This Row],[Spalte9]]&gt;=K$7,0,IF(AND(Tabelle2[[#This Row],[Spalte9]]&lt;K$7,Tabelle2[[#This Row],[Spalte9]]&gt;=K$8),1,2))</f>
        <v>0</v>
      </c>
      <c r="K10" s="60">
        <v>241.5</v>
      </c>
      <c r="L10" s="34" t="s">
        <v>34</v>
      </c>
      <c r="M10" s="95">
        <f>IF(Tabelle2[[#This Row],[Spalte13]]&gt;=N$7,0,IF(AND(Tabelle2[[#This Row],[Spalte13]]&lt;N$7,Tabelle2[[#This Row],[Spalte13]]&gt;=N$8),1,2))</f>
        <v>0</v>
      </c>
      <c r="N10" s="25">
        <v>4.79</v>
      </c>
      <c r="O10" s="54" t="s">
        <v>38</v>
      </c>
      <c r="P10" s="98">
        <v>104</v>
      </c>
      <c r="Q10" s="71" t="s">
        <v>35</v>
      </c>
      <c r="R10" s="99">
        <f>IF(Tabelle2[[#This Row],[Spalte15]]&lt;=S$7,0,IF(AND(Tabelle2[[#This Row],[Spalte15]]&gt;S$7,Tabelle2[[#This Row],[Spalte15]]&lt;=S$8),1,2))</f>
        <v>0</v>
      </c>
      <c r="S10" s="82">
        <v>23</v>
      </c>
      <c r="T10" s="89" t="s">
        <v>68</v>
      </c>
      <c r="U10" s="97">
        <v>43975</v>
      </c>
      <c r="V10" s="120">
        <f>IF(Tabelle2[[#This Row],[Spalte1836]]&lt;$BC$7,0,IF(AND(Tabelle2[[#This Row],[Spalte1836]]&gt;=$BC$7,Tabelle2[[#This Row],[Spalte1836]]&lt;$BC$8),1,2))</f>
        <v>0</v>
      </c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1</v>
      </c>
      <c r="BD10" s="105" t="s">
        <v>426</v>
      </c>
    </row>
    <row r="11" spans="1:59" x14ac:dyDescent="0.35">
      <c r="A11" s="30" t="s">
        <v>42</v>
      </c>
      <c r="B11" s="30" t="s">
        <v>43</v>
      </c>
      <c r="C11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unrestricted</v>
      </c>
      <c r="D11" s="32">
        <f>IF(Tabelle2[[#This Row],[Spalte5]]&lt;=E$7,0,IF(AND(Tabelle2[[#This Row],[Spalte5]]&gt;E$7,Tabelle2[[#This Row],[Spalte5]]&lt;=E$8),1,2))</f>
        <v>0</v>
      </c>
      <c r="E11" s="3">
        <v>870</v>
      </c>
      <c r="F11" s="35" t="s">
        <v>38</v>
      </c>
      <c r="G11" s="42">
        <f>IF(Tabelle2[[#This Row],[Spalte7]]&lt;=H$7,0,IF(AND(Tabelle2[[#This Row],[Spalte7]]&gt;H$7,Tabelle2[[#This Row],[Spalte7]]&lt;=H$8),1,2))</f>
        <v>0</v>
      </c>
      <c r="H11" s="57">
        <v>5.7899999999999998E-7</v>
      </c>
      <c r="I11" s="35" t="s">
        <v>38</v>
      </c>
      <c r="J11" s="42">
        <f>IF(Tabelle2[[#This Row],[Spalte9]]&gt;=K$7,0,IF(AND(Tabelle2[[#This Row],[Spalte9]]&lt;K$7,Tabelle2[[#This Row],[Spalte9]]&gt;=K$8),1,2))</f>
        <v>0</v>
      </c>
      <c r="K11" s="4">
        <v>217</v>
      </c>
      <c r="L11" s="35" t="s">
        <v>38</v>
      </c>
      <c r="M11" s="42">
        <f>IF(Tabelle2[[#This Row],[Spalte13]]&gt;=N$7,0,IF(AND(Tabelle2[[#This Row],[Spalte13]]&lt;N$7,Tabelle2[[#This Row],[Spalte13]]&gt;=N$8),1,2))</f>
        <v>0</v>
      </c>
      <c r="N11" s="4">
        <v>8.51</v>
      </c>
      <c r="O11" s="55" t="s">
        <v>38</v>
      </c>
      <c r="P11" s="69" t="s">
        <v>44</v>
      </c>
      <c r="Q11" s="71" t="s">
        <v>45</v>
      </c>
      <c r="R11" s="70">
        <f>IF(Tabelle2[[#This Row],[Spalte15]]&lt;=S$7,0,IF(AND(Tabelle2[[#This Row],[Spalte15]]&gt;S$7,Tabelle2[[#This Row],[Spalte15]]&lt;=S$8),1,2))</f>
        <v>0</v>
      </c>
      <c r="S11" s="83">
        <v>47.67</v>
      </c>
      <c r="T11" s="89" t="s">
        <v>68</v>
      </c>
      <c r="U11" s="90">
        <v>43975</v>
      </c>
      <c r="V11" s="116">
        <f>IF(Tabelle2[[#This Row],[Spalte1836]]&lt;$BC$7,0,IF(AND(Tabelle2[[#This Row],[Spalte1836]]&gt;=$BC$7,Tabelle2[[#This Row],[Spalte1836]]&lt;$BC$8),1,2))</f>
        <v>0</v>
      </c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1</v>
      </c>
      <c r="BD11" s="105" t="s">
        <v>426</v>
      </c>
    </row>
    <row r="12" spans="1:59" x14ac:dyDescent="0.35">
      <c r="A12" s="30" t="s">
        <v>39</v>
      </c>
      <c r="B12" s="30" t="s">
        <v>40</v>
      </c>
      <c r="C12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unrestricted</v>
      </c>
      <c r="D12" s="32">
        <f>IF(Tabelle2[[#This Row],[Spalte5]]&lt;=E$7,0,IF(AND(Tabelle2[[#This Row],[Spalte5]]&gt;E$7,Tabelle2[[#This Row],[Spalte5]]&lt;=E$8),1,2))</f>
        <v>0</v>
      </c>
      <c r="E12" s="3">
        <v>873</v>
      </c>
      <c r="F12" s="35" t="s">
        <v>34</v>
      </c>
      <c r="G12" s="42">
        <f>IF(Tabelle2[[#This Row],[Spalte7]]&lt;=H$7,0,IF(AND(Tabelle2[[#This Row],[Spalte7]]&gt;H$7,Tabelle2[[#This Row],[Spalte7]]&lt;=H$8),1,2))</f>
        <v>0</v>
      </c>
      <c r="H12" s="57">
        <v>4.4000000000000003E-3</v>
      </c>
      <c r="I12" s="35" t="s">
        <v>34</v>
      </c>
      <c r="J12" s="42">
        <f>IF(Tabelle2[[#This Row],[Spalte9]]&gt;=K$7,0,IF(AND(Tabelle2[[#This Row],[Spalte9]]&lt;K$7,Tabelle2[[#This Row],[Spalte9]]&gt;=K$8),1,2))</f>
        <v>0</v>
      </c>
      <c r="K12" s="4">
        <v>224</v>
      </c>
      <c r="L12" s="35" t="s">
        <v>34</v>
      </c>
      <c r="M12" s="42">
        <f>IF(Tabelle2[[#This Row],[Spalte13]]&gt;=N$7,0,IF(AND(Tabelle2[[#This Row],[Spalte13]]&lt;N$7,Tabelle2[[#This Row],[Spalte13]]&gt;=N$8),1,2))</f>
        <v>0</v>
      </c>
      <c r="N12" s="3">
        <v>4.41</v>
      </c>
      <c r="O12" s="55" t="s">
        <v>34</v>
      </c>
      <c r="P12" s="68">
        <v>107</v>
      </c>
      <c r="Q12" s="71" t="s">
        <v>41</v>
      </c>
      <c r="R12" s="70">
        <f>IF(Tabelle2[[#This Row],[Spalte15]]&lt;=S$7,0,IF(AND(Tabelle2[[#This Row],[Spalte15]]&gt;S$7,Tabelle2[[#This Row],[Spalte15]]&lt;=S$8),1,2))</f>
        <v>0</v>
      </c>
      <c r="S12" s="83">
        <v>55.959299999999992</v>
      </c>
      <c r="T12" s="89" t="s">
        <v>68</v>
      </c>
      <c r="U12" s="90">
        <v>43975</v>
      </c>
      <c r="V12" s="116">
        <f>IF(Tabelle2[[#This Row],[Spalte1836]]&lt;$BC$7,0,IF(AND(Tabelle2[[#This Row],[Spalte1836]]&gt;=$BC$7,Tabelle2[[#This Row],[Spalte1836]]&lt;$BC$8),1,2))</f>
        <v>0</v>
      </c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1</v>
      </c>
      <c r="BD12" s="105" t="s">
        <v>426</v>
      </c>
    </row>
    <row r="13" spans="1:59" x14ac:dyDescent="0.35">
      <c r="A13" s="30" t="s">
        <v>427</v>
      </c>
      <c r="B13" s="30" t="s">
        <v>71</v>
      </c>
      <c r="C13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unrestricted</v>
      </c>
      <c r="D13" s="32">
        <f>IF(Tabelle2[[#This Row],[Spalte5]]&lt;=E$7,0,IF(AND(Tabelle2[[#This Row],[Spalte5]]&gt;E$7,Tabelle2[[#This Row],[Spalte5]]&lt;=E$8),1,2))</f>
        <v>0</v>
      </c>
      <c r="E13" s="3">
        <v>820</v>
      </c>
      <c r="F13" s="35" t="s">
        <v>34</v>
      </c>
      <c r="G13" s="42">
        <f>IF(Tabelle2[[#This Row],[Spalte7]]&lt;=H$7,0,IF(AND(Tabelle2[[#This Row],[Spalte7]]&gt;H$7,Tabelle2[[#This Row],[Spalte7]]&lt;=H$8),1,2))</f>
        <v>0</v>
      </c>
      <c r="H13" s="57">
        <v>0.1</v>
      </c>
      <c r="I13" s="35" t="s">
        <v>68</v>
      </c>
      <c r="J13" s="42">
        <f>IF(Tabelle2[[#This Row],[Spalte9]]&gt;=K$7,0,IF(AND(Tabelle2[[#This Row],[Spalte9]]&lt;K$7,Tabelle2[[#This Row],[Spalte9]]&gt;=K$8),1,2))</f>
        <v>0</v>
      </c>
      <c r="K13" s="4">
        <v>300</v>
      </c>
      <c r="L13" s="35" t="s">
        <v>34</v>
      </c>
      <c r="M13" s="42">
        <f>IF(Tabelle2[[#This Row],[Spalte13]]&gt;=N$7,0,IF(AND(Tabelle2[[#This Row],[Spalte13]]&lt;N$7,Tabelle2[[#This Row],[Spalte13]]&gt;=N$8),1,2))</f>
        <v>0</v>
      </c>
      <c r="N13" s="3">
        <v>5.7</v>
      </c>
      <c r="O13" s="55" t="s">
        <v>72</v>
      </c>
      <c r="P13" s="68">
        <v>109</v>
      </c>
      <c r="Q13" s="71" t="s">
        <v>45</v>
      </c>
      <c r="R13" s="70">
        <f>IF(Tabelle2[[#This Row],[Spalte15]]&lt;=S$7,0,IF(AND(Tabelle2[[#This Row],[Spalte15]]&gt;S$7,Tabelle2[[#This Row],[Spalte15]]&lt;=S$8),1,2))</f>
        <v>0</v>
      </c>
      <c r="S13" s="83">
        <v>83.64</v>
      </c>
      <c r="T13" s="89" t="s">
        <v>68</v>
      </c>
      <c r="U13" s="90">
        <v>43975</v>
      </c>
      <c r="V13" s="116">
        <f>IF(Tabelle2[[#This Row],[Spalte1836]]&lt;$BC$7,0,IF(AND(Tabelle2[[#This Row],[Spalte1836]]&gt;=$BC$7,Tabelle2[[#This Row],[Spalte1836]]&lt;$BC$8),1,2))</f>
        <v>0</v>
      </c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1</v>
      </c>
      <c r="BD13" s="105" t="s">
        <v>426</v>
      </c>
    </row>
    <row r="14" spans="1:59" x14ac:dyDescent="0.35">
      <c r="A14" s="30" t="s">
        <v>64</v>
      </c>
      <c r="B14" s="30" t="s">
        <v>65</v>
      </c>
      <c r="C14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unrestricted</v>
      </c>
      <c r="D14" s="32">
        <f>IF(Tabelle2[[#This Row],[Spalte5]]&lt;=E$7,0,IF(AND(Tabelle2[[#This Row],[Spalte5]]&gt;E$7,Tabelle2[[#This Row],[Spalte5]]&lt;=E$8),1,2))</f>
        <v>0</v>
      </c>
      <c r="E14" s="3">
        <v>841</v>
      </c>
      <c r="F14" s="35" t="s">
        <v>34</v>
      </c>
      <c r="G14" s="42">
        <f>IF(Tabelle2[[#This Row],[Spalte7]]&lt;=H$7,0,IF(AND(Tabelle2[[#This Row],[Spalte7]]&gt;H$7,Tabelle2[[#This Row],[Spalte7]]&lt;=H$8),1,2))</f>
        <v>0</v>
      </c>
      <c r="H14" s="57">
        <v>1.38E-2</v>
      </c>
      <c r="I14" s="35" t="s">
        <v>34</v>
      </c>
      <c r="J14" s="42">
        <f>IF(Tabelle2[[#This Row],[Spalte9]]&gt;=K$7,0,IF(AND(Tabelle2[[#This Row],[Spalte9]]&lt;K$7,Tabelle2[[#This Row],[Spalte9]]&gt;=K$8),1,2))</f>
        <v>0</v>
      </c>
      <c r="K14" s="4">
        <v>176</v>
      </c>
      <c r="L14" s="35" t="s">
        <v>34</v>
      </c>
      <c r="M14" s="42">
        <f>IF(Tabelle2[[#This Row],[Spalte13]]&gt;=N$7,0,IF(AND(Tabelle2[[#This Row],[Spalte13]]&lt;N$7,Tabelle2[[#This Row],[Spalte13]]&gt;=N$8),1,2))</f>
        <v>0</v>
      </c>
      <c r="N14" s="3">
        <v>4.57</v>
      </c>
      <c r="O14" s="55" t="s">
        <v>34</v>
      </c>
      <c r="P14" s="68">
        <v>43</v>
      </c>
      <c r="Q14" s="71" t="s">
        <v>35</v>
      </c>
      <c r="R14" s="70">
        <f>IF(Tabelle2[[#This Row],[Spalte15]]&lt;=S$7,0,IF(AND(Tabelle2[[#This Row],[Spalte15]]&gt;S$7,Tabelle2[[#This Row],[Spalte15]]&lt;=S$8),1,2))</f>
        <v>0</v>
      </c>
      <c r="S14" s="83">
        <v>5.12</v>
      </c>
      <c r="T14" s="89" t="s">
        <v>68</v>
      </c>
      <c r="U14" s="90">
        <v>43975</v>
      </c>
      <c r="V14" s="116">
        <f>IF(Tabelle2[[#This Row],[Spalte1836]]&lt;$BC$7,0,IF(AND(Tabelle2[[#This Row],[Spalte1836]]&gt;=$BC$7,Tabelle2[[#This Row],[Spalte1836]]&lt;$BC$8),1,2))</f>
        <v>0</v>
      </c>
      <c r="W14" s="111"/>
      <c r="X14" s="111"/>
      <c r="Y14" s="111"/>
      <c r="Z14" s="111"/>
      <c r="AA14" s="111"/>
      <c r="AB14" s="111"/>
      <c r="AC14" s="111"/>
      <c r="AD14" s="111"/>
      <c r="AE14" s="111">
        <v>1</v>
      </c>
      <c r="AF14" s="111">
        <v>1</v>
      </c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14" s="105" t="s">
        <v>426</v>
      </c>
    </row>
    <row r="15" spans="1:59" x14ac:dyDescent="0.35">
      <c r="A15" s="30" t="s">
        <v>73</v>
      </c>
      <c r="B15" s="30" t="s">
        <v>74</v>
      </c>
      <c r="C15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unrestricted</v>
      </c>
      <c r="D15" s="32">
        <f>IF(Tabelle2[[#This Row],[Spalte5]]&lt;=E$7,0,IF(AND(Tabelle2[[#This Row],[Spalte5]]&gt;E$7,Tabelle2[[#This Row],[Spalte5]]&lt;=E$8),1,2))</f>
        <v>0</v>
      </c>
      <c r="E15" s="3">
        <v>741</v>
      </c>
      <c r="F15" s="35" t="s">
        <v>34</v>
      </c>
      <c r="G15" s="42">
        <f>IF(Tabelle2[[#This Row],[Spalte7]]&lt;=H$7,0,IF(AND(Tabelle2[[#This Row],[Spalte7]]&gt;H$7,Tabelle2[[#This Row],[Spalte7]]&lt;=H$8),1,2))</f>
        <v>0</v>
      </c>
      <c r="H15" s="57">
        <v>1.15E-4</v>
      </c>
      <c r="I15" s="35" t="s">
        <v>34</v>
      </c>
      <c r="J15" s="42">
        <f>IF(Tabelle2[[#This Row],[Spalte9]]&gt;=K$7,0,IF(AND(Tabelle2[[#This Row],[Spalte9]]&lt;K$7,Tabelle2[[#This Row],[Spalte9]]&gt;=K$8),1,2))</f>
        <v>0</v>
      </c>
      <c r="K15" s="4">
        <v>170.6</v>
      </c>
      <c r="L15" s="35" t="s">
        <v>34</v>
      </c>
      <c r="M15" s="42">
        <f>IF(Tabelle2[[#This Row],[Spalte13]]&gt;=N$7,0,IF(AND(Tabelle2[[#This Row],[Spalte13]]&lt;N$7,Tabelle2[[#This Row],[Spalte13]]&gt;=N$8),1,2))</f>
        <v>0</v>
      </c>
      <c r="N15" s="3">
        <v>5.7</v>
      </c>
      <c r="O15" s="55" t="s">
        <v>34</v>
      </c>
      <c r="P15" s="68">
        <v>44</v>
      </c>
      <c r="Q15" s="71" t="s">
        <v>45</v>
      </c>
      <c r="R15" s="70">
        <f>IF(Tabelle2[[#This Row],[Spalte15]]&lt;=S$7,0,IF(AND(Tabelle2[[#This Row],[Spalte15]]&gt;S$7,Tabelle2[[#This Row],[Spalte15]]&lt;=S$8),1,2))</f>
        <v>0</v>
      </c>
      <c r="S15" s="83">
        <v>20.6</v>
      </c>
      <c r="T15" s="89" t="s">
        <v>68</v>
      </c>
      <c r="U15" s="90">
        <v>43975</v>
      </c>
      <c r="V15" s="116">
        <f>IF(Tabelle2[[#This Row],[Spalte1836]]&lt;$BC$7,0,IF(AND(Tabelle2[[#This Row],[Spalte1836]]&gt;=$BC$7,Tabelle2[[#This Row],[Spalte1836]]&lt;$BC$8),1,2))</f>
        <v>0</v>
      </c>
      <c r="W15" s="111">
        <v>1</v>
      </c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15" s="105" t="s">
        <v>426</v>
      </c>
    </row>
    <row r="16" spans="1:59" x14ac:dyDescent="0.35">
      <c r="A16" s="30" t="s">
        <v>56</v>
      </c>
      <c r="B16" s="30" t="s">
        <v>57</v>
      </c>
      <c r="C16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unrestricted</v>
      </c>
      <c r="D16" s="32">
        <f>IF(Tabelle2[[#This Row],[Spalte5]]&lt;=E$7,0,IF(AND(Tabelle2[[#This Row],[Spalte5]]&gt;E$7,Tabelle2[[#This Row],[Spalte5]]&lt;=E$8),1,2))</f>
        <v>0</v>
      </c>
      <c r="E16" s="3">
        <v>829.7</v>
      </c>
      <c r="F16" s="35" t="s">
        <v>34</v>
      </c>
      <c r="G16" s="42">
        <f>IF(Tabelle2[[#This Row],[Spalte7]]&lt;=H$7,0,IF(AND(Tabelle2[[#This Row],[Spalte7]]&gt;H$7,Tabelle2[[#This Row],[Spalte7]]&lt;=H$8),1,2))</f>
        <v>0</v>
      </c>
      <c r="H16" s="57">
        <v>3.6999999999999998E-2</v>
      </c>
      <c r="I16" s="35" t="s">
        <v>34</v>
      </c>
      <c r="J16" s="42">
        <f>IF(Tabelle2[[#This Row],[Spalte9]]&gt;=K$7,0,IF(AND(Tabelle2[[#This Row],[Spalte9]]&lt;K$7,Tabelle2[[#This Row],[Spalte9]]&gt;=K$8),1,2))</f>
        <v>0</v>
      </c>
      <c r="K16" s="4">
        <v>230</v>
      </c>
      <c r="L16" s="35" t="s">
        <v>34</v>
      </c>
      <c r="M16" s="42">
        <f>IF(Tabelle2[[#This Row],[Spalte13]]&gt;=N$7,0,IF(AND(Tabelle2[[#This Row],[Spalte13]]&lt;N$7,Tabelle2[[#This Row],[Spalte13]]&gt;=N$8),1,2))</f>
        <v>0</v>
      </c>
      <c r="N16" s="3">
        <v>4.57</v>
      </c>
      <c r="O16" s="55" t="s">
        <v>34</v>
      </c>
      <c r="P16" s="68">
        <v>108</v>
      </c>
      <c r="Q16" s="71" t="s">
        <v>45</v>
      </c>
      <c r="R16" s="70">
        <f>IF(Tabelle2[[#This Row],[Spalte15]]&lt;=S$7,0,IF(AND(Tabelle2[[#This Row],[Spalte15]]&gt;S$7,Tabelle2[[#This Row],[Spalte15]]&lt;=S$8),1,2))</f>
        <v>0</v>
      </c>
      <c r="S16" s="83">
        <v>21.4</v>
      </c>
      <c r="T16" s="89" t="s">
        <v>68</v>
      </c>
      <c r="U16" s="90">
        <v>43975</v>
      </c>
      <c r="V16" s="116">
        <f>IF(Tabelle2[[#This Row],[Spalte1836]]&lt;$BC$7,0,IF(AND(Tabelle2[[#This Row],[Spalte1836]]&gt;=$BC$7,Tabelle2[[#This Row],[Spalte1836]]&lt;$BC$8),1,2))</f>
        <v>0</v>
      </c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>
        <v>1</v>
      </c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111"/>
      <c r="BC16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16" s="105" t="s">
        <v>426</v>
      </c>
    </row>
    <row r="17" spans="1:56" x14ac:dyDescent="0.35">
      <c r="A17" s="30" t="s">
        <v>60</v>
      </c>
      <c r="B17" s="30" t="s">
        <v>61</v>
      </c>
      <c r="C17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unrestricted</v>
      </c>
      <c r="D17" s="32">
        <f>IF(Tabelle2[[#This Row],[Spalte5]]&lt;=E$7,0,IF(AND(Tabelle2[[#This Row],[Spalte5]]&gt;E$7,Tabelle2[[#This Row],[Spalte5]]&lt;=E$8),1,2))</f>
        <v>0</v>
      </c>
      <c r="E17" s="3">
        <v>758</v>
      </c>
      <c r="F17" s="35" t="s">
        <v>34</v>
      </c>
      <c r="G17" s="42">
        <f>IF(Tabelle2[[#This Row],[Spalte7]]&lt;=H$7,0,IF(AND(Tabelle2[[#This Row],[Spalte7]]&gt;H$7,Tabelle2[[#This Row],[Spalte7]]&lt;=H$8),1,2))</f>
        <v>0</v>
      </c>
      <c r="H17" s="57">
        <v>0</v>
      </c>
      <c r="I17" s="35" t="s">
        <v>34</v>
      </c>
      <c r="J17" s="42">
        <f>IF(Tabelle2[[#This Row],[Spalte9]]&gt;=K$7,0,IF(AND(Tabelle2[[#This Row],[Spalte9]]&lt;K$7,Tabelle2[[#This Row],[Spalte9]]&gt;=K$8),1,2))</f>
        <v>0</v>
      </c>
      <c r="K17" s="4">
        <v>212.8</v>
      </c>
      <c r="L17" s="35" t="s">
        <v>34</v>
      </c>
      <c r="M17" s="42">
        <f>IF(Tabelle2[[#This Row],[Spalte13]]&gt;=N$7,0,IF(AND(Tabelle2[[#This Row],[Spalte13]]&lt;N$7,Tabelle2[[#This Row],[Spalte13]]&gt;=N$8),1,2))</f>
        <v>0</v>
      </c>
      <c r="N17" s="3">
        <v>6.1</v>
      </c>
      <c r="O17" s="55" t="s">
        <v>34</v>
      </c>
      <c r="P17" s="68">
        <v>77</v>
      </c>
      <c r="Q17" s="71" t="s">
        <v>35</v>
      </c>
      <c r="R17" s="70">
        <f>IF(Tabelle2[[#This Row],[Spalte15]]&lt;=S$7,0,IF(AND(Tabelle2[[#This Row],[Spalte15]]&gt;S$7,Tabelle2[[#This Row],[Spalte15]]&lt;=S$8),1,2))</f>
        <v>0</v>
      </c>
      <c r="S17" s="83">
        <v>24.1</v>
      </c>
      <c r="T17" s="89" t="s">
        <v>68</v>
      </c>
      <c r="U17" s="90">
        <v>43975</v>
      </c>
      <c r="V17" s="116">
        <f>IF(Tabelle2[[#This Row],[Spalte1836]]&lt;$BC$7,0,IF(AND(Tabelle2[[#This Row],[Spalte1836]]&gt;=$BC$7,Tabelle2[[#This Row],[Spalte1836]]&lt;$BC$8),1,2))</f>
        <v>0</v>
      </c>
      <c r="W17" s="111">
        <v>1</v>
      </c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17" s="105" t="s">
        <v>426</v>
      </c>
    </row>
    <row r="18" spans="1:56" x14ac:dyDescent="0.35">
      <c r="A18" s="30" t="s">
        <v>58</v>
      </c>
      <c r="B18" s="30" t="s">
        <v>59</v>
      </c>
      <c r="C18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unrestricted</v>
      </c>
      <c r="D18" s="32">
        <f>IF(Tabelle2[[#This Row],[Spalte5]]&lt;=E$7,0,IF(AND(Tabelle2[[#This Row],[Spalte5]]&gt;E$7,Tabelle2[[#This Row],[Spalte5]]&lt;=E$8),1,2))</f>
        <v>0</v>
      </c>
      <c r="E18" s="3">
        <v>750</v>
      </c>
      <c r="F18" s="35" t="s">
        <v>34</v>
      </c>
      <c r="G18" s="42">
        <f>IF(Tabelle2[[#This Row],[Spalte7]]&lt;=H$7,0,IF(AND(Tabelle2[[#This Row],[Spalte7]]&gt;H$7,Tabelle2[[#This Row],[Spalte7]]&lt;=H$8),1,2))</f>
        <v>0</v>
      </c>
      <c r="H18" s="57">
        <v>3.7000000000000002E-6</v>
      </c>
      <c r="I18" s="35" t="s">
        <v>34</v>
      </c>
      <c r="J18" s="42">
        <f>IF(Tabelle2[[#This Row],[Spalte9]]&gt;=K$7,0,IF(AND(Tabelle2[[#This Row],[Spalte9]]&lt;K$7,Tabelle2[[#This Row],[Spalte9]]&gt;=K$8),1,2))</f>
        <v>0</v>
      </c>
      <c r="K18" s="4">
        <v>216.3</v>
      </c>
      <c r="L18" s="35" t="s">
        <v>34</v>
      </c>
      <c r="M18" s="42">
        <f>IF(Tabelle2[[#This Row],[Spalte13]]&gt;=N$7,0,IF(AND(Tabelle2[[#This Row],[Spalte13]]&lt;N$7,Tabelle2[[#This Row],[Spalte13]]&gt;=N$8),1,2))</f>
        <v>0</v>
      </c>
      <c r="N18" s="3">
        <v>6.1</v>
      </c>
      <c r="O18" s="55" t="s">
        <v>34</v>
      </c>
      <c r="P18" s="68">
        <v>70</v>
      </c>
      <c r="Q18" s="71" t="s">
        <v>41</v>
      </c>
      <c r="R18" s="70">
        <f>IF(Tabelle2[[#This Row],[Spalte15]]&lt;=S$7,0,IF(AND(Tabelle2[[#This Row],[Spalte15]]&gt;S$7,Tabelle2[[#This Row],[Spalte15]]&lt;=S$8),1,2))</f>
        <v>0</v>
      </c>
      <c r="S18" s="83">
        <v>26.700000000000003</v>
      </c>
      <c r="T18" s="89" t="s">
        <v>68</v>
      </c>
      <c r="U18" s="90">
        <v>43975</v>
      </c>
      <c r="V18" s="116">
        <f>IF(Tabelle2[[#This Row],[Spalte1836]]&lt;$BC$7,0,IF(AND(Tabelle2[[#This Row],[Spalte1836]]&gt;=$BC$7,Tabelle2[[#This Row],[Spalte1836]]&lt;$BC$8),1,2))</f>
        <v>0</v>
      </c>
      <c r="W18" s="111">
        <v>1</v>
      </c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18" s="105" t="s">
        <v>426</v>
      </c>
    </row>
    <row r="19" spans="1:56" x14ac:dyDescent="0.35">
      <c r="A19" s="30" t="s">
        <v>48</v>
      </c>
      <c r="B19" s="30" t="s">
        <v>49</v>
      </c>
      <c r="C19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unrestricted</v>
      </c>
      <c r="D19" s="32">
        <f>IF(Tabelle2[[#This Row],[Spalte5]]&lt;=E$7,0,IF(AND(Tabelle2[[#This Row],[Spalte5]]&gt;E$7,Tabelle2[[#This Row],[Spalte5]]&lt;=E$8),1,2))</f>
        <v>0</v>
      </c>
      <c r="E19" s="3">
        <v>715</v>
      </c>
      <c r="F19" s="35" t="s">
        <v>34</v>
      </c>
      <c r="G19" s="42">
        <f>IF(Tabelle2[[#This Row],[Spalte7]]&lt;=H$7,0,IF(AND(Tabelle2[[#This Row],[Spalte7]]&gt;H$7,Tabelle2[[#This Row],[Spalte7]]&lt;=H$8),1,2))</f>
        <v>0</v>
      </c>
      <c r="H19" s="57">
        <v>4.1000000000000003E-3</v>
      </c>
      <c r="I19" s="35" t="s">
        <v>34</v>
      </c>
      <c r="J19" s="42">
        <f>IF(Tabelle2[[#This Row],[Spalte9]]&gt;=K$7,0,IF(AND(Tabelle2[[#This Row],[Spalte9]]&lt;K$7,Tabelle2[[#This Row],[Spalte9]]&gt;=K$8),1,2))</f>
        <v>0</v>
      </c>
      <c r="K19" s="4">
        <v>121.2</v>
      </c>
      <c r="L19" s="35" t="s">
        <v>34</v>
      </c>
      <c r="M19" s="42">
        <f>IF(Tabelle2[[#This Row],[Spalte13]]&gt;=N$7,0,IF(AND(Tabelle2[[#This Row],[Spalte13]]&lt;N$7,Tabelle2[[#This Row],[Spalte13]]&gt;=N$8),1,2))</f>
        <v>0</v>
      </c>
      <c r="N19" s="3">
        <v>4.57</v>
      </c>
      <c r="O19" s="55" t="s">
        <v>34</v>
      </c>
      <c r="P19" s="68">
        <v>8</v>
      </c>
      <c r="Q19" s="71" t="s">
        <v>35</v>
      </c>
      <c r="R19" s="70">
        <f>IF(Tabelle2[[#This Row],[Spalte15]]&lt;=S$7,0,IF(AND(Tabelle2[[#This Row],[Spalte15]]&gt;S$7,Tabelle2[[#This Row],[Spalte15]]&lt;=S$8),1,2))</f>
        <v>0</v>
      </c>
      <c r="S19" s="83">
        <v>29.100000000000005</v>
      </c>
      <c r="T19" s="89" t="s">
        <v>68</v>
      </c>
      <c r="U19" s="90">
        <v>43975</v>
      </c>
      <c r="V19" s="116">
        <f>IF(Tabelle2[[#This Row],[Spalte1836]]&lt;$BC$7,0,IF(AND(Tabelle2[[#This Row],[Spalte1836]]&gt;=$BC$7,Tabelle2[[#This Row],[Spalte1836]]&lt;$BC$8),1,2))</f>
        <v>0</v>
      </c>
      <c r="W19" s="111">
        <v>1</v>
      </c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19" s="105" t="s">
        <v>426</v>
      </c>
    </row>
    <row r="20" spans="1:56" x14ac:dyDescent="0.35">
      <c r="A20" s="30" t="s">
        <v>46</v>
      </c>
      <c r="B20" s="30" t="s">
        <v>47</v>
      </c>
      <c r="C20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unrestricted</v>
      </c>
      <c r="D20" s="32">
        <f>IF(Tabelle2[[#This Row],[Spalte5]]&lt;=E$7,0,IF(AND(Tabelle2[[#This Row],[Spalte5]]&gt;E$7,Tabelle2[[#This Row],[Spalte5]]&lt;=E$8),1,2))</f>
        <v>0</v>
      </c>
      <c r="E20" s="3">
        <v>699</v>
      </c>
      <c r="F20" s="35" t="s">
        <v>34</v>
      </c>
      <c r="G20" s="42">
        <f>IF(Tabelle2[[#This Row],[Spalte7]]&lt;=H$7,0,IF(AND(Tabelle2[[#This Row],[Spalte7]]&gt;H$7,Tabelle2[[#This Row],[Spalte7]]&lt;=H$8),1,2))</f>
        <v>0</v>
      </c>
      <c r="H20" s="57">
        <v>6.6E-4</v>
      </c>
      <c r="I20" s="35" t="s">
        <v>34</v>
      </c>
      <c r="J20" s="42">
        <f>IF(Tabelle2[[#This Row],[Spalte9]]&gt;=K$7,0,IF(AND(Tabelle2[[#This Row],[Spalte9]]&lt;K$7,Tabelle2[[#This Row],[Spalte9]]&gt;=K$8),1,2))</f>
        <v>0</v>
      </c>
      <c r="K20" s="4">
        <v>126</v>
      </c>
      <c r="L20" s="35" t="s">
        <v>34</v>
      </c>
      <c r="M20" s="42">
        <f>IF(Tabelle2[[#This Row],[Spalte13]]&gt;=N$7,0,IF(AND(Tabelle2[[#This Row],[Spalte13]]&lt;N$7,Tabelle2[[#This Row],[Spalte13]]&gt;=N$8),1,2))</f>
        <v>0</v>
      </c>
      <c r="N20" s="3">
        <v>5.18</v>
      </c>
      <c r="O20" s="55" t="s">
        <v>34</v>
      </c>
      <c r="P20" s="68">
        <v>13</v>
      </c>
      <c r="Q20" s="71" t="s">
        <v>41</v>
      </c>
      <c r="R20" s="70">
        <f>IF(Tabelle2[[#This Row],[Spalte15]]&lt;=S$7,0,IF(AND(Tabelle2[[#This Row],[Spalte15]]&gt;S$7,Tabelle2[[#This Row],[Spalte15]]&lt;=S$8),1,2))</f>
        <v>0</v>
      </c>
      <c r="S20" s="83">
        <v>35.200000000000003</v>
      </c>
      <c r="T20" s="89" t="s">
        <v>68</v>
      </c>
      <c r="U20" s="90">
        <v>43975</v>
      </c>
      <c r="V20" s="116">
        <f>IF(Tabelle2[[#This Row],[Spalte1836]]&lt;$BC$7,0,IF(AND(Tabelle2[[#This Row],[Spalte1836]]&gt;=$BC$7,Tabelle2[[#This Row],[Spalte1836]]&lt;$BC$8),1,2))</f>
        <v>0</v>
      </c>
      <c r="W20" s="111">
        <v>1</v>
      </c>
      <c r="X20" s="111"/>
      <c r="Y20" s="111"/>
      <c r="Z20" s="111"/>
      <c r="AA20" s="111"/>
      <c r="AB20" s="111"/>
      <c r="AC20" s="111">
        <v>1</v>
      </c>
      <c r="AD20" s="111"/>
      <c r="AE20" s="111">
        <v>1</v>
      </c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20" s="105" t="s">
        <v>426</v>
      </c>
    </row>
    <row r="21" spans="1:56" x14ac:dyDescent="0.35">
      <c r="A21" s="30" t="s">
        <v>62</v>
      </c>
      <c r="B21" s="30" t="s">
        <v>63</v>
      </c>
      <c r="C21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unrestricted</v>
      </c>
      <c r="D21" s="32">
        <f>IF(Tabelle2[[#This Row],[Spalte5]]&lt;=E$7,0,IF(AND(Tabelle2[[#This Row],[Spalte5]]&gt;E$7,Tabelle2[[#This Row],[Spalte5]]&lt;=E$8),1,2))</f>
        <v>0</v>
      </c>
      <c r="E21" s="3">
        <v>730</v>
      </c>
      <c r="F21" s="35" t="s">
        <v>34</v>
      </c>
      <c r="G21" s="42">
        <f>IF(Tabelle2[[#This Row],[Spalte7]]&lt;=H$7,0,IF(AND(Tabelle2[[#This Row],[Spalte7]]&gt;H$7,Tabelle2[[#This Row],[Spalte7]]&lt;=H$8),1,2))</f>
        <v>0</v>
      </c>
      <c r="H21" s="57">
        <v>5.1999999999999997E-5</v>
      </c>
      <c r="I21" s="35" t="s">
        <v>34</v>
      </c>
      <c r="J21" s="42">
        <f>IF(Tabelle2[[#This Row],[Spalte9]]&gt;=K$7,0,IF(AND(Tabelle2[[#This Row],[Spalte9]]&lt;K$7,Tabelle2[[#This Row],[Spalte9]]&gt;=K$8),1,2))</f>
        <v>0</v>
      </c>
      <c r="K21" s="4">
        <v>174.1</v>
      </c>
      <c r="L21" s="35" t="s">
        <v>34</v>
      </c>
      <c r="M21" s="42">
        <f>IF(Tabelle2[[#This Row],[Spalte13]]&gt;=N$7,0,IF(AND(Tabelle2[[#This Row],[Spalte13]]&lt;N$7,Tabelle2[[#This Row],[Spalte13]]&gt;=N$8),1,2))</f>
        <v>0</v>
      </c>
      <c r="N21" s="3">
        <v>5.01</v>
      </c>
      <c r="O21" s="55" t="s">
        <v>34</v>
      </c>
      <c r="P21" s="68">
        <v>51</v>
      </c>
      <c r="Q21" s="71" t="s">
        <v>35</v>
      </c>
      <c r="R21" s="70">
        <f>IF(Tabelle2[[#This Row],[Spalte15]]&lt;=S$7,0,IF(AND(Tabelle2[[#This Row],[Spalte15]]&gt;S$7,Tabelle2[[#This Row],[Spalte15]]&lt;=S$8),1,2))</f>
        <v>0</v>
      </c>
      <c r="S21" s="83">
        <v>37.200000000000003</v>
      </c>
      <c r="T21" s="89" t="s">
        <v>68</v>
      </c>
      <c r="U21" s="90">
        <v>43975</v>
      </c>
      <c r="V21" s="116">
        <f>IF(Tabelle2[[#This Row],[Spalte1836]]&lt;$BC$7,0,IF(AND(Tabelle2[[#This Row],[Spalte1836]]&gt;=$BC$7,Tabelle2[[#This Row],[Spalte1836]]&lt;$BC$8),1,2))</f>
        <v>0</v>
      </c>
      <c r="W21" s="111">
        <v>1</v>
      </c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  <c r="BB21" s="111"/>
      <c r="BC21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21" s="105" t="s">
        <v>426</v>
      </c>
    </row>
    <row r="22" spans="1:56" x14ac:dyDescent="0.35">
      <c r="A22" s="30" t="s">
        <v>54</v>
      </c>
      <c r="B22" s="30" t="s">
        <v>55</v>
      </c>
      <c r="C22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unrestricted</v>
      </c>
      <c r="D22" s="32">
        <f>IF(Tabelle2[[#This Row],[Spalte5]]&lt;=E$7,0,IF(AND(Tabelle2[[#This Row],[Spalte5]]&gt;E$7,Tabelle2[[#This Row],[Spalte5]]&lt;=E$8),1,2))</f>
        <v>0</v>
      </c>
      <c r="E22" s="3">
        <v>826</v>
      </c>
      <c r="F22" s="35" t="s">
        <v>34</v>
      </c>
      <c r="G22" s="42">
        <f>IF(Tabelle2[[#This Row],[Spalte7]]&lt;=H$7,0,IF(AND(Tabelle2[[#This Row],[Spalte7]]&gt;H$7,Tabelle2[[#This Row],[Spalte7]]&lt;=H$8),1,2))</f>
        <v>0</v>
      </c>
      <c r="H22" s="57">
        <v>0.02</v>
      </c>
      <c r="I22" s="35" t="s">
        <v>34</v>
      </c>
      <c r="J22" s="42">
        <f>IF(Tabelle2[[#This Row],[Spalte9]]&gt;=K$7,0,IF(AND(Tabelle2[[#This Row],[Spalte9]]&lt;K$7,Tabelle2[[#This Row],[Spalte9]]&gt;=K$8),1,2))</f>
        <v>0</v>
      </c>
      <c r="K22" s="4">
        <v>231.5</v>
      </c>
      <c r="L22" s="35" t="s">
        <v>34</v>
      </c>
      <c r="M22" s="42">
        <f>IF(Tabelle2[[#This Row],[Spalte13]]&gt;=N$7,0,IF(AND(Tabelle2[[#This Row],[Spalte13]]&lt;N$7,Tabelle2[[#This Row],[Spalte13]]&gt;=N$8),1,2))</f>
        <v>0</v>
      </c>
      <c r="N22" s="3">
        <v>4.09</v>
      </c>
      <c r="O22" s="55" t="s">
        <v>34</v>
      </c>
      <c r="P22" s="68">
        <v>96</v>
      </c>
      <c r="Q22" s="71" t="s">
        <v>35</v>
      </c>
      <c r="R22" s="70">
        <f>IF(Tabelle2[[#This Row],[Spalte15]]&lt;=S$7,0,IF(AND(Tabelle2[[#This Row],[Spalte15]]&gt;S$7,Tabelle2[[#This Row],[Spalte15]]&lt;=S$8),1,2))</f>
        <v>0</v>
      </c>
      <c r="S22" s="83">
        <v>38</v>
      </c>
      <c r="T22" s="89" t="s">
        <v>68</v>
      </c>
      <c r="U22" s="90">
        <v>43975</v>
      </c>
      <c r="V22" s="116">
        <f>IF(Tabelle2[[#This Row],[Spalte1836]]&lt;$BC$7,0,IF(AND(Tabelle2[[#This Row],[Spalte1836]]&gt;=$BC$7,Tabelle2[[#This Row],[Spalte1836]]&lt;$BC$8),1,2))</f>
        <v>0</v>
      </c>
      <c r="W22" s="111"/>
      <c r="X22" s="111"/>
      <c r="Y22" s="111"/>
      <c r="Z22" s="111"/>
      <c r="AA22" s="111"/>
      <c r="AB22" s="111"/>
      <c r="AC22" s="111"/>
      <c r="AD22" s="111"/>
      <c r="AE22" s="111">
        <v>1</v>
      </c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1"/>
      <c r="BA22" s="111"/>
      <c r="BB22" s="111"/>
      <c r="BC22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22" s="105" t="s">
        <v>426</v>
      </c>
    </row>
    <row r="23" spans="1:56" x14ac:dyDescent="0.35">
      <c r="A23" s="30" t="s">
        <v>50</v>
      </c>
      <c r="B23" s="30" t="s">
        <v>51</v>
      </c>
      <c r="C23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unrestricted</v>
      </c>
      <c r="D23" s="32">
        <f>IF(Tabelle2[[#This Row],[Spalte5]]&lt;=E$7,0,IF(AND(Tabelle2[[#This Row],[Spalte5]]&gt;E$7,Tabelle2[[#This Row],[Spalte5]]&lt;=E$8),1,2))</f>
        <v>0</v>
      </c>
      <c r="E23" s="3">
        <v>718</v>
      </c>
      <c r="F23" s="35" t="s">
        <v>34</v>
      </c>
      <c r="G23" s="42">
        <f>IF(Tabelle2[[#This Row],[Spalte7]]&lt;=H$7,0,IF(AND(Tabelle2[[#This Row],[Spalte7]]&gt;H$7,Tabelle2[[#This Row],[Spalte7]]&lt;=H$8),1,2))</f>
        <v>0</v>
      </c>
      <c r="H23" s="57">
        <v>2.2000000000000001E-4</v>
      </c>
      <c r="I23" s="35" t="s">
        <v>34</v>
      </c>
      <c r="J23" s="42">
        <f>IF(Tabelle2[[#This Row],[Spalte9]]&gt;=K$7,0,IF(AND(Tabelle2[[#This Row],[Spalte9]]&lt;K$7,Tabelle2[[#This Row],[Spalte9]]&gt;=K$8),1,2))</f>
        <v>0</v>
      </c>
      <c r="K23" s="4">
        <v>150.5</v>
      </c>
      <c r="L23" s="35" t="s">
        <v>34</v>
      </c>
      <c r="M23" s="42">
        <f>IF(Tabelle2[[#This Row],[Spalte13]]&gt;=N$7,0,IF(AND(Tabelle2[[#This Row],[Spalte13]]&lt;N$7,Tabelle2[[#This Row],[Spalte13]]&gt;=N$8),1,2))</f>
        <v>0</v>
      </c>
      <c r="N23" s="3">
        <v>5.65</v>
      </c>
      <c r="O23" s="55" t="s">
        <v>34</v>
      </c>
      <c r="P23" s="68">
        <v>31</v>
      </c>
      <c r="Q23" s="71" t="s">
        <v>35</v>
      </c>
      <c r="R23" s="70">
        <f>IF(Tabelle2[[#This Row],[Spalte15]]&lt;=S$7,0,IF(AND(Tabelle2[[#This Row],[Spalte15]]&gt;S$7,Tabelle2[[#This Row],[Spalte15]]&lt;=S$8),1,2))</f>
        <v>0</v>
      </c>
      <c r="S23" s="83">
        <v>43.4</v>
      </c>
      <c r="T23" s="89" t="s">
        <v>68</v>
      </c>
      <c r="U23" s="90">
        <v>43975</v>
      </c>
      <c r="V23" s="116">
        <f>IF(Tabelle2[[#This Row],[Spalte1836]]&lt;$BC$7,0,IF(AND(Tabelle2[[#This Row],[Spalte1836]]&gt;=$BC$7,Tabelle2[[#This Row],[Spalte1836]]&lt;$BC$8),1,2))</f>
        <v>0</v>
      </c>
      <c r="W23" s="111">
        <v>1</v>
      </c>
      <c r="X23" s="111"/>
      <c r="Y23" s="111"/>
      <c r="Z23" s="111"/>
      <c r="AA23" s="111"/>
      <c r="AB23" s="111"/>
      <c r="AC23" s="111">
        <v>1</v>
      </c>
      <c r="AD23" s="111"/>
      <c r="AE23" s="111">
        <v>1</v>
      </c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23" s="105" t="s">
        <v>426</v>
      </c>
    </row>
    <row r="24" spans="1:56" x14ac:dyDescent="0.35">
      <c r="A24" s="30" t="s">
        <v>69</v>
      </c>
      <c r="B24" s="30" t="s">
        <v>70</v>
      </c>
      <c r="C24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unrestricted</v>
      </c>
      <c r="D24" s="32">
        <f>IF(Tabelle2[[#This Row],[Spalte5]]&lt;=E$7,0,IF(AND(Tabelle2[[#This Row],[Spalte5]]&gt;E$7,Tabelle2[[#This Row],[Spalte5]]&lt;=E$8),1,2))</f>
        <v>0</v>
      </c>
      <c r="E24" s="3">
        <v>770</v>
      </c>
      <c r="F24" s="35" t="s">
        <v>34</v>
      </c>
      <c r="G24" s="42">
        <f>IF(Tabelle2[[#This Row],[Spalte7]]&lt;=H$7,0,IF(AND(Tabelle2[[#This Row],[Spalte7]]&gt;H$7,Tabelle2[[#This Row],[Spalte7]]&lt;=H$8),1,2))</f>
        <v>0</v>
      </c>
      <c r="H24" s="57">
        <v>8.9999999999999996E-7</v>
      </c>
      <c r="I24" s="35" t="s">
        <v>34</v>
      </c>
      <c r="J24" s="42">
        <f>IF(Tabelle2[[#This Row],[Spalte9]]&gt;=K$7,0,IF(AND(Tabelle2[[#This Row],[Spalte9]]&lt;K$7,Tabelle2[[#This Row],[Spalte9]]&gt;=K$8),1,2))</f>
        <v>0</v>
      </c>
      <c r="K24" s="4">
        <v>287.2</v>
      </c>
      <c r="L24" s="35" t="s">
        <v>34</v>
      </c>
      <c r="M24" s="42">
        <f>IF(Tabelle2[[#This Row],[Spalte13]]&gt;=N$7,0,IF(AND(Tabelle2[[#This Row],[Spalte13]]&lt;N$7,Tabelle2[[#This Row],[Spalte13]]&gt;=N$8),1,2))</f>
        <v>0</v>
      </c>
      <c r="N24" s="3">
        <v>8.1999999999999993</v>
      </c>
      <c r="O24" s="55" t="s">
        <v>34</v>
      </c>
      <c r="P24" s="68">
        <v>135</v>
      </c>
      <c r="Q24" s="71" t="s">
        <v>35</v>
      </c>
      <c r="R24" s="70">
        <f>IF(Tabelle2[[#This Row],[Spalte15]]&lt;=S$7,0,IF(AND(Tabelle2[[#This Row],[Spalte15]]&gt;S$7,Tabelle2[[#This Row],[Spalte15]]&lt;=S$8),1,2))</f>
        <v>0</v>
      </c>
      <c r="S24" s="83">
        <v>54.500000000000007</v>
      </c>
      <c r="T24" s="89" t="s">
        <v>68</v>
      </c>
      <c r="U24" s="90">
        <v>43975</v>
      </c>
      <c r="V24" s="116">
        <f>IF(Tabelle2[[#This Row],[Spalte1836]]&lt;$BC$7,0,IF(AND(Tabelle2[[#This Row],[Spalte1836]]&gt;=$BC$7,Tabelle2[[#This Row],[Spalte1836]]&lt;$BC$8),1,2))</f>
        <v>0</v>
      </c>
      <c r="W24" s="111">
        <v>1</v>
      </c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24" s="105" t="s">
        <v>426</v>
      </c>
    </row>
    <row r="25" spans="1:56" x14ac:dyDescent="0.35">
      <c r="A25" s="30" t="s">
        <v>52</v>
      </c>
      <c r="B25" s="30" t="s">
        <v>53</v>
      </c>
      <c r="C25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unrestricted</v>
      </c>
      <c r="D25" s="32">
        <f>IF(Tabelle2[[#This Row],[Spalte5]]&lt;=E$7,0,IF(AND(Tabelle2[[#This Row],[Spalte5]]&gt;E$7,Tabelle2[[#This Row],[Spalte5]]&lt;=E$8),1,2))</f>
        <v>0</v>
      </c>
      <c r="E25" s="3">
        <v>740</v>
      </c>
      <c r="F25" s="35" t="s">
        <v>34</v>
      </c>
      <c r="G25" s="42">
        <f>IF(Tabelle2[[#This Row],[Spalte7]]&lt;=H$7,0,IF(AND(Tabelle2[[#This Row],[Spalte7]]&gt;H$7,Tabelle2[[#This Row],[Spalte7]]&lt;=H$8),1,2))</f>
        <v>0</v>
      </c>
      <c r="H25" s="57">
        <v>4.4000000000000002E-6</v>
      </c>
      <c r="I25" s="35" t="s">
        <v>34</v>
      </c>
      <c r="J25" s="42">
        <f>IF(Tabelle2[[#This Row],[Spalte9]]&gt;=K$7,0,IF(AND(Tabelle2[[#This Row],[Spalte9]]&lt;K$7,Tabelle2[[#This Row],[Spalte9]]&gt;=K$8),1,2))</f>
        <v>0</v>
      </c>
      <c r="K25" s="4">
        <v>195.5</v>
      </c>
      <c r="L25" s="35" t="s">
        <v>34</v>
      </c>
      <c r="M25" s="42">
        <f>IF(Tabelle2[[#This Row],[Spalte13]]&gt;=N$7,0,IF(AND(Tabelle2[[#This Row],[Spalte13]]&lt;N$7,Tabelle2[[#This Row],[Spalte13]]&gt;=N$8),1,2))</f>
        <v>0</v>
      </c>
      <c r="N25" s="3">
        <v>5.74</v>
      </c>
      <c r="O25" s="55" t="s">
        <v>34</v>
      </c>
      <c r="P25" s="68">
        <v>56</v>
      </c>
      <c r="Q25" s="71" t="s">
        <v>41</v>
      </c>
      <c r="R25" s="70">
        <f>IF(Tabelle2[[#This Row],[Spalte15]]&lt;=S$7,0,IF(AND(Tabelle2[[#This Row],[Spalte15]]&gt;S$7,Tabelle2[[#This Row],[Spalte15]]&lt;=S$8),1,2))</f>
        <v>0</v>
      </c>
      <c r="S25" s="83">
        <v>55.9</v>
      </c>
      <c r="T25" s="89" t="s">
        <v>68</v>
      </c>
      <c r="U25" s="90">
        <v>43975</v>
      </c>
      <c r="V25" s="116">
        <f>IF(Tabelle2[[#This Row],[Spalte1836]]&lt;$BC$7,0,IF(AND(Tabelle2[[#This Row],[Spalte1836]]&gt;=$BC$7,Tabelle2[[#This Row],[Spalte1836]]&lt;$BC$8),1,2))</f>
        <v>0</v>
      </c>
      <c r="W25" s="111">
        <v>1</v>
      </c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25" s="105" t="s">
        <v>426</v>
      </c>
    </row>
    <row r="26" spans="1:56" x14ac:dyDescent="0.35">
      <c r="A26" s="30" t="s">
        <v>66</v>
      </c>
      <c r="B26" s="30" t="s">
        <v>67</v>
      </c>
      <c r="C26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unrestricted</v>
      </c>
      <c r="D26" s="32">
        <f>IF(Tabelle2[[#This Row],[Spalte5]]&lt;=E$7,0,IF(AND(Tabelle2[[#This Row],[Spalte5]]&gt;E$7,Tabelle2[[#This Row],[Spalte5]]&lt;=E$8),1,2))</f>
        <v>0</v>
      </c>
      <c r="E26" s="3">
        <v>834</v>
      </c>
      <c r="F26" s="35" t="s">
        <v>68</v>
      </c>
      <c r="G26" s="42">
        <f>IF(Tabelle2[[#This Row],[Spalte7]]&lt;=H$7,0,IF(AND(Tabelle2[[#This Row],[Spalte7]]&gt;H$7,Tabelle2[[#This Row],[Spalte7]]&lt;=H$8),1,2))</f>
        <v>0</v>
      </c>
      <c r="H26" s="57">
        <v>4.9180000000000005E-3</v>
      </c>
      <c r="I26" s="35" t="s">
        <v>38</v>
      </c>
      <c r="J26" s="42">
        <f>IF(Tabelle2[[#This Row],[Spalte9]]&gt;=K$7,0,IF(AND(Tabelle2[[#This Row],[Spalte9]]&lt;K$7,Tabelle2[[#This Row],[Spalte9]]&gt;=K$8),1,2))</f>
        <v>0</v>
      </c>
      <c r="K26" s="4">
        <v>149</v>
      </c>
      <c r="L26" s="35" t="s">
        <v>38</v>
      </c>
      <c r="M26" s="42">
        <f>IF(Tabelle2[[#This Row],[Spalte13]]&gt;=N$7,0,IF(AND(Tabelle2[[#This Row],[Spalte13]]&lt;N$7,Tabelle2[[#This Row],[Spalte13]]&gt;=N$8),1,2))</f>
        <v>0</v>
      </c>
      <c r="N26" s="3">
        <v>4.45</v>
      </c>
      <c r="O26" s="55" t="s">
        <v>38</v>
      </c>
      <c r="P26" s="68">
        <v>28</v>
      </c>
      <c r="Q26" s="71" t="s">
        <v>35</v>
      </c>
      <c r="R26" s="70">
        <f>IF(Tabelle2[[#This Row],[Spalte15]]&lt;=S$7,0,IF(AND(Tabelle2[[#This Row],[Spalte15]]&gt;S$7,Tabelle2[[#This Row],[Spalte15]]&lt;=S$8),1,2))</f>
        <v>0</v>
      </c>
      <c r="S26" s="83">
        <v>56.999999999999993</v>
      </c>
      <c r="T26" s="89" t="s">
        <v>68</v>
      </c>
      <c r="U26" s="90">
        <v>43975</v>
      </c>
      <c r="V26" s="116">
        <f>IF(Tabelle2[[#This Row],[Spalte1836]]&lt;$BC$7,0,IF(AND(Tabelle2[[#This Row],[Spalte1836]]&gt;=$BC$7,Tabelle2[[#This Row],[Spalte1836]]&lt;$BC$8),1,2))</f>
        <v>0</v>
      </c>
      <c r="W26" s="112">
        <v>1</v>
      </c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26" s="105" t="s">
        <v>426</v>
      </c>
    </row>
    <row r="27" spans="1:56" x14ac:dyDescent="0.35">
      <c r="A27" s="30" t="s">
        <v>31</v>
      </c>
      <c r="B27" s="30" t="s">
        <v>32</v>
      </c>
      <c r="C27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unrestricted</v>
      </c>
      <c r="D27" s="32">
        <f>IF(Tabelle2[[#This Row],[Spalte5]]&lt;=E$7,0,IF(AND(Tabelle2[[#This Row],[Spalte5]]&gt;E$7,Tabelle2[[#This Row],[Spalte5]]&lt;=E$8),1,2))</f>
        <v>0</v>
      </c>
      <c r="E27" s="3">
        <v>860</v>
      </c>
      <c r="F27" s="35" t="s">
        <v>34</v>
      </c>
      <c r="G27" s="3">
        <f>IF(Tabelle2[[#This Row],[Spalte7]]&lt;=H$7,0,IF(AND(Tabelle2[[#This Row],[Spalte7]]&gt;H$7,Tabelle2[[#This Row],[Spalte7]]&lt;=H$8),1,2))</f>
        <v>0</v>
      </c>
      <c r="H27" s="57">
        <v>1.18E-2</v>
      </c>
      <c r="I27" s="35" t="s">
        <v>34</v>
      </c>
      <c r="J27" s="3">
        <f>IF(Tabelle2[[#This Row],[Spalte9]]&gt;=K$7,0,IF(AND(Tabelle2[[#This Row],[Spalte9]]&lt;K$7,Tabelle2[[#This Row],[Spalte9]]&gt;=K$8),1,2))</f>
        <v>0</v>
      </c>
      <c r="K27" s="4">
        <v>183.3</v>
      </c>
      <c r="L27" s="35" t="s">
        <v>34</v>
      </c>
      <c r="M27" s="3">
        <f>IF(Tabelle2[[#This Row],[Spalte13]]&gt;=N$7,0,IF(AND(Tabelle2[[#This Row],[Spalte13]]&lt;N$7,Tabelle2[[#This Row],[Spalte13]]&gt;=N$8),1,2))</f>
        <v>0</v>
      </c>
      <c r="N27" s="3">
        <v>4.38</v>
      </c>
      <c r="O27" s="55" t="s">
        <v>34</v>
      </c>
      <c r="P27" s="68">
        <v>58</v>
      </c>
      <c r="Q27" s="71" t="s">
        <v>35</v>
      </c>
      <c r="R27" s="3">
        <f>IF(Tabelle2[[#This Row],[Spalte15]]&lt;=S$7,0,IF(AND(Tabelle2[[#This Row],[Spalte15]]&gt;S$7,Tabelle2[[#This Row],[Spalte15]]&lt;=S$8),1,2))</f>
        <v>0</v>
      </c>
      <c r="S27" s="83">
        <v>76</v>
      </c>
      <c r="T27" s="89" t="s">
        <v>68</v>
      </c>
      <c r="U27" s="90">
        <v>43975</v>
      </c>
      <c r="V27" s="116">
        <f>IF(Tabelle2[[#This Row],[Spalte1836]]&lt;$BC$7,0,IF(AND(Tabelle2[[#This Row],[Spalte1836]]&gt;=$BC$7,Tabelle2[[#This Row],[Spalte1836]]&lt;$BC$8),1,2))</f>
        <v>0</v>
      </c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>
        <v>1</v>
      </c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27" s="105" t="s">
        <v>426</v>
      </c>
    </row>
    <row r="28" spans="1:56" x14ac:dyDescent="0.35">
      <c r="A28" s="30" t="s">
        <v>92</v>
      </c>
      <c r="B28" s="30" t="s">
        <v>93</v>
      </c>
      <c r="C28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restricted</v>
      </c>
      <c r="D28" s="32">
        <f>IF(Tabelle2[[#This Row],[Spalte5]]&lt;=E$7,0,IF(AND(Tabelle2[[#This Row],[Spalte5]]&gt;E$7,Tabelle2[[#This Row],[Spalte5]]&lt;=E$8),1,2))</f>
        <v>1</v>
      </c>
      <c r="E28" s="3">
        <v>900</v>
      </c>
      <c r="F28" s="35" t="s">
        <v>38</v>
      </c>
      <c r="G28" s="42">
        <f>IF(Tabelle2[[#This Row],[Spalte7]]&lt;=H$7,0,IF(AND(Tabelle2[[#This Row],[Spalte7]]&gt;H$7,Tabelle2[[#This Row],[Spalte7]]&lt;=H$8),1,2))</f>
        <v>0</v>
      </c>
      <c r="H28" s="57">
        <v>2.29E-2</v>
      </c>
      <c r="I28" s="35" t="s">
        <v>34</v>
      </c>
      <c r="J28" s="42">
        <f>IF(Tabelle2[[#This Row],[Spalte9]]&gt;=K$7,0,IF(AND(Tabelle2[[#This Row],[Spalte9]]&lt;K$7,Tabelle2[[#This Row],[Spalte9]]&gt;=K$8),1,2))</f>
        <v>0</v>
      </c>
      <c r="K28" s="4">
        <v>213.5</v>
      </c>
      <c r="L28" s="35" t="s">
        <v>34</v>
      </c>
      <c r="M28" s="42">
        <f>IF(Tabelle2[[#This Row],[Spalte13]]&gt;=N$7,0,IF(AND(Tabelle2[[#This Row],[Spalte13]]&lt;N$7,Tabelle2[[#This Row],[Spalte13]]&gt;=N$8),1,2))</f>
        <v>0</v>
      </c>
      <c r="N28" s="3">
        <v>4.32</v>
      </c>
      <c r="O28" s="55" t="s">
        <v>34</v>
      </c>
      <c r="P28" s="68">
        <v>87</v>
      </c>
      <c r="Q28" s="72" t="s">
        <v>45</v>
      </c>
      <c r="R28" s="42">
        <f>IF(Tabelle2[[#This Row],[Spalte15]]&lt;=S$7,0,IF(AND(Tabelle2[[#This Row],[Spalte15]]&gt;S$7,Tabelle2[[#This Row],[Spalte15]]&lt;=S$8),1,2))</f>
        <v>0</v>
      </c>
      <c r="S28" s="84">
        <v>4.95</v>
      </c>
      <c r="T28" s="89" t="s">
        <v>68</v>
      </c>
      <c r="U28" s="90">
        <v>43975</v>
      </c>
      <c r="V28" s="116">
        <f>IF(Tabelle2[[#This Row],[Spalte1836]]&lt;$BC$7,0,IF(AND(Tabelle2[[#This Row],[Spalte1836]]&gt;=$BC$7,Tabelle2[[#This Row],[Spalte1836]]&lt;$BC$8),1,2))</f>
        <v>0</v>
      </c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113"/>
      <c r="BC28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1</v>
      </c>
      <c r="BD28" s="105" t="s">
        <v>426</v>
      </c>
    </row>
    <row r="29" spans="1:56" x14ac:dyDescent="0.35">
      <c r="A29" s="30" t="s">
        <v>84</v>
      </c>
      <c r="B29" s="30" t="s">
        <v>85</v>
      </c>
      <c r="C29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restricted</v>
      </c>
      <c r="D29" s="32">
        <f>IF(Tabelle2[[#This Row],[Spalte5]]&lt;=E$7,0,IF(AND(Tabelle2[[#This Row],[Spalte5]]&gt;E$7,Tabelle2[[#This Row],[Spalte5]]&lt;=E$8),1,2))</f>
        <v>0</v>
      </c>
      <c r="E29" s="3">
        <v>868</v>
      </c>
      <c r="F29" s="35" t="s">
        <v>38</v>
      </c>
      <c r="G29" s="42">
        <f>IF(Tabelle2[[#This Row],[Spalte7]]&lt;=H$7,0,IF(AND(Tabelle2[[#This Row],[Spalte7]]&gt;H$7,Tabelle2[[#This Row],[Spalte7]]&lt;=H$8),1,2))</f>
        <v>0</v>
      </c>
      <c r="H29" s="57">
        <v>4.5999999999999999E-2</v>
      </c>
      <c r="I29" s="35" t="s">
        <v>38</v>
      </c>
      <c r="J29" s="42">
        <f>IF(Tabelle2[[#This Row],[Spalte9]]&gt;=K$7,0,IF(AND(Tabelle2[[#This Row],[Spalte9]]&lt;K$7,Tabelle2[[#This Row],[Spalte9]]&gt;=K$8),1,2))</f>
        <v>0</v>
      </c>
      <c r="K29" s="4">
        <v>210</v>
      </c>
      <c r="L29" s="35" t="s">
        <v>34</v>
      </c>
      <c r="M29" s="42">
        <f>IF(Tabelle2[[#This Row],[Spalte13]]&gt;=N$7,0,IF(AND(Tabelle2[[#This Row],[Spalte13]]&lt;N$7,Tabelle2[[#This Row],[Spalte13]]&gt;=N$8),1,2))</f>
        <v>1</v>
      </c>
      <c r="N29" s="4">
        <v>3.81</v>
      </c>
      <c r="O29" s="55" t="s">
        <v>38</v>
      </c>
      <c r="P29" s="68">
        <v>83</v>
      </c>
      <c r="Q29" s="72" t="s">
        <v>45</v>
      </c>
      <c r="R29" s="42">
        <f>IF(Tabelle2[[#This Row],[Spalte15]]&lt;=S$7,0,IF(AND(Tabelle2[[#This Row],[Spalte15]]&gt;S$7,Tabelle2[[#This Row],[Spalte15]]&lt;=S$8),1,2))</f>
        <v>0</v>
      </c>
      <c r="S29" s="84">
        <v>31.248000000000001</v>
      </c>
      <c r="T29" s="89" t="s">
        <v>68</v>
      </c>
      <c r="U29" s="90">
        <v>43975</v>
      </c>
      <c r="V29" s="116">
        <f>IF(Tabelle2[[#This Row],[Spalte1836]]&lt;$BC$7,0,IF(AND(Tabelle2[[#This Row],[Spalte1836]]&gt;=$BC$7,Tabelle2[[#This Row],[Spalte1836]]&lt;$BC$8),1,2))</f>
        <v>0</v>
      </c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114"/>
      <c r="BC29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1</v>
      </c>
      <c r="BD29" s="105" t="s">
        <v>426</v>
      </c>
    </row>
    <row r="30" spans="1:56" x14ac:dyDescent="0.35">
      <c r="A30" s="30" t="s">
        <v>86</v>
      </c>
      <c r="B30" s="30" t="s">
        <v>87</v>
      </c>
      <c r="C30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restricted</v>
      </c>
      <c r="D30" s="32">
        <f>IF(Tabelle2[[#This Row],[Spalte5]]&lt;=E$7,0,IF(AND(Tabelle2[[#This Row],[Spalte5]]&gt;E$7,Tabelle2[[#This Row],[Spalte5]]&lt;=E$8),1,2))</f>
        <v>1</v>
      </c>
      <c r="E30" s="3">
        <v>895</v>
      </c>
      <c r="F30" s="35" t="s">
        <v>34</v>
      </c>
      <c r="G30" s="42">
        <f>IF(Tabelle2[[#This Row],[Spalte7]]&lt;=H$7,0,IF(AND(Tabelle2[[#This Row],[Spalte7]]&gt;H$7,Tabelle2[[#This Row],[Spalte7]]&lt;=H$8),1,2))</f>
        <v>0</v>
      </c>
      <c r="H30" s="57">
        <v>1.15E-5</v>
      </c>
      <c r="I30" s="35" t="s">
        <v>34</v>
      </c>
      <c r="J30" s="42">
        <f>IF(Tabelle2[[#This Row],[Spalte9]]&gt;=K$7,0,IF(AND(Tabelle2[[#This Row],[Spalte9]]&lt;K$7,Tabelle2[[#This Row],[Spalte9]]&gt;=K$8),1,2))</f>
        <v>0</v>
      </c>
      <c r="K30" s="4">
        <v>286</v>
      </c>
      <c r="L30" s="35" t="s">
        <v>34</v>
      </c>
      <c r="M30" s="42">
        <f>IF(Tabelle2[[#This Row],[Spalte13]]&gt;=N$7,0,IF(AND(Tabelle2[[#This Row],[Spalte13]]&lt;N$7,Tabelle2[[#This Row],[Spalte13]]&gt;=N$8),1,2))</f>
        <v>0</v>
      </c>
      <c r="N30" s="3">
        <v>7.64</v>
      </c>
      <c r="O30" s="55" t="s">
        <v>34</v>
      </c>
      <c r="P30" s="68">
        <v>189</v>
      </c>
      <c r="Q30" s="72" t="s">
        <v>45</v>
      </c>
      <c r="R30" s="42">
        <f>IF(Tabelle2[[#This Row],[Spalte15]]&lt;=S$7,0,IF(AND(Tabelle2[[#This Row],[Spalte15]]&gt;S$7,Tabelle2[[#This Row],[Spalte15]]&lt;=S$8),1,2))</f>
        <v>0</v>
      </c>
      <c r="S30" s="83">
        <v>4.5599999999999996</v>
      </c>
      <c r="T30" s="89" t="s">
        <v>68</v>
      </c>
      <c r="U30" s="90">
        <v>43975</v>
      </c>
      <c r="V30" s="116">
        <f>IF(Tabelle2[[#This Row],[Spalte1836]]&lt;$BC$7,0,IF(AND(Tabelle2[[#This Row],[Spalte1836]]&gt;=$BC$7,Tabelle2[[#This Row],[Spalte1836]]&lt;$BC$8),1,2))</f>
        <v>0</v>
      </c>
      <c r="W30" s="112"/>
      <c r="X30" s="112"/>
      <c r="Y30" s="112"/>
      <c r="Z30" s="112"/>
      <c r="AA30" s="112"/>
      <c r="AB30" s="112"/>
      <c r="AC30" s="112"/>
      <c r="AD30" s="112"/>
      <c r="AE30" s="112">
        <v>1</v>
      </c>
      <c r="AF30" s="112"/>
      <c r="AG30" s="112">
        <v>1</v>
      </c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  <c r="AZ30" s="112"/>
      <c r="BA30" s="112"/>
      <c r="BB30" s="112"/>
      <c r="BC30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30" s="105" t="s">
        <v>426</v>
      </c>
    </row>
    <row r="31" spans="1:56" x14ac:dyDescent="0.35">
      <c r="A31" s="30" t="s">
        <v>124</v>
      </c>
      <c r="B31" s="30" t="s">
        <v>125</v>
      </c>
      <c r="C31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restricted</v>
      </c>
      <c r="D31" s="32">
        <f>IF(Tabelle2[[#This Row],[Spalte5]]&lt;=E$7,0,IF(AND(Tabelle2[[#This Row],[Spalte5]]&gt;E$7,Tabelle2[[#This Row],[Spalte5]]&lt;=E$8),1,2))</f>
        <v>0</v>
      </c>
      <c r="E31" s="3">
        <v>876</v>
      </c>
      <c r="F31" s="35" t="s">
        <v>34</v>
      </c>
      <c r="G31" s="42">
        <f>IF(Tabelle2[[#This Row],[Spalte7]]&lt;=H$7,0,IF(AND(Tabelle2[[#This Row],[Spalte7]]&gt;H$7,Tabelle2[[#This Row],[Spalte7]]&lt;=H$8),1,2))</f>
        <v>0</v>
      </c>
      <c r="H31" s="57">
        <v>5.7000000000000002E-2</v>
      </c>
      <c r="I31" s="35" t="s">
        <v>34</v>
      </c>
      <c r="J31" s="42">
        <f>IF(Tabelle2[[#This Row],[Spalte9]]&gt;=K$7,0,IF(AND(Tabelle2[[#This Row],[Spalte9]]&lt;K$7,Tabelle2[[#This Row],[Spalte9]]&gt;=K$8),1,2))</f>
        <v>0</v>
      </c>
      <c r="K31" s="4">
        <v>168.9</v>
      </c>
      <c r="L31" s="35" t="s">
        <v>34</v>
      </c>
      <c r="M31" s="42">
        <f>IF(Tabelle2[[#This Row],[Spalte13]]&gt;=N$7,0,IF(AND(Tabelle2[[#This Row],[Spalte13]]&lt;N$7,Tabelle2[[#This Row],[Spalte13]]&gt;=N$8),1,2))</f>
        <v>1</v>
      </c>
      <c r="N31" s="3">
        <v>3.78</v>
      </c>
      <c r="O31" s="55" t="s">
        <v>34</v>
      </c>
      <c r="P31" s="68">
        <v>50</v>
      </c>
      <c r="Q31" s="72" t="s">
        <v>45</v>
      </c>
      <c r="R31" s="42">
        <f>IF(Tabelle2[[#This Row],[Spalte15]]&lt;=S$7,0,IF(AND(Tabelle2[[#This Row],[Spalte15]]&gt;S$7,Tabelle2[[#This Row],[Spalte15]]&lt;=S$8),1,2))</f>
        <v>0</v>
      </c>
      <c r="S31" s="83">
        <v>19.899999999999999</v>
      </c>
      <c r="T31" s="89" t="s">
        <v>68</v>
      </c>
      <c r="U31" s="90">
        <v>43975</v>
      </c>
      <c r="V31" s="116">
        <f>IF(Tabelle2[[#This Row],[Spalte1836]]&lt;$BC$7,0,IF(AND(Tabelle2[[#This Row],[Spalte1836]]&gt;=$BC$7,Tabelle2[[#This Row],[Spalte1836]]&lt;$BC$8),1,2))</f>
        <v>0</v>
      </c>
      <c r="W31" s="111"/>
      <c r="X31" s="111"/>
      <c r="Y31" s="111"/>
      <c r="Z31" s="111"/>
      <c r="AA31" s="111"/>
      <c r="AB31" s="111">
        <v>1</v>
      </c>
      <c r="AC31" s="111"/>
      <c r="AD31" s="111"/>
      <c r="AE31" s="111">
        <v>1</v>
      </c>
      <c r="AF31" s="111"/>
      <c r="AG31" s="111">
        <v>1</v>
      </c>
      <c r="AH31" s="111">
        <v>1</v>
      </c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31" s="105" t="s">
        <v>426</v>
      </c>
    </row>
    <row r="32" spans="1:56" x14ac:dyDescent="0.35">
      <c r="A32" s="30" t="s">
        <v>126</v>
      </c>
      <c r="B32" s="30" t="s">
        <v>127</v>
      </c>
      <c r="C32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restricted</v>
      </c>
      <c r="D32" s="32">
        <f>IF(Tabelle2[[#This Row],[Spalte5]]&lt;=E$7,0,IF(AND(Tabelle2[[#This Row],[Spalte5]]&gt;E$7,Tabelle2[[#This Row],[Spalte5]]&lt;=E$8),1,2))</f>
        <v>0</v>
      </c>
      <c r="E32" s="3">
        <v>862</v>
      </c>
      <c r="F32" s="35" t="s">
        <v>34</v>
      </c>
      <c r="G32" s="42">
        <f>IF(Tabelle2[[#This Row],[Spalte7]]&lt;=H$7,0,IF(AND(Tabelle2[[#This Row],[Spalte7]]&gt;H$7,Tabelle2[[#This Row],[Spalte7]]&lt;=H$8),1,2))</f>
        <v>0</v>
      </c>
      <c r="H32" s="57">
        <v>6.13E-2</v>
      </c>
      <c r="I32" s="35" t="s">
        <v>34</v>
      </c>
      <c r="J32" s="42">
        <f>IF(Tabelle2[[#This Row],[Spalte9]]&gt;=K$7,0,IF(AND(Tabelle2[[#This Row],[Spalte9]]&lt;K$7,Tabelle2[[#This Row],[Spalte9]]&gt;=K$8),1,2))</f>
        <v>0</v>
      </c>
      <c r="K32" s="4">
        <v>152.4</v>
      </c>
      <c r="L32" s="35" t="s">
        <v>34</v>
      </c>
      <c r="M32" s="42">
        <f>IF(Tabelle2[[#This Row],[Spalte13]]&gt;=N$7,0,IF(AND(Tabelle2[[#This Row],[Spalte13]]&lt;N$7,Tabelle2[[#This Row],[Spalte13]]&gt;=N$8),1,2))</f>
        <v>1</v>
      </c>
      <c r="N32" s="3">
        <v>3.66</v>
      </c>
      <c r="O32" s="55" t="s">
        <v>34</v>
      </c>
      <c r="P32" s="68">
        <v>31</v>
      </c>
      <c r="Q32" s="72" t="s">
        <v>45</v>
      </c>
      <c r="R32" s="42">
        <f>IF(Tabelle2[[#This Row],[Spalte15]]&lt;=S$7,0,IF(AND(Tabelle2[[#This Row],[Spalte15]]&gt;S$7,Tabelle2[[#This Row],[Spalte15]]&lt;=S$8),1,2))</f>
        <v>0</v>
      </c>
      <c r="S32" s="84">
        <v>20.9</v>
      </c>
      <c r="T32" s="89" t="s">
        <v>68</v>
      </c>
      <c r="U32" s="90">
        <v>43975</v>
      </c>
      <c r="V32" s="116">
        <f>IF(Tabelle2[[#This Row],[Spalte1836]]&lt;$BC$7,0,IF(AND(Tabelle2[[#This Row],[Spalte1836]]&gt;=$BC$7,Tabelle2[[#This Row],[Spalte1836]]&lt;$BC$8),1,2))</f>
        <v>0</v>
      </c>
      <c r="W32" s="114">
        <v>1</v>
      </c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>
        <v>1</v>
      </c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32" s="105" t="s">
        <v>426</v>
      </c>
    </row>
    <row r="33" spans="1:56" x14ac:dyDescent="0.35">
      <c r="A33" s="30" t="s">
        <v>90</v>
      </c>
      <c r="B33" s="30" t="s">
        <v>91</v>
      </c>
      <c r="C33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restricted</v>
      </c>
      <c r="D33" s="32">
        <f>IF(Tabelle2[[#This Row],[Spalte5]]&lt;=E$7,0,IF(AND(Tabelle2[[#This Row],[Spalte5]]&gt;E$7,Tabelle2[[#This Row],[Spalte5]]&lt;=E$8),1,2))</f>
        <v>0</v>
      </c>
      <c r="E33" s="3">
        <v>827</v>
      </c>
      <c r="F33" s="35" t="s">
        <v>34</v>
      </c>
      <c r="G33" s="42">
        <f>IF(Tabelle2[[#This Row],[Spalte7]]&lt;=H$7,0,IF(AND(Tabelle2[[#This Row],[Spalte7]]&gt;H$7,Tabelle2[[#This Row],[Spalte7]]&lt;=H$8),1,2))</f>
        <v>0</v>
      </c>
      <c r="H33" s="57">
        <v>0.14000000000000001</v>
      </c>
      <c r="I33" s="35" t="s">
        <v>34</v>
      </c>
      <c r="J33" s="42">
        <f>IF(Tabelle2[[#This Row],[Spalte9]]&gt;=K$7,0,IF(AND(Tabelle2[[#This Row],[Spalte9]]&lt;K$7,Tabelle2[[#This Row],[Spalte9]]&gt;=K$8),1,2))</f>
        <v>0</v>
      </c>
      <c r="K33" s="4">
        <v>213.3</v>
      </c>
      <c r="L33" s="35" t="s">
        <v>34</v>
      </c>
      <c r="M33" s="42">
        <f>IF(Tabelle2[[#This Row],[Spalte13]]&gt;=N$7,0,IF(AND(Tabelle2[[#This Row],[Spalte13]]&lt;N$7,Tabelle2[[#This Row],[Spalte13]]&gt;=N$8),1,2))</f>
        <v>1</v>
      </c>
      <c r="N33" s="3">
        <v>3.77</v>
      </c>
      <c r="O33" s="55" t="s">
        <v>34</v>
      </c>
      <c r="P33" s="68">
        <v>98.5</v>
      </c>
      <c r="Q33" s="72" t="s">
        <v>45</v>
      </c>
      <c r="R33" s="42">
        <f>IF(Tabelle2[[#This Row],[Spalte15]]&lt;=S$7,0,IF(AND(Tabelle2[[#This Row],[Spalte15]]&gt;S$7,Tabelle2[[#This Row],[Spalte15]]&lt;=S$8),1,2))</f>
        <v>0</v>
      </c>
      <c r="S33" s="84">
        <v>23.4</v>
      </c>
      <c r="T33" s="89" t="s">
        <v>68</v>
      </c>
      <c r="U33" s="90">
        <v>43975</v>
      </c>
      <c r="V33" s="116">
        <f>IF(Tabelle2[[#This Row],[Spalte1836]]&lt;$BC$7,0,IF(AND(Tabelle2[[#This Row],[Spalte1836]]&gt;=$BC$7,Tabelle2[[#This Row],[Spalte1836]]&lt;$BC$8),1,2))</f>
        <v>0</v>
      </c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>
        <v>1</v>
      </c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33" s="105" t="s">
        <v>426</v>
      </c>
    </row>
    <row r="34" spans="1:56" x14ac:dyDescent="0.35">
      <c r="A34" s="30" t="s">
        <v>77</v>
      </c>
      <c r="B34" s="30" t="s">
        <v>78</v>
      </c>
      <c r="C34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restricted</v>
      </c>
      <c r="D34" s="32">
        <f>IF(Tabelle2[[#This Row],[Spalte5]]&lt;=E$7,0,IF(AND(Tabelle2[[#This Row],[Spalte5]]&gt;E$7,Tabelle2[[#This Row],[Spalte5]]&lt;=E$8),1,2))</f>
        <v>0</v>
      </c>
      <c r="E34" s="3">
        <v>862</v>
      </c>
      <c r="F34" s="35" t="s">
        <v>34</v>
      </c>
      <c r="G34" s="42">
        <f>IF(Tabelle2[[#This Row],[Spalte7]]&lt;=H$7,0,IF(AND(Tabelle2[[#This Row],[Spalte7]]&gt;H$7,Tabelle2[[#This Row],[Spalte7]]&lt;=H$8),1,2))</f>
        <v>0</v>
      </c>
      <c r="H34" s="57">
        <v>2.3400000000000001E-2</v>
      </c>
      <c r="I34" s="35" t="s">
        <v>34</v>
      </c>
      <c r="J34" s="42">
        <f>IF(Tabelle2[[#This Row],[Spalte9]]&gt;=K$7,0,IF(AND(Tabelle2[[#This Row],[Spalte9]]&lt;K$7,Tabelle2[[#This Row],[Spalte9]]&gt;=K$8),1,2))</f>
        <v>0</v>
      </c>
      <c r="K34" s="4">
        <v>159</v>
      </c>
      <c r="L34" s="35" t="s">
        <v>34</v>
      </c>
      <c r="M34" s="42">
        <f>IF(Tabelle2[[#This Row],[Spalte13]]&gt;=N$7,0,IF(AND(Tabelle2[[#This Row],[Spalte13]]&lt;N$7,Tabelle2[[#This Row],[Spalte13]]&gt;=N$8),1,2))</f>
        <v>1</v>
      </c>
      <c r="N34" s="3">
        <v>3.69</v>
      </c>
      <c r="O34" s="55" t="s">
        <v>34</v>
      </c>
      <c r="P34" s="68">
        <v>39</v>
      </c>
      <c r="Q34" s="72" t="s">
        <v>45</v>
      </c>
      <c r="R34" s="42">
        <f>IF(Tabelle2[[#This Row],[Spalte15]]&lt;=S$7,0,IF(AND(Tabelle2[[#This Row],[Spalte15]]&gt;S$7,Tabelle2[[#This Row],[Spalte15]]&lt;=S$8),1,2))</f>
        <v>0</v>
      </c>
      <c r="S34" s="84">
        <v>26.6</v>
      </c>
      <c r="T34" s="89" t="s">
        <v>68</v>
      </c>
      <c r="U34" s="90">
        <v>43975</v>
      </c>
      <c r="V34" s="116">
        <f>IF(Tabelle2[[#This Row],[Spalte1836]]&lt;$BC$7,0,IF(AND(Tabelle2[[#This Row],[Spalte1836]]&gt;=$BC$7,Tabelle2[[#This Row],[Spalte1836]]&lt;$BC$8),1,2))</f>
        <v>0</v>
      </c>
      <c r="W34" s="114">
        <v>1</v>
      </c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>
        <v>1</v>
      </c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34" s="105" t="s">
        <v>426</v>
      </c>
    </row>
    <row r="35" spans="1:56" x14ac:dyDescent="0.35">
      <c r="A35" s="30" t="s">
        <v>116</v>
      </c>
      <c r="B35" s="30" t="s">
        <v>117</v>
      </c>
      <c r="C35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restricted</v>
      </c>
      <c r="D35" s="32">
        <f>IF(Tabelle2[[#This Row],[Spalte5]]&lt;=E$7,0,IF(AND(Tabelle2[[#This Row],[Spalte5]]&gt;E$7,Tabelle2[[#This Row],[Spalte5]]&lt;=E$8),1,2))</f>
        <v>1</v>
      </c>
      <c r="E35" s="3">
        <v>900</v>
      </c>
      <c r="F35" s="35" t="s">
        <v>38</v>
      </c>
      <c r="G35" s="42">
        <f>IF(Tabelle2[[#This Row],[Spalte7]]&lt;=H$7,0,IF(AND(Tabelle2[[#This Row],[Spalte7]]&gt;H$7,Tabelle2[[#This Row],[Spalte7]]&lt;=H$8),1,2))</f>
        <v>0</v>
      </c>
      <c r="H35" s="57">
        <v>2.5170000000000001E-2</v>
      </c>
      <c r="I35" s="35" t="s">
        <v>38</v>
      </c>
      <c r="J35" s="42">
        <f>IF(Tabelle2[[#This Row],[Spalte9]]&gt;=K$7,0,IF(AND(Tabelle2[[#This Row],[Spalte9]]&lt;K$7,Tabelle2[[#This Row],[Spalte9]]&gt;=K$8),1,2))</f>
        <v>0</v>
      </c>
      <c r="K35" s="4">
        <v>159</v>
      </c>
      <c r="L35" s="35" t="s">
        <v>34</v>
      </c>
      <c r="M35" s="42">
        <f>IF(Tabelle2[[#This Row],[Spalte13]]&gt;=N$7,0,IF(AND(Tabelle2[[#This Row],[Spalte13]]&lt;N$7,Tabelle2[[#This Row],[Spalte13]]&gt;=N$8),1,2))</f>
        <v>0</v>
      </c>
      <c r="N35" s="3">
        <v>4.1500000000000004</v>
      </c>
      <c r="O35" s="55" t="s">
        <v>34</v>
      </c>
      <c r="P35" s="68">
        <v>38</v>
      </c>
      <c r="Q35" s="75" t="s">
        <v>38</v>
      </c>
      <c r="R35" s="74">
        <f>IF(Tabelle2[[#This Row],[Spalte15]]&lt;=S$7,0,IF(AND(Tabelle2[[#This Row],[Spalte15]]&gt;S$7,Tabelle2[[#This Row],[Spalte15]]&lt;=S$8),1,2))</f>
        <v>0</v>
      </c>
      <c r="S35" s="84">
        <v>56.1</v>
      </c>
      <c r="T35" s="89" t="s">
        <v>68</v>
      </c>
      <c r="U35" s="90">
        <v>43975</v>
      </c>
      <c r="V35" s="116">
        <f>IF(Tabelle2[[#This Row],[Spalte1836]]&lt;$BC$7,0,IF(AND(Tabelle2[[#This Row],[Spalte1836]]&gt;=$BC$7,Tabelle2[[#This Row],[Spalte1836]]&lt;$BC$8),1,2))</f>
        <v>0</v>
      </c>
      <c r="W35" s="114"/>
      <c r="X35" s="114"/>
      <c r="Y35" s="114"/>
      <c r="Z35" s="114"/>
      <c r="AA35" s="114"/>
      <c r="AB35" s="114"/>
      <c r="AC35" s="114"/>
      <c r="AD35" s="114"/>
      <c r="AE35" s="114">
        <v>1</v>
      </c>
      <c r="AF35" s="114"/>
      <c r="AG35" s="114">
        <v>1</v>
      </c>
      <c r="AH35" s="114">
        <v>1</v>
      </c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35" s="105" t="s">
        <v>426</v>
      </c>
    </row>
    <row r="36" spans="1:56" x14ac:dyDescent="0.35">
      <c r="A36" s="30" t="s">
        <v>106</v>
      </c>
      <c r="B36" s="30" t="s">
        <v>107</v>
      </c>
      <c r="C36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restricted</v>
      </c>
      <c r="D36" s="32">
        <f>IF(Tabelle2[[#This Row],[Spalte5]]&lt;=E$7,0,IF(AND(Tabelle2[[#This Row],[Spalte5]]&gt;E$7,Tabelle2[[#This Row],[Spalte5]]&lt;=E$8),1,2))</f>
        <v>0</v>
      </c>
      <c r="E36" s="3">
        <v>692</v>
      </c>
      <c r="F36" s="35" t="s">
        <v>34</v>
      </c>
      <c r="G36" s="42">
        <f>IF(Tabelle2[[#This Row],[Spalte7]]&lt;=H$7,0,IF(AND(Tabelle2[[#This Row],[Spalte7]]&gt;H$7,Tabelle2[[#This Row],[Spalte7]]&lt;=H$8),1,2))</f>
        <v>0</v>
      </c>
      <c r="H36" s="57">
        <v>9.9100000000000004E-3</v>
      </c>
      <c r="I36" s="35" t="s">
        <v>38</v>
      </c>
      <c r="J36" s="42">
        <f>IF(Tabelle2[[#This Row],[Spalte9]]&gt;=K$7,0,IF(AND(Tabelle2[[#This Row],[Spalte9]]&lt;K$7,Tabelle2[[#This Row],[Spalte9]]&gt;=K$8),1,2))</f>
        <v>1</v>
      </c>
      <c r="K36" s="4">
        <v>99.2</v>
      </c>
      <c r="L36" s="35" t="s">
        <v>34</v>
      </c>
      <c r="M36" s="42">
        <f>IF(Tabelle2[[#This Row],[Spalte13]]&gt;=N$7,0,IF(AND(Tabelle2[[#This Row],[Spalte13]]&lt;N$7,Tabelle2[[#This Row],[Spalte13]]&gt;=N$8),1,2))</f>
        <v>0</v>
      </c>
      <c r="N36" s="3">
        <v>4.46</v>
      </c>
      <c r="O36" s="55" t="s">
        <v>38</v>
      </c>
      <c r="P36" s="68">
        <v>-9</v>
      </c>
      <c r="Q36" s="72" t="s">
        <v>45</v>
      </c>
      <c r="R36" s="42">
        <f>IF(Tabelle2[[#This Row],[Spalte15]]&lt;=S$7,0,IF(AND(Tabelle2[[#This Row],[Spalte15]]&gt;S$7,Tabelle2[[#This Row],[Spalte15]]&lt;=S$8),1,2))</f>
        <v>0</v>
      </c>
      <c r="S36" s="84">
        <v>60.2</v>
      </c>
      <c r="T36" s="89" t="s">
        <v>68</v>
      </c>
      <c r="U36" s="90">
        <v>43975</v>
      </c>
      <c r="V36" s="116">
        <f>IF(Tabelle2[[#This Row],[Spalte1836]]&lt;$BC$7,0,IF(AND(Tabelle2[[#This Row],[Spalte1836]]&gt;=$BC$7,Tabelle2[[#This Row],[Spalte1836]]&lt;$BC$8),1,2))</f>
        <v>0</v>
      </c>
      <c r="W36" s="114">
        <v>1</v>
      </c>
      <c r="X36" s="114"/>
      <c r="Y36" s="114"/>
      <c r="Z36" s="114"/>
      <c r="AA36" s="114"/>
      <c r="AB36" s="114"/>
      <c r="AC36" s="114">
        <v>1</v>
      </c>
      <c r="AD36" s="114"/>
      <c r="AE36" s="114">
        <v>1</v>
      </c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36" s="105" t="s">
        <v>426</v>
      </c>
    </row>
    <row r="37" spans="1:56" x14ac:dyDescent="0.35">
      <c r="A37" s="30" t="s">
        <v>88</v>
      </c>
      <c r="B37" s="30" t="s">
        <v>89</v>
      </c>
      <c r="C37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restricted</v>
      </c>
      <c r="D37" s="32">
        <f>IF(Tabelle2[[#This Row],[Spalte5]]&lt;=E$7,0,IF(AND(Tabelle2[[#This Row],[Spalte5]]&gt;E$7,Tabelle2[[#This Row],[Spalte5]]&lt;=E$8),1,2))</f>
        <v>0</v>
      </c>
      <c r="E37" s="3">
        <v>680</v>
      </c>
      <c r="F37" s="35" t="s">
        <v>34</v>
      </c>
      <c r="G37" s="42">
        <f>IF(Tabelle2[[#This Row],[Spalte7]]&lt;=H$7,0,IF(AND(Tabelle2[[#This Row],[Spalte7]]&gt;H$7,Tabelle2[[#This Row],[Spalte7]]&lt;=H$8),1,2))</f>
        <v>0</v>
      </c>
      <c r="H37" s="57">
        <v>3.3999999999999998E-3</v>
      </c>
      <c r="I37" s="35" t="s">
        <v>34</v>
      </c>
      <c r="J37" s="42">
        <f>IF(Tabelle2[[#This Row],[Spalte9]]&gt;=K$7,0,IF(AND(Tabelle2[[#This Row],[Spalte9]]&lt;K$7,Tabelle2[[#This Row],[Spalte9]]&gt;=K$8),1,2))</f>
        <v>1</v>
      </c>
      <c r="K37" s="4">
        <v>98.4</v>
      </c>
      <c r="L37" s="35" t="s">
        <v>34</v>
      </c>
      <c r="M37" s="42">
        <f>IF(Tabelle2[[#This Row],[Spalte13]]&gt;=N$7,0,IF(AND(Tabelle2[[#This Row],[Spalte13]]&lt;N$7,Tabelle2[[#This Row],[Spalte13]]&gt;=N$8),1,2))</f>
        <v>0</v>
      </c>
      <c r="N37" s="3">
        <v>4.66</v>
      </c>
      <c r="O37" s="55" t="s">
        <v>34</v>
      </c>
      <c r="P37" s="68">
        <v>-7</v>
      </c>
      <c r="Q37" s="72" t="s">
        <v>45</v>
      </c>
      <c r="R37" s="42">
        <f>IF(Tabelle2[[#This Row],[Spalte15]]&lt;=S$7,0,IF(AND(Tabelle2[[#This Row],[Spalte15]]&gt;S$7,Tabelle2[[#This Row],[Spalte15]]&lt;=S$8),1,2))</f>
        <v>0</v>
      </c>
      <c r="S37" s="83">
        <v>63</v>
      </c>
      <c r="T37" s="89" t="s">
        <v>68</v>
      </c>
      <c r="U37" s="90">
        <v>43975</v>
      </c>
      <c r="V37" s="116">
        <f>IF(Tabelle2[[#This Row],[Spalte1836]]&lt;$BC$7,0,IF(AND(Tabelle2[[#This Row],[Spalte1836]]&gt;=$BC$7,Tabelle2[[#This Row],[Spalte1836]]&lt;$BC$8),1,2))</f>
        <v>0</v>
      </c>
      <c r="W37" s="111">
        <v>1</v>
      </c>
      <c r="X37" s="111"/>
      <c r="Y37" s="111"/>
      <c r="Z37" s="111"/>
      <c r="AA37" s="111"/>
      <c r="AB37" s="111"/>
      <c r="AC37" s="111">
        <v>1</v>
      </c>
      <c r="AD37" s="111"/>
      <c r="AE37" s="111">
        <v>1</v>
      </c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37" s="105" t="s">
        <v>426</v>
      </c>
    </row>
    <row r="38" spans="1:56" x14ac:dyDescent="0.35">
      <c r="A38" s="30" t="s">
        <v>82</v>
      </c>
      <c r="B38" s="30" t="s">
        <v>83</v>
      </c>
      <c r="C38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restricted</v>
      </c>
      <c r="D38" s="32">
        <f>IF(Tabelle2[[#This Row],[Spalte5]]&lt;=E$7,0,IF(AND(Tabelle2[[#This Row],[Spalte5]]&gt;E$7,Tabelle2[[#This Row],[Spalte5]]&lt;=E$8),1,2))</f>
        <v>1</v>
      </c>
      <c r="E38" s="74">
        <v>882</v>
      </c>
      <c r="F38" s="35" t="s">
        <v>34</v>
      </c>
      <c r="G38" s="42">
        <f>IF(Tabelle2[[#This Row],[Spalte7]]&lt;=H$7,0,IF(AND(Tabelle2[[#This Row],[Spalte7]]&gt;H$7,Tabelle2[[#This Row],[Spalte7]]&lt;=H$8),1,2))</f>
        <v>0</v>
      </c>
      <c r="H38" s="57">
        <v>0</v>
      </c>
      <c r="I38" s="35" t="s">
        <v>34</v>
      </c>
      <c r="J38" s="42">
        <f>IF(Tabelle2[[#This Row],[Spalte9]]&gt;=K$7,0,IF(AND(Tabelle2[[#This Row],[Spalte9]]&lt;K$7,Tabelle2[[#This Row],[Spalte9]]&gt;=K$8),1,2))</f>
        <v>0</v>
      </c>
      <c r="K38" s="4">
        <v>150.80000000000001</v>
      </c>
      <c r="L38" s="35" t="s">
        <v>34</v>
      </c>
      <c r="M38" s="42">
        <f>IF(Tabelle2[[#This Row],[Spalte13]]&gt;=N$7,0,IF(AND(Tabelle2[[#This Row],[Spalte13]]&lt;N$7,Tabelle2[[#This Row],[Spalte13]]&gt;=N$8),1,2))</f>
        <v>1</v>
      </c>
      <c r="N38" s="3">
        <v>3.67</v>
      </c>
      <c r="O38" s="55" t="s">
        <v>38</v>
      </c>
      <c r="P38" s="68">
        <v>31</v>
      </c>
      <c r="Q38" s="72" t="s">
        <v>45</v>
      </c>
      <c r="R38" s="42">
        <f>IF(Tabelle2[[#This Row],[Spalte15]]&lt;=S$7,0,IF(AND(Tabelle2[[#This Row],[Spalte15]]&gt;S$7,Tabelle2[[#This Row],[Spalte15]]&lt;=S$8),1,2))</f>
        <v>0</v>
      </c>
      <c r="S38" s="84">
        <v>70.5</v>
      </c>
      <c r="T38" s="89" t="s">
        <v>68</v>
      </c>
      <c r="U38" s="90">
        <v>43975</v>
      </c>
      <c r="V38" s="116">
        <f>IF(Tabelle2[[#This Row],[Spalte1836]]&lt;$BC$7,0,IF(AND(Tabelle2[[#This Row],[Spalte1836]]&gt;=$BC$7,Tabelle2[[#This Row],[Spalte1836]]&lt;$BC$8),1,2))</f>
        <v>0</v>
      </c>
      <c r="W38" s="114">
        <v>1</v>
      </c>
      <c r="X38" s="114"/>
      <c r="Y38" s="114"/>
      <c r="Z38" s="114">
        <v>1</v>
      </c>
      <c r="AA38" s="114"/>
      <c r="AB38" s="114">
        <v>1</v>
      </c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38" s="105" t="s">
        <v>426</v>
      </c>
    </row>
    <row r="39" spans="1:56" x14ac:dyDescent="0.35">
      <c r="A39" s="30" t="s">
        <v>80</v>
      </c>
      <c r="B39" s="30" t="s">
        <v>81</v>
      </c>
      <c r="C39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restricted</v>
      </c>
      <c r="D39" s="32">
        <f>IF(Tabelle2[[#This Row],[Spalte5]]&lt;=E$7,0,IF(AND(Tabelle2[[#This Row],[Spalte5]]&gt;E$7,Tabelle2[[#This Row],[Spalte5]]&lt;=E$8),1,2))</f>
        <v>0</v>
      </c>
      <c r="E39" s="3">
        <v>770</v>
      </c>
      <c r="F39" s="35" t="s">
        <v>34</v>
      </c>
      <c r="G39" s="42">
        <f>IF(Tabelle2[[#This Row],[Spalte7]]&lt;=H$7,0,IF(AND(Tabelle2[[#This Row],[Spalte7]]&gt;H$7,Tabelle2[[#This Row],[Spalte7]]&lt;=H$8),1,2))</f>
        <v>0</v>
      </c>
      <c r="H39" s="57">
        <v>1.4E-2</v>
      </c>
      <c r="I39" s="35" t="s">
        <v>34</v>
      </c>
      <c r="J39" s="42">
        <f>IF(Tabelle2[[#This Row],[Spalte9]]&gt;=K$7,0,IF(AND(Tabelle2[[#This Row],[Spalte9]]&lt;K$7,Tabelle2[[#This Row],[Spalte9]]&gt;=K$8),1,2))</f>
        <v>0</v>
      </c>
      <c r="K39" s="4">
        <v>100.9</v>
      </c>
      <c r="L39" s="35" t="s">
        <v>34</v>
      </c>
      <c r="M39" s="42">
        <f>IF(Tabelle2[[#This Row],[Spalte13]]&gt;=N$7,0,IF(AND(Tabelle2[[#This Row],[Spalte13]]&lt;N$7,Tabelle2[[#This Row],[Spalte13]]&gt;=N$8),1,2))</f>
        <v>1</v>
      </c>
      <c r="N39" s="3">
        <v>3.61</v>
      </c>
      <c r="O39" s="55" t="s">
        <v>34</v>
      </c>
      <c r="P39" s="68">
        <v>-4</v>
      </c>
      <c r="Q39" s="72" t="s">
        <v>45</v>
      </c>
      <c r="R39" s="42">
        <f>IF(Tabelle2[[#This Row],[Spalte15]]&lt;=S$7,0,IF(AND(Tabelle2[[#This Row],[Spalte15]]&gt;S$7,Tabelle2[[#This Row],[Spalte15]]&lt;=S$8),1,2))</f>
        <v>0</v>
      </c>
      <c r="S39" s="84">
        <v>79.599999999999994</v>
      </c>
      <c r="T39" s="89" t="s">
        <v>68</v>
      </c>
      <c r="U39" s="90">
        <v>43975</v>
      </c>
      <c r="V39" s="116">
        <f>IF(Tabelle2[[#This Row],[Spalte1836]]&lt;$BC$7,0,IF(AND(Tabelle2[[#This Row],[Spalte1836]]&gt;=$BC$7,Tabelle2[[#This Row],[Spalte1836]]&lt;$BC$8),1,2))</f>
        <v>0</v>
      </c>
      <c r="W39" s="114">
        <v>1</v>
      </c>
      <c r="X39" s="114"/>
      <c r="Y39" s="114"/>
      <c r="Z39" s="114"/>
      <c r="AA39" s="114"/>
      <c r="AB39" s="114"/>
      <c r="AC39" s="114">
        <v>1</v>
      </c>
      <c r="AD39" s="114"/>
      <c r="AE39" s="114">
        <v>1</v>
      </c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39" s="105" t="s">
        <v>426</v>
      </c>
    </row>
    <row r="40" spans="1:56" x14ac:dyDescent="0.35">
      <c r="A40" s="30" t="s">
        <v>118</v>
      </c>
      <c r="B40" s="30" t="s">
        <v>119</v>
      </c>
      <c r="C40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restricted</v>
      </c>
      <c r="D40" s="32">
        <f>IF(Tabelle2[[#This Row],[Spalte5]]&lt;=E$7,0,IF(AND(Tabelle2[[#This Row],[Spalte5]]&gt;E$7,Tabelle2[[#This Row],[Spalte5]]&lt;=E$8),1,2))</f>
        <v>0</v>
      </c>
      <c r="E40" s="3">
        <v>880</v>
      </c>
      <c r="F40" s="35" t="s">
        <v>34</v>
      </c>
      <c r="G40" s="42">
        <f>IF(Tabelle2[[#This Row],[Spalte7]]&lt;=H$7,0,IF(AND(Tabelle2[[#This Row],[Spalte7]]&gt;H$7,Tabelle2[[#This Row],[Spalte7]]&lt;=H$8),1,2))</f>
        <v>0</v>
      </c>
      <c r="H40" s="57">
        <v>5.9219999999999993E-3</v>
      </c>
      <c r="I40" s="35" t="s">
        <v>38</v>
      </c>
      <c r="J40" s="42">
        <f>IF(Tabelle2[[#This Row],[Spalte9]]&gt;=K$7,0,IF(AND(Tabelle2[[#This Row],[Spalte9]]&lt;K$7,Tabelle2[[#This Row],[Spalte9]]&gt;=K$8),1,2))</f>
        <v>0</v>
      </c>
      <c r="K40" s="4">
        <v>110</v>
      </c>
      <c r="L40" s="35" t="s">
        <v>34</v>
      </c>
      <c r="M40" s="42">
        <f>IF(Tabelle2[[#This Row],[Spalte13]]&gt;=N$7,0,IF(AND(Tabelle2[[#This Row],[Spalte13]]&lt;N$7,Tabelle2[[#This Row],[Spalte13]]&gt;=N$8),1,2))</f>
        <v>0</v>
      </c>
      <c r="N40" s="3">
        <v>4.54</v>
      </c>
      <c r="O40" s="55" t="s">
        <v>34</v>
      </c>
      <c r="P40" s="68">
        <v>92</v>
      </c>
      <c r="Q40" s="71" t="s">
        <v>35</v>
      </c>
      <c r="R40" s="70">
        <f>IF(Tabelle2[[#This Row],[Spalte15]]&lt;=S$7,0,IF(AND(Tabelle2[[#This Row],[Spalte15]]&gt;S$7,Tabelle2[[#This Row],[Spalte15]]&lt;=S$8),1,2))</f>
        <v>1</v>
      </c>
      <c r="S40" s="84">
        <v>106.80000000000001</v>
      </c>
      <c r="T40" s="89" t="s">
        <v>68</v>
      </c>
      <c r="U40" s="90">
        <v>43975</v>
      </c>
      <c r="V40" s="116">
        <f>IF(Tabelle2[[#This Row],[Spalte1836]]&lt;$BC$7,0,IF(AND(Tabelle2[[#This Row],[Spalte1836]]&gt;=$BC$7,Tabelle2[[#This Row],[Spalte1836]]&lt;$BC$8),1,2))</f>
        <v>0</v>
      </c>
      <c r="W40" s="114"/>
      <c r="X40" s="114"/>
      <c r="Y40" s="114"/>
      <c r="Z40" s="114"/>
      <c r="AA40" s="114"/>
      <c r="AB40" s="114"/>
      <c r="AC40" s="114"/>
      <c r="AD40" s="114"/>
      <c r="AE40" s="114">
        <v>1</v>
      </c>
      <c r="AF40" s="114"/>
      <c r="AG40" s="114">
        <v>1</v>
      </c>
      <c r="AH40" s="114">
        <v>1</v>
      </c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40" s="105" t="s">
        <v>426</v>
      </c>
    </row>
    <row r="41" spans="1:56" x14ac:dyDescent="0.35">
      <c r="A41" s="30" t="s">
        <v>349</v>
      </c>
      <c r="B41" s="30" t="s">
        <v>350</v>
      </c>
      <c r="C41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41" s="32">
        <f>IF(Tabelle2[[#This Row],[Spalte5]]&lt;=E$7,0,IF(AND(Tabelle2[[#This Row],[Spalte5]]&gt;E$7,Tabelle2[[#This Row],[Spalte5]]&lt;=E$8),1,2))</f>
        <v>2</v>
      </c>
      <c r="E41" s="3">
        <v>990</v>
      </c>
      <c r="F41" s="35" t="s">
        <v>38</v>
      </c>
      <c r="G41" s="42">
        <f>IF(Tabelle2[[#This Row],[Spalte7]]&lt;=H$7,0,IF(AND(Tabelle2[[#This Row],[Spalte7]]&gt;H$7,Tabelle2[[#This Row],[Spalte7]]&lt;=H$8),1,2))</f>
        <v>0</v>
      </c>
      <c r="H41" s="57">
        <v>2.3200000000000003E-8</v>
      </c>
      <c r="I41" s="35" t="s">
        <v>38</v>
      </c>
      <c r="J41" s="42">
        <f>IF(Tabelle2[[#This Row],[Spalte9]]&gt;=K$7,0,IF(AND(Tabelle2[[#This Row],[Spalte9]]&lt;K$7,Tabelle2[[#This Row],[Spalte9]]&gt;=K$8),1,2))</f>
        <v>0</v>
      </c>
      <c r="K41" s="4">
        <v>405</v>
      </c>
      <c r="L41" s="35" t="s">
        <v>38</v>
      </c>
      <c r="M41" s="42">
        <f>IF(Tabelle2[[#This Row],[Spalte13]]&gt;=N$7,0,IF(AND(Tabelle2[[#This Row],[Spalte13]]&lt;N$7,Tabelle2[[#This Row],[Spalte13]]&gt;=N$8),1,2))</f>
        <v>0</v>
      </c>
      <c r="N41" s="3">
        <v>9.77</v>
      </c>
      <c r="O41" s="55" t="s">
        <v>38</v>
      </c>
      <c r="P41" s="76">
        <v>216.3</v>
      </c>
      <c r="Q41" s="75" t="s">
        <v>38</v>
      </c>
      <c r="R41" s="74">
        <f>IF(Tabelle2[[#This Row],[Spalte15]]&lt;=S$7,0,IF(AND(Tabelle2[[#This Row],[Spalte15]]&gt;S$7,Tabelle2[[#This Row],[Spalte15]]&lt;=S$8),1,2))</f>
        <v>0</v>
      </c>
      <c r="S41" s="83">
        <v>4.1399999999999997</v>
      </c>
      <c r="T41" s="89" t="s">
        <v>68</v>
      </c>
      <c r="U41" s="90">
        <v>43975</v>
      </c>
      <c r="V41" s="116">
        <f>IF(Tabelle2[[#This Row],[Spalte1836]]&lt;$BC$7,0,IF(AND(Tabelle2[[#This Row],[Spalte1836]]&gt;=$BC$7,Tabelle2[[#This Row],[Spalte1836]]&lt;$BC$8),1,2))</f>
        <v>0</v>
      </c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  <c r="BA41" s="111"/>
      <c r="BB41" s="111"/>
      <c r="BC41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1</v>
      </c>
      <c r="BD41" s="105" t="s">
        <v>426</v>
      </c>
    </row>
    <row r="42" spans="1:56" x14ac:dyDescent="0.35">
      <c r="A42" s="30" t="s">
        <v>335</v>
      </c>
      <c r="B42" s="30" t="s">
        <v>336</v>
      </c>
      <c r="C42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42" s="32">
        <f>IF(Tabelle2[[#This Row],[Spalte5]]&lt;=E$7,0,IF(AND(Tabelle2[[#This Row],[Spalte5]]&gt;E$7,Tabelle2[[#This Row],[Spalte5]]&lt;=E$8),1,2))</f>
        <v>2</v>
      </c>
      <c r="E42" s="3">
        <v>980</v>
      </c>
      <c r="F42" s="35" t="s">
        <v>38</v>
      </c>
      <c r="G42" s="42">
        <f>IF(Tabelle2[[#This Row],[Spalte7]]&lt;=H$7,0,IF(AND(Tabelle2[[#This Row],[Spalte7]]&gt;H$7,Tabelle2[[#This Row],[Spalte7]]&lt;=H$8),1,2))</f>
        <v>0</v>
      </c>
      <c r="H42" s="57">
        <v>2.3900000000000006E-7</v>
      </c>
      <c r="I42" s="35" t="s">
        <v>38</v>
      </c>
      <c r="J42" s="42">
        <f>IF(Tabelle2[[#This Row],[Spalte9]]&gt;=K$7,0,IF(AND(Tabelle2[[#This Row],[Spalte9]]&lt;K$7,Tabelle2[[#This Row],[Spalte9]]&gt;=K$8),1,2))</f>
        <v>0</v>
      </c>
      <c r="K42" s="4">
        <v>400</v>
      </c>
      <c r="L42" s="44" t="s">
        <v>68</v>
      </c>
      <c r="M42" s="64">
        <f>IF(Tabelle2[[#This Row],[Spalte13]]&gt;=N$7,0,IF(AND(Tabelle2[[#This Row],[Spalte13]]&lt;N$7,Tabelle2[[#This Row],[Spalte13]]&gt;=N$8),1,2))</f>
        <v>0</v>
      </c>
      <c r="N42" s="3">
        <v>9.5500000000000007</v>
      </c>
      <c r="O42" s="55" t="s">
        <v>38</v>
      </c>
      <c r="P42" s="76">
        <v>212</v>
      </c>
      <c r="Q42" s="75" t="s">
        <v>35</v>
      </c>
      <c r="R42" s="74">
        <f>IF(Tabelle2[[#This Row],[Spalte15]]&lt;=S$7,0,IF(AND(Tabelle2[[#This Row],[Spalte15]]&gt;S$7,Tabelle2[[#This Row],[Spalte15]]&lt;=S$8),1,2))</f>
        <v>0</v>
      </c>
      <c r="S42" s="83">
        <v>4.97</v>
      </c>
      <c r="T42" s="89" t="s">
        <v>68</v>
      </c>
      <c r="U42" s="90">
        <v>43975</v>
      </c>
      <c r="V42" s="116">
        <f>IF(Tabelle2[[#This Row],[Spalte1836]]&lt;$BC$7,0,IF(AND(Tabelle2[[#This Row],[Spalte1836]]&gt;=$BC$7,Tabelle2[[#This Row],[Spalte1836]]&lt;$BC$8),1,2))</f>
        <v>0</v>
      </c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  <c r="BA42" s="111"/>
      <c r="BB42" s="111"/>
      <c r="BC42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1</v>
      </c>
      <c r="BD42" s="105" t="s">
        <v>426</v>
      </c>
    </row>
    <row r="43" spans="1:56" x14ac:dyDescent="0.35">
      <c r="A43" s="30" t="s">
        <v>241</v>
      </c>
      <c r="B43" s="30" t="s">
        <v>242</v>
      </c>
      <c r="C43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43" s="32">
        <f>IF(Tabelle2[[#This Row],[Spalte5]]&lt;=E$7,0,IF(AND(Tabelle2[[#This Row],[Spalte5]]&gt;E$7,Tabelle2[[#This Row],[Spalte5]]&lt;=E$8),1,2))</f>
        <v>2</v>
      </c>
      <c r="E43" s="3">
        <v>1000</v>
      </c>
      <c r="F43" s="35" t="s">
        <v>38</v>
      </c>
      <c r="G43" s="42">
        <f>IF(Tabelle2[[#This Row],[Spalte7]]&lt;=H$7,0,IF(AND(Tabelle2[[#This Row],[Spalte7]]&gt;H$7,Tabelle2[[#This Row],[Spalte7]]&lt;=H$8),1,2))</f>
        <v>0</v>
      </c>
      <c r="H43" s="57">
        <v>1.052E-2</v>
      </c>
      <c r="I43" s="35" t="s">
        <v>38</v>
      </c>
      <c r="J43" s="42">
        <f>IF(Tabelle2[[#This Row],[Spalte9]]&gt;=K$7,0,IF(AND(Tabelle2[[#This Row],[Spalte9]]&lt;K$7,Tabelle2[[#This Row],[Spalte9]]&gt;=K$8),1,2))</f>
        <v>0</v>
      </c>
      <c r="K43" s="4">
        <v>268</v>
      </c>
      <c r="L43" s="44" t="s">
        <v>68</v>
      </c>
      <c r="M43" s="64">
        <f>IF(Tabelle2[[#This Row],[Spalte13]]&gt;=N$7,0,IF(AND(Tabelle2[[#This Row],[Spalte13]]&lt;N$7,Tabelle2[[#This Row],[Spalte13]]&gt;=N$8),1,2))</f>
        <v>1</v>
      </c>
      <c r="N43" s="3">
        <v>3.84</v>
      </c>
      <c r="O43" s="55" t="s">
        <v>38</v>
      </c>
      <c r="P43" s="76">
        <v>113</v>
      </c>
      <c r="Q43" s="75" t="s">
        <v>35</v>
      </c>
      <c r="R43" s="74">
        <f>IF(Tabelle2[[#This Row],[Spalte15]]&lt;=S$7,0,IF(AND(Tabelle2[[#This Row],[Spalte15]]&gt;S$7,Tabelle2[[#This Row],[Spalte15]]&lt;=S$8),1,2))</f>
        <v>0</v>
      </c>
      <c r="S43" s="83">
        <v>8.3000000000000007</v>
      </c>
      <c r="T43" s="89" t="s">
        <v>68</v>
      </c>
      <c r="U43" s="90">
        <v>43975</v>
      </c>
      <c r="V43" s="116">
        <f>IF(Tabelle2[[#This Row],[Spalte1836]]&lt;$BC$7,0,IF(AND(Tabelle2[[#This Row],[Spalte1836]]&gt;=$BC$7,Tabelle2[[#This Row],[Spalte1836]]&lt;$BC$8),1,2))</f>
        <v>0</v>
      </c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11"/>
      <c r="BB43" s="111"/>
      <c r="BC43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1</v>
      </c>
      <c r="BD43" s="105" t="s">
        <v>426</v>
      </c>
    </row>
    <row r="44" spans="1:56" x14ac:dyDescent="0.35">
      <c r="A44" s="30" t="s">
        <v>143</v>
      </c>
      <c r="B44" s="30" t="s">
        <v>144</v>
      </c>
      <c r="C44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44" s="32">
        <f>IF(Tabelle2[[#This Row],[Spalte5]]&lt;=E$7,0,IF(AND(Tabelle2[[#This Row],[Spalte5]]&gt;E$7,Tabelle2[[#This Row],[Spalte5]]&lt;=E$8),1,2))</f>
        <v>2</v>
      </c>
      <c r="E44" s="3">
        <v>1010</v>
      </c>
      <c r="F44" s="35" t="s">
        <v>38</v>
      </c>
      <c r="G44" s="42">
        <f>IF(Tabelle2[[#This Row],[Spalte7]]&lt;=H$7,0,IF(AND(Tabelle2[[#This Row],[Spalte7]]&gt;H$7,Tabelle2[[#This Row],[Spalte7]]&lt;=H$8),1,2))</f>
        <v>0</v>
      </c>
      <c r="H44" s="57">
        <v>1.8260000000000002E-2</v>
      </c>
      <c r="I44" s="35" t="s">
        <v>38</v>
      </c>
      <c r="J44" s="42">
        <f>IF(Tabelle2[[#This Row],[Spalte9]]&gt;=K$7,0,IF(AND(Tabelle2[[#This Row],[Spalte9]]&lt;K$7,Tabelle2[[#This Row],[Spalte9]]&gt;=K$8),1,2))</f>
        <v>0</v>
      </c>
      <c r="K44" s="4">
        <v>262</v>
      </c>
      <c r="L44" s="35" t="s">
        <v>38</v>
      </c>
      <c r="M44" s="42">
        <f>IF(Tabelle2[[#This Row],[Spalte13]]&gt;=N$7,0,IF(AND(Tabelle2[[#This Row],[Spalte13]]&lt;N$7,Tabelle2[[#This Row],[Spalte13]]&gt;=N$8),1,2))</f>
        <v>0</v>
      </c>
      <c r="N44" s="3">
        <v>4.21</v>
      </c>
      <c r="O44" s="55" t="s">
        <v>38</v>
      </c>
      <c r="P44" s="76">
        <v>130</v>
      </c>
      <c r="Q44" s="75" t="s">
        <v>38</v>
      </c>
      <c r="R44" s="74">
        <f>IF(Tabelle2[[#This Row],[Spalte15]]&lt;=S$7,0,IF(AND(Tabelle2[[#This Row],[Spalte15]]&gt;S$7,Tabelle2[[#This Row],[Spalte15]]&lt;=S$8),1,2))</f>
        <v>0</v>
      </c>
      <c r="S44" s="83">
        <v>10.92</v>
      </c>
      <c r="T44" s="89" t="s">
        <v>68</v>
      </c>
      <c r="U44" s="90">
        <v>43975</v>
      </c>
      <c r="V44" s="116">
        <f>IF(Tabelle2[[#This Row],[Spalte1836]]&lt;$BC$7,0,IF(AND(Tabelle2[[#This Row],[Spalte1836]]&gt;=$BC$7,Tabelle2[[#This Row],[Spalte1836]]&lt;$BC$8),1,2))</f>
        <v>0</v>
      </c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111"/>
      <c r="BB44" s="111"/>
      <c r="BC44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1</v>
      </c>
      <c r="BD44" s="105" t="s">
        <v>426</v>
      </c>
    </row>
    <row r="45" spans="1:56" x14ac:dyDescent="0.35">
      <c r="A45" s="30" t="s">
        <v>237</v>
      </c>
      <c r="B45" s="30" t="s">
        <v>238</v>
      </c>
      <c r="C45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45" s="32">
        <f>IF(Tabelle2[[#This Row],[Spalte5]]&lt;=E$7,0,IF(AND(Tabelle2[[#This Row],[Spalte5]]&gt;E$7,Tabelle2[[#This Row],[Spalte5]]&lt;=E$8),1,2))</f>
        <v>2</v>
      </c>
      <c r="E45" s="3">
        <v>1010</v>
      </c>
      <c r="F45" s="35" t="s">
        <v>38</v>
      </c>
      <c r="G45" s="42">
        <f>IF(Tabelle2[[#This Row],[Spalte7]]&lt;=H$7,0,IF(AND(Tabelle2[[#This Row],[Spalte7]]&gt;H$7,Tabelle2[[#This Row],[Spalte7]]&lt;=H$8),1,2))</f>
        <v>0</v>
      </c>
      <c r="H45" s="57">
        <v>2.9520000000000001E-2</v>
      </c>
      <c r="I45" s="35" t="s">
        <v>38</v>
      </c>
      <c r="J45" s="42">
        <f>IF(Tabelle2[[#This Row],[Spalte9]]&gt;=K$7,0,IF(AND(Tabelle2[[#This Row],[Spalte9]]&lt;K$7,Tabelle2[[#This Row],[Spalte9]]&gt;=K$8),1,2))</f>
        <v>0</v>
      </c>
      <c r="K45" s="4">
        <v>249</v>
      </c>
      <c r="L45" s="44" t="s">
        <v>68</v>
      </c>
      <c r="M45" s="64">
        <f>IF(Tabelle2[[#This Row],[Spalte13]]&gt;=N$7,0,IF(AND(Tabelle2[[#This Row],[Spalte13]]&lt;N$7,Tabelle2[[#This Row],[Spalte13]]&gt;=N$8),1,2))</f>
        <v>1</v>
      </c>
      <c r="N45" s="3">
        <v>3.79</v>
      </c>
      <c r="O45" s="55" t="s">
        <v>38</v>
      </c>
      <c r="P45" s="76">
        <v>106</v>
      </c>
      <c r="Q45" s="75" t="s">
        <v>35</v>
      </c>
      <c r="R45" s="74">
        <f>IF(Tabelle2[[#This Row],[Spalte15]]&lt;=S$7,0,IF(AND(Tabelle2[[#This Row],[Spalte15]]&gt;S$7,Tabelle2[[#This Row],[Spalte15]]&lt;=S$8),1,2))</f>
        <v>0</v>
      </c>
      <c r="S45" s="83">
        <v>12</v>
      </c>
      <c r="T45" s="89" t="s">
        <v>68</v>
      </c>
      <c r="U45" s="90">
        <v>43975</v>
      </c>
      <c r="V45" s="116">
        <f>IF(Tabelle2[[#This Row],[Spalte1836]]&lt;$BC$7,0,IF(AND(Tabelle2[[#This Row],[Spalte1836]]&gt;=$BC$7,Tabelle2[[#This Row],[Spalte1836]]&lt;$BC$8),1,2))</f>
        <v>0</v>
      </c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1"/>
      <c r="BC45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1</v>
      </c>
      <c r="BD45" s="105" t="s">
        <v>426</v>
      </c>
    </row>
    <row r="46" spans="1:56" x14ac:dyDescent="0.35">
      <c r="A46" s="30" t="s">
        <v>378</v>
      </c>
      <c r="B46" s="30" t="s">
        <v>379</v>
      </c>
      <c r="C46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46" s="32">
        <f>IF(Tabelle2[[#This Row],[Spalte5]]&lt;=E$7,0,IF(AND(Tabelle2[[#This Row],[Spalte5]]&gt;E$7,Tabelle2[[#This Row],[Spalte5]]&lt;=E$8),1,2))</f>
        <v>2</v>
      </c>
      <c r="E46" s="3">
        <v>1020</v>
      </c>
      <c r="F46" s="35" t="s">
        <v>34</v>
      </c>
      <c r="G46" s="42">
        <f>IF(Tabelle2[[#This Row],[Spalte7]]&lt;=H$7,0,IF(AND(Tabelle2[[#This Row],[Spalte7]]&gt;H$7,Tabelle2[[#This Row],[Spalte7]]&lt;=H$8),1,2))</f>
        <v>0</v>
      </c>
      <c r="H46" s="3">
        <v>2.58E-2</v>
      </c>
      <c r="I46" s="35" t="s">
        <v>34</v>
      </c>
      <c r="J46" s="42">
        <f>IF(Tabelle2[[#This Row],[Spalte9]]&gt;=K$7,0,IF(AND(Tabelle2[[#This Row],[Spalte9]]&lt;K$7,Tabelle2[[#This Row],[Spalte9]]&gt;=K$8),1,2))</f>
        <v>0</v>
      </c>
      <c r="K46" s="4">
        <v>244</v>
      </c>
      <c r="L46" s="35" t="s">
        <v>34</v>
      </c>
      <c r="M46" s="42">
        <f>IF(Tabelle2[[#This Row],[Spalte13]]&gt;=N$7,0,IF(AND(Tabelle2[[#This Row],[Spalte13]]&lt;N$7,Tabelle2[[#This Row],[Spalte13]]&gt;=N$8),1,2))</f>
        <v>1</v>
      </c>
      <c r="N46" s="3">
        <v>3.87</v>
      </c>
      <c r="O46" s="55" t="s">
        <v>34</v>
      </c>
      <c r="P46" s="76">
        <v>82</v>
      </c>
      <c r="Q46" s="75" t="s">
        <v>35</v>
      </c>
      <c r="R46" s="74">
        <f>IF(Tabelle2[[#This Row],[Spalte15]]&lt;=S$7,0,IF(AND(Tabelle2[[#This Row],[Spalte15]]&gt;S$7,Tabelle2[[#This Row],[Spalte15]]&lt;=S$8),1,2))</f>
        <v>0</v>
      </c>
      <c r="S46" s="83">
        <v>17.04</v>
      </c>
      <c r="T46" s="89" t="s">
        <v>68</v>
      </c>
      <c r="U46" s="90">
        <v>43975</v>
      </c>
      <c r="V46" s="116">
        <f>IF(Tabelle2[[#This Row],[Spalte1836]]&lt;$BC$7,0,IF(AND(Tabelle2[[#This Row],[Spalte1836]]&gt;=$BC$7,Tabelle2[[#This Row],[Spalte1836]]&lt;$BC$8),1,2))</f>
        <v>0</v>
      </c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1"/>
      <c r="AK46" s="111"/>
      <c r="AL46" s="111"/>
      <c r="AM46" s="111"/>
      <c r="AN46" s="111"/>
      <c r="AO46" s="111"/>
      <c r="AP46" s="111"/>
      <c r="AQ46" s="111"/>
      <c r="AR46" s="111"/>
      <c r="AS46" s="111"/>
      <c r="AT46" s="111"/>
      <c r="AU46" s="111"/>
      <c r="AV46" s="111"/>
      <c r="AW46" s="111"/>
      <c r="AX46" s="111"/>
      <c r="AY46" s="111"/>
      <c r="AZ46" s="111"/>
      <c r="BA46" s="111"/>
      <c r="BB46" s="111"/>
      <c r="BC46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1</v>
      </c>
      <c r="BD46" s="105" t="s">
        <v>426</v>
      </c>
    </row>
    <row r="47" spans="1:56" x14ac:dyDescent="0.35">
      <c r="A47" s="30" t="s">
        <v>369</v>
      </c>
      <c r="B47" s="30" t="s">
        <v>370</v>
      </c>
      <c r="C47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47" s="32">
        <f>IF(Tabelle2[[#This Row],[Spalte5]]&lt;=E$7,0,IF(AND(Tabelle2[[#This Row],[Spalte5]]&gt;E$7,Tabelle2[[#This Row],[Spalte5]]&lt;=E$8),1,2))</f>
        <v>2</v>
      </c>
      <c r="E47" s="3">
        <v>1120</v>
      </c>
      <c r="F47" s="35" t="s">
        <v>38</v>
      </c>
      <c r="G47" s="42">
        <f>IF(Tabelle2[[#This Row],[Spalte7]]&lt;=H$7,0,IF(AND(Tabelle2[[#This Row],[Spalte7]]&gt;H$7,Tabelle2[[#This Row],[Spalte7]]&lt;=H$8),1,2))</f>
        <v>2</v>
      </c>
      <c r="H47" s="4" t="s">
        <v>409</v>
      </c>
      <c r="I47" s="35" t="s">
        <v>38</v>
      </c>
      <c r="J47" s="42">
        <f>IF(Tabelle2[[#This Row],[Spalte9]]&gt;=K$7,0,IF(AND(Tabelle2[[#This Row],[Spalte9]]&lt;K$7,Tabelle2[[#This Row],[Spalte9]]&gt;=K$8),1,2))</f>
        <v>0</v>
      </c>
      <c r="K47" s="4">
        <v>289</v>
      </c>
      <c r="L47" s="44" t="s">
        <v>68</v>
      </c>
      <c r="M47" s="64">
        <f>IF(Tabelle2[[#This Row],[Spalte13]]&gt;=N$7,0,IF(AND(Tabelle2[[#This Row],[Spalte13]]&lt;N$7,Tabelle2[[#This Row],[Spalte13]]&gt;=N$8),1,2))</f>
        <v>2</v>
      </c>
      <c r="N47" s="3">
        <v>2.7</v>
      </c>
      <c r="O47" s="55" t="s">
        <v>38</v>
      </c>
      <c r="P47" s="76">
        <v>156</v>
      </c>
      <c r="Q47" s="75" t="s">
        <v>35</v>
      </c>
      <c r="R47" s="74">
        <f>IF(Tabelle2[[#This Row],[Spalte15]]&lt;=S$7,0,IF(AND(Tabelle2[[#This Row],[Spalte15]]&gt;S$7,Tabelle2[[#This Row],[Spalte15]]&lt;=S$8),1,2))</f>
        <v>0</v>
      </c>
      <c r="S47" s="83">
        <v>17.7</v>
      </c>
      <c r="T47" s="89" t="s">
        <v>68</v>
      </c>
      <c r="U47" s="90">
        <v>43975</v>
      </c>
      <c r="V47" s="116">
        <f>IF(Tabelle2[[#This Row],[Spalte1836]]&lt;$BC$7,0,IF(AND(Tabelle2[[#This Row],[Spalte1836]]&gt;=$BC$7,Tabelle2[[#This Row],[Spalte1836]]&lt;$BC$8),1,2))</f>
        <v>0</v>
      </c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1"/>
      <c r="AL47" s="111"/>
      <c r="AM47" s="111"/>
      <c r="AN47" s="111"/>
      <c r="AO47" s="111"/>
      <c r="AP47" s="111"/>
      <c r="AQ47" s="111"/>
      <c r="AR47" s="111"/>
      <c r="AS47" s="111"/>
      <c r="AT47" s="111"/>
      <c r="AU47" s="111"/>
      <c r="AV47" s="111"/>
      <c r="AW47" s="111"/>
      <c r="AX47" s="111"/>
      <c r="AY47" s="111"/>
      <c r="AZ47" s="111"/>
      <c r="BA47" s="111"/>
      <c r="BB47" s="111"/>
      <c r="BC47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1</v>
      </c>
      <c r="BD47" s="105" t="s">
        <v>426</v>
      </c>
    </row>
    <row r="48" spans="1:56" x14ac:dyDescent="0.35">
      <c r="A48" s="30" t="s">
        <v>382</v>
      </c>
      <c r="B48" s="30" t="s">
        <v>383</v>
      </c>
      <c r="C48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48" s="32">
        <f>IF(Tabelle2[[#This Row],[Spalte5]]&lt;=E$7,0,IF(AND(Tabelle2[[#This Row],[Spalte5]]&gt;E$7,Tabelle2[[#This Row],[Spalte5]]&lt;=E$8),1,2))</f>
        <v>2</v>
      </c>
      <c r="E48" s="3">
        <v>1050</v>
      </c>
      <c r="F48" s="35" t="s">
        <v>38</v>
      </c>
      <c r="G48" s="42">
        <f>IF(Tabelle2[[#This Row],[Spalte7]]&lt;=H$7,0,IF(AND(Tabelle2[[#This Row],[Spalte7]]&gt;H$7,Tabelle2[[#This Row],[Spalte7]]&lt;=H$8),1,2))</f>
        <v>1</v>
      </c>
      <c r="H48" s="3">
        <v>0.42149999999999999</v>
      </c>
      <c r="I48" s="35" t="s">
        <v>38</v>
      </c>
      <c r="J48" s="42">
        <f>IF(Tabelle2[[#This Row],[Spalte9]]&gt;=K$7,0,IF(AND(Tabelle2[[#This Row],[Spalte9]]&lt;K$7,Tabelle2[[#This Row],[Spalte9]]&gt;=K$8),1,2))</f>
        <v>0</v>
      </c>
      <c r="K48" s="4">
        <v>212</v>
      </c>
      <c r="L48" s="44" t="s">
        <v>68</v>
      </c>
      <c r="M48" s="64">
        <f>IF(Tabelle2[[#This Row],[Spalte13]]&gt;=N$7,0,IF(AND(Tabelle2[[#This Row],[Spalte13]]&lt;N$7,Tabelle2[[#This Row],[Spalte13]]&gt;=N$8),1,2))</f>
        <v>2</v>
      </c>
      <c r="N48" s="3">
        <v>2.73</v>
      </c>
      <c r="O48" s="55" t="s">
        <v>38</v>
      </c>
      <c r="P48" s="76">
        <v>93</v>
      </c>
      <c r="Q48" s="75" t="s">
        <v>35</v>
      </c>
      <c r="R48" s="74">
        <f>IF(Tabelle2[[#This Row],[Spalte15]]&lt;=S$7,0,IF(AND(Tabelle2[[#This Row],[Spalte15]]&gt;S$7,Tabelle2[[#This Row],[Spalte15]]&lt;=S$8),1,2))</f>
        <v>0</v>
      </c>
      <c r="S48" s="83">
        <v>18.899999999999999</v>
      </c>
      <c r="T48" s="89" t="s">
        <v>68</v>
      </c>
      <c r="U48" s="90">
        <v>43975</v>
      </c>
      <c r="V48" s="116">
        <f>IF(Tabelle2[[#This Row],[Spalte1836]]&lt;$BC$7,0,IF(AND(Tabelle2[[#This Row],[Spalte1836]]&gt;=$BC$7,Tabelle2[[#This Row],[Spalte1836]]&lt;$BC$8),1,2))</f>
        <v>0</v>
      </c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1"/>
      <c r="AL48" s="111"/>
      <c r="AM48" s="111"/>
      <c r="AN48" s="111"/>
      <c r="AO48" s="111"/>
      <c r="AP48" s="111"/>
      <c r="AQ48" s="111"/>
      <c r="AR48" s="111"/>
      <c r="AS48" s="111"/>
      <c r="AT48" s="111"/>
      <c r="AU48" s="111"/>
      <c r="AV48" s="111"/>
      <c r="AW48" s="111"/>
      <c r="AX48" s="111"/>
      <c r="AY48" s="111"/>
      <c r="AZ48" s="111"/>
      <c r="BA48" s="111"/>
      <c r="BB48" s="111"/>
      <c r="BC48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1</v>
      </c>
      <c r="BD48" s="105" t="s">
        <v>426</v>
      </c>
    </row>
    <row r="49" spans="1:56" x14ac:dyDescent="0.35">
      <c r="A49" s="30" t="s">
        <v>147</v>
      </c>
      <c r="B49" s="30" t="s">
        <v>148</v>
      </c>
      <c r="C49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49" s="32">
        <f>IF(Tabelle2[[#This Row],[Spalte5]]&lt;=E$7,0,IF(AND(Tabelle2[[#This Row],[Spalte5]]&gt;E$7,Tabelle2[[#This Row],[Spalte5]]&lt;=E$8),1,2))</f>
        <v>2</v>
      </c>
      <c r="E49" s="3">
        <v>922</v>
      </c>
      <c r="F49" s="35" t="s">
        <v>34</v>
      </c>
      <c r="G49" s="42">
        <f>IF(Tabelle2[[#This Row],[Spalte7]]&lt;=H$7,0,IF(AND(Tabelle2[[#This Row],[Spalte7]]&gt;H$7,Tabelle2[[#This Row],[Spalte7]]&lt;=H$8),1,2))</f>
        <v>0</v>
      </c>
      <c r="H49" s="57">
        <v>7.7999999999999999E-4</v>
      </c>
      <c r="I49" s="35" t="s">
        <v>34</v>
      </c>
      <c r="J49" s="42">
        <f>IF(Tabelle2[[#This Row],[Spalte9]]&gt;=K$7,0,IF(AND(Tabelle2[[#This Row],[Spalte9]]&lt;K$7,Tabelle2[[#This Row],[Spalte9]]&gt;=K$8),1,2))</f>
        <v>0</v>
      </c>
      <c r="K49" s="4">
        <v>417</v>
      </c>
      <c r="L49" s="35" t="s">
        <v>34</v>
      </c>
      <c r="M49" s="42">
        <f>IF(Tabelle2[[#This Row],[Spalte13]]&gt;=N$7,0,IF(AND(Tabelle2[[#This Row],[Spalte13]]&lt;N$7,Tabelle2[[#This Row],[Spalte13]]&gt;=N$8),1,2))</f>
        <v>0</v>
      </c>
      <c r="N49" s="4">
        <v>8.1199999999999992</v>
      </c>
      <c r="O49" s="55" t="s">
        <v>38</v>
      </c>
      <c r="P49" s="76">
        <v>196</v>
      </c>
      <c r="Q49" s="75" t="s">
        <v>34</v>
      </c>
      <c r="R49" s="74">
        <f>IF(Tabelle2[[#This Row],[Spalte15]]&lt;=S$7,0,IF(AND(Tabelle2[[#This Row],[Spalte15]]&gt;S$7,Tabelle2[[#This Row],[Spalte15]]&lt;=S$8),1,2))</f>
        <v>0</v>
      </c>
      <c r="S49" s="83">
        <v>19.899999999999999</v>
      </c>
      <c r="T49" s="89" t="s">
        <v>68</v>
      </c>
      <c r="U49" s="90">
        <v>43975</v>
      </c>
      <c r="V49" s="116">
        <f>IF(Tabelle2[[#This Row],[Spalte1836]]&lt;$BC$7,0,IF(AND(Tabelle2[[#This Row],[Spalte1836]]&gt;=$BC$7,Tabelle2[[#This Row],[Spalte1836]]&lt;$BC$8),1,2))</f>
        <v>0</v>
      </c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1</v>
      </c>
      <c r="BD49" s="105" t="s">
        <v>426</v>
      </c>
    </row>
    <row r="50" spans="1:56" x14ac:dyDescent="0.35">
      <c r="A50" s="30" t="s">
        <v>265</v>
      </c>
      <c r="B50" s="30" t="s">
        <v>266</v>
      </c>
      <c r="C50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50" s="32">
        <f>IF(Tabelle2[[#This Row],[Spalte5]]&lt;=E$7,0,IF(AND(Tabelle2[[#This Row],[Spalte5]]&gt;E$7,Tabelle2[[#This Row],[Spalte5]]&lt;=E$8),1,2))</f>
        <v>2</v>
      </c>
      <c r="E50" s="3">
        <v>1000</v>
      </c>
      <c r="F50" s="35" t="s">
        <v>38</v>
      </c>
      <c r="G50" s="42">
        <f>IF(Tabelle2[[#This Row],[Spalte7]]&lt;=H$7,0,IF(AND(Tabelle2[[#This Row],[Spalte7]]&gt;H$7,Tabelle2[[#This Row],[Spalte7]]&lt;=H$8),1,2))</f>
        <v>0</v>
      </c>
      <c r="H50" s="57">
        <v>0.17599999999999999</v>
      </c>
      <c r="I50" s="35" t="s">
        <v>38</v>
      </c>
      <c r="J50" s="42">
        <f>IF(Tabelle2[[#This Row],[Spalte9]]&gt;=K$7,0,IF(AND(Tabelle2[[#This Row],[Spalte9]]&lt;K$7,Tabelle2[[#This Row],[Spalte9]]&gt;=K$8),1,2))</f>
        <v>0</v>
      </c>
      <c r="K50" s="4">
        <v>231</v>
      </c>
      <c r="L50" s="44" t="s">
        <v>68</v>
      </c>
      <c r="M50" s="64">
        <f>IF(Tabelle2[[#This Row],[Spalte13]]&gt;=N$7,0,IF(AND(Tabelle2[[#This Row],[Spalte13]]&lt;N$7,Tabelle2[[#This Row],[Spalte13]]&gt;=N$8),1,2))</f>
        <v>2</v>
      </c>
      <c r="N50" s="3">
        <v>3.26</v>
      </c>
      <c r="O50" s="55" t="s">
        <v>38</v>
      </c>
      <c r="P50" s="76">
        <v>100</v>
      </c>
      <c r="Q50" s="75" t="s">
        <v>35</v>
      </c>
      <c r="R50" s="74">
        <f>IF(Tabelle2[[#This Row],[Spalte15]]&lt;=S$7,0,IF(AND(Tabelle2[[#This Row],[Spalte15]]&gt;S$7,Tabelle2[[#This Row],[Spalte15]]&lt;=S$8),1,2))</f>
        <v>0</v>
      </c>
      <c r="S50" s="83">
        <v>20.52</v>
      </c>
      <c r="T50" s="89" t="s">
        <v>68</v>
      </c>
      <c r="U50" s="90">
        <v>43975</v>
      </c>
      <c r="V50" s="116">
        <f>IF(Tabelle2[[#This Row],[Spalte1836]]&lt;$BC$7,0,IF(AND(Tabelle2[[#This Row],[Spalte1836]]&gt;=$BC$7,Tabelle2[[#This Row],[Spalte1836]]&lt;$BC$8),1,2))</f>
        <v>0</v>
      </c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  <c r="AS50" s="111"/>
      <c r="AT50" s="111"/>
      <c r="AU50" s="111"/>
      <c r="AV50" s="111"/>
      <c r="AW50" s="111"/>
      <c r="AX50" s="111"/>
      <c r="AY50" s="111"/>
      <c r="AZ50" s="111"/>
      <c r="BA50" s="111"/>
      <c r="BB50" s="111"/>
      <c r="BC50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1</v>
      </c>
      <c r="BD50" s="105" t="s">
        <v>426</v>
      </c>
    </row>
    <row r="51" spans="1:56" x14ac:dyDescent="0.35">
      <c r="A51" s="30" t="s">
        <v>245</v>
      </c>
      <c r="B51" s="30" t="s">
        <v>246</v>
      </c>
      <c r="C51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51" s="32">
        <f>IF(Tabelle2[[#This Row],[Spalte5]]&lt;=E$7,0,IF(AND(Tabelle2[[#This Row],[Spalte5]]&gt;E$7,Tabelle2[[#This Row],[Spalte5]]&lt;=E$8),1,2))</f>
        <v>0</v>
      </c>
      <c r="E51" s="3">
        <v>876</v>
      </c>
      <c r="F51" s="35" t="s">
        <v>34</v>
      </c>
      <c r="G51" s="42">
        <f>IF(Tabelle2[[#This Row],[Spalte7]]&lt;=H$7,0,IF(AND(Tabelle2[[#This Row],[Spalte7]]&gt;H$7,Tabelle2[[#This Row],[Spalte7]]&lt;=H$8),1,2))</f>
        <v>2</v>
      </c>
      <c r="H51" s="57">
        <v>0.51100000000000001</v>
      </c>
      <c r="I51" s="35" t="s">
        <v>34</v>
      </c>
      <c r="J51" s="42">
        <f>IF(Tabelle2[[#This Row],[Spalte9]]&gt;=K$7,0,IF(AND(Tabelle2[[#This Row],[Spalte9]]&lt;K$7,Tabelle2[[#This Row],[Spalte9]]&gt;=K$8),1,2))</f>
        <v>0</v>
      </c>
      <c r="K51" s="4">
        <v>171.5</v>
      </c>
      <c r="L51" s="35" t="s">
        <v>34</v>
      </c>
      <c r="M51" s="42">
        <f>IF(Tabelle2[[#This Row],[Spalte13]]&gt;=N$7,0,IF(AND(Tabelle2[[#This Row],[Spalte13]]&lt;N$7,Tabelle2[[#This Row],[Spalte13]]&gt;=N$8),1,2))</f>
        <v>2</v>
      </c>
      <c r="N51" s="4">
        <v>2.83</v>
      </c>
      <c r="O51" s="55" t="s">
        <v>38</v>
      </c>
      <c r="P51" s="76">
        <v>56</v>
      </c>
      <c r="Q51" s="75" t="s">
        <v>35</v>
      </c>
      <c r="R51" s="74">
        <f>IF(Tabelle2[[#This Row],[Spalte15]]&lt;=S$7,0,IF(AND(Tabelle2[[#This Row],[Spalte15]]&gt;S$7,Tabelle2[[#This Row],[Spalte15]]&lt;=S$8),1,2))</f>
        <v>0</v>
      </c>
      <c r="S51" s="83">
        <v>20.6</v>
      </c>
      <c r="T51" s="89" t="s">
        <v>68</v>
      </c>
      <c r="U51" s="90">
        <v>43975</v>
      </c>
      <c r="V51" s="116">
        <f>IF(Tabelle2[[#This Row],[Spalte1836]]&lt;$BC$7,0,IF(AND(Tabelle2[[#This Row],[Spalte1836]]&gt;=$BC$7,Tabelle2[[#This Row],[Spalte1836]]&lt;$BC$8),1,2))</f>
        <v>0</v>
      </c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1</v>
      </c>
      <c r="BD51" s="105" t="s">
        <v>426</v>
      </c>
    </row>
    <row r="52" spans="1:56" x14ac:dyDescent="0.35">
      <c r="A52" s="30" t="s">
        <v>149</v>
      </c>
      <c r="B52" s="30" t="s">
        <v>150</v>
      </c>
      <c r="C52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52" s="32">
        <f>IF(Tabelle2[[#This Row],[Spalte5]]&lt;=E$7,0,IF(AND(Tabelle2[[#This Row],[Spalte5]]&gt;E$7,Tabelle2[[#This Row],[Spalte5]]&lt;=E$8),1,2))</f>
        <v>2</v>
      </c>
      <c r="E52" s="3">
        <v>1050</v>
      </c>
      <c r="F52" s="35" t="s">
        <v>38</v>
      </c>
      <c r="G52" s="42">
        <f>IF(Tabelle2[[#This Row],[Spalte7]]&lt;=H$7,0,IF(AND(Tabelle2[[#This Row],[Spalte7]]&gt;H$7,Tabelle2[[#This Row],[Spalte7]]&lt;=H$8),1,2))</f>
        <v>0</v>
      </c>
      <c r="H52" s="57">
        <v>0.16059999999999999</v>
      </c>
      <c r="I52" s="35" t="s">
        <v>38</v>
      </c>
      <c r="J52" s="42">
        <f>IF(Tabelle2[[#This Row],[Spalte9]]&gt;=K$7,0,IF(AND(Tabelle2[[#This Row],[Spalte9]]&lt;K$7,Tabelle2[[#This Row],[Spalte9]]&gt;=K$8),1,2))</f>
        <v>0</v>
      </c>
      <c r="K52" s="4">
        <v>271</v>
      </c>
      <c r="L52" s="35" t="s">
        <v>38</v>
      </c>
      <c r="M52" s="42">
        <f>IF(Tabelle2[[#This Row],[Spalte13]]&gt;=N$7,0,IF(AND(Tabelle2[[#This Row],[Spalte13]]&lt;N$7,Tabelle2[[#This Row],[Spalte13]]&gt;=N$8),1,2))</f>
        <v>2</v>
      </c>
      <c r="N52" s="3">
        <v>2.71</v>
      </c>
      <c r="O52" s="55" t="s">
        <v>38</v>
      </c>
      <c r="P52" s="76">
        <v>135</v>
      </c>
      <c r="Q52" s="75" t="s">
        <v>38</v>
      </c>
      <c r="R52" s="74">
        <f>IF(Tabelle2[[#This Row],[Spalte15]]&lt;=S$7,0,IF(AND(Tabelle2[[#This Row],[Spalte15]]&gt;S$7,Tabelle2[[#This Row],[Spalte15]]&lt;=S$8),1,2))</f>
        <v>0</v>
      </c>
      <c r="S52" s="83">
        <v>21.95</v>
      </c>
      <c r="T52" s="89" t="s">
        <v>68</v>
      </c>
      <c r="U52" s="90">
        <v>43975</v>
      </c>
      <c r="V52" s="116">
        <f>IF(Tabelle2[[#This Row],[Spalte1836]]&lt;$BC$7,0,IF(AND(Tabelle2[[#This Row],[Spalte1836]]&gt;=$BC$7,Tabelle2[[#This Row],[Spalte1836]]&lt;$BC$8),1,2))</f>
        <v>0</v>
      </c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1"/>
      <c r="AT52" s="111"/>
      <c r="AU52" s="111"/>
      <c r="AV52" s="111"/>
      <c r="AW52" s="111"/>
      <c r="AX52" s="111"/>
      <c r="AY52" s="111"/>
      <c r="AZ52" s="111"/>
      <c r="BA52" s="111"/>
      <c r="BB52" s="111"/>
      <c r="BC52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1</v>
      </c>
      <c r="BD52" s="105" t="s">
        <v>426</v>
      </c>
    </row>
    <row r="53" spans="1:56" x14ac:dyDescent="0.35">
      <c r="A53" s="30" t="s">
        <v>235</v>
      </c>
      <c r="B53" s="30" t="s">
        <v>236</v>
      </c>
      <c r="C53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53" s="32">
        <f>IF(Tabelle2[[#This Row],[Spalte5]]&lt;=E$7,0,IF(AND(Tabelle2[[#This Row],[Spalte5]]&gt;E$7,Tabelle2[[#This Row],[Spalte5]]&lt;=E$8),1,2))</f>
        <v>2</v>
      </c>
      <c r="E53" s="3">
        <v>1190</v>
      </c>
      <c r="F53" s="35" t="s">
        <v>38</v>
      </c>
      <c r="G53" s="42">
        <f>IF(Tabelle2[[#This Row],[Spalte7]]&lt;=H$7,0,IF(AND(Tabelle2[[#This Row],[Spalte7]]&gt;H$7,Tabelle2[[#This Row],[Spalte7]]&lt;=H$8),1,2))</f>
        <v>1</v>
      </c>
      <c r="H53" s="57">
        <v>0.4</v>
      </c>
      <c r="I53" s="35" t="s">
        <v>38</v>
      </c>
      <c r="J53" s="42">
        <f>IF(Tabelle2[[#This Row],[Spalte9]]&gt;=K$7,0,IF(AND(Tabelle2[[#This Row],[Spalte9]]&lt;K$7,Tabelle2[[#This Row],[Spalte9]]&gt;=K$8),1,2))</f>
        <v>0</v>
      </c>
      <c r="K53" s="4">
        <v>283</v>
      </c>
      <c r="L53" s="44" t="s">
        <v>68</v>
      </c>
      <c r="M53" s="64">
        <f>IF(Tabelle2[[#This Row],[Spalte13]]&gt;=N$7,0,IF(AND(Tabelle2[[#This Row],[Spalte13]]&lt;N$7,Tabelle2[[#This Row],[Spalte13]]&gt;=N$8),1,2))</f>
        <v>2</v>
      </c>
      <c r="N53" s="3">
        <v>1.64</v>
      </c>
      <c r="O53" s="55" t="s">
        <v>38</v>
      </c>
      <c r="P53" s="76">
        <v>150</v>
      </c>
      <c r="Q53" s="75" t="s">
        <v>35</v>
      </c>
      <c r="R53" s="74">
        <f>IF(Tabelle2[[#This Row],[Spalte15]]&lt;=S$7,0,IF(AND(Tabelle2[[#This Row],[Spalte15]]&gt;S$7,Tabelle2[[#This Row],[Spalte15]]&lt;=S$8),1,2))</f>
        <v>0</v>
      </c>
      <c r="S53" s="83">
        <v>22.4</v>
      </c>
      <c r="T53" s="89" t="s">
        <v>68</v>
      </c>
      <c r="U53" s="90">
        <v>43975</v>
      </c>
      <c r="V53" s="116">
        <f>IF(Tabelle2[[#This Row],[Spalte1836]]&lt;$BC$7,0,IF(AND(Tabelle2[[#This Row],[Spalte1836]]&gt;=$BC$7,Tabelle2[[#This Row],[Spalte1836]]&lt;$BC$8),1,2))</f>
        <v>0</v>
      </c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  <c r="BA53" s="111"/>
      <c r="BB53" s="111"/>
      <c r="BC53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1</v>
      </c>
      <c r="BD53" s="105" t="s">
        <v>426</v>
      </c>
    </row>
    <row r="54" spans="1:56" x14ac:dyDescent="0.35">
      <c r="A54" s="30" t="s">
        <v>267</v>
      </c>
      <c r="B54" s="30" t="s">
        <v>268</v>
      </c>
      <c r="C54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54" s="32">
        <f>IF(Tabelle2[[#This Row],[Spalte5]]&lt;=E$7,0,IF(AND(Tabelle2[[#This Row],[Spalte5]]&gt;E$7,Tabelle2[[#This Row],[Spalte5]]&lt;=E$8),1,2))</f>
        <v>2</v>
      </c>
      <c r="E54" s="3">
        <v>940</v>
      </c>
      <c r="F54" s="35" t="s">
        <v>38</v>
      </c>
      <c r="G54" s="42">
        <f>IF(Tabelle2[[#This Row],[Spalte7]]&lt;=H$7,0,IF(AND(Tabelle2[[#This Row],[Spalte7]]&gt;H$7,Tabelle2[[#This Row],[Spalte7]]&lt;=H$8),1,2))</f>
        <v>0</v>
      </c>
      <c r="H54" s="57">
        <v>0.10920000000000001</v>
      </c>
      <c r="I54" s="35" t="s">
        <v>38</v>
      </c>
      <c r="J54" s="42">
        <f>IF(Tabelle2[[#This Row],[Spalte9]]&gt;=K$7,0,IF(AND(Tabelle2[[#This Row],[Spalte9]]&lt;K$7,Tabelle2[[#This Row],[Spalte9]]&gt;=K$8),1,2))</f>
        <v>0</v>
      </c>
      <c r="K54" s="4">
        <v>257</v>
      </c>
      <c r="L54" s="35" t="s">
        <v>34</v>
      </c>
      <c r="M54" s="42">
        <f>IF(Tabelle2[[#This Row],[Spalte13]]&gt;=N$7,0,IF(AND(Tabelle2[[#This Row],[Spalte13]]&lt;N$7,Tabelle2[[#This Row],[Spalte13]]&gt;=N$8),1,2))</f>
        <v>1</v>
      </c>
      <c r="N54" s="3">
        <v>3.61</v>
      </c>
      <c r="O54" s="55" t="s">
        <v>38</v>
      </c>
      <c r="P54" s="76">
        <v>117</v>
      </c>
      <c r="Q54" s="75" t="s">
        <v>35</v>
      </c>
      <c r="R54" s="74">
        <f>IF(Tabelle2[[#This Row],[Spalte15]]&lt;=S$7,0,IF(AND(Tabelle2[[#This Row],[Spalte15]]&gt;S$7,Tabelle2[[#This Row],[Spalte15]]&lt;=S$8),1,2))</f>
        <v>0</v>
      </c>
      <c r="S54" s="83">
        <v>28</v>
      </c>
      <c r="T54" s="89" t="s">
        <v>68</v>
      </c>
      <c r="U54" s="90">
        <v>43975</v>
      </c>
      <c r="V54" s="116">
        <f>IF(Tabelle2[[#This Row],[Spalte1836]]&lt;$BC$7,0,IF(AND(Tabelle2[[#This Row],[Spalte1836]]&gt;=$BC$7,Tabelle2[[#This Row],[Spalte1836]]&lt;$BC$8),1,2))</f>
        <v>0</v>
      </c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111"/>
      <c r="AP54" s="111"/>
      <c r="AQ54" s="111"/>
      <c r="AR54" s="111"/>
      <c r="AS54" s="111"/>
      <c r="AT54" s="111"/>
      <c r="AU54" s="111"/>
      <c r="AV54" s="111"/>
      <c r="AW54" s="111"/>
      <c r="AX54" s="111"/>
      <c r="AY54" s="111"/>
      <c r="AZ54" s="111"/>
      <c r="BA54" s="111"/>
      <c r="BB54" s="111"/>
      <c r="BC54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1</v>
      </c>
      <c r="BD54" s="105" t="s">
        <v>426</v>
      </c>
    </row>
    <row r="55" spans="1:56" x14ac:dyDescent="0.35">
      <c r="A55" s="30" t="s">
        <v>197</v>
      </c>
      <c r="B55" s="30" t="s">
        <v>198</v>
      </c>
      <c r="C55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55" s="32">
        <f>IF(Tabelle2[[#This Row],[Spalte5]]&lt;=E$7,0,IF(AND(Tabelle2[[#This Row],[Spalte5]]&gt;E$7,Tabelle2[[#This Row],[Spalte5]]&lt;=E$8),1,2))</f>
        <v>2</v>
      </c>
      <c r="E55" s="3">
        <v>1120</v>
      </c>
      <c r="F55" s="35" t="s">
        <v>38</v>
      </c>
      <c r="G55" s="42">
        <f>IF(Tabelle2[[#This Row],[Spalte7]]&lt;=H$7,0,IF(AND(Tabelle2[[#This Row],[Spalte7]]&gt;H$7,Tabelle2[[#This Row],[Spalte7]]&lt;=H$8),1,2))</f>
        <v>0</v>
      </c>
      <c r="H55" s="57">
        <v>3.1610000000000002E-3</v>
      </c>
      <c r="I55" s="35" t="s">
        <v>38</v>
      </c>
      <c r="J55" s="42">
        <f>IF(Tabelle2[[#This Row],[Spalte9]]&gt;=K$7,0,IF(AND(Tabelle2[[#This Row],[Spalte9]]&lt;K$7,Tabelle2[[#This Row],[Spalte9]]&gt;=K$8),1,2))</f>
        <v>0</v>
      </c>
      <c r="K55" s="4">
        <v>200</v>
      </c>
      <c r="L55" s="35" t="s">
        <v>34</v>
      </c>
      <c r="M55" s="42">
        <f>IF(Tabelle2[[#This Row],[Spalte13]]&gt;=N$7,0,IF(AND(Tabelle2[[#This Row],[Spalte13]]&lt;N$7,Tabelle2[[#This Row],[Spalte13]]&gt;=N$8),1,2))</f>
        <v>0</v>
      </c>
      <c r="N55" s="3">
        <v>4.8899999999999997</v>
      </c>
      <c r="O55" s="55" t="s">
        <v>34</v>
      </c>
      <c r="P55" s="76">
        <v>80</v>
      </c>
      <c r="Q55" s="75" t="s">
        <v>35</v>
      </c>
      <c r="R55" s="74">
        <f>IF(Tabelle2[[#This Row],[Spalte15]]&lt;=S$7,0,IF(AND(Tabelle2[[#This Row],[Spalte15]]&gt;S$7,Tabelle2[[#This Row],[Spalte15]]&lt;=S$8),1,2))</f>
        <v>0</v>
      </c>
      <c r="S55" s="83">
        <v>32.03</v>
      </c>
      <c r="T55" s="89" t="s">
        <v>68</v>
      </c>
      <c r="U55" s="90">
        <v>43975</v>
      </c>
      <c r="V55" s="116">
        <f>IF(Tabelle2[[#This Row],[Spalte1836]]&lt;$BC$7,0,IF(AND(Tabelle2[[#This Row],[Spalte1836]]&gt;=$BC$7,Tabelle2[[#This Row],[Spalte1836]]&lt;$BC$8),1,2))</f>
        <v>0</v>
      </c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1"/>
      <c r="AL55" s="111"/>
      <c r="AM55" s="111"/>
      <c r="AN55" s="111"/>
      <c r="AO55" s="111"/>
      <c r="AP55" s="111"/>
      <c r="AQ55" s="111"/>
      <c r="AR55" s="111"/>
      <c r="AS55" s="111"/>
      <c r="AT55" s="111"/>
      <c r="AU55" s="111"/>
      <c r="AV55" s="111"/>
      <c r="AW55" s="111"/>
      <c r="AX55" s="111"/>
      <c r="AY55" s="111"/>
      <c r="AZ55" s="111"/>
      <c r="BA55" s="111"/>
      <c r="BB55" s="111"/>
      <c r="BC55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1</v>
      </c>
      <c r="BD55" s="105" t="s">
        <v>426</v>
      </c>
    </row>
    <row r="56" spans="1:56" x14ac:dyDescent="0.35">
      <c r="A56" s="30" t="s">
        <v>177</v>
      </c>
      <c r="B56" s="30" t="s">
        <v>178</v>
      </c>
      <c r="C56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56" s="32">
        <f>IF(Tabelle2[[#This Row],[Spalte5]]&lt;=E$7,0,IF(AND(Tabelle2[[#This Row],[Spalte5]]&gt;E$7,Tabelle2[[#This Row],[Spalte5]]&lt;=E$8),1,2))</f>
        <v>2</v>
      </c>
      <c r="E56" s="3">
        <v>1340</v>
      </c>
      <c r="F56" s="35" t="s">
        <v>38</v>
      </c>
      <c r="G56" s="42">
        <f>IF(Tabelle2[[#This Row],[Spalte7]]&lt;=H$7,0,IF(AND(Tabelle2[[#This Row],[Spalte7]]&gt;H$7,Tabelle2[[#This Row],[Spalte7]]&lt;=H$8),1,2))</f>
        <v>0</v>
      </c>
      <c r="H56" s="57">
        <v>0.1226</v>
      </c>
      <c r="I56" s="35" t="s">
        <v>38</v>
      </c>
      <c r="J56" s="42">
        <f>IF(Tabelle2[[#This Row],[Spalte9]]&gt;=K$7,0,IF(AND(Tabelle2[[#This Row],[Spalte9]]&lt;K$7,Tabelle2[[#This Row],[Spalte9]]&gt;=K$8),1,2))</f>
        <v>0</v>
      </c>
      <c r="K56" s="4">
        <v>166</v>
      </c>
      <c r="L56" s="44" t="s">
        <v>68</v>
      </c>
      <c r="M56" s="64">
        <f>IF(Tabelle2[[#This Row],[Spalte13]]&gt;=N$7,0,IF(AND(Tabelle2[[#This Row],[Spalte13]]&lt;N$7,Tabelle2[[#This Row],[Spalte13]]&gt;=N$8),1,2))</f>
        <v>2</v>
      </c>
      <c r="N56" s="3">
        <v>3.21</v>
      </c>
      <c r="O56" s="55" t="s">
        <v>38</v>
      </c>
      <c r="P56" s="76">
        <v>63</v>
      </c>
      <c r="Q56" s="75" t="s">
        <v>35</v>
      </c>
      <c r="R56" s="74">
        <f>IF(Tabelle2[[#This Row],[Spalte15]]&lt;=S$7,0,IF(AND(Tabelle2[[#This Row],[Spalte15]]&gt;S$7,Tabelle2[[#This Row],[Spalte15]]&lt;=S$8),1,2))</f>
        <v>0</v>
      </c>
      <c r="S56" s="83">
        <v>57.218000000000004</v>
      </c>
      <c r="T56" s="89" t="s">
        <v>68</v>
      </c>
      <c r="U56" s="90">
        <v>43975</v>
      </c>
      <c r="V56" s="116">
        <f>IF(Tabelle2[[#This Row],[Spalte1836]]&lt;$BC$7,0,IF(AND(Tabelle2[[#This Row],[Spalte1836]]&gt;=$BC$7,Tabelle2[[#This Row],[Spalte1836]]&lt;$BC$8),1,2))</f>
        <v>0</v>
      </c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  <c r="AK56" s="111"/>
      <c r="AL56" s="111"/>
      <c r="AM56" s="111"/>
      <c r="AN56" s="111"/>
      <c r="AO56" s="111"/>
      <c r="AP56" s="111"/>
      <c r="AQ56" s="111"/>
      <c r="AR56" s="111"/>
      <c r="AS56" s="111"/>
      <c r="AT56" s="111"/>
      <c r="AU56" s="111"/>
      <c r="AV56" s="111"/>
      <c r="AW56" s="111"/>
      <c r="AX56" s="111"/>
      <c r="AY56" s="111"/>
      <c r="AZ56" s="111"/>
      <c r="BA56" s="111"/>
      <c r="BB56" s="111"/>
      <c r="BC56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1</v>
      </c>
      <c r="BD56" s="105" t="s">
        <v>426</v>
      </c>
    </row>
    <row r="57" spans="1:56" x14ac:dyDescent="0.35">
      <c r="A57" s="30" t="s">
        <v>223</v>
      </c>
      <c r="B57" s="30" t="s">
        <v>224</v>
      </c>
      <c r="C57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57" s="32">
        <f>IF(Tabelle2[[#This Row],[Spalte5]]&lt;=E$7,0,IF(AND(Tabelle2[[#This Row],[Spalte5]]&gt;E$7,Tabelle2[[#This Row],[Spalte5]]&lt;=E$8),1,2))</f>
        <v>0</v>
      </c>
      <c r="E57" s="3">
        <v>876</v>
      </c>
      <c r="F57" s="35" t="s">
        <v>34</v>
      </c>
      <c r="G57" s="42">
        <f>IF(Tabelle2[[#This Row],[Spalte7]]&lt;=H$7,0,IF(AND(Tabelle2[[#This Row],[Spalte7]]&gt;H$7,Tabelle2[[#This Row],[Spalte7]]&lt;=H$8),1,2))</f>
        <v>2</v>
      </c>
      <c r="H57" s="57">
        <v>2</v>
      </c>
      <c r="I57" s="35" t="s">
        <v>34</v>
      </c>
      <c r="J57" s="42">
        <f>IF(Tabelle2[[#This Row],[Spalte9]]&gt;=K$7,0,IF(AND(Tabelle2[[#This Row],[Spalte9]]&lt;K$7,Tabelle2[[#This Row],[Spalte9]]&gt;=K$8),1,2))</f>
        <v>0</v>
      </c>
      <c r="K57" s="4">
        <v>142.5</v>
      </c>
      <c r="L57" s="35" t="s">
        <v>34</v>
      </c>
      <c r="M57" s="42">
        <f>IF(Tabelle2[[#This Row],[Spalte13]]&gt;=N$7,0,IF(AND(Tabelle2[[#This Row],[Spalte13]]&lt;N$7,Tabelle2[[#This Row],[Spalte13]]&gt;=N$8),1,2))</f>
        <v>2</v>
      </c>
      <c r="N57" s="3">
        <v>2.25</v>
      </c>
      <c r="O57" s="55" t="s">
        <v>72</v>
      </c>
      <c r="P57" s="76">
        <v>25</v>
      </c>
      <c r="Q57" s="75" t="s">
        <v>35</v>
      </c>
      <c r="R57" s="74">
        <f>IF(Tabelle2[[#This Row],[Spalte15]]&lt;=S$7,0,IF(AND(Tabelle2[[#This Row],[Spalte15]]&gt;S$7,Tabelle2[[#This Row],[Spalte15]]&lt;=S$8),1,2))</f>
        <v>0</v>
      </c>
      <c r="S57" s="83">
        <v>82.8</v>
      </c>
      <c r="T57" s="89" t="s">
        <v>68</v>
      </c>
      <c r="U57" s="90">
        <v>43975</v>
      </c>
      <c r="V57" s="116">
        <f>IF(Tabelle2[[#This Row],[Spalte1836]]&lt;$BC$7,0,IF(AND(Tabelle2[[#This Row],[Spalte1836]]&gt;=$BC$7,Tabelle2[[#This Row],[Spalte1836]]&lt;$BC$8),1,2))</f>
        <v>0</v>
      </c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1"/>
      <c r="AH57" s="111"/>
      <c r="AI57" s="111"/>
      <c r="AJ57" s="111"/>
      <c r="AK57" s="111"/>
      <c r="AL57" s="111"/>
      <c r="AM57" s="111"/>
      <c r="AN57" s="111"/>
      <c r="AO57" s="111"/>
      <c r="AP57" s="111"/>
      <c r="AQ57" s="111"/>
      <c r="AR57" s="111"/>
      <c r="AS57" s="111"/>
      <c r="AT57" s="111"/>
      <c r="AU57" s="111"/>
      <c r="AV57" s="111"/>
      <c r="AW57" s="111"/>
      <c r="AX57" s="111"/>
      <c r="AY57" s="111"/>
      <c r="AZ57" s="111"/>
      <c r="BA57" s="111"/>
      <c r="BB57" s="111"/>
      <c r="BC57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1</v>
      </c>
      <c r="BD57" s="105" t="s">
        <v>426</v>
      </c>
    </row>
    <row r="58" spans="1:56" x14ac:dyDescent="0.35">
      <c r="A58" s="30" t="s">
        <v>135</v>
      </c>
      <c r="B58" s="30" t="s">
        <v>136</v>
      </c>
      <c r="C58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58" s="32">
        <f>IF(Tabelle2[[#This Row],[Spalte5]]&lt;=E$7,0,IF(AND(Tabelle2[[#This Row],[Spalte5]]&gt;E$7,Tabelle2[[#This Row],[Spalte5]]&lt;=E$8),1,2))</f>
        <v>2</v>
      </c>
      <c r="E58" s="3">
        <v>960</v>
      </c>
      <c r="F58" s="35" t="s">
        <v>38</v>
      </c>
      <c r="G58" s="42">
        <f>IF(Tabelle2[[#This Row],[Spalte7]]&lt;=H$7,0,IF(AND(Tabelle2[[#This Row],[Spalte7]]&gt;H$7,Tabelle2[[#This Row],[Spalte7]]&lt;=H$8),1,2))</f>
        <v>0</v>
      </c>
      <c r="H58" s="57">
        <v>0</v>
      </c>
      <c r="I58" s="35" t="s">
        <v>38</v>
      </c>
      <c r="J58" s="42">
        <f>IF(Tabelle2[[#This Row],[Spalte9]]&gt;=K$7,0,IF(AND(Tabelle2[[#This Row],[Spalte9]]&lt;K$7,Tabelle2[[#This Row],[Spalte9]]&gt;=K$8),1,2))</f>
        <v>0</v>
      </c>
      <c r="K58" s="4">
        <v>182.5</v>
      </c>
      <c r="L58" s="35" t="s">
        <v>34</v>
      </c>
      <c r="M58" s="42">
        <f>IF(Tabelle2[[#This Row],[Spalte13]]&gt;=N$7,0,IF(AND(Tabelle2[[#This Row],[Spalte13]]&lt;N$7,Tabelle2[[#This Row],[Spalte13]]&gt;=N$8),1,2))</f>
        <v>2</v>
      </c>
      <c r="N58" s="3">
        <v>3.02</v>
      </c>
      <c r="O58" s="55" t="s">
        <v>34</v>
      </c>
      <c r="P58" s="76">
        <v>67</v>
      </c>
      <c r="Q58" s="75" t="s">
        <v>35</v>
      </c>
      <c r="R58" s="74">
        <f>IF(Tabelle2[[#This Row],[Spalte15]]&lt;=S$7,0,IF(AND(Tabelle2[[#This Row],[Spalte15]]&gt;S$7,Tabelle2[[#This Row],[Spalte15]]&lt;=S$8),1,2))</f>
        <v>2</v>
      </c>
      <c r="S58" s="83">
        <v>132.47999999999999</v>
      </c>
      <c r="T58" s="89" t="s">
        <v>68</v>
      </c>
      <c r="U58" s="90">
        <v>43975</v>
      </c>
      <c r="V58" s="116">
        <f>IF(Tabelle2[[#This Row],[Spalte1836]]&lt;$BC$7,0,IF(AND(Tabelle2[[#This Row],[Spalte1836]]&gt;=$BC$7,Tabelle2[[#This Row],[Spalte1836]]&lt;$BC$8),1,2))</f>
        <v>0</v>
      </c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1"/>
      <c r="AT58" s="111"/>
      <c r="AU58" s="111"/>
      <c r="AV58" s="111"/>
      <c r="AW58" s="111"/>
      <c r="AX58" s="111"/>
      <c r="AY58" s="111"/>
      <c r="AZ58" s="111"/>
      <c r="BA58" s="111"/>
      <c r="BB58" s="111"/>
      <c r="BC58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1</v>
      </c>
      <c r="BD58" s="106" t="s">
        <v>35</v>
      </c>
    </row>
    <row r="59" spans="1:56" x14ac:dyDescent="0.35">
      <c r="A59" s="30" t="s">
        <v>120</v>
      </c>
      <c r="B59" s="30" t="s">
        <v>121</v>
      </c>
      <c r="C59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59" s="32">
        <f>IF(Tabelle2[[#This Row],[Spalte5]]&lt;=E$7,0,IF(AND(Tabelle2[[#This Row],[Spalte5]]&gt;E$7,Tabelle2[[#This Row],[Spalte5]]&lt;=E$8),1,2))</f>
        <v>0</v>
      </c>
      <c r="E59" s="3">
        <v>820</v>
      </c>
      <c r="F59" s="35" t="s">
        <v>38</v>
      </c>
      <c r="G59" s="42">
        <f>IF(Tabelle2[[#This Row],[Spalte7]]&lt;=H$7,0,IF(AND(Tabelle2[[#This Row],[Spalte7]]&gt;H$7,Tabelle2[[#This Row],[Spalte7]]&lt;=H$8),1,2))</f>
        <v>0</v>
      </c>
      <c r="H59" s="57">
        <v>7.6799999999999993E-2</v>
      </c>
      <c r="I59" s="35" t="s">
        <v>34</v>
      </c>
      <c r="J59" s="42">
        <f>IF(Tabelle2[[#This Row],[Spalte9]]&gt;=K$7,0,IF(AND(Tabelle2[[#This Row],[Spalte9]]&lt;K$7,Tabelle2[[#This Row],[Spalte9]]&gt;=K$8),1,2))</f>
        <v>0</v>
      </c>
      <c r="K59" s="4">
        <v>210</v>
      </c>
      <c r="L59" s="35" t="s">
        <v>34</v>
      </c>
      <c r="M59" s="42">
        <f>IF(Tabelle2[[#This Row],[Spalte13]]&gt;=N$7,0,IF(AND(Tabelle2[[#This Row],[Spalte13]]&lt;N$7,Tabelle2[[#This Row],[Spalte13]]&gt;=N$8),1,2))</f>
        <v>1</v>
      </c>
      <c r="N59" s="3">
        <v>3.73</v>
      </c>
      <c r="O59" s="55" t="s">
        <v>34</v>
      </c>
      <c r="P59" s="68">
        <v>85</v>
      </c>
      <c r="Q59" s="72" t="s">
        <v>45</v>
      </c>
      <c r="R59" s="42">
        <f>IF(Tabelle2[[#This Row],[Spalte15]]&lt;=S$7,0,IF(AND(Tabelle2[[#This Row],[Spalte15]]&gt;S$7,Tabelle2[[#This Row],[Spalte15]]&lt;=S$8),1,2))</f>
        <v>2</v>
      </c>
      <c r="S59" s="84">
        <v>158.41999999999999</v>
      </c>
      <c r="T59" s="89" t="s">
        <v>68</v>
      </c>
      <c r="U59" s="90">
        <v>43975</v>
      </c>
      <c r="V59" s="116">
        <f>IF(Tabelle2[[#This Row],[Spalte1836]]&lt;$BC$7,0,IF(AND(Tabelle2[[#This Row],[Spalte1836]]&gt;=$BC$7,Tabelle2[[#This Row],[Spalte1836]]&lt;$BC$8),1,2))</f>
        <v>0</v>
      </c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14"/>
      <c r="AN59" s="114"/>
      <c r="AO59" s="114"/>
      <c r="AP59" s="114"/>
      <c r="AQ59" s="114"/>
      <c r="AR59" s="114"/>
      <c r="AS59" s="114"/>
      <c r="AT59" s="114"/>
      <c r="AU59" s="114"/>
      <c r="AV59" s="114"/>
      <c r="AW59" s="114"/>
      <c r="AX59" s="114"/>
      <c r="AY59" s="114"/>
      <c r="AZ59" s="114"/>
      <c r="BA59" s="114"/>
      <c r="BB59" s="114"/>
      <c r="BC59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1</v>
      </c>
      <c r="BD59" s="105" t="s">
        <v>426</v>
      </c>
    </row>
    <row r="60" spans="1:56" x14ac:dyDescent="0.35">
      <c r="A60" s="30" t="s">
        <v>293</v>
      </c>
      <c r="B60" s="30" t="s">
        <v>294</v>
      </c>
      <c r="C60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60" s="32">
        <f>IF(Tabelle2[[#This Row],[Spalte5]]&lt;=E$7,0,IF(AND(Tabelle2[[#This Row],[Spalte5]]&gt;E$7,Tabelle2[[#This Row],[Spalte5]]&lt;=E$8),1,2))</f>
        <v>0</v>
      </c>
      <c r="E60" s="3">
        <v>860</v>
      </c>
      <c r="F60" s="35" t="s">
        <v>38</v>
      </c>
      <c r="G60" s="42">
        <f>IF(Tabelle2[[#This Row],[Spalte7]]&lt;=H$7,0,IF(AND(Tabelle2[[#This Row],[Spalte7]]&gt;H$7,Tabelle2[[#This Row],[Spalte7]]&lt;=H$8),1,2))</f>
        <v>0</v>
      </c>
      <c r="H60" s="57">
        <v>5.0480000000000004E-3</v>
      </c>
      <c r="I60" s="35" t="s">
        <v>38</v>
      </c>
      <c r="J60" s="42">
        <f>IF(Tabelle2[[#This Row],[Spalte9]]&gt;=K$7,0,IF(AND(Tabelle2[[#This Row],[Spalte9]]&lt;K$7,Tabelle2[[#This Row],[Spalte9]]&gt;=K$8),1,2))</f>
        <v>0</v>
      </c>
      <c r="K60" s="4">
        <v>204</v>
      </c>
      <c r="L60" s="35" t="s">
        <v>38</v>
      </c>
      <c r="M60" s="42">
        <f>IF(Tabelle2[[#This Row],[Spalte13]]&gt;=N$7,0,IF(AND(Tabelle2[[#This Row],[Spalte13]]&lt;N$7,Tabelle2[[#This Row],[Spalte13]]&gt;=N$8),1,2))</f>
        <v>0</v>
      </c>
      <c r="N60" s="3">
        <v>4.9000000000000004</v>
      </c>
      <c r="O60" s="55" t="s">
        <v>34</v>
      </c>
      <c r="P60" s="76">
        <v>66</v>
      </c>
      <c r="Q60" s="75" t="s">
        <v>35</v>
      </c>
      <c r="R60" s="74">
        <f>IF(Tabelle2[[#This Row],[Spalte15]]&lt;=S$7,0,IF(AND(Tabelle2[[#This Row],[Spalte15]]&gt;S$7,Tabelle2[[#This Row],[Spalte15]]&lt;=S$8),1,2))</f>
        <v>2</v>
      </c>
      <c r="S60" s="83">
        <v>182.32</v>
      </c>
      <c r="T60" s="89" t="s">
        <v>68</v>
      </c>
      <c r="U60" s="90">
        <v>43975</v>
      </c>
      <c r="V60" s="116">
        <f>IF(Tabelle2[[#This Row],[Spalte1836]]&lt;$BC$7,0,IF(AND(Tabelle2[[#This Row],[Spalte1836]]&gt;=$BC$7,Tabelle2[[#This Row],[Spalte1836]]&lt;$BC$8),1,2))</f>
        <v>0</v>
      </c>
      <c r="W60" s="111"/>
      <c r="X60" s="111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  <c r="AI60" s="111"/>
      <c r="AJ60" s="111"/>
      <c r="AK60" s="111"/>
      <c r="AL60" s="111"/>
      <c r="AM60" s="111"/>
      <c r="AN60" s="111"/>
      <c r="AO60" s="111"/>
      <c r="AP60" s="111"/>
      <c r="AQ60" s="111"/>
      <c r="AR60" s="111"/>
      <c r="AS60" s="111"/>
      <c r="AT60" s="111"/>
      <c r="AU60" s="111"/>
      <c r="AV60" s="111"/>
      <c r="AW60" s="111"/>
      <c r="AX60" s="111"/>
      <c r="AY60" s="111"/>
      <c r="AZ60" s="111"/>
      <c r="BA60" s="111"/>
      <c r="BB60" s="111"/>
      <c r="BC60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1</v>
      </c>
      <c r="BD60" s="105" t="s">
        <v>426</v>
      </c>
    </row>
    <row r="61" spans="1:56" x14ac:dyDescent="0.35">
      <c r="A61" s="30" t="s">
        <v>263</v>
      </c>
      <c r="B61" s="30" t="s">
        <v>264</v>
      </c>
      <c r="C61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61" s="32">
        <f>IF(Tabelle2[[#This Row],[Spalte5]]&lt;=E$7,0,IF(AND(Tabelle2[[#This Row],[Spalte5]]&gt;E$7,Tabelle2[[#This Row],[Spalte5]]&lt;=E$8),1,2))</f>
        <v>0</v>
      </c>
      <c r="E61" s="3">
        <v>850</v>
      </c>
      <c r="F61" s="35" t="s">
        <v>38</v>
      </c>
      <c r="G61" s="42">
        <f>IF(Tabelle2[[#This Row],[Spalte7]]&lt;=H$7,0,IF(AND(Tabelle2[[#This Row],[Spalte7]]&gt;H$7,Tabelle2[[#This Row],[Spalte7]]&lt;=H$8),1,2))</f>
        <v>0</v>
      </c>
      <c r="H61" s="57">
        <v>3.4700000000000002E-7</v>
      </c>
      <c r="I61" s="35" t="s">
        <v>34</v>
      </c>
      <c r="J61" s="42">
        <f>IF(Tabelle2[[#This Row],[Spalte9]]&gt;=K$7,0,IF(AND(Tabelle2[[#This Row],[Spalte9]]&lt;K$7,Tabelle2[[#This Row],[Spalte9]]&gt;=K$8),1,2))</f>
        <v>0</v>
      </c>
      <c r="K61" s="4">
        <v>264.5</v>
      </c>
      <c r="L61" s="35" t="s">
        <v>34</v>
      </c>
      <c r="M61" s="42">
        <f>IF(Tabelle2[[#This Row],[Spalte13]]&gt;=N$7,0,IF(AND(Tabelle2[[#This Row],[Spalte13]]&lt;N$7,Tabelle2[[#This Row],[Spalte13]]&gt;=N$8),1,2))</f>
        <v>0</v>
      </c>
      <c r="N61" s="3">
        <v>6.3</v>
      </c>
      <c r="O61" s="55" t="s">
        <v>34</v>
      </c>
      <c r="P61" s="76">
        <v>107</v>
      </c>
      <c r="Q61" s="75" t="s">
        <v>35</v>
      </c>
      <c r="R61" s="74">
        <f>IF(Tabelle2[[#This Row],[Spalte15]]&lt;=S$7,0,IF(AND(Tabelle2[[#This Row],[Spalte15]]&gt;S$7,Tabelle2[[#This Row],[Spalte15]]&lt;=S$8),1,2))</f>
        <v>2</v>
      </c>
      <c r="S61" s="83">
        <v>197.2</v>
      </c>
      <c r="T61" s="89" t="s">
        <v>68</v>
      </c>
      <c r="U61" s="90">
        <v>43975</v>
      </c>
      <c r="V61" s="116">
        <f>IF(Tabelle2[[#This Row],[Spalte1836]]&lt;$BC$7,0,IF(AND(Tabelle2[[#This Row],[Spalte1836]]&gt;=$BC$7,Tabelle2[[#This Row],[Spalte1836]]&lt;$BC$8),1,2))</f>
        <v>0</v>
      </c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1"/>
      <c r="AQ61" s="111"/>
      <c r="AR61" s="111"/>
      <c r="AS61" s="111"/>
      <c r="AT61" s="111"/>
      <c r="AU61" s="111"/>
      <c r="AV61" s="111"/>
      <c r="AW61" s="111"/>
      <c r="AX61" s="111"/>
      <c r="AY61" s="111"/>
      <c r="AZ61" s="111"/>
      <c r="BA61" s="111"/>
      <c r="BB61" s="111"/>
      <c r="BC61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1</v>
      </c>
      <c r="BD61" s="105" t="s">
        <v>426</v>
      </c>
    </row>
    <row r="62" spans="1:56" x14ac:dyDescent="0.35">
      <c r="A62" s="30" t="s">
        <v>207</v>
      </c>
      <c r="B62" s="30" t="s">
        <v>208</v>
      </c>
      <c r="C62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62" s="32">
        <f>IF(Tabelle2[[#This Row],[Spalte5]]&lt;=E$7,0,IF(AND(Tabelle2[[#This Row],[Spalte5]]&gt;E$7,Tabelle2[[#This Row],[Spalte5]]&lt;=E$8),1,2))</f>
        <v>0</v>
      </c>
      <c r="E62" s="3">
        <v>793</v>
      </c>
      <c r="F62" s="35" t="s">
        <v>38</v>
      </c>
      <c r="G62" s="42">
        <f>IF(Tabelle2[[#This Row],[Spalte7]]&lt;=H$7,0,IF(AND(Tabelle2[[#This Row],[Spalte7]]&gt;H$7,Tabelle2[[#This Row],[Spalte7]]&lt;=H$8),1,2))</f>
        <v>0</v>
      </c>
      <c r="H62" s="57">
        <v>2.8739999999999998E-3</v>
      </c>
      <c r="I62" s="35" t="s">
        <v>38</v>
      </c>
      <c r="J62" s="42">
        <f>IF(Tabelle2[[#This Row],[Spalte9]]&gt;=K$7,0,IF(AND(Tabelle2[[#This Row],[Spalte9]]&lt;K$7,Tabelle2[[#This Row],[Spalte9]]&gt;=K$8),1,2))</f>
        <v>0</v>
      </c>
      <c r="K62" s="4">
        <v>223</v>
      </c>
      <c r="L62" s="35" t="s">
        <v>34</v>
      </c>
      <c r="M62" s="42">
        <f>IF(Tabelle2[[#This Row],[Spalte13]]&gt;=N$7,0,IF(AND(Tabelle2[[#This Row],[Spalte13]]&lt;N$7,Tabelle2[[#This Row],[Spalte13]]&gt;=N$8),1,2))</f>
        <v>0</v>
      </c>
      <c r="N62" s="3">
        <v>5.2519999999999998</v>
      </c>
      <c r="O62" s="55" t="s">
        <v>72</v>
      </c>
      <c r="P62" s="76">
        <v>78</v>
      </c>
      <c r="Q62" s="75" t="s">
        <v>35</v>
      </c>
      <c r="R62" s="74">
        <f>IF(Tabelle2[[#This Row],[Spalte15]]&lt;=S$7,0,IF(AND(Tabelle2[[#This Row],[Spalte15]]&gt;S$7,Tabelle2[[#This Row],[Spalte15]]&lt;=S$8),1,2))</f>
        <v>2</v>
      </c>
      <c r="S62" s="83">
        <v>248.8</v>
      </c>
      <c r="T62" s="89" t="s">
        <v>68</v>
      </c>
      <c r="U62" s="90">
        <v>43975</v>
      </c>
      <c r="V62" s="116">
        <f>IF(Tabelle2[[#This Row],[Spalte1836]]&lt;$BC$7,0,IF(AND(Tabelle2[[#This Row],[Spalte1836]]&gt;=$BC$7,Tabelle2[[#This Row],[Spalte1836]]&lt;$BC$8),1,2))</f>
        <v>0</v>
      </c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  <c r="AG62" s="111"/>
      <c r="AH62" s="111"/>
      <c r="AI62" s="111"/>
      <c r="AJ62" s="111"/>
      <c r="AK62" s="111"/>
      <c r="AL62" s="111"/>
      <c r="AM62" s="111"/>
      <c r="AN62" s="111"/>
      <c r="AO62" s="111"/>
      <c r="AP62" s="111"/>
      <c r="AQ62" s="111"/>
      <c r="AR62" s="111"/>
      <c r="AS62" s="111"/>
      <c r="AT62" s="111"/>
      <c r="AU62" s="111"/>
      <c r="AV62" s="111"/>
      <c r="AW62" s="111"/>
      <c r="AX62" s="111"/>
      <c r="AY62" s="111"/>
      <c r="AZ62" s="111"/>
      <c r="BA62" s="111"/>
      <c r="BB62" s="111"/>
      <c r="BC62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1</v>
      </c>
      <c r="BD62" s="105" t="s">
        <v>426</v>
      </c>
    </row>
    <row r="63" spans="1:56" x14ac:dyDescent="0.35">
      <c r="A63" s="30" t="s">
        <v>112</v>
      </c>
      <c r="B63" s="30" t="s">
        <v>113</v>
      </c>
      <c r="C63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63" s="32">
        <f>IF(Tabelle2[[#This Row],[Spalte5]]&lt;=E$7,0,IF(AND(Tabelle2[[#This Row],[Spalte5]]&gt;E$7,Tabelle2[[#This Row],[Spalte5]]&lt;=E$8),1,2))</f>
        <v>1</v>
      </c>
      <c r="E63" s="3">
        <v>902</v>
      </c>
      <c r="F63" s="35" t="s">
        <v>34</v>
      </c>
      <c r="G63" s="42">
        <f>IF(Tabelle2[[#This Row],[Spalte7]]&lt;=H$7,0,IF(AND(Tabelle2[[#This Row],[Spalte7]]&gt;H$7,Tabelle2[[#This Row],[Spalte7]]&lt;=H$8),1,2))</f>
        <v>0</v>
      </c>
      <c r="H63" s="57">
        <v>1.5900000000000001E-3</v>
      </c>
      <c r="I63" s="35" t="s">
        <v>34</v>
      </c>
      <c r="J63" s="42">
        <f>IF(Tabelle2[[#This Row],[Spalte9]]&gt;=K$7,0,IF(AND(Tabelle2[[#This Row],[Spalte9]]&lt;K$7,Tabelle2[[#This Row],[Spalte9]]&gt;=K$8),1,2))</f>
        <v>0</v>
      </c>
      <c r="K63" s="4">
        <v>230</v>
      </c>
      <c r="L63" s="35" t="s">
        <v>34</v>
      </c>
      <c r="M63" s="42">
        <f>IF(Tabelle2[[#This Row],[Spalte13]]&gt;=N$7,0,IF(AND(Tabelle2[[#This Row],[Spalte13]]&lt;N$7,Tabelle2[[#This Row],[Spalte13]]&gt;=N$8),1,2))</f>
        <v>0</v>
      </c>
      <c r="N63" s="3">
        <v>7.05</v>
      </c>
      <c r="O63" s="55" t="s">
        <v>34</v>
      </c>
      <c r="P63" s="68">
        <v>113</v>
      </c>
      <c r="Q63" s="72" t="s">
        <v>45</v>
      </c>
      <c r="R63" s="42">
        <f>IF(Tabelle2[[#This Row],[Spalte15]]&lt;=S$7,0,IF(AND(Tabelle2[[#This Row],[Spalte15]]&gt;S$7,Tabelle2[[#This Row],[Spalte15]]&lt;=S$8),1,2))</f>
        <v>2</v>
      </c>
      <c r="S63" s="84">
        <v>276.91399999999999</v>
      </c>
      <c r="T63" s="89" t="s">
        <v>68</v>
      </c>
      <c r="U63" s="90">
        <v>43975</v>
      </c>
      <c r="V63" s="116">
        <f>IF(Tabelle2[[#This Row],[Spalte1836]]&lt;$BC$7,0,IF(AND(Tabelle2[[#This Row],[Spalte1836]]&gt;=$BC$7,Tabelle2[[#This Row],[Spalte1836]]&lt;$BC$8),1,2))</f>
        <v>0</v>
      </c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  <c r="AS63" s="114"/>
      <c r="AT63" s="114"/>
      <c r="AU63" s="114"/>
      <c r="AV63" s="114"/>
      <c r="AW63" s="114"/>
      <c r="AX63" s="114"/>
      <c r="AY63" s="114"/>
      <c r="AZ63" s="114"/>
      <c r="BA63" s="114"/>
      <c r="BB63" s="114"/>
      <c r="BC63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1</v>
      </c>
      <c r="BD63" s="105" t="s">
        <v>426</v>
      </c>
    </row>
    <row r="64" spans="1:56" x14ac:dyDescent="0.35">
      <c r="A64" s="30" t="s">
        <v>384</v>
      </c>
      <c r="B64" s="30" t="s">
        <v>385</v>
      </c>
      <c r="C64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64" s="32">
        <f>IF(Tabelle2[[#This Row],[Spalte5]]&lt;=E$7,0,IF(AND(Tabelle2[[#This Row],[Spalte5]]&gt;E$7,Tabelle2[[#This Row],[Spalte5]]&lt;=E$8),1,2))</f>
        <v>2</v>
      </c>
      <c r="E64" s="3">
        <v>992</v>
      </c>
      <c r="F64" s="35" t="s">
        <v>34</v>
      </c>
      <c r="G64" s="42">
        <f>IF(Tabelle2[[#This Row],[Spalte7]]&lt;=H$7,0,IF(AND(Tabelle2[[#This Row],[Spalte7]]&gt;H$7,Tabelle2[[#This Row],[Spalte7]]&lt;=H$8),1,2))</f>
        <v>0</v>
      </c>
      <c r="H64" s="3">
        <v>1.294E-2</v>
      </c>
      <c r="I64" s="35" t="s">
        <v>38</v>
      </c>
      <c r="J64" s="42">
        <f>IF(Tabelle2[[#This Row],[Spalte9]]&gt;=K$7,0,IF(AND(Tabelle2[[#This Row],[Spalte9]]&lt;K$7,Tabelle2[[#This Row],[Spalte9]]&gt;=K$8),1,2))</f>
        <v>0</v>
      </c>
      <c r="K64" s="4">
        <v>257.8</v>
      </c>
      <c r="L64" s="35" t="s">
        <v>34</v>
      </c>
      <c r="M64" s="42">
        <f>IF(Tabelle2[[#This Row],[Spalte13]]&gt;=N$7,0,IF(AND(Tabelle2[[#This Row],[Spalte13]]&lt;N$7,Tabelle2[[#This Row],[Spalte13]]&gt;=N$8),1,2))</f>
        <v>0</v>
      </c>
      <c r="N64" s="3">
        <v>4.4400000000000004</v>
      </c>
      <c r="O64" s="55" t="s">
        <v>38</v>
      </c>
      <c r="P64" s="76">
        <v>104</v>
      </c>
      <c r="Q64" s="75" t="s">
        <v>35</v>
      </c>
      <c r="R64" s="74">
        <f>IF(Tabelle2[[#This Row],[Spalte15]]&lt;=S$7,0,IF(AND(Tabelle2[[#This Row],[Spalte15]]&gt;S$7,Tabelle2[[#This Row],[Spalte15]]&lt;=S$8),1,2))</f>
        <v>2</v>
      </c>
      <c r="S64" s="83">
        <v>428.54</v>
      </c>
      <c r="T64" s="89" t="s">
        <v>68</v>
      </c>
      <c r="U64" s="90">
        <v>43975</v>
      </c>
      <c r="V64" s="116">
        <f>IF(Tabelle2[[#This Row],[Spalte1836]]&lt;$BC$7,0,IF(AND(Tabelle2[[#This Row],[Spalte1836]]&gt;=$BC$7,Tabelle2[[#This Row],[Spalte1836]]&lt;$BC$8),1,2))</f>
        <v>0</v>
      </c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  <c r="AH64" s="111"/>
      <c r="AI64" s="111"/>
      <c r="AJ64" s="111"/>
      <c r="AK64" s="111"/>
      <c r="AL64" s="111"/>
      <c r="AM64" s="111"/>
      <c r="AN64" s="111"/>
      <c r="AO64" s="111"/>
      <c r="AP64" s="111"/>
      <c r="AQ64" s="111"/>
      <c r="AR64" s="111"/>
      <c r="AS64" s="111"/>
      <c r="AT64" s="111"/>
      <c r="AU64" s="111"/>
      <c r="AV64" s="111"/>
      <c r="AW64" s="111"/>
      <c r="AX64" s="111"/>
      <c r="AY64" s="111"/>
      <c r="AZ64" s="111"/>
      <c r="BA64" s="111"/>
      <c r="BB64" s="111"/>
      <c r="BC64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1</v>
      </c>
      <c r="BD64" s="105" t="s">
        <v>426</v>
      </c>
    </row>
    <row r="65" spans="1:56" x14ac:dyDescent="0.35">
      <c r="A65" s="30" t="s">
        <v>259</v>
      </c>
      <c r="B65" s="30" t="s">
        <v>260</v>
      </c>
      <c r="C65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65" s="32">
        <f>IF(Tabelle2[[#This Row],[Spalte5]]&lt;=E$7,0,IF(AND(Tabelle2[[#This Row],[Spalte5]]&gt;E$7,Tabelle2[[#This Row],[Spalte5]]&lt;=E$8),1,2))</f>
        <v>2</v>
      </c>
      <c r="E65" s="3">
        <v>1000</v>
      </c>
      <c r="F65" s="35" t="s">
        <v>38</v>
      </c>
      <c r="G65" s="42">
        <f>IF(Tabelle2[[#This Row],[Spalte7]]&lt;=H$7,0,IF(AND(Tabelle2[[#This Row],[Spalte7]]&gt;H$7,Tabelle2[[#This Row],[Spalte7]]&lt;=H$8),1,2))</f>
        <v>0</v>
      </c>
      <c r="H65" s="57">
        <v>1.3679999999999999E-2</v>
      </c>
      <c r="I65" s="35" t="s">
        <v>38</v>
      </c>
      <c r="J65" s="42">
        <f>IF(Tabelle2[[#This Row],[Spalte9]]&gt;=K$7,0,IF(AND(Tabelle2[[#This Row],[Spalte9]]&lt;K$7,Tabelle2[[#This Row],[Spalte9]]&gt;=K$8),1,2))</f>
        <v>0</v>
      </c>
      <c r="K65" s="4">
        <v>195</v>
      </c>
      <c r="L65" s="35" t="s">
        <v>34</v>
      </c>
      <c r="M65" s="42">
        <f>IF(Tabelle2[[#This Row],[Spalte13]]&gt;=N$7,0,IF(AND(Tabelle2[[#This Row],[Spalte13]]&lt;N$7,Tabelle2[[#This Row],[Spalte13]]&gt;=N$8),1,2))</f>
        <v>0</v>
      </c>
      <c r="N65" s="3">
        <v>4.1399999999999997</v>
      </c>
      <c r="O65" s="55" t="s">
        <v>38</v>
      </c>
      <c r="P65" s="76">
        <v>65</v>
      </c>
      <c r="Q65" s="75" t="s">
        <v>35</v>
      </c>
      <c r="R65" s="74">
        <f>IF(Tabelle2[[#This Row],[Spalte15]]&lt;=S$7,0,IF(AND(Tabelle2[[#This Row],[Spalte15]]&gt;S$7,Tabelle2[[#This Row],[Spalte15]]&lt;=S$8),1,2))</f>
        <v>2</v>
      </c>
      <c r="S65" s="83">
        <v>600</v>
      </c>
      <c r="T65" s="89" t="s">
        <v>68</v>
      </c>
      <c r="U65" s="90">
        <v>43975</v>
      </c>
      <c r="V65" s="116">
        <f>IF(Tabelle2[[#This Row],[Spalte1836]]&lt;$BC$7,0,IF(AND(Tabelle2[[#This Row],[Spalte1836]]&gt;=$BC$7,Tabelle2[[#This Row],[Spalte1836]]&lt;$BC$8),1,2))</f>
        <v>0</v>
      </c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1"/>
      <c r="AT65" s="111"/>
      <c r="AU65" s="111"/>
      <c r="AV65" s="111"/>
      <c r="AW65" s="111"/>
      <c r="AX65" s="111"/>
      <c r="AY65" s="111"/>
      <c r="AZ65" s="111"/>
      <c r="BA65" s="111"/>
      <c r="BB65" s="111"/>
      <c r="BC65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1</v>
      </c>
      <c r="BD65" s="105" t="s">
        <v>426</v>
      </c>
    </row>
    <row r="66" spans="1:56" x14ac:dyDescent="0.35">
      <c r="A66" s="30" t="s">
        <v>339</v>
      </c>
      <c r="B66" s="30" t="s">
        <v>340</v>
      </c>
      <c r="C66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66" s="32">
        <f>IF(Tabelle2[[#This Row],[Spalte5]]&lt;=E$7,0,IF(AND(Tabelle2[[#This Row],[Spalte5]]&gt;E$7,Tabelle2[[#This Row],[Spalte5]]&lt;=E$8),1,2))</f>
        <v>2</v>
      </c>
      <c r="E66" s="3">
        <v>970</v>
      </c>
      <c r="F66" s="35" t="s">
        <v>38</v>
      </c>
      <c r="G66" s="42">
        <f>IF(Tabelle2[[#This Row],[Spalte7]]&lt;=H$7,0,IF(AND(Tabelle2[[#This Row],[Spalte7]]&gt;H$7,Tabelle2[[#This Row],[Spalte7]]&lt;=H$8),1,2))</f>
        <v>0</v>
      </c>
      <c r="H66" s="57">
        <v>0.19059999999999999</v>
      </c>
      <c r="I66" s="35" t="s">
        <v>38</v>
      </c>
      <c r="J66" s="42">
        <f>IF(Tabelle2[[#This Row],[Spalte9]]&gt;=K$7,0,IF(AND(Tabelle2[[#This Row],[Spalte9]]&lt;K$7,Tabelle2[[#This Row],[Spalte9]]&gt;=K$8),1,2))</f>
        <v>0</v>
      </c>
      <c r="K66" s="4">
        <v>277</v>
      </c>
      <c r="L66" s="35" t="s">
        <v>38</v>
      </c>
      <c r="M66" s="42">
        <f>IF(Tabelle2[[#This Row],[Spalte13]]&gt;=N$7,0,IF(AND(Tabelle2[[#This Row],[Spalte13]]&lt;N$7,Tabelle2[[#This Row],[Spalte13]]&gt;=N$8),1,2))</f>
        <v>2</v>
      </c>
      <c r="N66" s="3">
        <v>3</v>
      </c>
      <c r="O66" s="55" t="s">
        <v>38</v>
      </c>
      <c r="P66" s="76">
        <v>110</v>
      </c>
      <c r="Q66" s="75" t="s">
        <v>38</v>
      </c>
      <c r="R66" s="74">
        <f>IF(Tabelle2[[#This Row],[Spalte15]]&lt;=S$7,0,IF(AND(Tabelle2[[#This Row],[Spalte15]]&gt;S$7,Tabelle2[[#This Row],[Spalte15]]&lt;=S$8),1,2))</f>
        <v>2</v>
      </c>
      <c r="S66" s="83">
        <v>796</v>
      </c>
      <c r="T66" s="89" t="s">
        <v>68</v>
      </c>
      <c r="U66" s="90">
        <v>43975</v>
      </c>
      <c r="V66" s="116">
        <f>IF(Tabelle2[[#This Row],[Spalte1836]]&lt;$BC$7,0,IF(AND(Tabelle2[[#This Row],[Spalte1836]]&gt;=$BC$7,Tabelle2[[#This Row],[Spalte1836]]&lt;$BC$8),1,2))</f>
        <v>0</v>
      </c>
      <c r="W66" s="111"/>
      <c r="X66" s="111"/>
      <c r="Y66" s="111"/>
      <c r="Z66" s="111"/>
      <c r="AA66" s="111"/>
      <c r="AB66" s="111"/>
      <c r="AC66" s="111"/>
      <c r="AD66" s="111"/>
      <c r="AE66" s="111"/>
      <c r="AF66" s="111"/>
      <c r="AG66" s="111"/>
      <c r="AH66" s="111"/>
      <c r="AI66" s="111"/>
      <c r="AJ66" s="111"/>
      <c r="AK66" s="111"/>
      <c r="AL66" s="111"/>
      <c r="AM66" s="111"/>
      <c r="AN66" s="111"/>
      <c r="AO66" s="111"/>
      <c r="AP66" s="111"/>
      <c r="AQ66" s="111"/>
      <c r="AR66" s="111"/>
      <c r="AS66" s="111"/>
      <c r="AT66" s="111"/>
      <c r="AU66" s="111"/>
      <c r="AV66" s="111"/>
      <c r="AW66" s="111"/>
      <c r="AX66" s="111"/>
      <c r="AY66" s="111"/>
      <c r="AZ66" s="111"/>
      <c r="BA66" s="111"/>
      <c r="BB66" s="111"/>
      <c r="BC66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1</v>
      </c>
      <c r="BD66" s="105" t="s">
        <v>426</v>
      </c>
    </row>
    <row r="67" spans="1:56" x14ac:dyDescent="0.35">
      <c r="A67" s="30" t="s">
        <v>333</v>
      </c>
      <c r="B67" s="30" t="s">
        <v>334</v>
      </c>
      <c r="C67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67" s="32">
        <f>IF(Tabelle2[[#This Row],[Spalte5]]&lt;=E$7,0,IF(AND(Tabelle2[[#This Row],[Spalte5]]&gt;E$7,Tabelle2[[#This Row],[Spalte5]]&lt;=E$8),1,2))</f>
        <v>1</v>
      </c>
      <c r="E67" s="3">
        <v>910</v>
      </c>
      <c r="F67" s="35" t="s">
        <v>38</v>
      </c>
      <c r="G67" s="42">
        <f>IF(Tabelle2[[#This Row],[Spalte7]]&lt;=H$7,0,IF(AND(Tabelle2[[#This Row],[Spalte7]]&gt;H$7,Tabelle2[[#This Row],[Spalte7]]&lt;=H$8),1,2))</f>
        <v>0</v>
      </c>
      <c r="H67" s="57">
        <v>0.1404</v>
      </c>
      <c r="I67" s="35" t="s">
        <v>38</v>
      </c>
      <c r="J67" s="42">
        <f>IF(Tabelle2[[#This Row],[Spalte9]]&gt;=K$7,0,IF(AND(Tabelle2[[#This Row],[Spalte9]]&lt;K$7,Tabelle2[[#This Row],[Spalte9]]&gt;=K$8),1,2))</f>
        <v>0</v>
      </c>
      <c r="K67" s="4">
        <v>175</v>
      </c>
      <c r="L67" s="35" t="s">
        <v>34</v>
      </c>
      <c r="M67" s="42">
        <f>IF(Tabelle2[[#This Row],[Spalte13]]&gt;=N$7,0,IF(AND(Tabelle2[[#This Row],[Spalte13]]&lt;N$7,Tabelle2[[#This Row],[Spalte13]]&gt;=N$8),1,2))</f>
        <v>2</v>
      </c>
      <c r="N67" s="3">
        <v>3.22</v>
      </c>
      <c r="O67" s="55" t="s">
        <v>38</v>
      </c>
      <c r="P67" s="76">
        <v>52</v>
      </c>
      <c r="Q67" s="75" t="s">
        <v>34</v>
      </c>
      <c r="R67" s="74">
        <f>IF(Tabelle2[[#This Row],[Spalte15]]&lt;=S$7,0,IF(AND(Tabelle2[[#This Row],[Spalte15]]&gt;S$7,Tabelle2[[#This Row],[Spalte15]]&lt;=S$8),1,2))</f>
        <v>2</v>
      </c>
      <c r="S67" s="83" t="s">
        <v>409</v>
      </c>
      <c r="T67" s="91"/>
      <c r="U67" s="90">
        <v>43975</v>
      </c>
      <c r="V67" s="116">
        <f>IF(Tabelle2[[#This Row],[Spalte1836]]&lt;$BC$7,0,IF(AND(Tabelle2[[#This Row],[Spalte1836]]&gt;=$BC$7,Tabelle2[[#This Row],[Spalte1836]]&lt;$BC$8),1,2))</f>
        <v>0</v>
      </c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11"/>
      <c r="AN67" s="111"/>
      <c r="AO67" s="111"/>
      <c r="AP67" s="111"/>
      <c r="AQ67" s="111"/>
      <c r="AR67" s="111"/>
      <c r="AS67" s="111"/>
      <c r="AT67" s="111"/>
      <c r="AU67" s="111"/>
      <c r="AV67" s="111"/>
      <c r="AW67" s="111"/>
      <c r="AX67" s="111"/>
      <c r="AY67" s="111"/>
      <c r="AZ67" s="111"/>
      <c r="BA67" s="111"/>
      <c r="BB67" s="111"/>
      <c r="BC67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1</v>
      </c>
      <c r="BD67" s="105" t="s">
        <v>426</v>
      </c>
    </row>
    <row r="68" spans="1:56" x14ac:dyDescent="0.35">
      <c r="A68" s="30" t="s">
        <v>373</v>
      </c>
      <c r="B68" s="30" t="s">
        <v>374</v>
      </c>
      <c r="C68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68" s="32">
        <f>IF(Tabelle2[[#This Row],[Spalte5]]&lt;=E$7,0,IF(AND(Tabelle2[[#This Row],[Spalte5]]&gt;E$7,Tabelle2[[#This Row],[Spalte5]]&lt;=E$8),1,2))</f>
        <v>2</v>
      </c>
      <c r="E68" s="3">
        <v>940</v>
      </c>
      <c r="F68" s="35" t="s">
        <v>38</v>
      </c>
      <c r="G68" s="42">
        <f>IF(Tabelle2[[#This Row],[Spalte7]]&lt;=H$7,0,IF(AND(Tabelle2[[#This Row],[Spalte7]]&gt;H$7,Tabelle2[[#This Row],[Spalte7]]&lt;=H$8),1,2))</f>
        <v>0</v>
      </c>
      <c r="H68" s="3">
        <v>0.1643</v>
      </c>
      <c r="I68" s="35" t="s">
        <v>38</v>
      </c>
      <c r="J68" s="42">
        <f>IF(Tabelle2[[#This Row],[Spalte9]]&gt;=K$7,0,IF(AND(Tabelle2[[#This Row],[Spalte9]]&lt;K$7,Tabelle2[[#This Row],[Spalte9]]&gt;=K$8),1,2))</f>
        <v>0</v>
      </c>
      <c r="K68" s="4">
        <v>173.6</v>
      </c>
      <c r="L68" s="35" t="s">
        <v>34</v>
      </c>
      <c r="M68" s="42">
        <f>IF(Tabelle2[[#This Row],[Spalte13]]&gt;=N$7,0,IF(AND(Tabelle2[[#This Row],[Spalte13]]&lt;N$7,Tabelle2[[#This Row],[Spalte13]]&gt;=N$8),1,2))</f>
        <v>2</v>
      </c>
      <c r="N68" s="3">
        <v>3.27</v>
      </c>
      <c r="O68" s="55" t="s">
        <v>38</v>
      </c>
      <c r="P68" s="76">
        <v>44</v>
      </c>
      <c r="Q68" s="75" t="s">
        <v>35</v>
      </c>
      <c r="R68" s="74">
        <f>IF(Tabelle2[[#This Row],[Spalte15]]&lt;=S$7,0,IF(AND(Tabelle2[[#This Row],[Spalte15]]&gt;S$7,Tabelle2[[#This Row],[Spalte15]]&lt;=S$8),1,2))</f>
        <v>2</v>
      </c>
      <c r="S68" s="83" t="s">
        <v>409</v>
      </c>
      <c r="T68" s="91"/>
      <c r="U68" s="90">
        <v>43975</v>
      </c>
      <c r="V68" s="116">
        <f>IF(Tabelle2[[#This Row],[Spalte1836]]&lt;$BC$7,0,IF(AND(Tabelle2[[#This Row],[Spalte1836]]&gt;=$BC$7,Tabelle2[[#This Row],[Spalte1836]]&lt;$BC$8),1,2))</f>
        <v>0</v>
      </c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11"/>
      <c r="AN68" s="111"/>
      <c r="AO68" s="111"/>
      <c r="AP68" s="111"/>
      <c r="AQ68" s="111"/>
      <c r="AR68" s="111"/>
      <c r="AS68" s="111"/>
      <c r="AT68" s="111"/>
      <c r="AU68" s="111"/>
      <c r="AV68" s="111"/>
      <c r="AW68" s="111"/>
      <c r="AX68" s="111"/>
      <c r="AY68" s="111"/>
      <c r="AZ68" s="111"/>
      <c r="BA68" s="111"/>
      <c r="BB68" s="111"/>
      <c r="BC68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1</v>
      </c>
      <c r="BD68" s="105" t="s">
        <v>426</v>
      </c>
    </row>
    <row r="69" spans="1:56" x14ac:dyDescent="0.35">
      <c r="A69" s="30" t="s">
        <v>309</v>
      </c>
      <c r="B69" s="30" t="s">
        <v>310</v>
      </c>
      <c r="C69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69" s="32">
        <f>IF(Tabelle2[[#This Row],[Spalte5]]&lt;=E$7,0,IF(AND(Tabelle2[[#This Row],[Spalte5]]&gt;E$7,Tabelle2[[#This Row],[Spalte5]]&lt;=E$8),1,2))</f>
        <v>2</v>
      </c>
      <c r="E69" s="3">
        <v>1000</v>
      </c>
      <c r="F69" s="35" t="s">
        <v>38</v>
      </c>
      <c r="G69" s="42">
        <f>IF(Tabelle2[[#This Row],[Spalte7]]&lt;=H$7,0,IF(AND(Tabelle2[[#This Row],[Spalte7]]&gt;H$7,Tabelle2[[#This Row],[Spalte7]]&lt;=H$8),1,2))</f>
        <v>0</v>
      </c>
      <c r="H69" s="57">
        <v>1.196E-2</v>
      </c>
      <c r="I69" s="35" t="s">
        <v>38</v>
      </c>
      <c r="J69" s="42">
        <f>IF(Tabelle2[[#This Row],[Spalte9]]&gt;=K$7,0,IF(AND(Tabelle2[[#This Row],[Spalte9]]&lt;K$7,Tabelle2[[#This Row],[Spalte9]]&gt;=K$8),1,2))</f>
        <v>0</v>
      </c>
      <c r="K69" s="4">
        <v>263</v>
      </c>
      <c r="L69" s="35" t="s">
        <v>34</v>
      </c>
      <c r="M69" s="42">
        <f>IF(Tabelle2[[#This Row],[Spalte13]]&gt;=N$7,0,IF(AND(Tabelle2[[#This Row],[Spalte13]]&lt;N$7,Tabelle2[[#This Row],[Spalte13]]&gt;=N$8),1,2))</f>
        <v>0</v>
      </c>
      <c r="N69" s="3">
        <v>4.37</v>
      </c>
      <c r="O69" s="55" t="s">
        <v>38</v>
      </c>
      <c r="P69" s="76">
        <v>109</v>
      </c>
      <c r="Q69" s="75" t="s">
        <v>35</v>
      </c>
      <c r="R69" s="74">
        <f>IF(Tabelle2[[#This Row],[Spalte15]]&lt;=S$7,0,IF(AND(Tabelle2[[#This Row],[Spalte15]]&gt;S$7,Tabelle2[[#This Row],[Spalte15]]&lt;=S$8),1,2))</f>
        <v>2</v>
      </c>
      <c r="S69" s="83" t="s">
        <v>409</v>
      </c>
      <c r="T69" s="91"/>
      <c r="U69" s="90">
        <v>43975</v>
      </c>
      <c r="V69" s="116">
        <f>IF(Tabelle2[[#This Row],[Spalte1836]]&lt;$BC$7,0,IF(AND(Tabelle2[[#This Row],[Spalte1836]]&gt;=$BC$7,Tabelle2[[#This Row],[Spalte1836]]&lt;$BC$8),1,2))</f>
        <v>0</v>
      </c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11"/>
      <c r="AN69" s="111"/>
      <c r="AO69" s="111"/>
      <c r="AP69" s="111"/>
      <c r="AQ69" s="111"/>
      <c r="AR69" s="111"/>
      <c r="AS69" s="111"/>
      <c r="AT69" s="111"/>
      <c r="AU69" s="111"/>
      <c r="AV69" s="111"/>
      <c r="AW69" s="111"/>
      <c r="AX69" s="111"/>
      <c r="AY69" s="111"/>
      <c r="AZ69" s="111"/>
      <c r="BA69" s="111"/>
      <c r="BB69" s="111"/>
      <c r="BC69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1</v>
      </c>
      <c r="BD69" s="105" t="s">
        <v>426</v>
      </c>
    </row>
    <row r="70" spans="1:56" x14ac:dyDescent="0.35">
      <c r="A70" s="30" t="s">
        <v>305</v>
      </c>
      <c r="B70" s="30" t="s">
        <v>306</v>
      </c>
      <c r="C70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70" s="32">
        <f>IF(Tabelle2[[#This Row],[Spalte5]]&lt;=E$7,0,IF(AND(Tabelle2[[#This Row],[Spalte5]]&gt;E$7,Tabelle2[[#This Row],[Spalte5]]&lt;=E$8),1,2))</f>
        <v>2</v>
      </c>
      <c r="E70" s="3">
        <v>1010</v>
      </c>
      <c r="F70" s="35" t="s">
        <v>38</v>
      </c>
      <c r="G70" s="42">
        <f>IF(Tabelle2[[#This Row],[Spalte7]]&lt;=H$7,0,IF(AND(Tabelle2[[#This Row],[Spalte7]]&gt;H$7,Tabelle2[[#This Row],[Spalte7]]&lt;=H$8),1,2))</f>
        <v>0</v>
      </c>
      <c r="H70" s="57">
        <v>1.485E-2</v>
      </c>
      <c r="I70" s="35" t="s">
        <v>38</v>
      </c>
      <c r="J70" s="42">
        <f>IF(Tabelle2[[#This Row],[Spalte9]]&gt;=K$7,0,IF(AND(Tabelle2[[#This Row],[Spalte9]]&lt;K$7,Tabelle2[[#This Row],[Spalte9]]&gt;=K$8),1,2))</f>
        <v>0</v>
      </c>
      <c r="K70" s="4">
        <v>266.5</v>
      </c>
      <c r="L70" s="35" t="s">
        <v>34</v>
      </c>
      <c r="M70" s="42">
        <f>IF(Tabelle2[[#This Row],[Spalte13]]&gt;=N$7,0,IF(AND(Tabelle2[[#This Row],[Spalte13]]&lt;N$7,Tabelle2[[#This Row],[Spalte13]]&gt;=N$8),1,2))</f>
        <v>0</v>
      </c>
      <c r="N70" s="3">
        <v>4.37</v>
      </c>
      <c r="O70" s="55" t="s">
        <v>38</v>
      </c>
      <c r="P70" s="76">
        <v>113</v>
      </c>
      <c r="Q70" s="75" t="s">
        <v>35</v>
      </c>
      <c r="R70" s="74">
        <f>IF(Tabelle2[[#This Row],[Spalte15]]&lt;=S$7,0,IF(AND(Tabelle2[[#This Row],[Spalte15]]&gt;S$7,Tabelle2[[#This Row],[Spalte15]]&lt;=S$8),1,2))</f>
        <v>2</v>
      </c>
      <c r="S70" s="83" t="s">
        <v>409</v>
      </c>
      <c r="T70" s="91"/>
      <c r="U70" s="90">
        <v>43975</v>
      </c>
      <c r="V70" s="116">
        <f>IF(Tabelle2[[#This Row],[Spalte1836]]&lt;$BC$7,0,IF(AND(Tabelle2[[#This Row],[Spalte1836]]&gt;=$BC$7,Tabelle2[[#This Row],[Spalte1836]]&lt;$BC$8),1,2))</f>
        <v>0</v>
      </c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11"/>
      <c r="AN70" s="111"/>
      <c r="AO70" s="111"/>
      <c r="AP70" s="111"/>
      <c r="AQ70" s="111"/>
      <c r="AR70" s="111"/>
      <c r="AS70" s="111"/>
      <c r="AT70" s="111"/>
      <c r="AU70" s="111"/>
      <c r="AV70" s="111"/>
      <c r="AW70" s="111"/>
      <c r="AX70" s="111"/>
      <c r="AY70" s="111"/>
      <c r="AZ70" s="111"/>
      <c r="BA70" s="111"/>
      <c r="BB70" s="111"/>
      <c r="BC70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1</v>
      </c>
      <c r="BD70" s="105" t="s">
        <v>426</v>
      </c>
    </row>
    <row r="71" spans="1:56" x14ac:dyDescent="0.35">
      <c r="A71" s="30" t="s">
        <v>303</v>
      </c>
      <c r="B71" s="30" t="s">
        <v>304</v>
      </c>
      <c r="C71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71" s="32">
        <f>IF(Tabelle2[[#This Row],[Spalte5]]&lt;=E$7,0,IF(AND(Tabelle2[[#This Row],[Spalte5]]&gt;E$7,Tabelle2[[#This Row],[Spalte5]]&lt;=E$8),1,2))</f>
        <v>2</v>
      </c>
      <c r="E71" s="3">
        <v>1000</v>
      </c>
      <c r="F71" s="35" t="s">
        <v>38</v>
      </c>
      <c r="G71" s="42">
        <f>IF(Tabelle2[[#This Row],[Spalte7]]&lt;=H$7,0,IF(AND(Tabelle2[[#This Row],[Spalte7]]&gt;H$7,Tabelle2[[#This Row],[Spalte7]]&lt;=H$8),1,2))</f>
        <v>0</v>
      </c>
      <c r="H71" s="57">
        <v>1.32E-2</v>
      </c>
      <c r="I71" s="35" t="s">
        <v>38</v>
      </c>
      <c r="J71" s="42">
        <f>IF(Tabelle2[[#This Row],[Spalte9]]&gt;=K$7,0,IF(AND(Tabelle2[[#This Row],[Spalte9]]&lt;K$7,Tabelle2[[#This Row],[Spalte9]]&gt;=K$8),1,2))</f>
        <v>0</v>
      </c>
      <c r="K71" s="4">
        <v>268</v>
      </c>
      <c r="L71" s="35" t="s">
        <v>34</v>
      </c>
      <c r="M71" s="42">
        <f>IF(Tabelle2[[#This Row],[Spalte13]]&gt;=N$7,0,IF(AND(Tabelle2[[#This Row],[Spalte13]]&lt;N$7,Tabelle2[[#This Row],[Spalte13]]&gt;=N$8),1,2))</f>
        <v>0</v>
      </c>
      <c r="N71" s="3">
        <v>4.37</v>
      </c>
      <c r="O71" s="55" t="s">
        <v>38</v>
      </c>
      <c r="P71" s="76">
        <v>113</v>
      </c>
      <c r="Q71" s="75" t="s">
        <v>35</v>
      </c>
      <c r="R71" s="74">
        <f>IF(Tabelle2[[#This Row],[Spalte15]]&lt;=S$7,0,IF(AND(Tabelle2[[#This Row],[Spalte15]]&gt;S$7,Tabelle2[[#This Row],[Spalte15]]&lt;=S$8),1,2))</f>
        <v>2</v>
      </c>
      <c r="S71" s="83" t="s">
        <v>409</v>
      </c>
      <c r="T71" s="91"/>
      <c r="U71" s="90">
        <v>43975</v>
      </c>
      <c r="V71" s="116">
        <f>IF(Tabelle2[[#This Row],[Spalte1836]]&lt;$BC$7,0,IF(AND(Tabelle2[[#This Row],[Spalte1836]]&gt;=$BC$7,Tabelle2[[#This Row],[Spalte1836]]&lt;$BC$8),1,2))</f>
        <v>0</v>
      </c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1"/>
      <c r="AT71" s="111"/>
      <c r="AU71" s="111"/>
      <c r="AV71" s="111"/>
      <c r="AW71" s="111"/>
      <c r="AX71" s="111"/>
      <c r="AY71" s="111"/>
      <c r="AZ71" s="111"/>
      <c r="BA71" s="111"/>
      <c r="BB71" s="111"/>
      <c r="BC71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1</v>
      </c>
      <c r="BD71" s="107" t="s">
        <v>35</v>
      </c>
    </row>
    <row r="72" spans="1:56" x14ac:dyDescent="0.35">
      <c r="A72" s="30" t="s">
        <v>211</v>
      </c>
      <c r="B72" s="30" t="s">
        <v>212</v>
      </c>
      <c r="C72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72" s="32">
        <f>IF(Tabelle2[[#This Row],[Spalte5]]&lt;=E$7,0,IF(AND(Tabelle2[[#This Row],[Spalte5]]&gt;E$7,Tabelle2[[#This Row],[Spalte5]]&lt;=E$8),1,2))</f>
        <v>2</v>
      </c>
      <c r="E72" s="3">
        <v>1000</v>
      </c>
      <c r="F72" s="35" t="s">
        <v>38</v>
      </c>
      <c r="G72" s="42">
        <f>IF(Tabelle2[[#This Row],[Spalte7]]&lt;=H$7,0,IF(AND(Tabelle2[[#This Row],[Spalte7]]&gt;H$7,Tabelle2[[#This Row],[Spalte7]]&lt;=H$8),1,2))</f>
        <v>0</v>
      </c>
      <c r="H72" s="57">
        <v>1.244E-2</v>
      </c>
      <c r="I72" s="35" t="s">
        <v>38</v>
      </c>
      <c r="J72" s="42">
        <f>IF(Tabelle2[[#This Row],[Spalte9]]&gt;=K$7,0,IF(AND(Tabelle2[[#This Row],[Spalte9]]&lt;K$7,Tabelle2[[#This Row],[Spalte9]]&gt;=K$8),1,2))</f>
        <v>0</v>
      </c>
      <c r="K72" s="4">
        <v>258</v>
      </c>
      <c r="L72" s="44" t="s">
        <v>68</v>
      </c>
      <c r="M72" s="64">
        <f>IF(Tabelle2[[#This Row],[Spalte13]]&gt;=N$7,0,IF(AND(Tabelle2[[#This Row],[Spalte13]]&lt;N$7,Tabelle2[[#This Row],[Spalte13]]&gt;=N$8),1,2))</f>
        <v>0</v>
      </c>
      <c r="N72" s="3">
        <v>4.4400000000000004</v>
      </c>
      <c r="O72" s="55" t="s">
        <v>38</v>
      </c>
      <c r="P72" s="76">
        <v>111</v>
      </c>
      <c r="Q72" s="75" t="s">
        <v>35</v>
      </c>
      <c r="R72" s="74">
        <f>IF(Tabelle2[[#This Row],[Spalte15]]&lt;=S$7,0,IF(AND(Tabelle2[[#This Row],[Spalte15]]&gt;S$7,Tabelle2[[#This Row],[Spalte15]]&lt;=S$8),1,2))</f>
        <v>2</v>
      </c>
      <c r="S72" s="83" t="s">
        <v>409</v>
      </c>
      <c r="T72" s="91"/>
      <c r="U72" s="90">
        <v>43975</v>
      </c>
      <c r="V72" s="116">
        <f>IF(Tabelle2[[#This Row],[Spalte1836]]&lt;$BC$7,0,IF(AND(Tabelle2[[#This Row],[Spalte1836]]&gt;=$BC$7,Tabelle2[[#This Row],[Spalte1836]]&lt;$BC$8),1,2))</f>
        <v>0</v>
      </c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11"/>
      <c r="AN72" s="111"/>
      <c r="AO72" s="111"/>
      <c r="AP72" s="111"/>
      <c r="AQ72" s="111"/>
      <c r="AR72" s="111"/>
      <c r="AS72" s="111"/>
      <c r="AT72" s="111"/>
      <c r="AU72" s="111"/>
      <c r="AV72" s="111"/>
      <c r="AW72" s="111"/>
      <c r="AX72" s="111"/>
      <c r="AY72" s="111"/>
      <c r="AZ72" s="111"/>
      <c r="BA72" s="111"/>
      <c r="BB72" s="111"/>
      <c r="BC72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1</v>
      </c>
      <c r="BD72" s="105" t="s">
        <v>426</v>
      </c>
    </row>
    <row r="73" spans="1:56" x14ac:dyDescent="0.35">
      <c r="A73" s="30" t="s">
        <v>96</v>
      </c>
      <c r="B73" s="30" t="s">
        <v>97</v>
      </c>
      <c r="C73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73" s="32">
        <f>IF(Tabelle2[[#This Row],[Spalte5]]&lt;=E$7,0,IF(AND(Tabelle2[[#This Row],[Spalte5]]&gt;E$7,Tabelle2[[#This Row],[Spalte5]]&lt;=E$8),1,2))</f>
        <v>1</v>
      </c>
      <c r="E73" s="3">
        <v>900</v>
      </c>
      <c r="F73" s="35" t="s">
        <v>38</v>
      </c>
      <c r="G73" s="42">
        <f>IF(Tabelle2[[#This Row],[Spalte7]]&lt;=H$7,0,IF(AND(Tabelle2[[#This Row],[Spalte7]]&gt;H$7,Tabelle2[[#This Row],[Spalte7]]&lt;=H$8),1,2))</f>
        <v>0</v>
      </c>
      <c r="H73" s="57">
        <v>6.2500000000000003E-3</v>
      </c>
      <c r="I73" s="35" t="s">
        <v>38</v>
      </c>
      <c r="J73" s="42">
        <f>IF(Tabelle2[[#This Row],[Spalte9]]&gt;=K$7,0,IF(AND(Tabelle2[[#This Row],[Spalte9]]&lt;K$7,Tabelle2[[#This Row],[Spalte9]]&gt;=K$8),1,2))</f>
        <v>0</v>
      </c>
      <c r="K73" s="4">
        <v>261.7</v>
      </c>
      <c r="L73" s="35" t="s">
        <v>38</v>
      </c>
      <c r="M73" s="42">
        <f>IF(Tabelle2[[#This Row],[Spalte13]]&gt;=N$7,0,IF(AND(Tabelle2[[#This Row],[Spalte13]]&lt;N$7,Tabelle2[[#This Row],[Spalte13]]&gt;=N$8),1,2))</f>
        <v>0</v>
      </c>
      <c r="N73" s="3">
        <v>4.63</v>
      </c>
      <c r="O73" s="55" t="s">
        <v>38</v>
      </c>
      <c r="P73" s="68">
        <v>82</v>
      </c>
      <c r="Q73" s="75" t="s">
        <v>38</v>
      </c>
      <c r="R73" s="74">
        <f>IF(Tabelle2[[#This Row],[Spalte15]]&lt;=S$7,0,IF(AND(Tabelle2[[#This Row],[Spalte15]]&gt;S$7,Tabelle2[[#This Row],[Spalte15]]&lt;=S$8),1,2))</f>
        <v>2</v>
      </c>
      <c r="S73" s="84" t="s">
        <v>409</v>
      </c>
      <c r="T73" s="91"/>
      <c r="U73" s="90">
        <v>43975</v>
      </c>
      <c r="V73" s="116">
        <f>IF(Tabelle2[[#This Row],[Spalte1836]]&lt;$BC$7,0,IF(AND(Tabelle2[[#This Row],[Spalte1836]]&gt;=$BC$7,Tabelle2[[#This Row],[Spalte1836]]&lt;$BC$8),1,2))</f>
        <v>0</v>
      </c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114"/>
      <c r="AH73" s="114"/>
      <c r="AI73" s="114"/>
      <c r="AJ73" s="114"/>
      <c r="AK73" s="114"/>
      <c r="AL73" s="114"/>
      <c r="AM73" s="114"/>
      <c r="AN73" s="114"/>
      <c r="AO73" s="114"/>
      <c r="AP73" s="114"/>
      <c r="AQ73" s="114"/>
      <c r="AR73" s="114"/>
      <c r="AS73" s="114"/>
      <c r="AT73" s="114"/>
      <c r="AU73" s="114"/>
      <c r="AV73" s="114"/>
      <c r="AW73" s="114"/>
      <c r="AX73" s="114"/>
      <c r="AY73" s="114"/>
      <c r="AZ73" s="114"/>
      <c r="BA73" s="114"/>
      <c r="BB73" s="114"/>
      <c r="BC73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1</v>
      </c>
      <c r="BD73" s="105" t="s">
        <v>426</v>
      </c>
    </row>
    <row r="74" spans="1:56" x14ac:dyDescent="0.35">
      <c r="A74" s="30" t="s">
        <v>376</v>
      </c>
      <c r="B74" s="30" t="s">
        <v>377</v>
      </c>
      <c r="C74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74" s="32">
        <f>IF(Tabelle2[[#This Row],[Spalte5]]&lt;=E$7,0,IF(AND(Tabelle2[[#This Row],[Spalte5]]&gt;E$7,Tabelle2[[#This Row],[Spalte5]]&lt;=E$8),1,2))</f>
        <v>2</v>
      </c>
      <c r="E74" s="3">
        <v>970</v>
      </c>
      <c r="F74" s="35" t="s">
        <v>38</v>
      </c>
      <c r="G74" s="42">
        <f>IF(Tabelle2[[#This Row],[Spalte7]]&lt;=H$7,0,IF(AND(Tabelle2[[#This Row],[Spalte7]]&gt;H$7,Tabelle2[[#This Row],[Spalte7]]&lt;=H$8),1,2))</f>
        <v>0</v>
      </c>
      <c r="H74" s="3">
        <v>2.2400000000000001E-9</v>
      </c>
      <c r="I74" s="35" t="s">
        <v>38</v>
      </c>
      <c r="J74" s="42">
        <f>IF(Tabelle2[[#This Row],[Spalte9]]&gt;=K$7,0,IF(AND(Tabelle2[[#This Row],[Spalte9]]&lt;K$7,Tabelle2[[#This Row],[Spalte9]]&gt;=K$8),1,2))</f>
        <v>0</v>
      </c>
      <c r="K74" s="4">
        <v>250</v>
      </c>
      <c r="L74" s="44" t="s">
        <v>68</v>
      </c>
      <c r="M74" s="64">
        <f>IF(Tabelle2[[#This Row],[Spalte13]]&gt;=N$7,0,IF(AND(Tabelle2[[#This Row],[Spalte13]]&lt;N$7,Tabelle2[[#This Row],[Spalte13]]&gt;=N$8),1,2))</f>
        <v>0</v>
      </c>
      <c r="N74" s="3">
        <v>10.83</v>
      </c>
      <c r="O74" s="55" t="s">
        <v>38</v>
      </c>
      <c r="P74" s="76">
        <v>229</v>
      </c>
      <c r="Q74" s="75" t="s">
        <v>34</v>
      </c>
      <c r="R74" s="74">
        <f>IF(Tabelle2[[#This Row],[Spalte15]]&lt;=S$7,0,IF(AND(Tabelle2[[#This Row],[Spalte15]]&gt;S$7,Tabelle2[[#This Row],[Spalte15]]&lt;=S$8),1,2))</f>
        <v>2</v>
      </c>
      <c r="S74" s="83" t="s">
        <v>409</v>
      </c>
      <c r="T74" s="91"/>
      <c r="U74" s="90">
        <v>43975</v>
      </c>
      <c r="V74" s="116">
        <f>IF(Tabelle2[[#This Row],[Spalte1836]]&lt;$BC$7,0,IF(AND(Tabelle2[[#This Row],[Spalte1836]]&gt;=$BC$7,Tabelle2[[#This Row],[Spalte1836]]&lt;$BC$8),1,2))</f>
        <v>0</v>
      </c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1"/>
      <c r="AY74" s="111"/>
      <c r="AZ74" s="111"/>
      <c r="BA74" s="111"/>
      <c r="BB74" s="111"/>
      <c r="BC74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1</v>
      </c>
      <c r="BD74" s="107" t="s">
        <v>35</v>
      </c>
    </row>
    <row r="75" spans="1:56" x14ac:dyDescent="0.35">
      <c r="A75" s="30" t="s">
        <v>171</v>
      </c>
      <c r="B75" s="30" t="s">
        <v>172</v>
      </c>
      <c r="C75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75" s="32">
        <f>IF(Tabelle2[[#This Row],[Spalte5]]&lt;=E$7,0,IF(AND(Tabelle2[[#This Row],[Spalte5]]&gt;E$7,Tabelle2[[#This Row],[Spalte5]]&lt;=E$8),1,2))</f>
        <v>0</v>
      </c>
      <c r="E75" s="3">
        <v>870</v>
      </c>
      <c r="F75" s="35" t="s">
        <v>38</v>
      </c>
      <c r="G75" s="42">
        <f>IF(Tabelle2[[#This Row],[Spalte7]]&lt;=H$7,0,IF(AND(Tabelle2[[#This Row],[Spalte7]]&gt;H$7,Tabelle2[[#This Row],[Spalte7]]&lt;=H$8),1,2))</f>
        <v>2</v>
      </c>
      <c r="H75" s="57">
        <v>9.2680000000000007</v>
      </c>
      <c r="I75" s="35" t="s">
        <v>38</v>
      </c>
      <c r="J75" s="42">
        <f>IF(Tabelle2[[#This Row],[Spalte9]]&gt;=K$7,0,IF(AND(Tabelle2[[#This Row],[Spalte9]]&lt;K$7,Tabelle2[[#This Row],[Spalte9]]&gt;=K$8),1,2))</f>
        <v>1</v>
      </c>
      <c r="K75" s="4">
        <v>85</v>
      </c>
      <c r="L75" s="44" t="s">
        <v>68</v>
      </c>
      <c r="M75" s="64">
        <f>IF(Tabelle2[[#This Row],[Spalte13]]&gt;=N$7,0,IF(AND(Tabelle2[[#This Row],[Spalte13]]&lt;N$7,Tabelle2[[#This Row],[Spalte13]]&gt;=N$8),1,2))</f>
        <v>2</v>
      </c>
      <c r="N75" s="3">
        <v>1.06</v>
      </c>
      <c r="O75" s="55" t="s">
        <v>38</v>
      </c>
      <c r="P75" s="76">
        <v>4</v>
      </c>
      <c r="Q75" s="75" t="s">
        <v>35</v>
      </c>
      <c r="R75" s="74">
        <f>IF(Tabelle2[[#This Row],[Spalte15]]&lt;=S$7,0,IF(AND(Tabelle2[[#This Row],[Spalte15]]&gt;S$7,Tabelle2[[#This Row],[Spalte15]]&lt;=S$8),1,2))</f>
        <v>0</v>
      </c>
      <c r="S75" s="83">
        <v>3.8</v>
      </c>
      <c r="T75" s="89" t="s">
        <v>68</v>
      </c>
      <c r="U75" s="90">
        <v>43975</v>
      </c>
      <c r="V75" s="116">
        <f>IF(Tabelle2[[#This Row],[Spalte1836]]&lt;$BC$7,0,IF(AND(Tabelle2[[#This Row],[Spalte1836]]&gt;=$BC$7,Tabelle2[[#This Row],[Spalte1836]]&lt;$BC$8),1,2))</f>
        <v>0</v>
      </c>
      <c r="W75" s="111"/>
      <c r="X75" s="111"/>
      <c r="Y75" s="111"/>
      <c r="Z75" s="111"/>
      <c r="AA75" s="111"/>
      <c r="AB75" s="111"/>
      <c r="AC75" s="111">
        <v>1</v>
      </c>
      <c r="AD75" s="111"/>
      <c r="AE75" s="111"/>
      <c r="AF75" s="111"/>
      <c r="AG75" s="111">
        <v>1</v>
      </c>
      <c r="AH75" s="111"/>
      <c r="AI75" s="111"/>
      <c r="AJ75" s="111"/>
      <c r="AK75" s="111"/>
      <c r="AL75" s="111"/>
      <c r="AM75" s="111"/>
      <c r="AN75" s="111"/>
      <c r="AO75" s="111"/>
      <c r="AP75" s="111"/>
      <c r="AQ75" s="111"/>
      <c r="AR75" s="111"/>
      <c r="AS75" s="111"/>
      <c r="AT75" s="111"/>
      <c r="AU75" s="111"/>
      <c r="AV75" s="111"/>
      <c r="AW75" s="111"/>
      <c r="AX75" s="111"/>
      <c r="AY75" s="111"/>
      <c r="AZ75" s="111"/>
      <c r="BA75" s="111"/>
      <c r="BB75" s="111"/>
      <c r="BC75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75" s="105" t="s">
        <v>426</v>
      </c>
    </row>
    <row r="76" spans="1:56" x14ac:dyDescent="0.35">
      <c r="A76" s="30" t="s">
        <v>161</v>
      </c>
      <c r="B76" s="30" t="s">
        <v>162</v>
      </c>
      <c r="C76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76" s="32">
        <f>IF(Tabelle2[[#This Row],[Spalte5]]&lt;=E$7,0,IF(AND(Tabelle2[[#This Row],[Spalte5]]&gt;E$7,Tabelle2[[#This Row],[Spalte5]]&lt;=E$8),1,2))</f>
        <v>0</v>
      </c>
      <c r="E76" s="3">
        <v>870</v>
      </c>
      <c r="F76" s="35" t="s">
        <v>38</v>
      </c>
      <c r="G76" s="42">
        <f>IF(Tabelle2[[#This Row],[Spalte7]]&lt;=H$7,0,IF(AND(Tabelle2[[#This Row],[Spalte7]]&gt;H$7,Tabelle2[[#This Row],[Spalte7]]&lt;=H$8),1,2))</f>
        <v>0</v>
      </c>
      <c r="H76" s="57">
        <v>0.2286</v>
      </c>
      <c r="I76" s="35" t="s">
        <v>38</v>
      </c>
      <c r="J76" s="42">
        <f>IF(Tabelle2[[#This Row],[Spalte9]]&gt;=K$7,0,IF(AND(Tabelle2[[#This Row],[Spalte9]]&lt;K$7,Tabelle2[[#This Row],[Spalte9]]&gt;=K$8),1,2))</f>
        <v>0</v>
      </c>
      <c r="K76" s="4">
        <v>138</v>
      </c>
      <c r="L76" s="35" t="s">
        <v>38</v>
      </c>
      <c r="M76" s="42">
        <f>IF(Tabelle2[[#This Row],[Spalte13]]&gt;=N$7,0,IF(AND(Tabelle2[[#This Row],[Spalte13]]&lt;N$7,Tabelle2[[#This Row],[Spalte13]]&gt;=N$8),1,2))</f>
        <v>2</v>
      </c>
      <c r="N76" s="3">
        <v>3.14</v>
      </c>
      <c r="O76" s="55" t="s">
        <v>38</v>
      </c>
      <c r="P76" s="76">
        <v>25</v>
      </c>
      <c r="Q76" s="75" t="s">
        <v>35</v>
      </c>
      <c r="R76" s="74">
        <f>IF(Tabelle2[[#This Row],[Spalte15]]&lt;=S$7,0,IF(AND(Tabelle2[[#This Row],[Spalte15]]&gt;S$7,Tabelle2[[#This Row],[Spalte15]]&lt;=S$8),1,2))</f>
        <v>0</v>
      </c>
      <c r="S76" s="83">
        <v>4.37</v>
      </c>
      <c r="T76" s="89" t="s">
        <v>68</v>
      </c>
      <c r="U76" s="90">
        <v>43975</v>
      </c>
      <c r="V76" s="116">
        <f>IF(Tabelle2[[#This Row],[Spalte1836]]&lt;$BC$7,0,IF(AND(Tabelle2[[#This Row],[Spalte1836]]&gt;=$BC$7,Tabelle2[[#This Row],[Spalte1836]]&lt;$BC$8),1,2))</f>
        <v>0</v>
      </c>
      <c r="W76" s="111"/>
      <c r="X76" s="111"/>
      <c r="Y76" s="111"/>
      <c r="Z76" s="111"/>
      <c r="AA76" s="111">
        <v>1</v>
      </c>
      <c r="AB76" s="111">
        <v>1</v>
      </c>
      <c r="AC76" s="111"/>
      <c r="AD76" s="111"/>
      <c r="AE76" s="111">
        <v>1</v>
      </c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111"/>
      <c r="BA76" s="111"/>
      <c r="BB76" s="111"/>
      <c r="BC76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76" s="105" t="s">
        <v>426</v>
      </c>
    </row>
    <row r="77" spans="1:56" x14ac:dyDescent="0.35">
      <c r="A77" s="30" t="s">
        <v>169</v>
      </c>
      <c r="B77" s="30" t="s">
        <v>170</v>
      </c>
      <c r="C77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77" s="32">
        <f>IF(Tabelle2[[#This Row],[Spalte5]]&lt;=E$7,0,IF(AND(Tabelle2[[#This Row],[Spalte5]]&gt;E$7,Tabelle2[[#This Row],[Spalte5]]&lt;=E$8),1,2))</f>
        <v>0</v>
      </c>
      <c r="E77" s="3">
        <v>800</v>
      </c>
      <c r="F77" s="35" t="s">
        <v>38</v>
      </c>
      <c r="G77" s="42">
        <f>IF(Tabelle2[[#This Row],[Spalte7]]&lt;=H$7,0,IF(AND(Tabelle2[[#This Row],[Spalte7]]&gt;H$7,Tabelle2[[#This Row],[Spalte7]]&lt;=H$8),1,2))</f>
        <v>2</v>
      </c>
      <c r="H77" s="57">
        <v>8.8879999999999999</v>
      </c>
      <c r="I77" s="35" t="s">
        <v>38</v>
      </c>
      <c r="J77" s="42">
        <f>IF(Tabelle2[[#This Row],[Spalte9]]&gt;=K$7,0,IF(AND(Tabelle2[[#This Row],[Spalte9]]&lt;K$7,Tabelle2[[#This Row],[Spalte9]]&gt;=K$8),1,2))</f>
        <v>0</v>
      </c>
      <c r="K77" s="4">
        <v>117</v>
      </c>
      <c r="L77" s="44" t="s">
        <v>38</v>
      </c>
      <c r="M77" s="64">
        <f>IF(Tabelle2[[#This Row],[Spalte13]]&gt;=N$7,0,IF(AND(Tabelle2[[#This Row],[Spalte13]]&lt;N$7,Tabelle2[[#This Row],[Spalte13]]&gt;=N$8),1,2))</f>
        <v>2</v>
      </c>
      <c r="N77" s="3">
        <v>1.25</v>
      </c>
      <c r="O77" s="55" t="s">
        <v>38</v>
      </c>
      <c r="P77" s="76">
        <v>14</v>
      </c>
      <c r="Q77" s="75" t="s">
        <v>35</v>
      </c>
      <c r="R77" s="74">
        <f>IF(Tabelle2[[#This Row],[Spalte15]]&lt;=S$7,0,IF(AND(Tabelle2[[#This Row],[Spalte15]]&gt;S$7,Tabelle2[[#This Row],[Spalte15]]&lt;=S$8),1,2))</f>
        <v>0</v>
      </c>
      <c r="S77" s="83">
        <v>6.98</v>
      </c>
      <c r="T77" s="89" t="s">
        <v>68</v>
      </c>
      <c r="U77" s="90">
        <v>43975</v>
      </c>
      <c r="V77" s="116">
        <f>IF(Tabelle2[[#This Row],[Spalte1836]]&lt;$BC$7,0,IF(AND(Tabelle2[[#This Row],[Spalte1836]]&gt;=$BC$7,Tabelle2[[#This Row],[Spalte1836]]&lt;$BC$8),1,2))</f>
        <v>0</v>
      </c>
      <c r="W77" s="111"/>
      <c r="X77" s="111"/>
      <c r="Y77" s="111"/>
      <c r="Z77" s="111"/>
      <c r="AA77" s="111"/>
      <c r="AB77" s="111">
        <v>1</v>
      </c>
      <c r="AC77" s="111"/>
      <c r="AD77" s="111"/>
      <c r="AE77" s="111"/>
      <c r="AF77" s="111"/>
      <c r="AG77" s="111">
        <v>1</v>
      </c>
      <c r="AH77" s="111">
        <v>1</v>
      </c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1"/>
      <c r="BA77" s="111"/>
      <c r="BB77" s="111"/>
      <c r="BC77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77" s="105" t="s">
        <v>426</v>
      </c>
    </row>
    <row r="78" spans="1:56" x14ac:dyDescent="0.35">
      <c r="A78" s="30" t="s">
        <v>221</v>
      </c>
      <c r="B78" s="30" t="s">
        <v>222</v>
      </c>
      <c r="C78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78" s="32">
        <f>IF(Tabelle2[[#This Row],[Spalte5]]&lt;=E$7,0,IF(AND(Tabelle2[[#This Row],[Spalte5]]&gt;E$7,Tabelle2[[#This Row],[Spalte5]]&lt;=E$8),1,2))</f>
        <v>0</v>
      </c>
      <c r="E78" s="3">
        <v>880</v>
      </c>
      <c r="F78" s="35" t="s">
        <v>34</v>
      </c>
      <c r="G78" s="42">
        <f>IF(Tabelle2[[#This Row],[Spalte7]]&lt;=H$7,0,IF(AND(Tabelle2[[#This Row],[Spalte7]]&gt;H$7,Tabelle2[[#This Row],[Spalte7]]&lt;=H$8),1,2))</f>
        <v>2</v>
      </c>
      <c r="H78" s="57">
        <v>8.3000000000000007</v>
      </c>
      <c r="I78" s="35" t="s">
        <v>34</v>
      </c>
      <c r="J78" s="42">
        <f>IF(Tabelle2[[#This Row],[Spalte9]]&gt;=K$7,0,IF(AND(Tabelle2[[#This Row],[Spalte9]]&lt;K$7,Tabelle2[[#This Row],[Spalte9]]&gt;=K$8),1,2))</f>
        <v>0</v>
      </c>
      <c r="K78" s="4">
        <v>126.5</v>
      </c>
      <c r="L78" s="35" t="s">
        <v>34</v>
      </c>
      <c r="M78" s="42">
        <f>IF(Tabelle2[[#This Row],[Spalte13]]&gt;=N$7,0,IF(AND(Tabelle2[[#This Row],[Spalte13]]&lt;N$7,Tabelle2[[#This Row],[Spalte13]]&gt;=N$8),1,2))</f>
        <v>2</v>
      </c>
      <c r="N78" s="3">
        <v>1.78</v>
      </c>
      <c r="O78" s="55" t="s">
        <v>72</v>
      </c>
      <c r="P78" s="76">
        <v>23</v>
      </c>
      <c r="Q78" s="75" t="s">
        <v>35</v>
      </c>
      <c r="R78" s="74">
        <f>IF(Tabelle2[[#This Row],[Spalte15]]&lt;=S$7,0,IF(AND(Tabelle2[[#This Row],[Spalte15]]&gt;S$7,Tabelle2[[#This Row],[Spalte15]]&lt;=S$8),1,2))</f>
        <v>0</v>
      </c>
      <c r="S78" s="83">
        <v>7.88</v>
      </c>
      <c r="T78" s="89" t="s">
        <v>68</v>
      </c>
      <c r="U78" s="90">
        <v>43975</v>
      </c>
      <c r="V78" s="116">
        <f>IF(Tabelle2[[#This Row],[Spalte1836]]&lt;$BC$7,0,IF(AND(Tabelle2[[#This Row],[Spalte1836]]&gt;=$BC$7,Tabelle2[[#This Row],[Spalte1836]]&lt;$BC$8),1,2))</f>
        <v>0</v>
      </c>
      <c r="W78" s="111"/>
      <c r="X78" s="111"/>
      <c r="Y78" s="111"/>
      <c r="Z78" s="111"/>
      <c r="AA78" s="111"/>
      <c r="AB78" s="111"/>
      <c r="AC78" s="111">
        <v>1</v>
      </c>
      <c r="AD78" s="111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1"/>
      <c r="BA78" s="111"/>
      <c r="BB78" s="111"/>
      <c r="BC78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78" s="105" t="s">
        <v>426</v>
      </c>
    </row>
    <row r="79" spans="1:56" x14ac:dyDescent="0.35">
      <c r="A79" s="30" t="s">
        <v>151</v>
      </c>
      <c r="B79" s="30" t="s">
        <v>152</v>
      </c>
      <c r="C79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79" s="32">
        <f>IF(Tabelle2[[#This Row],[Spalte5]]&lt;=E$7,0,IF(AND(Tabelle2[[#This Row],[Spalte5]]&gt;E$7,Tabelle2[[#This Row],[Spalte5]]&lt;=E$8),1,2))</f>
        <v>2</v>
      </c>
      <c r="E79" s="3">
        <v>985</v>
      </c>
      <c r="F79" s="35" t="s">
        <v>38</v>
      </c>
      <c r="G79" s="42">
        <f>IF(Tabelle2[[#This Row],[Spalte7]]&lt;=H$7,0,IF(AND(Tabelle2[[#This Row],[Spalte7]]&gt;H$7,Tabelle2[[#This Row],[Spalte7]]&lt;=H$8),1,2))</f>
        <v>0</v>
      </c>
      <c r="H79" s="57">
        <v>7.8739999999999991E-2</v>
      </c>
      <c r="I79" s="35" t="s">
        <v>38</v>
      </c>
      <c r="J79" s="42">
        <f>IF(Tabelle2[[#This Row],[Spalte9]]&gt;=K$7,0,IF(AND(Tabelle2[[#This Row],[Spalte9]]&lt;K$7,Tabelle2[[#This Row],[Spalte9]]&gt;=K$8),1,2))</f>
        <v>0</v>
      </c>
      <c r="K79" s="4">
        <v>277.10000000000002</v>
      </c>
      <c r="L79" s="35" t="s">
        <v>38</v>
      </c>
      <c r="M79" s="42">
        <f>IF(Tabelle2[[#This Row],[Spalte13]]&gt;=N$7,0,IF(AND(Tabelle2[[#This Row],[Spalte13]]&lt;N$7,Tabelle2[[#This Row],[Spalte13]]&gt;=N$8),1,2))</f>
        <v>2</v>
      </c>
      <c r="N79" s="3">
        <v>3.34</v>
      </c>
      <c r="O79" s="55" t="s">
        <v>38</v>
      </c>
      <c r="P79" s="76">
        <v>113</v>
      </c>
      <c r="Q79" s="75" t="s">
        <v>38</v>
      </c>
      <c r="R79" s="74">
        <f>IF(Tabelle2[[#This Row],[Spalte15]]&lt;=S$7,0,IF(AND(Tabelle2[[#This Row],[Spalte15]]&gt;S$7,Tabelle2[[#This Row],[Spalte15]]&lt;=S$8),1,2))</f>
        <v>0</v>
      </c>
      <c r="S79" s="83">
        <v>8.4600000000000009</v>
      </c>
      <c r="T79" s="89" t="s">
        <v>68</v>
      </c>
      <c r="U79" s="90">
        <v>43975</v>
      </c>
      <c r="V79" s="116">
        <f>IF(Tabelle2[[#This Row],[Spalte1836]]&lt;$BC$7,0,IF(AND(Tabelle2[[#This Row],[Spalte1836]]&gt;=$BC$7,Tabelle2[[#This Row],[Spalte1836]]&lt;$BC$8),1,2))</f>
        <v>0</v>
      </c>
      <c r="W79" s="111"/>
      <c r="X79" s="111"/>
      <c r="Y79" s="111"/>
      <c r="Z79" s="111"/>
      <c r="AA79" s="111"/>
      <c r="AB79" s="111"/>
      <c r="AC79" s="111"/>
      <c r="AD79" s="111"/>
      <c r="AE79" s="111"/>
      <c r="AF79" s="111"/>
      <c r="AG79" s="111">
        <v>1</v>
      </c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111"/>
      <c r="BC79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79" s="105" t="s">
        <v>426</v>
      </c>
    </row>
    <row r="80" spans="1:56" x14ac:dyDescent="0.35">
      <c r="A80" s="30" t="s">
        <v>201</v>
      </c>
      <c r="B80" s="30" t="s">
        <v>202</v>
      </c>
      <c r="C80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80" s="32">
        <f>IF(Tabelle2[[#This Row],[Spalte5]]&lt;=E$7,0,IF(AND(Tabelle2[[#This Row],[Spalte5]]&gt;E$7,Tabelle2[[#This Row],[Spalte5]]&lt;=E$8),1,2))</f>
        <v>0</v>
      </c>
      <c r="E80" s="3">
        <v>826</v>
      </c>
      <c r="F80" s="35" t="s">
        <v>34</v>
      </c>
      <c r="G80" s="42">
        <f>IF(Tabelle2[[#This Row],[Spalte7]]&lt;=H$7,0,IF(AND(Tabelle2[[#This Row],[Spalte7]]&gt;H$7,Tabelle2[[#This Row],[Spalte7]]&lt;=H$8),1,2))</f>
        <v>2</v>
      </c>
      <c r="H80" s="57">
        <v>0.54</v>
      </c>
      <c r="I80" s="35" t="s">
        <v>34</v>
      </c>
      <c r="J80" s="42">
        <f>IF(Tabelle2[[#This Row],[Spalte9]]&gt;=K$7,0,IF(AND(Tabelle2[[#This Row],[Spalte9]]&lt;K$7,Tabelle2[[#This Row],[Spalte9]]&gt;=K$8),1,2))</f>
        <v>0</v>
      </c>
      <c r="K80" s="4">
        <v>195</v>
      </c>
      <c r="L80" s="35" t="s">
        <v>34</v>
      </c>
      <c r="M80" s="42">
        <f>IF(Tabelle2[[#This Row],[Spalte13]]&gt;=N$7,0,IF(AND(Tabelle2[[#This Row],[Spalte13]]&lt;N$7,Tabelle2[[#This Row],[Spalte13]]&gt;=N$8),1,2))</f>
        <v>2</v>
      </c>
      <c r="N80" s="3">
        <v>3</v>
      </c>
      <c r="O80" s="55" t="s">
        <v>34</v>
      </c>
      <c r="P80" s="76">
        <v>86</v>
      </c>
      <c r="Q80" s="75" t="s">
        <v>35</v>
      </c>
      <c r="R80" s="74">
        <f>IF(Tabelle2[[#This Row],[Spalte15]]&lt;=S$7,0,IF(AND(Tabelle2[[#This Row],[Spalte15]]&gt;S$7,Tabelle2[[#This Row],[Spalte15]]&lt;=S$8),1,2))</f>
        <v>0</v>
      </c>
      <c r="S80" s="83">
        <v>11</v>
      </c>
      <c r="T80" s="89" t="s">
        <v>68</v>
      </c>
      <c r="U80" s="90">
        <v>43975</v>
      </c>
      <c r="V80" s="116">
        <f>IF(Tabelle2[[#This Row],[Spalte1836]]&lt;$BC$7,0,IF(AND(Tabelle2[[#This Row],[Spalte1836]]&gt;=$BC$7,Tabelle2[[#This Row],[Spalte1836]]&lt;$BC$8),1,2))</f>
        <v>0</v>
      </c>
      <c r="W80" s="111"/>
      <c r="X80" s="111"/>
      <c r="Y80" s="111"/>
      <c r="Z80" s="111">
        <v>1</v>
      </c>
      <c r="AA80" s="111">
        <v>1</v>
      </c>
      <c r="AB80" s="111"/>
      <c r="AC80" s="111"/>
      <c r="AD80" s="111"/>
      <c r="AE80" s="111"/>
      <c r="AF80" s="111"/>
      <c r="AG80" s="111">
        <v>1</v>
      </c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80" s="105" t="s">
        <v>426</v>
      </c>
    </row>
    <row r="81" spans="1:56" x14ac:dyDescent="0.35">
      <c r="A81" s="30" t="s">
        <v>179</v>
      </c>
      <c r="B81" s="30" t="s">
        <v>180</v>
      </c>
      <c r="C81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81" s="32">
        <f>IF(Tabelle2[[#This Row],[Spalte5]]&lt;=E$7,0,IF(AND(Tabelle2[[#This Row],[Spalte5]]&gt;E$7,Tabelle2[[#This Row],[Spalte5]]&lt;=E$8),1,2))</f>
        <v>2</v>
      </c>
      <c r="E81" s="3">
        <v>1490</v>
      </c>
      <c r="F81" s="35" t="s">
        <v>38</v>
      </c>
      <c r="G81" s="42">
        <f>IF(Tabelle2[[#This Row],[Spalte7]]&lt;=H$7,0,IF(AND(Tabelle2[[#This Row],[Spalte7]]&gt;H$7,Tabelle2[[#This Row],[Spalte7]]&lt;=H$8),1,2))</f>
        <v>0</v>
      </c>
      <c r="H81" s="57">
        <v>0.19739999999999999</v>
      </c>
      <c r="I81" s="35" t="s">
        <v>38</v>
      </c>
      <c r="J81" s="42">
        <f>IF(Tabelle2[[#This Row],[Spalte9]]&gt;=K$7,0,IF(AND(Tabelle2[[#This Row],[Spalte9]]&lt;K$7,Tabelle2[[#This Row],[Spalte9]]&gt;=K$8),1,2))</f>
        <v>0</v>
      </c>
      <c r="K81" s="4">
        <v>156</v>
      </c>
      <c r="L81" s="44" t="s">
        <v>68</v>
      </c>
      <c r="M81" s="64">
        <f>IF(Tabelle2[[#This Row],[Spalte13]]&gt;=N$7,0,IF(AND(Tabelle2[[#This Row],[Spalte13]]&lt;N$7,Tabelle2[[#This Row],[Spalte13]]&gt;=N$8),1,2))</f>
        <v>2</v>
      </c>
      <c r="N81" s="3">
        <v>2.99</v>
      </c>
      <c r="O81" s="55" t="s">
        <v>38</v>
      </c>
      <c r="P81" s="76">
        <v>51</v>
      </c>
      <c r="Q81" s="75" t="s">
        <v>35</v>
      </c>
      <c r="R81" s="74">
        <f>IF(Tabelle2[[#This Row],[Spalte15]]&lt;=S$7,0,IF(AND(Tabelle2[[#This Row],[Spalte15]]&gt;S$7,Tabelle2[[#This Row],[Spalte15]]&lt;=S$8),1,2))</f>
        <v>0</v>
      </c>
      <c r="S81" s="83">
        <v>15.6</v>
      </c>
      <c r="T81" s="89" t="s">
        <v>68</v>
      </c>
      <c r="U81" s="90">
        <v>43975</v>
      </c>
      <c r="V81" s="116">
        <f>IF(Tabelle2[[#This Row],[Spalte1836]]&lt;$BC$7,0,IF(AND(Tabelle2[[#This Row],[Spalte1836]]&gt;=$BC$7,Tabelle2[[#This Row],[Spalte1836]]&lt;$BC$8),1,2))</f>
        <v>0</v>
      </c>
      <c r="W81" s="111"/>
      <c r="X81" s="111"/>
      <c r="Y81" s="111"/>
      <c r="Z81" s="111"/>
      <c r="AA81" s="111"/>
      <c r="AB81" s="111"/>
      <c r="AC81" s="111"/>
      <c r="AD81" s="111"/>
      <c r="AE81" s="111">
        <v>1</v>
      </c>
      <c r="AF81" s="111"/>
      <c r="AG81" s="111"/>
      <c r="AH81" s="111"/>
      <c r="AI81" s="111"/>
      <c r="AJ81" s="111"/>
      <c r="AK81" s="111"/>
      <c r="AL81" s="111"/>
      <c r="AM81" s="111"/>
      <c r="AN81" s="111"/>
      <c r="AO81" s="111"/>
      <c r="AP81" s="111"/>
      <c r="AQ81" s="111"/>
      <c r="AR81" s="111"/>
      <c r="AS81" s="111"/>
      <c r="AT81" s="111"/>
      <c r="AU81" s="111"/>
      <c r="AV81" s="111"/>
      <c r="AW81" s="111"/>
      <c r="AX81" s="111"/>
      <c r="AY81" s="111"/>
      <c r="AZ81" s="111"/>
      <c r="BA81" s="111"/>
      <c r="BB81" s="111"/>
      <c r="BC81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81" s="105" t="s">
        <v>426</v>
      </c>
    </row>
    <row r="82" spans="1:56" x14ac:dyDescent="0.35">
      <c r="A82" s="30" t="s">
        <v>247</v>
      </c>
      <c r="B82" s="30" t="s">
        <v>248</v>
      </c>
      <c r="C82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82" s="32">
        <f>IF(Tabelle2[[#This Row],[Spalte5]]&lt;=E$7,0,IF(AND(Tabelle2[[#This Row],[Spalte5]]&gt;E$7,Tabelle2[[#This Row],[Spalte5]]&lt;=E$8),1,2))</f>
        <v>0</v>
      </c>
      <c r="E82" s="3">
        <v>760</v>
      </c>
      <c r="F82" s="35" t="s">
        <v>38</v>
      </c>
      <c r="G82" s="42">
        <f>IF(Tabelle2[[#This Row],[Spalte7]]&lt;=H$7,0,IF(AND(Tabelle2[[#This Row],[Spalte7]]&gt;H$7,Tabelle2[[#This Row],[Spalte7]]&lt;=H$8),1,2))</f>
        <v>0</v>
      </c>
      <c r="H82" s="57">
        <v>0.16650000000000001</v>
      </c>
      <c r="I82" s="35" t="s">
        <v>38</v>
      </c>
      <c r="J82" s="42">
        <f>IF(Tabelle2[[#This Row],[Spalte9]]&gt;=K$7,0,IF(AND(Tabelle2[[#This Row],[Spalte9]]&lt;K$7,Tabelle2[[#This Row],[Spalte9]]&gt;=K$8),1,2))</f>
        <v>0</v>
      </c>
      <c r="K82" s="4">
        <v>140.80000000000001</v>
      </c>
      <c r="L82" s="35" t="s">
        <v>34</v>
      </c>
      <c r="M82" s="42">
        <f>IF(Tabelle2[[#This Row],[Spalte13]]&gt;=N$7,0,IF(AND(Tabelle2[[#This Row],[Spalte13]]&lt;N$7,Tabelle2[[#This Row],[Spalte13]]&gt;=N$8),1,2))</f>
        <v>2</v>
      </c>
      <c r="N82" s="3">
        <v>3.11</v>
      </c>
      <c r="O82" s="55" t="s">
        <v>38</v>
      </c>
      <c r="P82" s="76">
        <v>25</v>
      </c>
      <c r="Q82" s="75" t="s">
        <v>35</v>
      </c>
      <c r="R82" s="74">
        <f>IF(Tabelle2[[#This Row],[Spalte15]]&lt;=S$7,0,IF(AND(Tabelle2[[#This Row],[Spalte15]]&gt;S$7,Tabelle2[[#This Row],[Spalte15]]&lt;=S$8),1,2))</f>
        <v>0</v>
      </c>
      <c r="S82" s="83">
        <v>15.8</v>
      </c>
      <c r="T82" s="89" t="s">
        <v>68</v>
      </c>
      <c r="U82" s="90">
        <v>43975</v>
      </c>
      <c r="V82" s="116">
        <f>IF(Tabelle2[[#This Row],[Spalte1836]]&lt;$BC$7,0,IF(AND(Tabelle2[[#This Row],[Spalte1836]]&gt;=$BC$7,Tabelle2[[#This Row],[Spalte1836]]&lt;$BC$8),1,2))</f>
        <v>0</v>
      </c>
      <c r="W82" s="111"/>
      <c r="X82" s="111"/>
      <c r="Y82" s="111"/>
      <c r="Z82" s="111"/>
      <c r="AA82" s="111"/>
      <c r="AB82" s="111"/>
      <c r="AC82" s="111"/>
      <c r="AD82" s="111"/>
      <c r="AE82" s="111">
        <v>1</v>
      </c>
      <c r="AF82" s="111"/>
      <c r="AG82" s="111">
        <v>1</v>
      </c>
      <c r="AH82" s="111">
        <v>1</v>
      </c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111"/>
      <c r="BC82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82" s="105" t="s">
        <v>426</v>
      </c>
    </row>
    <row r="83" spans="1:56" x14ac:dyDescent="0.35">
      <c r="A83" s="30" t="s">
        <v>380</v>
      </c>
      <c r="B83" s="30" t="s">
        <v>381</v>
      </c>
      <c r="C83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83" s="32">
        <f>IF(Tabelle2[[#This Row],[Spalte5]]&lt;=E$7,0,IF(AND(Tabelle2[[#This Row],[Spalte5]]&gt;E$7,Tabelle2[[#This Row],[Spalte5]]&lt;=E$8),1,2))</f>
        <v>2</v>
      </c>
      <c r="E83" s="3">
        <v>1006</v>
      </c>
      <c r="F83" s="35" t="s">
        <v>34</v>
      </c>
      <c r="G83" s="42">
        <f>IF(Tabelle2[[#This Row],[Spalte7]]&lt;=H$7,0,IF(AND(Tabelle2[[#This Row],[Spalte7]]&gt;H$7,Tabelle2[[#This Row],[Spalte7]]&lt;=H$8),1,2))</f>
        <v>0</v>
      </c>
      <c r="H83" s="3">
        <v>2.46E-2</v>
      </c>
      <c r="I83" s="35" t="s">
        <v>34</v>
      </c>
      <c r="J83" s="42">
        <f>IF(Tabelle2[[#This Row],[Spalte9]]&gt;=K$7,0,IF(AND(Tabelle2[[#This Row],[Spalte9]]&lt;K$7,Tabelle2[[#This Row],[Spalte9]]&gt;=K$8),1,2))</f>
        <v>0</v>
      </c>
      <c r="K83" s="4">
        <v>241.1</v>
      </c>
      <c r="L83" s="35" t="s">
        <v>34</v>
      </c>
      <c r="M83" s="42">
        <f>IF(Tabelle2[[#This Row],[Spalte13]]&gt;=N$7,0,IF(AND(Tabelle2[[#This Row],[Spalte13]]&lt;N$7,Tabelle2[[#This Row],[Spalte13]]&gt;=N$8),1,2))</f>
        <v>1</v>
      </c>
      <c r="N83" s="3">
        <v>3.86</v>
      </c>
      <c r="O83" s="55" t="s">
        <v>34</v>
      </c>
      <c r="P83" s="76">
        <v>98</v>
      </c>
      <c r="Q83" s="75" t="s">
        <v>35</v>
      </c>
      <c r="R83" s="74">
        <f>IF(Tabelle2[[#This Row],[Spalte15]]&lt;=S$7,0,IF(AND(Tabelle2[[#This Row],[Spalte15]]&gt;S$7,Tabelle2[[#This Row],[Spalte15]]&lt;=S$8),1,2))</f>
        <v>0</v>
      </c>
      <c r="S83" s="83">
        <v>17.61</v>
      </c>
      <c r="T83" s="89" t="s">
        <v>68</v>
      </c>
      <c r="U83" s="90">
        <v>43975</v>
      </c>
      <c r="V83" s="116">
        <f>IF(Tabelle2[[#This Row],[Spalte1836]]&lt;$BC$7,0,IF(AND(Tabelle2[[#This Row],[Spalte1836]]&gt;=$BC$7,Tabelle2[[#This Row],[Spalte1836]]&lt;$BC$8),1,2))</f>
        <v>0</v>
      </c>
      <c r="W83" s="111"/>
      <c r="X83" s="111"/>
      <c r="Y83" s="111"/>
      <c r="Z83" s="111">
        <v>1</v>
      </c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83" s="105" t="s">
        <v>426</v>
      </c>
    </row>
    <row r="84" spans="1:56" x14ac:dyDescent="0.35">
      <c r="A84" s="30" t="s">
        <v>195</v>
      </c>
      <c r="B84" s="30" t="s">
        <v>196</v>
      </c>
      <c r="C84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84" s="32">
        <f>IF(Tabelle2[[#This Row],[Spalte5]]&lt;=E$7,0,IF(AND(Tabelle2[[#This Row],[Spalte5]]&gt;E$7,Tabelle2[[#This Row],[Spalte5]]&lt;=E$8),1,2))</f>
        <v>0</v>
      </c>
      <c r="E84" s="3">
        <v>815</v>
      </c>
      <c r="F84" s="35" t="s">
        <v>34</v>
      </c>
      <c r="G84" s="42">
        <f>IF(Tabelle2[[#This Row],[Spalte7]]&lt;=H$7,0,IF(AND(Tabelle2[[#This Row],[Spalte7]]&gt;H$7,Tabelle2[[#This Row],[Spalte7]]&lt;=H$8),1,2))</f>
        <v>0</v>
      </c>
      <c r="H84" s="57">
        <v>5.8999999999999999E-3</v>
      </c>
      <c r="I84" s="35" t="s">
        <v>34</v>
      </c>
      <c r="J84" s="42">
        <f>IF(Tabelle2[[#This Row],[Spalte9]]&gt;=K$7,0,IF(AND(Tabelle2[[#This Row],[Spalte9]]&lt;K$7,Tabelle2[[#This Row],[Spalte9]]&gt;=K$8),1,2))</f>
        <v>0</v>
      </c>
      <c r="K84" s="4">
        <v>157</v>
      </c>
      <c r="L84" s="35" t="s">
        <v>34</v>
      </c>
      <c r="M84" s="42">
        <f>IF(Tabelle2[[#This Row],[Spalte13]]&gt;=N$7,0,IF(AND(Tabelle2[[#This Row],[Spalte13]]&lt;N$7,Tabelle2[[#This Row],[Spalte13]]&gt;=N$8),1,2))</f>
        <v>2</v>
      </c>
      <c r="N84" s="3">
        <v>2.0299999999999998</v>
      </c>
      <c r="O84" s="55" t="s">
        <v>34</v>
      </c>
      <c r="P84" s="76">
        <v>60</v>
      </c>
      <c r="Q84" s="75" t="s">
        <v>35</v>
      </c>
      <c r="R84" s="74">
        <f>IF(Tabelle2[[#This Row],[Spalte15]]&lt;=S$7,0,IF(AND(Tabelle2[[#This Row],[Spalte15]]&gt;S$7,Tabelle2[[#This Row],[Spalte15]]&lt;=S$8),1,2))</f>
        <v>0</v>
      </c>
      <c r="S84" s="83">
        <v>18.7</v>
      </c>
      <c r="T84" s="89" t="s">
        <v>68</v>
      </c>
      <c r="U84" s="90">
        <v>43975</v>
      </c>
      <c r="V84" s="116">
        <f>IF(Tabelle2[[#This Row],[Spalte1836]]&lt;$BC$7,0,IF(AND(Tabelle2[[#This Row],[Spalte1836]]&gt;=$BC$7,Tabelle2[[#This Row],[Spalte1836]]&lt;$BC$8),1,2))</f>
        <v>0</v>
      </c>
      <c r="W84" s="111"/>
      <c r="X84" s="111"/>
      <c r="Y84" s="111"/>
      <c r="Z84" s="111">
        <v>1</v>
      </c>
      <c r="AA84" s="111"/>
      <c r="AB84" s="111"/>
      <c r="AC84" s="111"/>
      <c r="AD84" s="111"/>
      <c r="AE84" s="111"/>
      <c r="AF84" s="111"/>
      <c r="AG84" s="111"/>
      <c r="AH84" s="111"/>
      <c r="AI84" s="111"/>
      <c r="AJ84" s="111"/>
      <c r="AK84" s="111"/>
      <c r="AL84" s="111"/>
      <c r="AM84" s="111"/>
      <c r="AN84" s="111"/>
      <c r="AO84" s="111"/>
      <c r="AP84" s="111"/>
      <c r="AQ84" s="111"/>
      <c r="AR84" s="111"/>
      <c r="AS84" s="111"/>
      <c r="AT84" s="111"/>
      <c r="AU84" s="111"/>
      <c r="AV84" s="111"/>
      <c r="AW84" s="111"/>
      <c r="AX84" s="111"/>
      <c r="AY84" s="111"/>
      <c r="AZ84" s="111"/>
      <c r="BA84" s="111"/>
      <c r="BB84" s="111"/>
      <c r="BC84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84" s="105" t="s">
        <v>426</v>
      </c>
    </row>
    <row r="85" spans="1:56" x14ac:dyDescent="0.35">
      <c r="A85" s="30" t="s">
        <v>157</v>
      </c>
      <c r="B85" s="30" t="s">
        <v>158</v>
      </c>
      <c r="C85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85" s="32">
        <f>IF(Tabelle2[[#This Row],[Spalte5]]&lt;=E$7,0,IF(AND(Tabelle2[[#This Row],[Spalte5]]&gt;E$7,Tabelle2[[#This Row],[Spalte5]]&lt;=E$8),1,2))</f>
        <v>0</v>
      </c>
      <c r="E85" s="3">
        <v>834</v>
      </c>
      <c r="F85" s="35" t="s">
        <v>34</v>
      </c>
      <c r="G85" s="42">
        <f>IF(Tabelle2[[#This Row],[Spalte7]]&lt;=H$7,0,IF(AND(Tabelle2[[#This Row],[Spalte7]]&gt;H$7,Tabelle2[[#This Row],[Spalte7]]&lt;=H$8),1,2))</f>
        <v>2</v>
      </c>
      <c r="H85" s="57">
        <v>0.88</v>
      </c>
      <c r="I85" s="35" t="s">
        <v>34</v>
      </c>
      <c r="J85" s="42">
        <f>IF(Tabelle2[[#This Row],[Spalte9]]&gt;=K$7,0,IF(AND(Tabelle2[[#This Row],[Spalte9]]&lt;K$7,Tabelle2[[#This Row],[Spalte9]]&gt;=K$8),1,2))</f>
        <v>0</v>
      </c>
      <c r="K85" s="4">
        <v>184.34</v>
      </c>
      <c r="L85" s="35" t="s">
        <v>34</v>
      </c>
      <c r="M85" s="42">
        <f>IF(Tabelle2[[#This Row],[Spalte13]]&gt;=N$7,0,IF(AND(Tabelle2[[#This Row],[Spalte13]]&lt;N$7,Tabelle2[[#This Row],[Spalte13]]&gt;=N$8),1,2))</f>
        <v>2</v>
      </c>
      <c r="N85" s="3">
        <v>2.73</v>
      </c>
      <c r="O85" s="55" t="s">
        <v>34</v>
      </c>
      <c r="P85" s="76">
        <v>75</v>
      </c>
      <c r="Q85" s="75" t="s">
        <v>38</v>
      </c>
      <c r="R85" s="74">
        <f>IF(Tabelle2[[#This Row],[Spalte15]]&lt;=S$7,0,IF(AND(Tabelle2[[#This Row],[Spalte15]]&gt;S$7,Tabelle2[[#This Row],[Spalte15]]&lt;=S$8),1,2))</f>
        <v>0</v>
      </c>
      <c r="S85" s="83">
        <v>19</v>
      </c>
      <c r="T85" s="89" t="s">
        <v>68</v>
      </c>
      <c r="U85" s="90">
        <v>43975</v>
      </c>
      <c r="V85" s="116">
        <f>IF(Tabelle2[[#This Row],[Spalte1836]]&lt;$BC$7,0,IF(AND(Tabelle2[[#This Row],[Spalte1836]]&gt;=$BC$7,Tabelle2[[#This Row],[Spalte1836]]&lt;$BC$8),1,2))</f>
        <v>0</v>
      </c>
      <c r="W85" s="111"/>
      <c r="X85" s="111"/>
      <c r="Y85" s="111"/>
      <c r="Z85" s="111"/>
      <c r="AA85" s="111"/>
      <c r="AB85" s="111">
        <v>1</v>
      </c>
      <c r="AC85" s="111"/>
      <c r="AD85" s="111"/>
      <c r="AE85" s="111">
        <v>1</v>
      </c>
      <c r="AF85" s="111"/>
      <c r="AG85" s="111">
        <v>1</v>
      </c>
      <c r="AH85" s="111">
        <v>1</v>
      </c>
      <c r="AI85" s="111"/>
      <c r="AJ85" s="111"/>
      <c r="AK85" s="111"/>
      <c r="AL85" s="111"/>
      <c r="AM85" s="111"/>
      <c r="AN85" s="111"/>
      <c r="AO85" s="111"/>
      <c r="AP85" s="111"/>
      <c r="AQ85" s="111"/>
      <c r="AR85" s="111"/>
      <c r="AS85" s="111"/>
      <c r="AT85" s="111"/>
      <c r="AU85" s="111"/>
      <c r="AV85" s="111"/>
      <c r="AW85" s="111"/>
      <c r="AX85" s="111"/>
      <c r="AY85" s="111"/>
      <c r="AZ85" s="111"/>
      <c r="BA85" s="111"/>
      <c r="BB85" s="111"/>
      <c r="BC85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85" s="105" t="s">
        <v>426</v>
      </c>
    </row>
    <row r="86" spans="1:56" x14ac:dyDescent="0.35">
      <c r="A86" s="30" t="s">
        <v>183</v>
      </c>
      <c r="B86" s="30" t="s">
        <v>184</v>
      </c>
      <c r="C86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86" s="32">
        <f>IF(Tabelle2[[#This Row],[Spalte5]]&lt;=E$7,0,IF(AND(Tabelle2[[#This Row],[Spalte5]]&gt;E$7,Tabelle2[[#This Row],[Spalte5]]&lt;=E$8),1,2))</f>
        <v>2</v>
      </c>
      <c r="E86" s="3">
        <v>1110</v>
      </c>
      <c r="F86" s="35" t="s">
        <v>38</v>
      </c>
      <c r="G86" s="42">
        <f>IF(Tabelle2[[#This Row],[Spalte7]]&lt;=H$7,0,IF(AND(Tabelle2[[#This Row],[Spalte7]]&gt;H$7,Tabelle2[[#This Row],[Spalte7]]&lt;=H$8),1,2))</f>
        <v>1</v>
      </c>
      <c r="H86" s="57">
        <v>0.40050000000000002</v>
      </c>
      <c r="I86" s="35" t="s">
        <v>38</v>
      </c>
      <c r="J86" s="42">
        <f>IF(Tabelle2[[#This Row],[Spalte9]]&gt;=K$7,0,IF(AND(Tabelle2[[#This Row],[Spalte9]]&lt;K$7,Tabelle2[[#This Row],[Spalte9]]&gt;=K$8),1,2))</f>
        <v>0</v>
      </c>
      <c r="K86" s="4">
        <v>132</v>
      </c>
      <c r="L86" s="44" t="s">
        <v>68</v>
      </c>
      <c r="M86" s="64">
        <f>IF(Tabelle2[[#This Row],[Spalte13]]&gt;=N$7,0,IF(AND(Tabelle2[[#This Row],[Spalte13]]&lt;N$7,Tabelle2[[#This Row],[Spalte13]]&gt;=N$8),1,2))</f>
        <v>2</v>
      </c>
      <c r="N86" s="3">
        <v>2.81</v>
      </c>
      <c r="O86" s="55" t="s">
        <v>38</v>
      </c>
      <c r="P86" s="76">
        <v>27</v>
      </c>
      <c r="Q86" s="75" t="s">
        <v>35</v>
      </c>
      <c r="R86" s="74">
        <f>IF(Tabelle2[[#This Row],[Spalte15]]&lt;=S$7,0,IF(AND(Tabelle2[[#This Row],[Spalte15]]&gt;S$7,Tabelle2[[#This Row],[Spalte15]]&lt;=S$8),1,2))</f>
        <v>0</v>
      </c>
      <c r="S86" s="83">
        <v>19</v>
      </c>
      <c r="T86" s="89" t="s">
        <v>68</v>
      </c>
      <c r="U86" s="90">
        <v>43975</v>
      </c>
      <c r="V86" s="116">
        <f>IF(Tabelle2[[#This Row],[Spalte1836]]&lt;$BC$7,0,IF(AND(Tabelle2[[#This Row],[Spalte1836]]&gt;=$BC$7,Tabelle2[[#This Row],[Spalte1836]]&lt;$BC$8),1,2))</f>
        <v>0</v>
      </c>
      <c r="W86" s="111"/>
      <c r="X86" s="111"/>
      <c r="Y86" s="111"/>
      <c r="Z86" s="111"/>
      <c r="AA86" s="111"/>
      <c r="AB86" s="111">
        <v>1</v>
      </c>
      <c r="AC86" s="111"/>
      <c r="AD86" s="111"/>
      <c r="AE86" s="111">
        <v>1</v>
      </c>
      <c r="AF86" s="111"/>
      <c r="AG86" s="111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  <c r="AR86" s="111"/>
      <c r="AS86" s="111"/>
      <c r="AT86" s="111"/>
      <c r="AU86" s="111"/>
      <c r="AV86" s="111"/>
      <c r="AW86" s="111"/>
      <c r="AX86" s="111"/>
      <c r="AY86" s="111"/>
      <c r="AZ86" s="111"/>
      <c r="BA86" s="111"/>
      <c r="BB86" s="111"/>
      <c r="BC86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86" s="105" t="s">
        <v>426</v>
      </c>
    </row>
    <row r="87" spans="1:56" x14ac:dyDescent="0.35">
      <c r="A87" s="30" t="s">
        <v>215</v>
      </c>
      <c r="B87" s="30" t="s">
        <v>216</v>
      </c>
      <c r="C87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87" s="32">
        <f>IF(Tabelle2[[#This Row],[Spalte5]]&lt;=E$7,0,IF(AND(Tabelle2[[#This Row],[Spalte5]]&gt;E$7,Tabelle2[[#This Row],[Spalte5]]&lt;=E$8),1,2))</f>
        <v>2</v>
      </c>
      <c r="E87" s="3">
        <v>1120</v>
      </c>
      <c r="F87" s="35" t="s">
        <v>38</v>
      </c>
      <c r="G87" s="42">
        <f>IF(Tabelle2[[#This Row],[Spalte7]]&lt;=H$7,0,IF(AND(Tabelle2[[#This Row],[Spalte7]]&gt;H$7,Tabelle2[[#This Row],[Spalte7]]&lt;=H$8),1,2))</f>
        <v>0</v>
      </c>
      <c r="H87" s="57">
        <v>1.5390000000000001E-2</v>
      </c>
      <c r="I87" s="35" t="s">
        <v>38</v>
      </c>
      <c r="J87" s="42">
        <f>IF(Tabelle2[[#This Row],[Spalte9]]&gt;=K$7,0,IF(AND(Tabelle2[[#This Row],[Spalte9]]&lt;K$7,Tabelle2[[#This Row],[Spalte9]]&gt;=K$8),1,2))</f>
        <v>0</v>
      </c>
      <c r="K87" s="4">
        <v>324</v>
      </c>
      <c r="L87" s="44" t="s">
        <v>68</v>
      </c>
      <c r="M87" s="64">
        <f>IF(Tabelle2[[#This Row],[Spalte13]]&gt;=N$7,0,IF(AND(Tabelle2[[#This Row],[Spalte13]]&lt;N$7,Tabelle2[[#This Row],[Spalte13]]&gt;=N$8),1,2))</f>
        <v>1</v>
      </c>
      <c r="N87" s="3">
        <v>3.97</v>
      </c>
      <c r="O87" s="55" t="s">
        <v>34</v>
      </c>
      <c r="P87" s="76">
        <v>158</v>
      </c>
      <c r="Q87" s="75" t="s">
        <v>35</v>
      </c>
      <c r="R87" s="74">
        <f>IF(Tabelle2[[#This Row],[Spalte15]]&lt;=S$7,0,IF(AND(Tabelle2[[#This Row],[Spalte15]]&gt;S$7,Tabelle2[[#This Row],[Spalte15]]&lt;=S$8),1,2))</f>
        <v>0</v>
      </c>
      <c r="S87" s="83">
        <v>20.6</v>
      </c>
      <c r="T87" s="89" t="s">
        <v>68</v>
      </c>
      <c r="U87" s="90">
        <v>43975</v>
      </c>
      <c r="V87" s="116">
        <f>IF(Tabelle2[[#This Row],[Spalte1836]]&lt;$BC$7,0,IF(AND(Tabelle2[[#This Row],[Spalte1836]]&gt;=$BC$7,Tabelle2[[#This Row],[Spalte1836]]&lt;$BC$8),1,2))</f>
        <v>0</v>
      </c>
      <c r="W87" s="111"/>
      <c r="X87" s="111"/>
      <c r="Y87" s="111"/>
      <c r="Z87" s="111">
        <v>1</v>
      </c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1"/>
      <c r="AT87" s="111"/>
      <c r="AU87" s="111"/>
      <c r="AV87" s="111"/>
      <c r="AW87" s="111"/>
      <c r="AX87" s="111"/>
      <c r="AY87" s="111"/>
      <c r="AZ87" s="111"/>
      <c r="BA87" s="111"/>
      <c r="BB87" s="111"/>
      <c r="BC87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87" s="105" t="s">
        <v>426</v>
      </c>
    </row>
    <row r="88" spans="1:56" x14ac:dyDescent="0.35">
      <c r="A88" s="30" t="s">
        <v>231</v>
      </c>
      <c r="B88" s="30" t="s">
        <v>232</v>
      </c>
      <c r="C88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88" s="32">
        <f>IF(Tabelle2[[#This Row],[Spalte5]]&lt;=E$7,0,IF(AND(Tabelle2[[#This Row],[Spalte5]]&gt;E$7,Tabelle2[[#This Row],[Spalte5]]&lt;=E$8),1,2))</f>
        <v>0</v>
      </c>
      <c r="E88" s="3">
        <v>820</v>
      </c>
      <c r="F88" s="35" t="s">
        <v>38</v>
      </c>
      <c r="G88" s="42">
        <f>IF(Tabelle2[[#This Row],[Spalte7]]&lt;=H$7,0,IF(AND(Tabelle2[[#This Row],[Spalte7]]&gt;H$7,Tabelle2[[#This Row],[Spalte7]]&lt;=H$8),1,2))</f>
        <v>1</v>
      </c>
      <c r="H88" s="57">
        <v>0.39429999999999998</v>
      </c>
      <c r="I88" s="35" t="s">
        <v>38</v>
      </c>
      <c r="J88" s="42">
        <f>IF(Tabelle2[[#This Row],[Spalte9]]&gt;=K$7,0,IF(AND(Tabelle2[[#This Row],[Spalte9]]&lt;K$7,Tabelle2[[#This Row],[Spalte9]]&gt;=K$8),1,2))</f>
        <v>0</v>
      </c>
      <c r="K88" s="4">
        <v>171</v>
      </c>
      <c r="L88" s="44" t="s">
        <v>68</v>
      </c>
      <c r="M88" s="64">
        <f>IF(Tabelle2[[#This Row],[Spalte13]]&gt;=N$7,0,IF(AND(Tabelle2[[#This Row],[Spalte13]]&lt;N$7,Tabelle2[[#This Row],[Spalte13]]&gt;=N$8),1,2))</f>
        <v>2</v>
      </c>
      <c r="N88" s="3">
        <v>3.03</v>
      </c>
      <c r="O88" s="55" t="s">
        <v>38</v>
      </c>
      <c r="P88" s="76">
        <v>52</v>
      </c>
      <c r="Q88" s="75" t="s">
        <v>35</v>
      </c>
      <c r="R88" s="74">
        <f>IF(Tabelle2[[#This Row],[Spalte15]]&lt;=S$7,0,IF(AND(Tabelle2[[#This Row],[Spalte15]]&gt;S$7,Tabelle2[[#This Row],[Spalte15]]&lt;=S$8),1,2))</f>
        <v>0</v>
      </c>
      <c r="S88" s="83">
        <v>20.8</v>
      </c>
      <c r="T88" s="89" t="s">
        <v>68</v>
      </c>
      <c r="U88" s="90">
        <v>43975</v>
      </c>
      <c r="V88" s="116">
        <f>IF(Tabelle2[[#This Row],[Spalte1836]]&lt;$BC$7,0,IF(AND(Tabelle2[[#This Row],[Spalte1836]]&gt;=$BC$7,Tabelle2[[#This Row],[Spalte1836]]&lt;$BC$8),1,2))</f>
        <v>0</v>
      </c>
      <c r="W88" s="111"/>
      <c r="X88" s="111"/>
      <c r="Y88" s="111"/>
      <c r="Z88" s="111"/>
      <c r="AA88" s="111"/>
      <c r="AB88" s="111"/>
      <c r="AC88" s="111"/>
      <c r="AD88" s="111"/>
      <c r="AE88" s="111">
        <v>1</v>
      </c>
      <c r="AF88" s="111"/>
      <c r="AG88" s="111">
        <v>1</v>
      </c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  <c r="AS88" s="111"/>
      <c r="AT88" s="111"/>
      <c r="AU88" s="111"/>
      <c r="AV88" s="111"/>
      <c r="AW88" s="111"/>
      <c r="AX88" s="111"/>
      <c r="AY88" s="111"/>
      <c r="AZ88" s="111"/>
      <c r="BA88" s="111"/>
      <c r="BB88" s="111"/>
      <c r="BC88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88" s="105" t="s">
        <v>426</v>
      </c>
    </row>
    <row r="89" spans="1:56" x14ac:dyDescent="0.35">
      <c r="A89" s="30" t="s">
        <v>269</v>
      </c>
      <c r="B89" s="30" t="s">
        <v>270</v>
      </c>
      <c r="C89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89" s="32">
        <f>IF(Tabelle2[[#This Row],[Spalte5]]&lt;=E$7,0,IF(AND(Tabelle2[[#This Row],[Spalte5]]&gt;E$7,Tabelle2[[#This Row],[Spalte5]]&lt;=E$8),1,2))</f>
        <v>2</v>
      </c>
      <c r="E89" s="3">
        <v>1040</v>
      </c>
      <c r="F89" s="35" t="s">
        <v>38</v>
      </c>
      <c r="G89" s="42">
        <f>IF(Tabelle2[[#This Row],[Spalte7]]&lt;=H$7,0,IF(AND(Tabelle2[[#This Row],[Spalte7]]&gt;H$7,Tabelle2[[#This Row],[Spalte7]]&lt;=H$8),1,2))</f>
        <v>1</v>
      </c>
      <c r="H89" s="57">
        <v>0.39679999999999999</v>
      </c>
      <c r="I89" s="35" t="s">
        <v>38</v>
      </c>
      <c r="J89" s="42">
        <f>IF(Tabelle2[[#This Row],[Spalte9]]&gt;=K$7,0,IF(AND(Tabelle2[[#This Row],[Spalte9]]&lt;K$7,Tabelle2[[#This Row],[Spalte9]]&gt;=K$8),1,2))</f>
        <v>0</v>
      </c>
      <c r="K89" s="4">
        <v>231</v>
      </c>
      <c r="L89" s="35" t="s">
        <v>38</v>
      </c>
      <c r="M89" s="42">
        <f>IF(Tabelle2[[#This Row],[Spalte13]]&gt;=N$7,0,IF(AND(Tabelle2[[#This Row],[Spalte13]]&lt;N$7,Tabelle2[[#This Row],[Spalte13]]&gt;=N$8),1,2))</f>
        <v>2</v>
      </c>
      <c r="N89" s="3">
        <v>2.82</v>
      </c>
      <c r="O89" s="55" t="s">
        <v>38</v>
      </c>
      <c r="P89" s="76">
        <v>107</v>
      </c>
      <c r="Q89" s="75" t="s">
        <v>35</v>
      </c>
      <c r="R89" s="74">
        <f>IF(Tabelle2[[#This Row],[Spalte15]]&lt;=S$7,0,IF(AND(Tabelle2[[#This Row],[Spalte15]]&gt;S$7,Tabelle2[[#This Row],[Spalte15]]&lt;=S$8),1,2))</f>
        <v>0</v>
      </c>
      <c r="S89" s="83">
        <v>21.24</v>
      </c>
      <c r="T89" s="89" t="s">
        <v>68</v>
      </c>
      <c r="U89" s="90">
        <v>43975</v>
      </c>
      <c r="V89" s="116">
        <f>IF(Tabelle2[[#This Row],[Spalte1836]]&lt;$BC$7,0,IF(AND(Tabelle2[[#This Row],[Spalte1836]]&gt;=$BC$7,Tabelle2[[#This Row],[Spalte1836]]&lt;$BC$8),1,2))</f>
        <v>0</v>
      </c>
      <c r="W89" s="111"/>
      <c r="X89" s="111"/>
      <c r="Y89" s="111"/>
      <c r="Z89" s="111"/>
      <c r="AA89" s="111"/>
      <c r="AB89" s="111"/>
      <c r="AC89" s="111"/>
      <c r="AD89" s="111"/>
      <c r="AE89" s="111">
        <v>1</v>
      </c>
      <c r="AF89" s="111">
        <v>1</v>
      </c>
      <c r="AG89" s="111">
        <v>1</v>
      </c>
      <c r="AH89" s="111">
        <v>1</v>
      </c>
      <c r="AI89" s="111"/>
      <c r="AJ89" s="111"/>
      <c r="AK89" s="111"/>
      <c r="AL89" s="111"/>
      <c r="AM89" s="111"/>
      <c r="AN89" s="111"/>
      <c r="AO89" s="111"/>
      <c r="AP89" s="111"/>
      <c r="AQ89" s="111"/>
      <c r="AR89" s="111"/>
      <c r="AS89" s="111"/>
      <c r="AT89" s="111"/>
      <c r="AU89" s="111"/>
      <c r="AV89" s="111"/>
      <c r="AW89" s="111"/>
      <c r="AX89" s="111"/>
      <c r="AY89" s="111"/>
      <c r="AZ89" s="111"/>
      <c r="BA89" s="111"/>
      <c r="BB89" s="111"/>
      <c r="BC89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89" s="105" t="s">
        <v>426</v>
      </c>
    </row>
    <row r="90" spans="1:56" x14ac:dyDescent="0.35">
      <c r="A90" s="30" t="s">
        <v>131</v>
      </c>
      <c r="B90" s="30" t="s">
        <v>132</v>
      </c>
      <c r="C90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90" s="32">
        <f>IF(Tabelle2[[#This Row],[Spalte5]]&lt;=E$7,0,IF(AND(Tabelle2[[#This Row],[Spalte5]]&gt;E$7,Tabelle2[[#This Row],[Spalte5]]&lt;=E$8),1,2))</f>
        <v>0</v>
      </c>
      <c r="E90" s="3">
        <v>867</v>
      </c>
      <c r="F90" s="35" t="s">
        <v>34</v>
      </c>
      <c r="G90" s="42">
        <f>IF(Tabelle2[[#This Row],[Spalte7]]&lt;=H$7,0,IF(AND(Tabelle2[[#This Row],[Spalte7]]&gt;H$7,Tabelle2[[#This Row],[Spalte7]]&lt;=H$8),1,2))</f>
        <v>0</v>
      </c>
      <c r="H90" s="57">
        <v>0.17</v>
      </c>
      <c r="I90" s="35" t="s">
        <v>34</v>
      </c>
      <c r="J90" s="42">
        <f>IF(Tabelle2[[#This Row],[Spalte9]]&gt;=K$7,0,IF(AND(Tabelle2[[#This Row],[Spalte9]]&lt;K$7,Tabelle2[[#This Row],[Spalte9]]&gt;=K$8),1,2))</f>
        <v>0</v>
      </c>
      <c r="K90" s="4">
        <v>136.19999999999999</v>
      </c>
      <c r="L90" s="35" t="s">
        <v>34</v>
      </c>
      <c r="M90" s="42">
        <f>IF(Tabelle2[[#This Row],[Spalte13]]&gt;=N$7,0,IF(AND(Tabelle2[[#This Row],[Spalte13]]&lt;N$7,Tabelle2[[#This Row],[Spalte13]]&gt;=N$8),1,2))</f>
        <v>2</v>
      </c>
      <c r="N90" s="3">
        <v>3.15</v>
      </c>
      <c r="O90" s="55" t="s">
        <v>72</v>
      </c>
      <c r="P90" s="76">
        <v>15</v>
      </c>
      <c r="Q90" s="75" t="s">
        <v>34</v>
      </c>
      <c r="R90" s="74">
        <f>IF(Tabelle2[[#This Row],[Spalte15]]&lt;=S$7,0,IF(AND(Tabelle2[[#This Row],[Spalte15]]&gt;S$7,Tabelle2[[#This Row],[Spalte15]]&lt;=S$8),1,2))</f>
        <v>0</v>
      </c>
      <c r="S90" s="83">
        <v>21.4</v>
      </c>
      <c r="T90" s="89" t="s">
        <v>68</v>
      </c>
      <c r="U90" s="90">
        <v>43975</v>
      </c>
      <c r="V90" s="116">
        <f>IF(Tabelle2[[#This Row],[Spalte1836]]&lt;$BC$7,0,IF(AND(Tabelle2[[#This Row],[Spalte1836]]&gt;=$BC$7,Tabelle2[[#This Row],[Spalte1836]]&lt;$BC$8),1,2))</f>
        <v>0</v>
      </c>
      <c r="W90" s="111">
        <v>1</v>
      </c>
      <c r="X90" s="111"/>
      <c r="Y90" s="111">
        <v>1</v>
      </c>
      <c r="Z90" s="111"/>
      <c r="AA90" s="111"/>
      <c r="AB90" s="111">
        <v>1</v>
      </c>
      <c r="AC90" s="111"/>
      <c r="AD90" s="111"/>
      <c r="AE90" s="111"/>
      <c r="AF90" s="111"/>
      <c r="AG90" s="111"/>
      <c r="AH90" s="111"/>
      <c r="AI90" s="111"/>
      <c r="AJ90" s="111"/>
      <c r="AK90" s="111"/>
      <c r="AL90" s="111"/>
      <c r="AM90" s="111"/>
      <c r="AN90" s="111"/>
      <c r="AO90" s="111"/>
      <c r="AP90" s="111"/>
      <c r="AQ90" s="111"/>
      <c r="AR90" s="111"/>
      <c r="AS90" s="111"/>
      <c r="AT90" s="111"/>
      <c r="AU90" s="111"/>
      <c r="AV90" s="111"/>
      <c r="AW90" s="111"/>
      <c r="AX90" s="111"/>
      <c r="AY90" s="111"/>
      <c r="AZ90" s="111"/>
      <c r="BA90" s="111"/>
      <c r="BB90" s="111"/>
      <c r="BC90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90" s="105" t="s">
        <v>426</v>
      </c>
    </row>
    <row r="91" spans="1:56" x14ac:dyDescent="0.35">
      <c r="A91" s="30" t="s">
        <v>137</v>
      </c>
      <c r="B91" s="30" t="s">
        <v>138</v>
      </c>
      <c r="C91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91" s="32">
        <f>IF(Tabelle2[[#This Row],[Spalte5]]&lt;=E$7,0,IF(AND(Tabelle2[[#This Row],[Spalte5]]&gt;E$7,Tabelle2[[#This Row],[Spalte5]]&lt;=E$8),1,2))</f>
        <v>2</v>
      </c>
      <c r="E91" s="3">
        <v>990</v>
      </c>
      <c r="F91" s="35" t="s">
        <v>38</v>
      </c>
      <c r="G91" s="42">
        <f>IF(Tabelle2[[#This Row],[Spalte7]]&lt;=H$7,0,IF(AND(Tabelle2[[#This Row],[Spalte7]]&gt;H$7,Tabelle2[[#This Row],[Spalte7]]&lt;=H$8),1,2))</f>
        <v>2</v>
      </c>
      <c r="H91" s="57">
        <v>1.7410000000000001</v>
      </c>
      <c r="I91" s="35" t="s">
        <v>38</v>
      </c>
      <c r="J91" s="42">
        <f>IF(Tabelle2[[#This Row],[Spalte9]]&gt;=K$7,0,IF(AND(Tabelle2[[#This Row],[Spalte9]]&lt;K$7,Tabelle2[[#This Row],[Spalte9]]&gt;=K$8),1,2))</f>
        <v>0</v>
      </c>
      <c r="K91" s="4">
        <v>154</v>
      </c>
      <c r="L91" s="35" t="s">
        <v>68</v>
      </c>
      <c r="M91" s="42">
        <f>IF(Tabelle2[[#This Row],[Spalte13]]&gt;=N$7,0,IF(AND(Tabelle2[[#This Row],[Spalte13]]&lt;N$7,Tabelle2[[#This Row],[Spalte13]]&gt;=N$8),1,2))</f>
        <v>2</v>
      </c>
      <c r="N91" s="3">
        <v>2.13</v>
      </c>
      <c r="O91" s="55" t="s">
        <v>38</v>
      </c>
      <c r="P91" s="76">
        <v>43</v>
      </c>
      <c r="Q91" s="75" t="s">
        <v>35</v>
      </c>
      <c r="R91" s="74">
        <f>IF(Tabelle2[[#This Row],[Spalte15]]&lt;=S$7,0,IF(AND(Tabelle2[[#This Row],[Spalte15]]&gt;S$7,Tabelle2[[#This Row],[Spalte15]]&lt;=S$8),1,2))</f>
        <v>0</v>
      </c>
      <c r="S91" s="83">
        <v>21.6</v>
      </c>
      <c r="T91" s="89" t="s">
        <v>68</v>
      </c>
      <c r="U91" s="90">
        <v>43975</v>
      </c>
      <c r="V91" s="116">
        <f>IF(Tabelle2[[#This Row],[Spalte1836]]&lt;$BC$7,0,IF(AND(Tabelle2[[#This Row],[Spalte1836]]&gt;=$BC$7,Tabelle2[[#This Row],[Spalte1836]]&lt;$BC$8),1,2))</f>
        <v>0</v>
      </c>
      <c r="W91" s="111"/>
      <c r="X91" s="111"/>
      <c r="Y91" s="111"/>
      <c r="Z91" s="111"/>
      <c r="AA91" s="111"/>
      <c r="AB91" s="111"/>
      <c r="AC91" s="111">
        <v>1</v>
      </c>
      <c r="AD91" s="111"/>
      <c r="AE91" s="111"/>
      <c r="AF91" s="111"/>
      <c r="AG91" s="111"/>
      <c r="AH91" s="111"/>
      <c r="AI91" s="111"/>
      <c r="AJ91" s="111"/>
      <c r="AK91" s="111"/>
      <c r="AL91" s="111"/>
      <c r="AM91" s="111"/>
      <c r="AN91" s="111"/>
      <c r="AO91" s="111"/>
      <c r="AP91" s="111"/>
      <c r="AQ91" s="111"/>
      <c r="AR91" s="111"/>
      <c r="AS91" s="111"/>
      <c r="AT91" s="111"/>
      <c r="AU91" s="111"/>
      <c r="AV91" s="111"/>
      <c r="AW91" s="111"/>
      <c r="AX91" s="111"/>
      <c r="AY91" s="111"/>
      <c r="AZ91" s="111"/>
      <c r="BA91" s="111"/>
      <c r="BB91" s="111"/>
      <c r="BC91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91" s="105" t="s">
        <v>426</v>
      </c>
    </row>
    <row r="92" spans="1:56" x14ac:dyDescent="0.35">
      <c r="A92" s="30" t="s">
        <v>145</v>
      </c>
      <c r="B92" s="30" t="s">
        <v>146</v>
      </c>
      <c r="C92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92" s="32">
        <f>IF(Tabelle2[[#This Row],[Spalte5]]&lt;=E$7,0,IF(AND(Tabelle2[[#This Row],[Spalte5]]&gt;E$7,Tabelle2[[#This Row],[Spalte5]]&lt;=E$8),1,2))</f>
        <v>2</v>
      </c>
      <c r="E92" s="3">
        <v>1070</v>
      </c>
      <c r="F92" s="35" t="s">
        <v>38</v>
      </c>
      <c r="G92" s="42">
        <f>IF(Tabelle2[[#This Row],[Spalte7]]&lt;=H$7,0,IF(AND(Tabelle2[[#This Row],[Spalte7]]&gt;H$7,Tabelle2[[#This Row],[Spalte7]]&lt;=H$8),1,2))</f>
        <v>0</v>
      </c>
      <c r="H92" s="57">
        <v>1.558E-2</v>
      </c>
      <c r="I92" s="35" t="s">
        <v>38</v>
      </c>
      <c r="J92" s="42">
        <f>IF(Tabelle2[[#This Row],[Spalte9]]&gt;=K$7,0,IF(AND(Tabelle2[[#This Row],[Spalte9]]&lt;K$7,Tabelle2[[#This Row],[Spalte9]]&gt;=K$8),1,2))</f>
        <v>0</v>
      </c>
      <c r="K92" s="4">
        <v>258</v>
      </c>
      <c r="L92" s="35" t="s">
        <v>34</v>
      </c>
      <c r="M92" s="42">
        <f>IF(Tabelle2[[#This Row],[Spalte13]]&gt;=N$7,0,IF(AND(Tabelle2[[#This Row],[Spalte13]]&lt;N$7,Tabelle2[[#This Row],[Spalte13]]&gt;=N$8),1,2))</f>
        <v>0</v>
      </c>
      <c r="N92" s="3">
        <v>4.21</v>
      </c>
      <c r="O92" s="55" t="s">
        <v>38</v>
      </c>
      <c r="P92" s="76">
        <v>115</v>
      </c>
      <c r="Q92" s="75" t="s">
        <v>34</v>
      </c>
      <c r="R92" s="74">
        <f>IF(Tabelle2[[#This Row],[Spalte15]]&lt;=S$7,0,IF(AND(Tabelle2[[#This Row],[Spalte15]]&gt;S$7,Tabelle2[[#This Row],[Spalte15]]&lt;=S$8),1,2))</f>
        <v>0</v>
      </c>
      <c r="S92" s="83">
        <v>22.4</v>
      </c>
      <c r="T92" s="89" t="s">
        <v>68</v>
      </c>
      <c r="U92" s="90">
        <v>43975</v>
      </c>
      <c r="V92" s="116">
        <f>IF(Tabelle2[[#This Row],[Spalte1836]]&lt;$BC$7,0,IF(AND(Tabelle2[[#This Row],[Spalte1836]]&gt;=$BC$7,Tabelle2[[#This Row],[Spalte1836]]&lt;$BC$8),1,2))</f>
        <v>0</v>
      </c>
      <c r="W92" s="111"/>
      <c r="X92" s="111"/>
      <c r="Y92" s="111"/>
      <c r="Z92" s="111"/>
      <c r="AA92" s="111"/>
      <c r="AB92" s="111"/>
      <c r="AC92" s="111"/>
      <c r="AD92" s="111"/>
      <c r="AE92" s="111"/>
      <c r="AF92" s="111"/>
      <c r="AG92" s="111">
        <v>1</v>
      </c>
      <c r="AH92" s="111"/>
      <c r="AI92" s="111"/>
      <c r="AJ92" s="111"/>
      <c r="AK92" s="111"/>
      <c r="AL92" s="111"/>
      <c r="AM92" s="111"/>
      <c r="AN92" s="111"/>
      <c r="AO92" s="111"/>
      <c r="AP92" s="111"/>
      <c r="AQ92" s="111"/>
      <c r="AR92" s="111"/>
      <c r="AS92" s="111"/>
      <c r="AT92" s="111"/>
      <c r="AU92" s="111"/>
      <c r="AV92" s="111"/>
      <c r="AW92" s="111"/>
      <c r="AX92" s="111"/>
      <c r="AY92" s="111"/>
      <c r="AZ92" s="111"/>
      <c r="BA92" s="111"/>
      <c r="BB92" s="111"/>
      <c r="BC92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92" s="105" t="s">
        <v>426</v>
      </c>
    </row>
    <row r="93" spans="1:56" x14ac:dyDescent="0.35">
      <c r="A93" s="30" t="s">
        <v>193</v>
      </c>
      <c r="B93" s="30" t="s">
        <v>194</v>
      </c>
      <c r="C93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93" s="32">
        <f>IF(Tabelle2[[#This Row],[Spalte5]]&lt;=E$7,0,IF(AND(Tabelle2[[#This Row],[Spalte5]]&gt;E$7,Tabelle2[[#This Row],[Spalte5]]&lt;=E$8),1,2))</f>
        <v>2</v>
      </c>
      <c r="E93" s="3">
        <v>1180</v>
      </c>
      <c r="F93" s="35" t="s">
        <v>38</v>
      </c>
      <c r="G93" s="42">
        <f>IF(Tabelle2[[#This Row],[Spalte7]]&lt;=H$7,0,IF(AND(Tabelle2[[#This Row],[Spalte7]]&gt;H$7,Tabelle2[[#This Row],[Spalte7]]&lt;=H$8),1,2))</f>
        <v>0</v>
      </c>
      <c r="H93" s="57">
        <v>3.6880000000000003E-2</v>
      </c>
      <c r="I93" s="35" t="s">
        <v>38</v>
      </c>
      <c r="J93" s="42">
        <f>IF(Tabelle2[[#This Row],[Spalte9]]&gt;=K$7,0,IF(AND(Tabelle2[[#This Row],[Spalte9]]&lt;K$7,Tabelle2[[#This Row],[Spalte9]]&gt;=K$8),1,2))</f>
        <v>0</v>
      </c>
      <c r="K93" s="4">
        <v>155.30000000000001</v>
      </c>
      <c r="L93" s="35" t="s">
        <v>34</v>
      </c>
      <c r="M93" s="42">
        <f>IF(Tabelle2[[#This Row],[Spalte13]]&gt;=N$7,0,IF(AND(Tabelle2[[#This Row],[Spalte13]]&lt;N$7,Tabelle2[[#This Row],[Spalte13]]&gt;=N$8),1,2))</f>
        <v>1</v>
      </c>
      <c r="N93" s="3">
        <v>3.81</v>
      </c>
      <c r="O93" s="55" t="s">
        <v>38</v>
      </c>
      <c r="P93" s="76">
        <v>47</v>
      </c>
      <c r="Q93" s="75" t="s">
        <v>35</v>
      </c>
      <c r="R93" s="74">
        <f>IF(Tabelle2[[#This Row],[Spalte15]]&lt;=S$7,0,IF(AND(Tabelle2[[#This Row],[Spalte15]]&gt;S$7,Tabelle2[[#This Row],[Spalte15]]&lt;=S$8),1,2))</f>
        <v>0</v>
      </c>
      <c r="S93" s="83">
        <v>23.1</v>
      </c>
      <c r="T93" s="89" t="s">
        <v>68</v>
      </c>
      <c r="U93" s="90">
        <v>43975</v>
      </c>
      <c r="V93" s="116">
        <f>IF(Tabelle2[[#This Row],[Spalte1836]]&lt;$BC$7,0,IF(AND(Tabelle2[[#This Row],[Spalte1836]]&gt;=$BC$7,Tabelle2[[#This Row],[Spalte1836]]&lt;$BC$8),1,2))</f>
        <v>0</v>
      </c>
      <c r="W93" s="111"/>
      <c r="X93" s="111"/>
      <c r="Y93" s="111"/>
      <c r="Z93" s="111"/>
      <c r="AA93" s="111"/>
      <c r="AB93" s="111"/>
      <c r="AC93" s="111"/>
      <c r="AD93" s="111"/>
      <c r="AE93" s="111">
        <v>1</v>
      </c>
      <c r="AF93" s="111"/>
      <c r="AG93" s="111"/>
      <c r="AH93" s="111">
        <v>1</v>
      </c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93" s="105" t="s">
        <v>426</v>
      </c>
    </row>
    <row r="94" spans="1:56" x14ac:dyDescent="0.35">
      <c r="A94" s="30" t="s">
        <v>313</v>
      </c>
      <c r="B94" s="30" t="s">
        <v>314</v>
      </c>
      <c r="C94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94" s="32">
        <f>IF(Tabelle2[[#This Row],[Spalte5]]&lt;=E$7,0,IF(AND(Tabelle2[[#This Row],[Spalte5]]&gt;E$7,Tabelle2[[#This Row],[Spalte5]]&lt;=E$8),1,2))</f>
        <v>2</v>
      </c>
      <c r="E94" s="3">
        <v>960</v>
      </c>
      <c r="F94" s="35" t="s">
        <v>34</v>
      </c>
      <c r="G94" s="42">
        <f>IF(Tabelle2[[#This Row],[Spalte7]]&lt;=H$7,0,IF(AND(Tabelle2[[#This Row],[Spalte7]]&gt;H$7,Tabelle2[[#This Row],[Spalte7]]&lt;=H$8),1,2))</f>
        <v>2</v>
      </c>
      <c r="H94" s="57">
        <v>0.67</v>
      </c>
      <c r="I94" s="35" t="s">
        <v>34</v>
      </c>
      <c r="J94" s="42">
        <f>IF(Tabelle2[[#This Row],[Spalte9]]&gt;=K$7,0,IF(AND(Tabelle2[[#This Row],[Spalte9]]&lt;K$7,Tabelle2[[#This Row],[Spalte9]]&gt;=K$8),1,2))</f>
        <v>0</v>
      </c>
      <c r="K94" s="4">
        <v>235.5</v>
      </c>
      <c r="L94" s="35" t="s">
        <v>34</v>
      </c>
      <c r="M94" s="42">
        <f>IF(Tabelle2[[#This Row],[Spalte13]]&gt;=N$7,0,IF(AND(Tabelle2[[#This Row],[Spalte13]]&lt;N$7,Tabelle2[[#This Row],[Spalte13]]&gt;=N$8),1,2))</f>
        <v>2</v>
      </c>
      <c r="N94" s="3">
        <v>0.95</v>
      </c>
      <c r="O94" s="55" t="s">
        <v>34</v>
      </c>
      <c r="P94" s="76">
        <v>115</v>
      </c>
      <c r="Q94" s="75" t="s">
        <v>35</v>
      </c>
      <c r="R94" s="74">
        <f>IF(Tabelle2[[#This Row],[Spalte15]]&lt;=S$7,0,IF(AND(Tabelle2[[#This Row],[Spalte15]]&gt;S$7,Tabelle2[[#This Row],[Spalte15]]&lt;=S$8),1,2))</f>
        <v>0</v>
      </c>
      <c r="S94" s="83">
        <v>23.2</v>
      </c>
      <c r="T94" s="89" t="s">
        <v>68</v>
      </c>
      <c r="U94" s="90">
        <v>43975</v>
      </c>
      <c r="V94" s="116">
        <f>IF(Tabelle2[[#This Row],[Spalte1836]]&lt;$BC$7,0,IF(AND(Tabelle2[[#This Row],[Spalte1836]]&gt;=$BC$7,Tabelle2[[#This Row],[Spalte1836]]&lt;$BC$8),1,2))</f>
        <v>0</v>
      </c>
      <c r="W94" s="111"/>
      <c r="X94" s="111"/>
      <c r="Y94" s="111"/>
      <c r="Z94" s="111">
        <v>1</v>
      </c>
      <c r="AA94" s="111"/>
      <c r="AB94" s="111"/>
      <c r="AC94" s="111"/>
      <c r="AD94" s="111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111"/>
      <c r="BC94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94" s="105" t="s">
        <v>426</v>
      </c>
    </row>
    <row r="95" spans="1:56" x14ac:dyDescent="0.35">
      <c r="A95" s="30" t="s">
        <v>331</v>
      </c>
      <c r="B95" s="30" t="s">
        <v>332</v>
      </c>
      <c r="C95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95" s="32">
        <f>IF(Tabelle2[[#This Row],[Spalte5]]&lt;=E$7,0,IF(AND(Tabelle2[[#This Row],[Spalte5]]&gt;E$7,Tabelle2[[#This Row],[Spalte5]]&lt;=E$8),1,2))</f>
        <v>2</v>
      </c>
      <c r="E95" s="3">
        <v>1140</v>
      </c>
      <c r="F95" s="35" t="s">
        <v>38</v>
      </c>
      <c r="G95" s="42">
        <f>IF(Tabelle2[[#This Row],[Spalte7]]&lt;=H$7,0,IF(AND(Tabelle2[[#This Row],[Spalte7]]&gt;H$7,Tabelle2[[#This Row],[Spalte7]]&lt;=H$8),1,2))</f>
        <v>0</v>
      </c>
      <c r="H95" s="57">
        <v>1.051E-2</v>
      </c>
      <c r="I95" s="35" t="s">
        <v>38</v>
      </c>
      <c r="J95" s="42">
        <f>IF(Tabelle2[[#This Row],[Spalte9]]&gt;=K$7,0,IF(AND(Tabelle2[[#This Row],[Spalte9]]&lt;K$7,Tabelle2[[#This Row],[Spalte9]]&gt;=K$8),1,2))</f>
        <v>0</v>
      </c>
      <c r="K95" s="4">
        <v>179</v>
      </c>
      <c r="L95" s="35" t="s">
        <v>34</v>
      </c>
      <c r="M95" s="42">
        <f>IF(Tabelle2[[#This Row],[Spalte13]]&gt;=N$7,0,IF(AND(Tabelle2[[#This Row],[Spalte13]]&lt;N$7,Tabelle2[[#This Row],[Spalte13]]&gt;=N$8),1,2))</f>
        <v>0</v>
      </c>
      <c r="N95" s="3">
        <v>4.34</v>
      </c>
      <c r="O95" s="55" t="s">
        <v>38</v>
      </c>
      <c r="P95" s="76">
        <v>60</v>
      </c>
      <c r="Q95" s="75" t="s">
        <v>35</v>
      </c>
      <c r="R95" s="74">
        <f>IF(Tabelle2[[#This Row],[Spalte15]]&lt;=S$7,0,IF(AND(Tabelle2[[#This Row],[Spalte15]]&gt;S$7,Tabelle2[[#This Row],[Spalte15]]&lt;=S$8),1,2))</f>
        <v>0</v>
      </c>
      <c r="S95" s="83">
        <v>23.26</v>
      </c>
      <c r="T95" s="89" t="s">
        <v>68</v>
      </c>
      <c r="U95" s="90">
        <v>43975</v>
      </c>
      <c r="V95" s="116">
        <f>IF(Tabelle2[[#This Row],[Spalte1836]]&lt;$BC$7,0,IF(AND(Tabelle2[[#This Row],[Spalte1836]]&gt;=$BC$7,Tabelle2[[#This Row],[Spalte1836]]&lt;$BC$8),1,2))</f>
        <v>0</v>
      </c>
      <c r="W95" s="111"/>
      <c r="X95" s="111"/>
      <c r="Y95" s="111"/>
      <c r="Z95" s="111"/>
      <c r="AA95" s="111"/>
      <c r="AB95" s="111">
        <v>1</v>
      </c>
      <c r="AC95" s="111"/>
      <c r="AD95" s="111"/>
      <c r="AE95" s="111">
        <v>1</v>
      </c>
      <c r="AF95" s="111"/>
      <c r="AG95" s="111">
        <v>1</v>
      </c>
      <c r="AH95" s="111">
        <v>1</v>
      </c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111"/>
      <c r="AT95" s="111"/>
      <c r="AU95" s="111"/>
      <c r="AV95" s="111"/>
      <c r="AW95" s="111"/>
      <c r="AX95" s="111"/>
      <c r="AY95" s="111"/>
      <c r="AZ95" s="111"/>
      <c r="BA95" s="111"/>
      <c r="BB95" s="111"/>
      <c r="BC95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95" s="105" t="s">
        <v>426</v>
      </c>
    </row>
    <row r="96" spans="1:56" x14ac:dyDescent="0.35">
      <c r="A96" s="30" t="s">
        <v>205</v>
      </c>
      <c r="B96" s="30" t="s">
        <v>206</v>
      </c>
      <c r="C96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96" s="32">
        <f>IF(Tabelle2[[#This Row],[Spalte5]]&lt;=E$7,0,IF(AND(Tabelle2[[#This Row],[Spalte5]]&gt;E$7,Tabelle2[[#This Row],[Spalte5]]&lt;=E$8),1,2))</f>
        <v>2</v>
      </c>
      <c r="E96" s="3">
        <v>1070</v>
      </c>
      <c r="F96" s="35" t="s">
        <v>38</v>
      </c>
      <c r="G96" s="42">
        <f>IF(Tabelle2[[#This Row],[Spalte7]]&lt;=H$7,0,IF(AND(Tabelle2[[#This Row],[Spalte7]]&gt;H$7,Tabelle2[[#This Row],[Spalte7]]&lt;=H$8),1,2))</f>
        <v>0</v>
      </c>
      <c r="H96" s="57">
        <v>5.6450000000000001E-4</v>
      </c>
      <c r="I96" s="35" t="s">
        <v>38</v>
      </c>
      <c r="J96" s="42">
        <f>IF(Tabelle2[[#This Row],[Spalte9]]&gt;=K$7,0,IF(AND(Tabelle2[[#This Row],[Spalte9]]&lt;K$7,Tabelle2[[#This Row],[Spalte9]]&gt;=K$8),1,2))</f>
        <v>0</v>
      </c>
      <c r="K96" s="4">
        <v>240.6</v>
      </c>
      <c r="L96" s="35" t="s">
        <v>34</v>
      </c>
      <c r="M96" s="42">
        <f>IF(Tabelle2[[#This Row],[Spalte13]]&gt;=N$7,0,IF(AND(Tabelle2[[#This Row],[Spalte13]]&lt;N$7,Tabelle2[[#This Row],[Spalte13]]&gt;=N$8),1,2))</f>
        <v>0</v>
      </c>
      <c r="N96" s="3">
        <v>5.93</v>
      </c>
      <c r="O96" s="55" t="s">
        <v>38</v>
      </c>
      <c r="P96" s="76">
        <v>94</v>
      </c>
      <c r="Q96" s="75" t="s">
        <v>35</v>
      </c>
      <c r="R96" s="74">
        <f>IF(Tabelle2[[#This Row],[Spalte15]]&lt;=S$7,0,IF(AND(Tabelle2[[#This Row],[Spalte15]]&gt;S$7,Tabelle2[[#This Row],[Spalte15]]&lt;=S$8),1,2))</f>
        <v>0</v>
      </c>
      <c r="S96" s="83">
        <v>23.43</v>
      </c>
      <c r="T96" s="89" t="s">
        <v>68</v>
      </c>
      <c r="U96" s="90">
        <v>43975</v>
      </c>
      <c r="V96" s="116">
        <f>IF(Tabelle2[[#This Row],[Spalte1836]]&lt;$BC$7,0,IF(AND(Tabelle2[[#This Row],[Spalte1836]]&gt;=$BC$7,Tabelle2[[#This Row],[Spalte1836]]&lt;$BC$8),1,2))</f>
        <v>0</v>
      </c>
      <c r="W96" s="111"/>
      <c r="X96" s="111"/>
      <c r="Y96" s="111"/>
      <c r="Z96" s="111"/>
      <c r="AA96" s="111"/>
      <c r="AB96" s="111"/>
      <c r="AC96" s="111"/>
      <c r="AD96" s="111"/>
      <c r="AE96" s="111">
        <v>1</v>
      </c>
      <c r="AF96" s="111"/>
      <c r="AG96" s="111">
        <v>1</v>
      </c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  <c r="AR96" s="111"/>
      <c r="AS96" s="111"/>
      <c r="AT96" s="111"/>
      <c r="AU96" s="111"/>
      <c r="AV96" s="111"/>
      <c r="AW96" s="111"/>
      <c r="AX96" s="111"/>
      <c r="AY96" s="111"/>
      <c r="AZ96" s="111"/>
      <c r="BA96" s="111"/>
      <c r="BB96" s="111"/>
      <c r="BC96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96" s="105" t="s">
        <v>426</v>
      </c>
    </row>
    <row r="97" spans="1:56" x14ac:dyDescent="0.35">
      <c r="A97" s="30" t="s">
        <v>390</v>
      </c>
      <c r="B97" s="30" t="s">
        <v>391</v>
      </c>
      <c r="C97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97" s="32">
        <f>IF(Tabelle2[[#This Row],[Spalte5]]&lt;=E$7,0,IF(AND(Tabelle2[[#This Row],[Spalte5]]&gt;E$7,Tabelle2[[#This Row],[Spalte5]]&lt;=E$8),1,2))</f>
        <v>2</v>
      </c>
      <c r="E97" s="3">
        <v>996</v>
      </c>
      <c r="F97" s="35" t="s">
        <v>38</v>
      </c>
      <c r="G97" s="42">
        <f>IF(Tabelle2[[#This Row],[Spalte7]]&lt;=H$7,0,IF(AND(Tabelle2[[#This Row],[Spalte7]]&gt;H$7,Tabelle2[[#This Row],[Spalte7]]&lt;=H$8),1,2))</f>
        <v>1</v>
      </c>
      <c r="H97" s="3">
        <v>0.33239999999999997</v>
      </c>
      <c r="I97" s="35" t="s">
        <v>38</v>
      </c>
      <c r="J97" s="42">
        <f>IF(Tabelle2[[#This Row],[Spalte9]]&gt;=K$7,0,IF(AND(Tabelle2[[#This Row],[Spalte9]]&lt;K$7,Tabelle2[[#This Row],[Spalte9]]&gt;=K$8),1,2))</f>
        <v>0</v>
      </c>
      <c r="K97" s="4">
        <v>182</v>
      </c>
      <c r="L97" s="35" t="s">
        <v>34</v>
      </c>
      <c r="M97" s="42">
        <f>IF(Tabelle2[[#This Row],[Spalte13]]&gt;=N$7,0,IF(AND(Tabelle2[[#This Row],[Spalte13]]&lt;N$7,Tabelle2[[#This Row],[Spalte13]]&gt;=N$8),1,2))</f>
        <v>2</v>
      </c>
      <c r="N97" s="3">
        <v>2.91</v>
      </c>
      <c r="O97" s="55" t="s">
        <v>38</v>
      </c>
      <c r="P97" s="76">
        <v>58</v>
      </c>
      <c r="Q97" s="75" t="s">
        <v>35</v>
      </c>
      <c r="R97" s="74">
        <f>IF(Tabelle2[[#This Row],[Spalte15]]&lt;=S$7,0,IF(AND(Tabelle2[[#This Row],[Spalte15]]&gt;S$7,Tabelle2[[#This Row],[Spalte15]]&lt;=S$8),1,2))</f>
        <v>0</v>
      </c>
      <c r="S97" s="83">
        <v>26.2</v>
      </c>
      <c r="T97" s="89" t="s">
        <v>68</v>
      </c>
      <c r="U97" s="90">
        <v>43975</v>
      </c>
      <c r="V97" s="116">
        <f>IF(Tabelle2[[#This Row],[Spalte1836]]&lt;$BC$7,0,IF(AND(Tabelle2[[#This Row],[Spalte1836]]&gt;=$BC$7,Tabelle2[[#This Row],[Spalte1836]]&lt;$BC$8),1,2))</f>
        <v>0</v>
      </c>
      <c r="W97" s="111"/>
      <c r="X97" s="111"/>
      <c r="Y97" s="111"/>
      <c r="Z97" s="111"/>
      <c r="AA97" s="111"/>
      <c r="AB97" s="111"/>
      <c r="AC97" s="111"/>
      <c r="AD97" s="111"/>
      <c r="AE97" s="111">
        <v>1</v>
      </c>
      <c r="AF97" s="111"/>
      <c r="AG97" s="111">
        <v>1</v>
      </c>
      <c r="AH97" s="111"/>
      <c r="AI97" s="111"/>
      <c r="AJ97" s="111"/>
      <c r="AK97" s="111"/>
      <c r="AL97" s="111"/>
      <c r="AM97" s="111"/>
      <c r="AN97" s="111"/>
      <c r="AO97" s="111"/>
      <c r="AP97" s="111"/>
      <c r="AQ97" s="111"/>
      <c r="AR97" s="111"/>
      <c r="AS97" s="111"/>
      <c r="AT97" s="111"/>
      <c r="AU97" s="111"/>
      <c r="AV97" s="111"/>
      <c r="AW97" s="111"/>
      <c r="AX97" s="111"/>
      <c r="AY97" s="111"/>
      <c r="AZ97" s="111"/>
      <c r="BA97" s="111"/>
      <c r="BB97" s="111"/>
      <c r="BC97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97" s="105" t="s">
        <v>426</v>
      </c>
    </row>
    <row r="98" spans="1:56" x14ac:dyDescent="0.35">
      <c r="A98" s="30" t="s">
        <v>128</v>
      </c>
      <c r="B98" s="30" t="s">
        <v>129</v>
      </c>
      <c r="C98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98" s="32">
        <f>IF(Tabelle2[[#This Row],[Spalte5]]&lt;=E$7,0,IF(AND(Tabelle2[[#This Row],[Spalte5]]&gt;E$7,Tabelle2[[#This Row],[Spalte5]]&lt;=E$8),1,2))</f>
        <v>2</v>
      </c>
      <c r="E98" s="3">
        <v>1440</v>
      </c>
      <c r="F98" s="35" t="s">
        <v>38</v>
      </c>
      <c r="G98" s="42">
        <f>IF(Tabelle2[[#This Row],[Spalte7]]&lt;=H$7,0,IF(AND(Tabelle2[[#This Row],[Spalte7]]&gt;H$7,Tabelle2[[#This Row],[Spalte7]]&lt;=H$8),1,2))</f>
        <v>0</v>
      </c>
      <c r="H98" s="57">
        <v>0.1951</v>
      </c>
      <c r="I98" s="35" t="s">
        <v>38</v>
      </c>
      <c r="J98" s="42">
        <f>IF(Tabelle2[[#This Row],[Spalte9]]&gt;=K$7,0,IF(AND(Tabelle2[[#This Row],[Spalte9]]&lt;K$7,Tabelle2[[#This Row],[Spalte9]]&gt;=K$8),1,2))</f>
        <v>0</v>
      </c>
      <c r="K98" s="4">
        <v>198</v>
      </c>
      <c r="L98" s="35" t="s">
        <v>38</v>
      </c>
      <c r="M98" s="42">
        <f>IF(Tabelle2[[#This Row],[Spalte13]]&gt;=N$7,0,IF(AND(Tabelle2[[#This Row],[Spalte13]]&lt;N$7,Tabelle2[[#This Row],[Spalte13]]&gt;=N$8),1,2))</f>
        <v>2</v>
      </c>
      <c r="N98" s="3">
        <v>2.92</v>
      </c>
      <c r="O98" s="55" t="s">
        <v>38</v>
      </c>
      <c r="P98" s="76">
        <v>87</v>
      </c>
      <c r="Q98" s="75" t="s">
        <v>38</v>
      </c>
      <c r="R98" s="74">
        <f>IF(Tabelle2[[#This Row],[Spalte15]]&lt;=S$7,0,IF(AND(Tabelle2[[#This Row],[Spalte15]]&gt;S$7,Tabelle2[[#This Row],[Spalte15]]&lt;=S$8),1,2))</f>
        <v>0</v>
      </c>
      <c r="S98" s="83">
        <v>30.2</v>
      </c>
      <c r="T98" s="89" t="s">
        <v>68</v>
      </c>
      <c r="U98" s="90">
        <v>43975</v>
      </c>
      <c r="V98" s="116">
        <f>IF(Tabelle2[[#This Row],[Spalte1836]]&lt;$BC$7,0,IF(AND(Tabelle2[[#This Row],[Spalte1836]]&gt;=$BC$7,Tabelle2[[#This Row],[Spalte1836]]&lt;$BC$8),1,2))</f>
        <v>0</v>
      </c>
      <c r="W98" s="111"/>
      <c r="X98" s="111"/>
      <c r="Y98" s="111"/>
      <c r="Z98" s="111"/>
      <c r="AA98" s="111"/>
      <c r="AB98" s="111"/>
      <c r="AC98" s="111"/>
      <c r="AD98" s="111"/>
      <c r="AE98" s="111">
        <v>1</v>
      </c>
      <c r="AF98" s="111"/>
      <c r="AG98" s="111">
        <v>1</v>
      </c>
      <c r="AH98" s="111">
        <v>1</v>
      </c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98" s="105" t="s">
        <v>426</v>
      </c>
    </row>
    <row r="99" spans="1:56" x14ac:dyDescent="0.35">
      <c r="A99" s="30" t="s">
        <v>394</v>
      </c>
      <c r="B99" s="30" t="s">
        <v>395</v>
      </c>
      <c r="C99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99" s="32">
        <f>IF(Tabelle2[[#This Row],[Spalte5]]&lt;=E$7,0,IF(AND(Tabelle2[[#This Row],[Spalte5]]&gt;E$7,Tabelle2[[#This Row],[Spalte5]]&lt;=E$8),1,2))</f>
        <v>0</v>
      </c>
      <c r="E99" s="3">
        <v>880</v>
      </c>
      <c r="F99" s="35" t="s">
        <v>38</v>
      </c>
      <c r="G99" s="42">
        <f>IF(Tabelle2[[#This Row],[Spalte7]]&lt;=H$7,0,IF(AND(Tabelle2[[#This Row],[Spalte7]]&gt;H$7,Tabelle2[[#This Row],[Spalte7]]&lt;=H$8),1,2))</f>
        <v>0</v>
      </c>
      <c r="H99" s="3">
        <v>0.2424</v>
      </c>
      <c r="I99" s="35" t="s">
        <v>38</v>
      </c>
      <c r="J99" s="42">
        <f>IF(Tabelle2[[#This Row],[Spalte9]]&gt;=K$7,0,IF(AND(Tabelle2[[#This Row],[Spalte9]]&lt;K$7,Tabelle2[[#This Row],[Spalte9]]&gt;=K$8),1,2))</f>
        <v>0</v>
      </c>
      <c r="K99" s="4">
        <v>144</v>
      </c>
      <c r="L99" s="35" t="s">
        <v>34</v>
      </c>
      <c r="M99" s="42">
        <f>IF(Tabelle2[[#This Row],[Spalte13]]&gt;=N$7,0,IF(AND(Tabelle2[[#This Row],[Spalte13]]&lt;N$7,Tabelle2[[#This Row],[Spalte13]]&gt;=N$8),1,2))</f>
        <v>2</v>
      </c>
      <c r="N99" s="3">
        <v>3.14</v>
      </c>
      <c r="O99" s="55" t="s">
        <v>38</v>
      </c>
      <c r="P99" s="76">
        <v>30</v>
      </c>
      <c r="Q99" s="75" t="s">
        <v>35</v>
      </c>
      <c r="R99" s="74">
        <f>IF(Tabelle2[[#This Row],[Spalte15]]&lt;=S$7,0,IF(AND(Tabelle2[[#This Row],[Spalte15]]&gt;S$7,Tabelle2[[#This Row],[Spalte15]]&lt;=S$8),1,2))</f>
        <v>0</v>
      </c>
      <c r="S99" s="83">
        <v>31.6</v>
      </c>
      <c r="T99" s="89" t="s">
        <v>68</v>
      </c>
      <c r="U99" s="90">
        <v>43975</v>
      </c>
      <c r="V99" s="116">
        <f>IF(Tabelle2[[#This Row],[Spalte1836]]&lt;$BC$7,0,IF(AND(Tabelle2[[#This Row],[Spalte1836]]&gt;=$BC$7,Tabelle2[[#This Row],[Spalte1836]]&lt;$BC$8),1,2))</f>
        <v>0</v>
      </c>
      <c r="W99" s="111"/>
      <c r="X99" s="111"/>
      <c r="Y99" s="111"/>
      <c r="Z99" s="111"/>
      <c r="AA99" s="111">
        <v>1</v>
      </c>
      <c r="AB99" s="111">
        <v>1</v>
      </c>
      <c r="AC99" s="111"/>
      <c r="AD99" s="111"/>
      <c r="AE99" s="111">
        <v>1</v>
      </c>
      <c r="AF99" s="111"/>
      <c r="AG99" s="111"/>
      <c r="AH99" s="111"/>
      <c r="AI99" s="111"/>
      <c r="AJ99" s="111"/>
      <c r="AK99" s="111"/>
      <c r="AL99" s="111"/>
      <c r="AM99" s="111"/>
      <c r="AN99" s="111"/>
      <c r="AO99" s="111"/>
      <c r="AP99" s="111"/>
      <c r="AQ99" s="111"/>
      <c r="AR99" s="111"/>
      <c r="AS99" s="111"/>
      <c r="AT99" s="111"/>
      <c r="AU99" s="111"/>
      <c r="AV99" s="111"/>
      <c r="AW99" s="111"/>
      <c r="AX99" s="111"/>
      <c r="AY99" s="111"/>
      <c r="AZ99" s="111"/>
      <c r="BA99" s="111"/>
      <c r="BB99" s="111"/>
      <c r="BC99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99" s="105" t="s">
        <v>426</v>
      </c>
    </row>
    <row r="100" spans="1:56" x14ac:dyDescent="0.35">
      <c r="A100" s="30" t="s">
        <v>187</v>
      </c>
      <c r="B100" s="30" t="s">
        <v>188</v>
      </c>
      <c r="C100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00" s="32">
        <f>IF(Tabelle2[[#This Row],[Spalte5]]&lt;=E$7,0,IF(AND(Tabelle2[[#This Row],[Spalte5]]&gt;E$7,Tabelle2[[#This Row],[Spalte5]]&lt;=E$8),1,2))</f>
        <v>2</v>
      </c>
      <c r="E100" s="3">
        <v>1220</v>
      </c>
      <c r="F100" s="35" t="s">
        <v>38</v>
      </c>
      <c r="G100" s="42">
        <f>IF(Tabelle2[[#This Row],[Spalte7]]&lt;=H$7,0,IF(AND(Tabelle2[[#This Row],[Spalte7]]&gt;H$7,Tabelle2[[#This Row],[Spalte7]]&lt;=H$8),1,2))</f>
        <v>0</v>
      </c>
      <c r="H100" s="57">
        <v>9.9430000000000004E-2</v>
      </c>
      <c r="I100" s="35" t="s">
        <v>38</v>
      </c>
      <c r="J100" s="42">
        <f>IF(Tabelle2[[#This Row],[Spalte9]]&gt;=K$7,0,IF(AND(Tabelle2[[#This Row],[Spalte9]]&lt;K$7,Tabelle2[[#This Row],[Spalte9]]&gt;=K$8),1,2))</f>
        <v>0</v>
      </c>
      <c r="K100" s="4">
        <v>130</v>
      </c>
      <c r="L100" s="44" t="s">
        <v>68</v>
      </c>
      <c r="M100" s="64">
        <f>IF(Tabelle2[[#This Row],[Spalte13]]&gt;=N$7,0,IF(AND(Tabelle2[[#This Row],[Spalte13]]&lt;N$7,Tabelle2[[#This Row],[Spalte13]]&gt;=N$8),1,2))</f>
        <v>2</v>
      </c>
      <c r="N100" s="3">
        <v>3.27</v>
      </c>
      <c r="O100" s="55" t="s">
        <v>38</v>
      </c>
      <c r="P100" s="76">
        <v>32</v>
      </c>
      <c r="Q100" s="75" t="s">
        <v>35</v>
      </c>
      <c r="R100" s="74">
        <f>IF(Tabelle2[[#This Row],[Spalte15]]&lt;=S$7,0,IF(AND(Tabelle2[[#This Row],[Spalte15]]&gt;S$7,Tabelle2[[#This Row],[Spalte15]]&lt;=S$8),1,2))</f>
        <v>0</v>
      </c>
      <c r="S100" s="83">
        <v>34.4</v>
      </c>
      <c r="T100" s="89" t="s">
        <v>68</v>
      </c>
      <c r="U100" s="90">
        <v>43975</v>
      </c>
      <c r="V100" s="116">
        <f>IF(Tabelle2[[#This Row],[Spalte1836]]&lt;$BC$7,0,IF(AND(Tabelle2[[#This Row],[Spalte1836]]&gt;=$BC$7,Tabelle2[[#This Row],[Spalte1836]]&lt;$BC$8),1,2))</f>
        <v>0</v>
      </c>
      <c r="W100" s="111"/>
      <c r="X100" s="111"/>
      <c r="Y100" s="111"/>
      <c r="Z100" s="111"/>
      <c r="AA100" s="111"/>
      <c r="AB100" s="111"/>
      <c r="AC100" s="111"/>
      <c r="AD100" s="111"/>
      <c r="AE100" s="111">
        <v>1</v>
      </c>
      <c r="AF100" s="111"/>
      <c r="AG100" s="111"/>
      <c r="AH100" s="111"/>
      <c r="AI100" s="111"/>
      <c r="AJ100" s="111"/>
      <c r="AK100" s="111"/>
      <c r="AL100" s="111"/>
      <c r="AM100" s="111"/>
      <c r="AN100" s="111"/>
      <c r="AO100" s="111"/>
      <c r="AP100" s="111"/>
      <c r="AQ100" s="111"/>
      <c r="AR100" s="111"/>
      <c r="AS100" s="111"/>
      <c r="AT100" s="111"/>
      <c r="AU100" s="111"/>
      <c r="AV100" s="111"/>
      <c r="AW100" s="111"/>
      <c r="AX100" s="111"/>
      <c r="AY100" s="111"/>
      <c r="AZ100" s="111"/>
      <c r="BA100" s="111"/>
      <c r="BB100" s="111"/>
      <c r="BC100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100" s="105" t="s">
        <v>426</v>
      </c>
    </row>
    <row r="101" spans="1:56" x14ac:dyDescent="0.35">
      <c r="A101" s="30" t="s">
        <v>271</v>
      </c>
      <c r="B101" s="30" t="s">
        <v>272</v>
      </c>
      <c r="C101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01" s="32">
        <f>IF(Tabelle2[[#This Row],[Spalte5]]&lt;=E$7,0,IF(AND(Tabelle2[[#This Row],[Spalte5]]&gt;E$7,Tabelle2[[#This Row],[Spalte5]]&lt;=E$8),1,2))</f>
        <v>0</v>
      </c>
      <c r="E101" s="3">
        <v>750</v>
      </c>
      <c r="F101" s="35" t="s">
        <v>38</v>
      </c>
      <c r="G101" s="42">
        <f>IF(Tabelle2[[#This Row],[Spalte7]]&lt;=H$7,0,IF(AND(Tabelle2[[#This Row],[Spalte7]]&gt;H$7,Tabelle2[[#This Row],[Spalte7]]&lt;=H$8),1,2))</f>
        <v>0</v>
      </c>
      <c r="H101" s="57">
        <v>0.1077</v>
      </c>
      <c r="I101" s="35" t="s">
        <v>38</v>
      </c>
      <c r="J101" s="42">
        <f>IF(Tabelle2[[#This Row],[Spalte9]]&gt;=K$7,0,IF(AND(Tabelle2[[#This Row],[Spalte9]]&lt;K$7,Tabelle2[[#This Row],[Spalte9]]&gt;=K$8),1,2))</f>
        <v>2</v>
      </c>
      <c r="K101" s="4">
        <v>50</v>
      </c>
      <c r="L101" s="44" t="s">
        <v>68</v>
      </c>
      <c r="M101" s="64">
        <f>IF(Tabelle2[[#This Row],[Spalte13]]&gt;=N$7,0,IF(AND(Tabelle2[[#This Row],[Spalte13]]&lt;N$7,Tabelle2[[#This Row],[Spalte13]]&gt;=N$8),1,2))</f>
        <v>2</v>
      </c>
      <c r="N101" s="3">
        <v>2.82</v>
      </c>
      <c r="O101" s="55" t="s">
        <v>38</v>
      </c>
      <c r="P101" s="76">
        <v>-20</v>
      </c>
      <c r="Q101" s="75" t="s">
        <v>35</v>
      </c>
      <c r="R101" s="74">
        <f>IF(Tabelle2[[#This Row],[Spalte15]]&lt;=S$7,0,IF(AND(Tabelle2[[#This Row],[Spalte15]]&gt;S$7,Tabelle2[[#This Row],[Spalte15]]&lt;=S$8),1,2))</f>
        <v>0</v>
      </c>
      <c r="S101" s="83">
        <v>38.299999999999997</v>
      </c>
      <c r="T101" s="89" t="s">
        <v>68</v>
      </c>
      <c r="U101" s="90">
        <v>43975</v>
      </c>
      <c r="V101" s="116">
        <f>IF(Tabelle2[[#This Row],[Spalte1836]]&lt;$BC$7,0,IF(AND(Tabelle2[[#This Row],[Spalte1836]]&gt;=$BC$7,Tabelle2[[#This Row],[Spalte1836]]&lt;$BC$8),1,2))</f>
        <v>0</v>
      </c>
      <c r="W101" s="111"/>
      <c r="X101" s="111"/>
      <c r="Y101" s="111"/>
      <c r="Z101" s="111"/>
      <c r="AA101" s="111"/>
      <c r="AB101" s="111"/>
      <c r="AC101" s="111"/>
      <c r="AD101" s="111"/>
      <c r="AE101" s="111"/>
      <c r="AF101" s="111"/>
      <c r="AG101" s="111"/>
      <c r="AH101" s="111"/>
      <c r="AI101" s="111"/>
      <c r="AJ101" s="111"/>
      <c r="AK101" s="111"/>
      <c r="AL101" s="111"/>
      <c r="AM101" s="111"/>
      <c r="AN101" s="111"/>
      <c r="AO101" s="111"/>
      <c r="AP101" s="111"/>
      <c r="AQ101" s="111"/>
      <c r="AR101" s="111"/>
      <c r="AS101" s="111"/>
      <c r="AT101" s="111"/>
      <c r="AU101" s="111"/>
      <c r="AV101" s="111"/>
      <c r="AW101" s="111"/>
      <c r="AX101" s="111"/>
      <c r="AY101" s="111"/>
      <c r="AZ101" s="111"/>
      <c r="BA101" s="111">
        <v>1</v>
      </c>
      <c r="BB101" s="111"/>
      <c r="BC101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101" s="105" t="s">
        <v>426</v>
      </c>
    </row>
    <row r="102" spans="1:56" x14ac:dyDescent="0.35">
      <c r="A102" s="30" t="s">
        <v>285</v>
      </c>
      <c r="B102" s="30" t="s">
        <v>286</v>
      </c>
      <c r="C102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02" s="32">
        <f>IF(Tabelle2[[#This Row],[Spalte5]]&lt;=E$7,0,IF(AND(Tabelle2[[#This Row],[Spalte5]]&gt;E$7,Tabelle2[[#This Row],[Spalte5]]&lt;=E$8),1,2))</f>
        <v>2</v>
      </c>
      <c r="E102" s="3">
        <v>960</v>
      </c>
      <c r="F102" s="35" t="s">
        <v>38</v>
      </c>
      <c r="G102" s="42">
        <f>IF(Tabelle2[[#This Row],[Spalte7]]&lt;=H$7,0,IF(AND(Tabelle2[[#This Row],[Spalte7]]&gt;H$7,Tabelle2[[#This Row],[Spalte7]]&lt;=H$8),1,2))</f>
        <v>0</v>
      </c>
      <c r="H102" s="57">
        <v>0.19600000000000001</v>
      </c>
      <c r="I102" s="35" t="s">
        <v>38</v>
      </c>
      <c r="J102" s="42">
        <f>IF(Tabelle2[[#This Row],[Spalte9]]&gt;=K$7,0,IF(AND(Tabelle2[[#This Row],[Spalte9]]&lt;K$7,Tabelle2[[#This Row],[Spalte9]]&gt;=K$8),1,2))</f>
        <v>0</v>
      </c>
      <c r="K102" s="4">
        <v>176</v>
      </c>
      <c r="L102" s="44" t="s">
        <v>68</v>
      </c>
      <c r="M102" s="64">
        <f>IF(Tabelle2[[#This Row],[Spalte13]]&gt;=N$7,0,IF(AND(Tabelle2[[#This Row],[Spalte13]]&lt;N$7,Tabelle2[[#This Row],[Spalte13]]&gt;=N$8),1,2))</f>
        <v>2</v>
      </c>
      <c r="N102" s="3">
        <v>3.34</v>
      </c>
      <c r="O102" s="55" t="s">
        <v>38</v>
      </c>
      <c r="P102" s="76">
        <v>54</v>
      </c>
      <c r="Q102" s="75" t="s">
        <v>35</v>
      </c>
      <c r="R102" s="74">
        <f>IF(Tabelle2[[#This Row],[Spalte15]]&lt;=S$7,0,IF(AND(Tabelle2[[#This Row],[Spalte15]]&gt;S$7,Tabelle2[[#This Row],[Spalte15]]&lt;=S$8),1,2))</f>
        <v>0</v>
      </c>
      <c r="S102" s="83">
        <v>46.4</v>
      </c>
      <c r="T102" s="89" t="s">
        <v>68</v>
      </c>
      <c r="U102" s="90">
        <v>43975</v>
      </c>
      <c r="V102" s="116">
        <f>IF(Tabelle2[[#This Row],[Spalte1836]]&lt;$BC$7,0,IF(AND(Tabelle2[[#This Row],[Spalte1836]]&gt;=$BC$7,Tabelle2[[#This Row],[Spalte1836]]&lt;$BC$8),1,2))</f>
        <v>0</v>
      </c>
      <c r="W102" s="111">
        <v>1</v>
      </c>
      <c r="X102" s="111"/>
      <c r="Y102" s="111"/>
      <c r="Z102" s="111"/>
      <c r="AA102" s="111"/>
      <c r="AB102" s="111"/>
      <c r="AC102" s="111"/>
      <c r="AD102" s="111"/>
      <c r="AE102" s="111"/>
      <c r="AF102" s="111"/>
      <c r="AG102" s="111"/>
      <c r="AH102" s="111"/>
      <c r="AI102" s="111"/>
      <c r="AJ102" s="111"/>
      <c r="AK102" s="111"/>
      <c r="AL102" s="111"/>
      <c r="AM102" s="111"/>
      <c r="AN102" s="111"/>
      <c r="AO102" s="111"/>
      <c r="AP102" s="111"/>
      <c r="AQ102" s="111"/>
      <c r="AR102" s="111"/>
      <c r="AS102" s="111"/>
      <c r="AT102" s="111"/>
      <c r="AU102" s="111"/>
      <c r="AV102" s="111"/>
      <c r="AW102" s="111"/>
      <c r="AX102" s="111"/>
      <c r="AY102" s="111"/>
      <c r="AZ102" s="111"/>
      <c r="BA102" s="111"/>
      <c r="BB102" s="111"/>
      <c r="BC102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102" s="105" t="s">
        <v>426</v>
      </c>
    </row>
    <row r="103" spans="1:56" x14ac:dyDescent="0.35">
      <c r="A103" s="30" t="s">
        <v>163</v>
      </c>
      <c r="B103" s="30" t="s">
        <v>164</v>
      </c>
      <c r="C103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03" s="32">
        <f>IF(Tabelle2[[#This Row],[Spalte5]]&lt;=E$7,0,IF(AND(Tabelle2[[#This Row],[Spalte5]]&gt;E$7,Tabelle2[[#This Row],[Spalte5]]&lt;=E$8),1,2))</f>
        <v>2</v>
      </c>
      <c r="E103" s="3">
        <v>1070</v>
      </c>
      <c r="F103" s="35" t="s">
        <v>34</v>
      </c>
      <c r="G103" s="42">
        <f>IF(Tabelle2[[#This Row],[Spalte7]]&lt;=H$7,0,IF(AND(Tabelle2[[#This Row],[Spalte7]]&gt;H$7,Tabelle2[[#This Row],[Spalte7]]&lt;=H$8),1,2))</f>
        <v>0</v>
      </c>
      <c r="H103" s="57">
        <v>0.106</v>
      </c>
      <c r="I103" s="35" t="s">
        <v>34</v>
      </c>
      <c r="J103" s="42">
        <f>IF(Tabelle2[[#This Row],[Spalte9]]&gt;=K$7,0,IF(AND(Tabelle2[[#This Row],[Spalte9]]&lt;K$7,Tabelle2[[#This Row],[Spalte9]]&gt;=K$8),1,2))</f>
        <v>0</v>
      </c>
      <c r="K103" s="4">
        <v>162</v>
      </c>
      <c r="L103" s="35" t="s">
        <v>34</v>
      </c>
      <c r="M103" s="42">
        <f>IF(Tabelle2[[#This Row],[Spalte13]]&gt;=N$7,0,IF(AND(Tabelle2[[#This Row],[Spalte13]]&lt;N$7,Tabelle2[[#This Row],[Spalte13]]&gt;=N$8),1,2))</f>
        <v>2</v>
      </c>
      <c r="N103" s="3">
        <v>3.33</v>
      </c>
      <c r="O103" s="55" t="s">
        <v>34</v>
      </c>
      <c r="P103" s="76">
        <v>51</v>
      </c>
      <c r="Q103" s="75" t="s">
        <v>35</v>
      </c>
      <c r="R103" s="74">
        <f>IF(Tabelle2[[#This Row],[Spalte15]]&lt;=S$7,0,IF(AND(Tabelle2[[#This Row],[Spalte15]]&gt;S$7,Tabelle2[[#This Row],[Spalte15]]&lt;=S$8),1,2))</f>
        <v>0</v>
      </c>
      <c r="S103" s="83">
        <v>51.47</v>
      </c>
      <c r="T103" s="89" t="s">
        <v>68</v>
      </c>
      <c r="U103" s="90">
        <v>43975</v>
      </c>
      <c r="V103" s="116">
        <f>IF(Tabelle2[[#This Row],[Spalte1836]]&lt;$BC$7,0,IF(AND(Tabelle2[[#This Row],[Spalte1836]]&gt;=$BC$7,Tabelle2[[#This Row],[Spalte1836]]&lt;$BC$8),1,2))</f>
        <v>0</v>
      </c>
      <c r="W103" s="111"/>
      <c r="X103" s="111"/>
      <c r="Y103" s="111"/>
      <c r="Z103" s="111"/>
      <c r="AA103" s="111"/>
      <c r="AB103" s="111">
        <v>1</v>
      </c>
      <c r="AC103" s="111"/>
      <c r="AD103" s="111"/>
      <c r="AE103" s="111"/>
      <c r="AF103" s="111">
        <v>1</v>
      </c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103" s="105" t="s">
        <v>426</v>
      </c>
    </row>
    <row r="104" spans="1:56" x14ac:dyDescent="0.35">
      <c r="A104" s="30" t="s">
        <v>141</v>
      </c>
      <c r="B104" s="30" t="s">
        <v>142</v>
      </c>
      <c r="C104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04" s="32">
        <f>IF(Tabelle2[[#This Row],[Spalte5]]&lt;=E$7,0,IF(AND(Tabelle2[[#This Row],[Spalte5]]&gt;E$7,Tabelle2[[#This Row],[Spalte5]]&lt;=E$8),1,2))</f>
        <v>2</v>
      </c>
      <c r="E104" s="3">
        <v>970</v>
      </c>
      <c r="F104" s="35" t="s">
        <v>38</v>
      </c>
      <c r="G104" s="42">
        <f>IF(Tabelle2[[#This Row],[Spalte7]]&lt;=H$7,0,IF(AND(Tabelle2[[#This Row],[Spalte7]]&gt;H$7,Tabelle2[[#This Row],[Spalte7]]&lt;=H$8),1,2))</f>
        <v>0</v>
      </c>
      <c r="H104" s="57">
        <v>0.1331</v>
      </c>
      <c r="I104" s="35" t="s">
        <v>38</v>
      </c>
      <c r="J104" s="42">
        <f>IF(Tabelle2[[#This Row],[Spalte9]]&gt;=K$7,0,IF(AND(Tabelle2[[#This Row],[Spalte9]]&lt;K$7,Tabelle2[[#This Row],[Spalte9]]&gt;=K$8),1,2))</f>
        <v>0</v>
      </c>
      <c r="K104" s="4">
        <v>210</v>
      </c>
      <c r="L104" s="35" t="s">
        <v>34</v>
      </c>
      <c r="M104" s="42">
        <f>IF(Tabelle2[[#This Row],[Spalte13]]&gt;=N$7,0,IF(AND(Tabelle2[[#This Row],[Spalte13]]&lt;N$7,Tabelle2[[#This Row],[Spalte13]]&gt;=N$8),1,2))</f>
        <v>2</v>
      </c>
      <c r="N104" s="3">
        <v>3.4</v>
      </c>
      <c r="O104" s="55" t="s">
        <v>38</v>
      </c>
      <c r="P104" s="76">
        <v>78</v>
      </c>
      <c r="Q104" s="75" t="s">
        <v>38</v>
      </c>
      <c r="R104" s="74">
        <f>IF(Tabelle2[[#This Row],[Spalte15]]&lt;=S$7,0,IF(AND(Tabelle2[[#This Row],[Spalte15]]&gt;S$7,Tabelle2[[#This Row],[Spalte15]]&lt;=S$8),1,2))</f>
        <v>0</v>
      </c>
      <c r="S104" s="83">
        <v>54.4</v>
      </c>
      <c r="T104" s="89" t="s">
        <v>68</v>
      </c>
      <c r="U104" s="90">
        <v>43975</v>
      </c>
      <c r="V104" s="116">
        <f>IF(Tabelle2[[#This Row],[Spalte1836]]&lt;$BC$7,0,IF(AND(Tabelle2[[#This Row],[Spalte1836]]&gt;=$BC$7,Tabelle2[[#This Row],[Spalte1836]]&lt;$BC$8),1,2))</f>
        <v>0</v>
      </c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>
        <v>1</v>
      </c>
      <c r="AG104" s="111"/>
      <c r="AH104" s="111">
        <v>1</v>
      </c>
      <c r="AI104" s="111"/>
      <c r="AJ104" s="111"/>
      <c r="AK104" s="111"/>
      <c r="AL104" s="111"/>
      <c r="AM104" s="111"/>
      <c r="AN104" s="111"/>
      <c r="AO104" s="111"/>
      <c r="AP104" s="111"/>
      <c r="AQ104" s="111"/>
      <c r="AR104" s="111"/>
      <c r="AS104" s="111"/>
      <c r="AT104" s="111"/>
      <c r="AU104" s="111"/>
      <c r="AV104" s="111"/>
      <c r="AW104" s="111"/>
      <c r="AX104" s="111"/>
      <c r="AY104" s="111"/>
      <c r="AZ104" s="111"/>
      <c r="BA104" s="111"/>
      <c r="BB104" s="111"/>
      <c r="BC104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104" s="105" t="s">
        <v>426</v>
      </c>
    </row>
    <row r="105" spans="1:56" x14ac:dyDescent="0.35">
      <c r="A105" s="30" t="s">
        <v>299</v>
      </c>
      <c r="B105" s="30" t="s">
        <v>300</v>
      </c>
      <c r="C105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05" s="32">
        <f>IF(Tabelle2[[#This Row],[Spalte5]]&lt;=E$7,0,IF(AND(Tabelle2[[#This Row],[Spalte5]]&gt;E$7,Tabelle2[[#This Row],[Spalte5]]&lt;=E$8),1,2))</f>
        <v>0</v>
      </c>
      <c r="E105" s="3">
        <v>860</v>
      </c>
      <c r="F105" s="35" t="s">
        <v>38</v>
      </c>
      <c r="G105" s="42">
        <f>IF(Tabelle2[[#This Row],[Spalte7]]&lt;=H$7,0,IF(AND(Tabelle2[[#This Row],[Spalte7]]&gt;H$7,Tabelle2[[#This Row],[Spalte7]]&lt;=H$8),1,2))</f>
        <v>2</v>
      </c>
      <c r="H105" s="57">
        <v>3.101</v>
      </c>
      <c r="I105" s="35" t="s">
        <v>38</v>
      </c>
      <c r="J105" s="42">
        <f>IF(Tabelle2[[#This Row],[Spalte9]]&gt;=K$7,0,IF(AND(Tabelle2[[#This Row],[Spalte9]]&lt;K$7,Tabelle2[[#This Row],[Spalte9]]&gt;=K$8),1,2))</f>
        <v>0</v>
      </c>
      <c r="K105" s="4">
        <v>105.3</v>
      </c>
      <c r="L105" s="35" t="s">
        <v>38</v>
      </c>
      <c r="M105" s="42">
        <f>IF(Tabelle2[[#This Row],[Spalte13]]&gt;=N$7,0,IF(AND(Tabelle2[[#This Row],[Spalte13]]&lt;N$7,Tabelle2[[#This Row],[Spalte13]]&gt;=N$8),1,2))</f>
        <v>2</v>
      </c>
      <c r="N105" s="3">
        <v>1.59</v>
      </c>
      <c r="O105" s="55" t="s">
        <v>72</v>
      </c>
      <c r="P105" s="76">
        <v>-1</v>
      </c>
      <c r="Q105" s="75" t="s">
        <v>35</v>
      </c>
      <c r="R105" s="74">
        <f>IF(Tabelle2[[#This Row],[Spalte15]]&lt;=S$7,0,IF(AND(Tabelle2[[#This Row],[Spalte15]]&gt;S$7,Tabelle2[[#This Row],[Spalte15]]&lt;=S$8),1,2))</f>
        <v>0</v>
      </c>
      <c r="S105" s="83">
        <v>55.5</v>
      </c>
      <c r="T105" s="89" t="s">
        <v>68</v>
      </c>
      <c r="U105" s="90">
        <v>43975</v>
      </c>
      <c r="V105" s="116">
        <f>IF(Tabelle2[[#This Row],[Spalte1836]]&lt;$BC$7,0,IF(AND(Tabelle2[[#This Row],[Spalte1836]]&gt;=$BC$7,Tabelle2[[#This Row],[Spalte1836]]&lt;$BC$8),1,2))</f>
        <v>0</v>
      </c>
      <c r="W105" s="111"/>
      <c r="X105" s="111"/>
      <c r="Y105" s="111"/>
      <c r="Z105" s="111">
        <v>1</v>
      </c>
      <c r="AA105" s="111"/>
      <c r="AB105" s="111"/>
      <c r="AC105" s="111"/>
      <c r="AD105" s="111"/>
      <c r="AE105" s="111">
        <v>1</v>
      </c>
      <c r="AF105" s="111"/>
      <c r="AG105" s="111">
        <v>1</v>
      </c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1"/>
      <c r="AW105" s="111"/>
      <c r="AX105" s="111"/>
      <c r="AY105" s="111"/>
      <c r="AZ105" s="111"/>
      <c r="BA105" s="111"/>
      <c r="BB105" s="111"/>
      <c r="BC105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105" s="105" t="s">
        <v>426</v>
      </c>
    </row>
    <row r="106" spans="1:56" x14ac:dyDescent="0.35">
      <c r="A106" s="30" t="s">
        <v>175</v>
      </c>
      <c r="B106" s="30" t="s">
        <v>176</v>
      </c>
      <c r="C106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06" s="32">
        <f>IF(Tabelle2[[#This Row],[Spalte5]]&lt;=E$7,0,IF(AND(Tabelle2[[#This Row],[Spalte5]]&gt;E$7,Tabelle2[[#This Row],[Spalte5]]&lt;=E$8),1,2))</f>
        <v>2</v>
      </c>
      <c r="E106" s="3">
        <v>1072</v>
      </c>
      <c r="F106" s="35" t="s">
        <v>34</v>
      </c>
      <c r="G106" s="42">
        <f>IF(Tabelle2[[#This Row],[Spalte7]]&lt;=H$7,0,IF(AND(Tabelle2[[#This Row],[Spalte7]]&gt;H$7,Tabelle2[[#This Row],[Spalte7]]&lt;=H$8),1,2))</f>
        <v>0</v>
      </c>
      <c r="H106" s="57">
        <v>0.14990000000000001</v>
      </c>
      <c r="I106" s="35" t="s">
        <v>38</v>
      </c>
      <c r="J106" s="42">
        <f>IF(Tabelle2[[#This Row],[Spalte9]]&gt;=K$7,0,IF(AND(Tabelle2[[#This Row],[Spalte9]]&lt;K$7,Tabelle2[[#This Row],[Spalte9]]&gt;=K$8),1,2))</f>
        <v>0</v>
      </c>
      <c r="K106" s="4">
        <v>162.19999999999999</v>
      </c>
      <c r="L106" s="35" t="s">
        <v>34</v>
      </c>
      <c r="M106" s="42">
        <f>IF(Tabelle2[[#This Row],[Spalte13]]&gt;=N$7,0,IF(AND(Tabelle2[[#This Row],[Spalte13]]&lt;N$7,Tabelle2[[#This Row],[Spalte13]]&gt;=N$8),1,2))</f>
        <v>2</v>
      </c>
      <c r="N106" s="3">
        <v>3.27</v>
      </c>
      <c r="O106" s="55" t="s">
        <v>38</v>
      </c>
      <c r="P106" s="76">
        <v>52</v>
      </c>
      <c r="Q106" s="75" t="s">
        <v>35</v>
      </c>
      <c r="R106" s="74">
        <f>IF(Tabelle2[[#This Row],[Spalte15]]&lt;=S$7,0,IF(AND(Tabelle2[[#This Row],[Spalte15]]&gt;S$7,Tabelle2[[#This Row],[Spalte15]]&lt;=S$8),1,2))</f>
        <v>0</v>
      </c>
      <c r="S106" s="83">
        <v>55.74</v>
      </c>
      <c r="T106" s="89" t="s">
        <v>68</v>
      </c>
      <c r="U106" s="90">
        <v>43975</v>
      </c>
      <c r="V106" s="116">
        <f>IF(Tabelle2[[#This Row],[Spalte1836]]&lt;$BC$7,0,IF(AND(Tabelle2[[#This Row],[Spalte1836]]&gt;=$BC$7,Tabelle2[[#This Row],[Spalte1836]]&lt;$BC$8),1,2))</f>
        <v>0</v>
      </c>
      <c r="W106" s="111"/>
      <c r="X106" s="111"/>
      <c r="Y106" s="111"/>
      <c r="Z106" s="111">
        <v>1</v>
      </c>
      <c r="AA106" s="111"/>
      <c r="AB106" s="111">
        <v>1</v>
      </c>
      <c r="AC106" s="111"/>
      <c r="AD106" s="111"/>
      <c r="AE106" s="111">
        <v>1</v>
      </c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1"/>
      <c r="AW106" s="111"/>
      <c r="AX106" s="111"/>
      <c r="AY106" s="111"/>
      <c r="AZ106" s="111"/>
      <c r="BA106" s="111"/>
      <c r="BB106" s="111"/>
      <c r="BC106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106" s="105" t="s">
        <v>426</v>
      </c>
    </row>
    <row r="107" spans="1:56" x14ac:dyDescent="0.35">
      <c r="A107" s="30" t="s">
        <v>281</v>
      </c>
      <c r="B107" s="30" t="s">
        <v>282</v>
      </c>
      <c r="C107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07" s="32">
        <f>IF(Tabelle2[[#This Row],[Spalte5]]&lt;=E$7,0,IF(AND(Tabelle2[[#This Row],[Spalte5]]&gt;E$7,Tabelle2[[#This Row],[Spalte5]]&lt;=E$8),1,2))</f>
        <v>2</v>
      </c>
      <c r="E107" s="3">
        <v>1380</v>
      </c>
      <c r="F107" s="35" t="s">
        <v>38</v>
      </c>
      <c r="G107" s="42">
        <f>IF(Tabelle2[[#This Row],[Spalte7]]&lt;=H$7,0,IF(AND(Tabelle2[[#This Row],[Spalte7]]&gt;H$7,Tabelle2[[#This Row],[Spalte7]]&lt;=H$8),1,2))</f>
        <v>0</v>
      </c>
      <c r="H107" s="57">
        <v>3.094E-3</v>
      </c>
      <c r="I107" s="35" t="s">
        <v>38</v>
      </c>
      <c r="J107" s="42">
        <f>IF(Tabelle2[[#This Row],[Spalte9]]&gt;=K$7,0,IF(AND(Tabelle2[[#This Row],[Spalte9]]&lt;K$7,Tabelle2[[#This Row],[Spalte9]]&gt;=K$8),1,2))</f>
        <v>0</v>
      </c>
      <c r="K107" s="4">
        <v>204</v>
      </c>
      <c r="L107" s="35" t="s">
        <v>34</v>
      </c>
      <c r="M107" s="42">
        <f>IF(Tabelle2[[#This Row],[Spalte13]]&gt;=N$7,0,IF(AND(Tabelle2[[#This Row],[Spalte13]]&lt;N$7,Tabelle2[[#This Row],[Spalte13]]&gt;=N$8),1,2))</f>
        <v>0</v>
      </c>
      <c r="N107" s="3">
        <v>4.7</v>
      </c>
      <c r="O107" s="55" t="s">
        <v>34</v>
      </c>
      <c r="P107" s="76">
        <v>76</v>
      </c>
      <c r="Q107" s="75" t="s">
        <v>35</v>
      </c>
      <c r="R107" s="74">
        <f>IF(Tabelle2[[#This Row],[Spalte15]]&lt;=S$7,0,IF(AND(Tabelle2[[#This Row],[Spalte15]]&gt;S$7,Tabelle2[[#This Row],[Spalte15]]&lt;=S$8),1,2))</f>
        <v>0</v>
      </c>
      <c r="S107" s="83">
        <v>65.41</v>
      </c>
      <c r="T107" s="89" t="s">
        <v>68</v>
      </c>
      <c r="U107" s="90">
        <v>43975</v>
      </c>
      <c r="V107" s="116">
        <f>IF(Tabelle2[[#This Row],[Spalte1836]]&lt;$BC$7,0,IF(AND(Tabelle2[[#This Row],[Spalte1836]]&gt;=$BC$7,Tabelle2[[#This Row],[Spalte1836]]&lt;$BC$8),1,2))</f>
        <v>0</v>
      </c>
      <c r="W107" s="111"/>
      <c r="X107" s="111"/>
      <c r="Y107" s="111"/>
      <c r="Z107" s="111"/>
      <c r="AA107" s="111"/>
      <c r="AB107" s="111"/>
      <c r="AC107" s="111"/>
      <c r="AD107" s="111"/>
      <c r="AE107" s="111">
        <v>1</v>
      </c>
      <c r="AF107" s="111"/>
      <c r="AG107" s="111">
        <v>1</v>
      </c>
      <c r="AH107" s="111">
        <v>1</v>
      </c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1"/>
      <c r="AT107" s="111"/>
      <c r="AU107" s="111"/>
      <c r="AV107" s="111"/>
      <c r="AW107" s="111"/>
      <c r="AX107" s="111"/>
      <c r="AY107" s="111"/>
      <c r="AZ107" s="111"/>
      <c r="BA107" s="111"/>
      <c r="BB107" s="111"/>
      <c r="BC107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107" s="105" t="s">
        <v>426</v>
      </c>
    </row>
    <row r="108" spans="1:56" x14ac:dyDescent="0.35">
      <c r="A108" s="30" t="s">
        <v>173</v>
      </c>
      <c r="B108" s="30" t="s">
        <v>174</v>
      </c>
      <c r="C108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08" s="32">
        <f>IF(Tabelle2[[#This Row],[Spalte5]]&lt;=E$7,0,IF(AND(Tabelle2[[#This Row],[Spalte5]]&gt;E$7,Tabelle2[[#This Row],[Spalte5]]&lt;=E$8),1,2))</f>
        <v>0</v>
      </c>
      <c r="E108" s="3">
        <v>870</v>
      </c>
      <c r="F108" s="35" t="s">
        <v>38</v>
      </c>
      <c r="G108" s="42">
        <f>IF(Tabelle2[[#This Row],[Spalte7]]&lt;=H$7,0,IF(AND(Tabelle2[[#This Row],[Spalte7]]&gt;H$7,Tabelle2[[#This Row],[Spalte7]]&lt;=H$8),1,2))</f>
        <v>0</v>
      </c>
      <c r="H108" s="57">
        <v>0.20699999999999999</v>
      </c>
      <c r="I108" s="35" t="s">
        <v>38</v>
      </c>
      <c r="J108" s="42">
        <f>IF(Tabelle2[[#This Row],[Spalte9]]&gt;=K$7,0,IF(AND(Tabelle2[[#This Row],[Spalte9]]&lt;K$7,Tabelle2[[#This Row],[Spalte9]]&gt;=K$8),1,2))</f>
        <v>0</v>
      </c>
      <c r="K108" s="4">
        <v>138</v>
      </c>
      <c r="L108" s="44" t="s">
        <v>68</v>
      </c>
      <c r="M108" s="64">
        <f>IF(Tabelle2[[#This Row],[Spalte13]]&gt;=N$7,0,IF(AND(Tabelle2[[#This Row],[Spalte13]]&lt;N$7,Tabelle2[[#This Row],[Spalte13]]&gt;=N$8),1,2))</f>
        <v>2</v>
      </c>
      <c r="N108" s="3">
        <v>3.14</v>
      </c>
      <c r="O108" s="55" t="s">
        <v>38</v>
      </c>
      <c r="P108" s="76">
        <v>25</v>
      </c>
      <c r="Q108" s="75" t="s">
        <v>35</v>
      </c>
      <c r="R108" s="74">
        <f>IF(Tabelle2[[#This Row],[Spalte15]]&lt;=S$7,0,IF(AND(Tabelle2[[#This Row],[Spalte15]]&gt;S$7,Tabelle2[[#This Row],[Spalte15]]&lt;=S$8),1,2))</f>
        <v>0</v>
      </c>
      <c r="S108" s="83">
        <v>85.5</v>
      </c>
      <c r="T108" s="89" t="s">
        <v>68</v>
      </c>
      <c r="U108" s="90">
        <v>43975</v>
      </c>
      <c r="V108" s="116">
        <f>IF(Tabelle2[[#This Row],[Spalte1836]]&lt;$BC$7,0,IF(AND(Tabelle2[[#This Row],[Spalte1836]]&gt;=$BC$7,Tabelle2[[#This Row],[Spalte1836]]&lt;$BC$8),1,2))</f>
        <v>0</v>
      </c>
      <c r="W108" s="111"/>
      <c r="X108" s="111"/>
      <c r="Y108" s="111"/>
      <c r="Z108" s="111"/>
      <c r="AA108" s="111">
        <v>1</v>
      </c>
      <c r="AB108" s="111">
        <v>1</v>
      </c>
      <c r="AC108" s="111"/>
      <c r="AD108" s="111"/>
      <c r="AE108" s="111">
        <v>1</v>
      </c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108" s="105" t="s">
        <v>426</v>
      </c>
    </row>
    <row r="109" spans="1:56" x14ac:dyDescent="0.35">
      <c r="A109" s="30" t="s">
        <v>319</v>
      </c>
      <c r="B109" s="30" t="s">
        <v>320</v>
      </c>
      <c r="C109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09" s="32">
        <f>IF(Tabelle2[[#This Row],[Spalte5]]&lt;=E$7,0,IF(AND(Tabelle2[[#This Row],[Spalte5]]&gt;E$7,Tabelle2[[#This Row],[Spalte5]]&lt;=E$8),1,2))</f>
        <v>2</v>
      </c>
      <c r="E109" s="3">
        <v>1820</v>
      </c>
      <c r="F109" s="35" t="s">
        <v>38</v>
      </c>
      <c r="G109" s="42">
        <f>IF(Tabelle2[[#This Row],[Spalte7]]&lt;=H$7,0,IF(AND(Tabelle2[[#This Row],[Spalte7]]&gt;H$7,Tabelle2[[#This Row],[Spalte7]]&lt;=H$8),1,2))</f>
        <v>0</v>
      </c>
      <c r="H109" s="57">
        <v>6.9980000000000001E-2</v>
      </c>
      <c r="I109" s="35" t="s">
        <v>38</v>
      </c>
      <c r="J109" s="42">
        <f>IF(Tabelle2[[#This Row],[Spalte9]]&gt;=K$7,0,IF(AND(Tabelle2[[#This Row],[Spalte9]]&lt;K$7,Tabelle2[[#This Row],[Spalte9]]&gt;=K$8),1,2))</f>
        <v>0</v>
      </c>
      <c r="K109" s="4">
        <v>188</v>
      </c>
      <c r="L109" s="44" t="s">
        <v>68</v>
      </c>
      <c r="M109" s="64">
        <f>IF(Tabelle2[[#This Row],[Spalte13]]&gt;=N$7,0,IF(AND(Tabelle2[[#This Row],[Spalte13]]&lt;N$7,Tabelle2[[#This Row],[Spalte13]]&gt;=N$8),1,2))</f>
        <v>2</v>
      </c>
      <c r="N109" s="3">
        <v>3.25</v>
      </c>
      <c r="O109" s="55" t="s">
        <v>38</v>
      </c>
      <c r="P109" s="76">
        <v>77</v>
      </c>
      <c r="Q109" s="75" t="s">
        <v>35</v>
      </c>
      <c r="R109" s="74">
        <f>IF(Tabelle2[[#This Row],[Spalte15]]&lt;=S$7,0,IF(AND(Tabelle2[[#This Row],[Spalte15]]&gt;S$7,Tabelle2[[#This Row],[Spalte15]]&lt;=S$8),1,2))</f>
        <v>0</v>
      </c>
      <c r="S109" s="83">
        <v>90.3</v>
      </c>
      <c r="T109" s="89" t="s">
        <v>68</v>
      </c>
      <c r="U109" s="90">
        <v>43975</v>
      </c>
      <c r="V109" s="116">
        <f>IF(Tabelle2[[#This Row],[Spalte1836]]&lt;$BC$7,0,IF(AND(Tabelle2[[#This Row],[Spalte1836]]&gt;=$BC$7,Tabelle2[[#This Row],[Spalte1836]]&lt;$BC$8),1,2))</f>
        <v>0</v>
      </c>
      <c r="W109" s="111"/>
      <c r="X109" s="111"/>
      <c r="Y109" s="111"/>
      <c r="Z109" s="111">
        <v>1</v>
      </c>
      <c r="AA109" s="111"/>
      <c r="AB109" s="111">
        <v>1</v>
      </c>
      <c r="AC109" s="111"/>
      <c r="AD109" s="111"/>
      <c r="AE109" s="111"/>
      <c r="AF109" s="111"/>
      <c r="AG109" s="111">
        <v>1</v>
      </c>
      <c r="AH109" s="111"/>
      <c r="AI109" s="111"/>
      <c r="AJ109" s="111"/>
      <c r="AK109" s="111"/>
      <c r="AL109" s="111"/>
      <c r="AM109" s="111"/>
      <c r="AN109" s="111"/>
      <c r="AO109" s="111"/>
      <c r="AP109" s="111"/>
      <c r="AQ109" s="111"/>
      <c r="AR109" s="111"/>
      <c r="AS109" s="111"/>
      <c r="AT109" s="111"/>
      <c r="AU109" s="111"/>
      <c r="AV109" s="111"/>
      <c r="AW109" s="111"/>
      <c r="AX109" s="111"/>
      <c r="AY109" s="111"/>
      <c r="AZ109" s="111"/>
      <c r="BA109" s="111"/>
      <c r="BB109" s="111"/>
      <c r="BC109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109" s="105" t="s">
        <v>426</v>
      </c>
    </row>
    <row r="110" spans="1:56" x14ac:dyDescent="0.35">
      <c r="A110" s="30" t="s">
        <v>139</v>
      </c>
      <c r="B110" s="30" t="s">
        <v>140</v>
      </c>
      <c r="C110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10" s="32">
        <f>IF(Tabelle2[[#This Row],[Spalte5]]&lt;=E$7,0,IF(AND(Tabelle2[[#This Row],[Spalte5]]&gt;E$7,Tabelle2[[#This Row],[Spalte5]]&lt;=E$8),1,2))</f>
        <v>2</v>
      </c>
      <c r="E110" s="3">
        <v>970</v>
      </c>
      <c r="F110" s="35" t="s">
        <v>38</v>
      </c>
      <c r="G110" s="42">
        <f>IF(Tabelle2[[#This Row],[Spalte7]]&lt;=H$7,0,IF(AND(Tabelle2[[#This Row],[Spalte7]]&gt;H$7,Tabelle2[[#This Row],[Spalte7]]&lt;=H$8),1,2))</f>
        <v>0</v>
      </c>
      <c r="H110" s="57">
        <v>0</v>
      </c>
      <c r="I110" s="35" t="s">
        <v>38</v>
      </c>
      <c r="J110" s="42">
        <f>IF(Tabelle2[[#This Row],[Spalte9]]&gt;=K$7,0,IF(AND(Tabelle2[[#This Row],[Spalte9]]&lt;K$7,Tabelle2[[#This Row],[Spalte9]]&gt;=K$8),1,2))</f>
        <v>0</v>
      </c>
      <c r="K110" s="4">
        <v>175.5</v>
      </c>
      <c r="L110" s="35" t="s">
        <v>34</v>
      </c>
      <c r="M110" s="42">
        <f>IF(Tabelle2[[#This Row],[Spalte13]]&gt;=N$7,0,IF(AND(Tabelle2[[#This Row],[Spalte13]]&lt;N$7,Tabelle2[[#This Row],[Spalte13]]&gt;=N$8),1,2))</f>
        <v>2</v>
      </c>
      <c r="N110" s="3">
        <v>2.59</v>
      </c>
      <c r="O110" s="55" t="s">
        <v>38</v>
      </c>
      <c r="P110" s="76">
        <v>54</v>
      </c>
      <c r="Q110" s="75" t="s">
        <v>38</v>
      </c>
      <c r="R110" s="74">
        <f>IF(Tabelle2[[#This Row],[Spalte15]]&lt;=S$7,0,IF(AND(Tabelle2[[#This Row],[Spalte15]]&gt;S$7,Tabelle2[[#This Row],[Spalte15]]&lt;=S$8),1,2))</f>
        <v>0</v>
      </c>
      <c r="S110" s="83">
        <v>91.5</v>
      </c>
      <c r="T110" s="89" t="s">
        <v>68</v>
      </c>
      <c r="U110" s="90">
        <v>43975</v>
      </c>
      <c r="V110" s="116">
        <f>IF(Tabelle2[[#This Row],[Spalte1836]]&lt;$BC$7,0,IF(AND(Tabelle2[[#This Row],[Spalte1836]]&gt;=$BC$7,Tabelle2[[#This Row],[Spalte1836]]&lt;$BC$8),1,2))</f>
        <v>0</v>
      </c>
      <c r="W110" s="111"/>
      <c r="X110" s="111"/>
      <c r="Y110" s="111"/>
      <c r="Z110" s="111">
        <v>1</v>
      </c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  <c r="AK110" s="111"/>
      <c r="AL110" s="111"/>
      <c r="AM110" s="111"/>
      <c r="AN110" s="111"/>
      <c r="AO110" s="111"/>
      <c r="AP110" s="111"/>
      <c r="AQ110" s="111"/>
      <c r="AR110" s="111"/>
      <c r="AS110" s="111"/>
      <c r="AT110" s="111"/>
      <c r="AU110" s="111"/>
      <c r="AV110" s="111"/>
      <c r="AW110" s="111"/>
      <c r="AX110" s="111"/>
      <c r="AY110" s="111"/>
      <c r="AZ110" s="111"/>
      <c r="BA110" s="111"/>
      <c r="BB110" s="111"/>
      <c r="BC110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110" s="105" t="s">
        <v>426</v>
      </c>
    </row>
    <row r="111" spans="1:56" x14ac:dyDescent="0.35">
      <c r="A111" s="30" t="s">
        <v>239</v>
      </c>
      <c r="B111" s="30" t="s">
        <v>240</v>
      </c>
      <c r="C111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11" s="32">
        <f>IF(Tabelle2[[#This Row],[Spalte5]]&lt;=E$7,0,IF(AND(Tabelle2[[#This Row],[Spalte5]]&gt;E$7,Tabelle2[[#This Row],[Spalte5]]&lt;=E$8),1,2))</f>
        <v>2</v>
      </c>
      <c r="E111" s="3">
        <v>1110</v>
      </c>
      <c r="F111" s="35" t="s">
        <v>38</v>
      </c>
      <c r="G111" s="42">
        <f>IF(Tabelle2[[#This Row],[Spalte7]]&lt;=H$7,0,IF(AND(Tabelle2[[#This Row],[Spalte7]]&gt;H$7,Tabelle2[[#This Row],[Spalte7]]&lt;=H$8),1,2))</f>
        <v>0</v>
      </c>
      <c r="H111" s="57">
        <v>8.1199999999999987E-3</v>
      </c>
      <c r="I111" s="35" t="s">
        <v>38</v>
      </c>
      <c r="J111" s="42">
        <f>IF(Tabelle2[[#This Row],[Spalte9]]&gt;=K$7,0,IF(AND(Tabelle2[[#This Row],[Spalte9]]&lt;K$7,Tabelle2[[#This Row],[Spalte9]]&gt;=K$8),1,2))</f>
        <v>0</v>
      </c>
      <c r="K111" s="4">
        <v>296</v>
      </c>
      <c r="L111" s="44" t="s">
        <v>68</v>
      </c>
      <c r="M111" s="64">
        <f>IF(Tabelle2[[#This Row],[Spalte13]]&gt;=N$7,0,IF(AND(Tabelle2[[#This Row],[Spalte13]]&lt;N$7,Tabelle2[[#This Row],[Spalte13]]&gt;=N$8),1,2))</f>
        <v>0</v>
      </c>
      <c r="N111" s="3">
        <v>4.45</v>
      </c>
      <c r="O111" s="55" t="s">
        <v>38</v>
      </c>
      <c r="P111" s="76">
        <v>110</v>
      </c>
      <c r="Q111" s="75" t="s">
        <v>35</v>
      </c>
      <c r="R111" s="74">
        <f>IF(Tabelle2[[#This Row],[Spalte15]]&lt;=S$7,0,IF(AND(Tabelle2[[#This Row],[Spalte15]]&gt;S$7,Tabelle2[[#This Row],[Spalte15]]&lt;=S$8),1,2))</f>
        <v>1</v>
      </c>
      <c r="S111" s="83">
        <v>100.9</v>
      </c>
      <c r="T111" s="89" t="s">
        <v>68</v>
      </c>
      <c r="U111" s="90">
        <v>43975</v>
      </c>
      <c r="V111" s="116">
        <f>IF(Tabelle2[[#This Row],[Spalte1836]]&lt;$BC$7,0,IF(AND(Tabelle2[[#This Row],[Spalte1836]]&gt;=$BC$7,Tabelle2[[#This Row],[Spalte1836]]&lt;$BC$8),1,2))</f>
        <v>0</v>
      </c>
      <c r="W111" s="111"/>
      <c r="X111" s="111"/>
      <c r="Y111" s="111"/>
      <c r="Z111" s="111">
        <v>1</v>
      </c>
      <c r="AA111" s="111"/>
      <c r="AB111" s="111"/>
      <c r="AC111" s="111"/>
      <c r="AD111" s="111"/>
      <c r="AE111" s="111">
        <v>1</v>
      </c>
      <c r="AF111" s="111"/>
      <c r="AG111" s="111"/>
      <c r="AH111" s="111"/>
      <c r="AI111" s="111"/>
      <c r="AJ111" s="111"/>
      <c r="AK111" s="111"/>
      <c r="AL111" s="111"/>
      <c r="AM111" s="111"/>
      <c r="AN111" s="111"/>
      <c r="AO111" s="111"/>
      <c r="AP111" s="111"/>
      <c r="AQ111" s="111"/>
      <c r="AR111" s="111"/>
      <c r="AS111" s="111"/>
      <c r="AT111" s="111"/>
      <c r="AU111" s="111"/>
      <c r="AV111" s="111"/>
      <c r="AW111" s="111"/>
      <c r="AX111" s="111"/>
      <c r="AY111" s="111"/>
      <c r="AZ111" s="111"/>
      <c r="BA111" s="111"/>
      <c r="BB111" s="111"/>
      <c r="BC111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111" s="105" t="s">
        <v>426</v>
      </c>
    </row>
    <row r="112" spans="1:56" x14ac:dyDescent="0.35">
      <c r="A112" s="30" t="s">
        <v>311</v>
      </c>
      <c r="B112" s="30" t="s">
        <v>312</v>
      </c>
      <c r="C112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12" s="32">
        <f>IF(Tabelle2[[#This Row],[Spalte5]]&lt;=E$7,0,IF(AND(Tabelle2[[#This Row],[Spalte5]]&gt;E$7,Tabelle2[[#This Row],[Spalte5]]&lt;=E$8),1,2))</f>
        <v>2</v>
      </c>
      <c r="E112" s="3">
        <v>990</v>
      </c>
      <c r="F112" s="35" t="s">
        <v>38</v>
      </c>
      <c r="G112" s="42">
        <f>IF(Tabelle2[[#This Row],[Spalte7]]&lt;=H$7,0,IF(AND(Tabelle2[[#This Row],[Spalte7]]&gt;H$7,Tabelle2[[#This Row],[Spalte7]]&lt;=H$8),1,2))</f>
        <v>1</v>
      </c>
      <c r="H112" s="57">
        <v>0.45</v>
      </c>
      <c r="I112" s="35" t="s">
        <v>38</v>
      </c>
      <c r="J112" s="42">
        <f>IF(Tabelle2[[#This Row],[Spalte9]]&gt;=K$7,0,IF(AND(Tabelle2[[#This Row],[Spalte9]]&lt;K$7,Tabelle2[[#This Row],[Spalte9]]&gt;=K$8),1,2))</f>
        <v>0</v>
      </c>
      <c r="K112" s="4">
        <v>171</v>
      </c>
      <c r="L112" s="35" t="s">
        <v>34</v>
      </c>
      <c r="M112" s="42">
        <f>IF(Tabelle2[[#This Row],[Spalte13]]&gt;=N$7,0,IF(AND(Tabelle2[[#This Row],[Spalte13]]&lt;N$7,Tabelle2[[#This Row],[Spalte13]]&gt;=N$8),1,2))</f>
        <v>2</v>
      </c>
      <c r="N112" s="3">
        <v>2.74</v>
      </c>
      <c r="O112" s="55" t="s">
        <v>34</v>
      </c>
      <c r="P112" s="76">
        <v>52</v>
      </c>
      <c r="Q112" s="75" t="s">
        <v>35</v>
      </c>
      <c r="R112" s="74">
        <f>IF(Tabelle2[[#This Row],[Spalte15]]&lt;=S$7,0,IF(AND(Tabelle2[[#This Row],[Spalte15]]&gt;S$7,Tabelle2[[#This Row],[Spalte15]]&lt;=S$8),1,2))</f>
        <v>1</v>
      </c>
      <c r="S112" s="83">
        <v>108</v>
      </c>
      <c r="T112" s="89" t="s">
        <v>68</v>
      </c>
      <c r="U112" s="90">
        <v>43975</v>
      </c>
      <c r="V112" s="116">
        <f>IF(Tabelle2[[#This Row],[Spalte1836]]&lt;$BC$7,0,IF(AND(Tabelle2[[#This Row],[Spalte1836]]&gt;=$BC$7,Tabelle2[[#This Row],[Spalte1836]]&lt;$BC$8),1,2))</f>
        <v>0</v>
      </c>
      <c r="W112" s="111"/>
      <c r="X112" s="111"/>
      <c r="Y112" s="111"/>
      <c r="Z112" s="111">
        <v>1</v>
      </c>
      <c r="AA112" s="111"/>
      <c r="AB112" s="111"/>
      <c r="AC112" s="111"/>
      <c r="AD112" s="111"/>
      <c r="AE112" s="111"/>
      <c r="AF112" s="111"/>
      <c r="AG112" s="111"/>
      <c r="AH112" s="111"/>
      <c r="AI112" s="111"/>
      <c r="AJ112" s="111"/>
      <c r="AK112" s="111"/>
      <c r="AL112" s="111"/>
      <c r="AM112" s="111"/>
      <c r="AN112" s="111"/>
      <c r="AO112" s="111"/>
      <c r="AP112" s="111"/>
      <c r="AQ112" s="111"/>
      <c r="AR112" s="111"/>
      <c r="AS112" s="111"/>
      <c r="AT112" s="111"/>
      <c r="AU112" s="111"/>
      <c r="AV112" s="111"/>
      <c r="AW112" s="111"/>
      <c r="AX112" s="111"/>
      <c r="AY112" s="111"/>
      <c r="AZ112" s="111"/>
      <c r="BA112" s="111"/>
      <c r="BB112" s="111"/>
      <c r="BC112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112" s="105" t="s">
        <v>426</v>
      </c>
    </row>
    <row r="113" spans="1:56" x14ac:dyDescent="0.35">
      <c r="A113" s="30" t="s">
        <v>317</v>
      </c>
      <c r="B113" s="30" t="s">
        <v>318</v>
      </c>
      <c r="C113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13" s="32">
        <f>IF(Tabelle2[[#This Row],[Spalte5]]&lt;=E$7,0,IF(AND(Tabelle2[[#This Row],[Spalte5]]&gt;E$7,Tabelle2[[#This Row],[Spalte5]]&lt;=E$8),1,2))</f>
        <v>0</v>
      </c>
      <c r="E113" s="3">
        <v>820</v>
      </c>
      <c r="F113" s="35" t="s">
        <v>38</v>
      </c>
      <c r="G113" s="42">
        <f>IF(Tabelle2[[#This Row],[Spalte7]]&lt;=H$7,0,IF(AND(Tabelle2[[#This Row],[Spalte7]]&gt;H$7,Tabelle2[[#This Row],[Spalte7]]&lt;=H$8),1,2))</f>
        <v>2</v>
      </c>
      <c r="H113" s="57">
        <v>1.379</v>
      </c>
      <c r="I113" s="35" t="s">
        <v>38</v>
      </c>
      <c r="J113" s="42">
        <f>IF(Tabelle2[[#This Row],[Spalte9]]&gt;=K$7,0,IF(AND(Tabelle2[[#This Row],[Spalte9]]&lt;K$7,Tabelle2[[#This Row],[Spalte9]]&gt;=K$8),1,2))</f>
        <v>0</v>
      </c>
      <c r="K113" s="4">
        <v>169</v>
      </c>
      <c r="L113" s="35" t="s">
        <v>38</v>
      </c>
      <c r="M113" s="42">
        <f>IF(Tabelle2[[#This Row],[Spalte13]]&gt;=N$7,0,IF(AND(Tabelle2[[#This Row],[Spalte13]]&lt;N$7,Tabelle2[[#This Row],[Spalte13]]&gt;=N$8),1,2))</f>
        <v>2</v>
      </c>
      <c r="N113" s="4">
        <v>2.73</v>
      </c>
      <c r="O113" s="55" t="s">
        <v>38</v>
      </c>
      <c r="P113" s="76">
        <v>68</v>
      </c>
      <c r="Q113" s="75" t="s">
        <v>35</v>
      </c>
      <c r="R113" s="74">
        <f>IF(Tabelle2[[#This Row],[Spalte15]]&lt;=S$7,0,IF(AND(Tabelle2[[#This Row],[Spalte15]]&gt;S$7,Tabelle2[[#This Row],[Spalte15]]&lt;=S$8),1,2))</f>
        <v>1</v>
      </c>
      <c r="S113" s="83">
        <v>110</v>
      </c>
      <c r="T113" s="89" t="s">
        <v>68</v>
      </c>
      <c r="U113" s="90">
        <v>43975</v>
      </c>
      <c r="V113" s="116">
        <f>IF(Tabelle2[[#This Row],[Spalte1836]]&lt;$BC$7,0,IF(AND(Tabelle2[[#This Row],[Spalte1836]]&gt;=$BC$7,Tabelle2[[#This Row],[Spalte1836]]&lt;$BC$8),1,2))</f>
        <v>0</v>
      </c>
      <c r="W113" s="111"/>
      <c r="X113" s="111"/>
      <c r="Y113" s="111"/>
      <c r="Z113" s="111"/>
      <c r="AA113" s="111"/>
      <c r="AB113" s="111"/>
      <c r="AC113" s="111"/>
      <c r="AD113" s="111"/>
      <c r="AE113" s="111">
        <v>1</v>
      </c>
      <c r="AF113" s="111"/>
      <c r="AG113" s="111">
        <v>1</v>
      </c>
      <c r="AH113" s="111"/>
      <c r="AI113" s="111"/>
      <c r="AJ113" s="111"/>
      <c r="AK113" s="111"/>
      <c r="AL113" s="111"/>
      <c r="AM113" s="111"/>
      <c r="AN113" s="111"/>
      <c r="AO113" s="111"/>
      <c r="AP113" s="111"/>
      <c r="AQ113" s="111"/>
      <c r="AR113" s="111"/>
      <c r="AS113" s="111"/>
      <c r="AT113" s="111"/>
      <c r="AU113" s="111"/>
      <c r="AV113" s="111"/>
      <c r="AW113" s="111"/>
      <c r="AX113" s="111"/>
      <c r="AY113" s="111"/>
      <c r="AZ113" s="111"/>
      <c r="BA113" s="111"/>
      <c r="BB113" s="111"/>
      <c r="BC113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113" s="105" t="s">
        <v>426</v>
      </c>
    </row>
    <row r="114" spans="1:56" x14ac:dyDescent="0.35">
      <c r="A114" s="30" t="s">
        <v>209</v>
      </c>
      <c r="B114" s="30" t="s">
        <v>210</v>
      </c>
      <c r="C114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14" s="32">
        <f>IF(Tabelle2[[#This Row],[Spalte5]]&lt;=E$7,0,IF(AND(Tabelle2[[#This Row],[Spalte5]]&gt;E$7,Tabelle2[[#This Row],[Spalte5]]&lt;=E$8),1,2))</f>
        <v>2</v>
      </c>
      <c r="E114" s="3">
        <v>930</v>
      </c>
      <c r="F114" s="35" t="s">
        <v>38</v>
      </c>
      <c r="G114" s="42">
        <f>IF(Tabelle2[[#This Row],[Spalte7]]&lt;=H$7,0,IF(AND(Tabelle2[[#This Row],[Spalte7]]&gt;H$7,Tabelle2[[#This Row],[Spalte7]]&lt;=H$8),1,2))</f>
        <v>0</v>
      </c>
      <c r="H114" s="57">
        <v>6.701E-2</v>
      </c>
      <c r="I114" s="35" t="s">
        <v>38</v>
      </c>
      <c r="J114" s="42">
        <f>IF(Tabelle2[[#This Row],[Spalte9]]&gt;=K$7,0,IF(AND(Tabelle2[[#This Row],[Spalte9]]&lt;K$7,Tabelle2[[#This Row],[Spalte9]]&gt;=K$8),1,2))</f>
        <v>0</v>
      </c>
      <c r="K114" s="4">
        <v>236</v>
      </c>
      <c r="L114" s="44" t="s">
        <v>68</v>
      </c>
      <c r="M114" s="64">
        <f>IF(Tabelle2[[#This Row],[Spalte13]]&gt;=N$7,0,IF(AND(Tabelle2[[#This Row],[Spalte13]]&lt;N$7,Tabelle2[[#This Row],[Spalte13]]&gt;=N$8),1,2))</f>
        <v>2</v>
      </c>
      <c r="N114" s="3">
        <v>3.19</v>
      </c>
      <c r="O114" s="55" t="s">
        <v>38</v>
      </c>
      <c r="P114" s="76">
        <v>106</v>
      </c>
      <c r="Q114" s="75" t="s">
        <v>35</v>
      </c>
      <c r="R114" s="74">
        <f>IF(Tabelle2[[#This Row],[Spalte15]]&lt;=S$7,0,IF(AND(Tabelle2[[#This Row],[Spalte15]]&gt;S$7,Tabelle2[[#This Row],[Spalte15]]&lt;=S$8),1,2))</f>
        <v>2</v>
      </c>
      <c r="S114" s="83">
        <v>122.76</v>
      </c>
      <c r="T114" s="89" t="s">
        <v>419</v>
      </c>
      <c r="U114" s="90">
        <v>43975</v>
      </c>
      <c r="V114" s="116">
        <f>IF(Tabelle2[[#This Row],[Spalte1836]]&lt;$BC$7,0,IF(AND(Tabelle2[[#This Row],[Spalte1836]]&gt;=$BC$7,Tabelle2[[#This Row],[Spalte1836]]&lt;$BC$8),1,2))</f>
        <v>0</v>
      </c>
      <c r="W114" s="111"/>
      <c r="X114" s="111"/>
      <c r="Y114" s="111"/>
      <c r="Z114" s="111">
        <v>1</v>
      </c>
      <c r="AA114" s="111"/>
      <c r="AB114" s="111"/>
      <c r="AC114" s="111"/>
      <c r="AD114" s="111"/>
      <c r="AE114" s="111">
        <v>1</v>
      </c>
      <c r="AF114" s="111"/>
      <c r="AG114" s="111">
        <v>1</v>
      </c>
      <c r="AH114" s="111">
        <v>1</v>
      </c>
      <c r="AI114" s="111"/>
      <c r="AJ114" s="111"/>
      <c r="AK114" s="111"/>
      <c r="AL114" s="111"/>
      <c r="AM114" s="111"/>
      <c r="AN114" s="111"/>
      <c r="AO114" s="111"/>
      <c r="AP114" s="111"/>
      <c r="AQ114" s="111"/>
      <c r="AR114" s="111"/>
      <c r="AS114" s="111"/>
      <c r="AT114" s="111"/>
      <c r="AU114" s="111"/>
      <c r="AV114" s="111"/>
      <c r="AW114" s="111"/>
      <c r="AX114" s="111"/>
      <c r="AY114" s="111"/>
      <c r="AZ114" s="111"/>
      <c r="BA114" s="111"/>
      <c r="BB114" s="111"/>
      <c r="BC114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114" s="105" t="s">
        <v>426</v>
      </c>
    </row>
    <row r="115" spans="1:56" x14ac:dyDescent="0.35">
      <c r="A115" s="30" t="s">
        <v>167</v>
      </c>
      <c r="B115" s="30" t="s">
        <v>168</v>
      </c>
      <c r="C115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15" s="32">
        <f>IF(Tabelle2[[#This Row],[Spalte5]]&lt;=E$7,0,IF(AND(Tabelle2[[#This Row],[Spalte5]]&gt;E$7,Tabelle2[[#This Row],[Spalte5]]&lt;=E$8),1,2))</f>
        <v>0</v>
      </c>
      <c r="E115" s="3">
        <v>860</v>
      </c>
      <c r="F115" s="35" t="s">
        <v>38</v>
      </c>
      <c r="G115" s="42">
        <f>IF(Tabelle2[[#This Row],[Spalte7]]&lt;=H$7,0,IF(AND(Tabelle2[[#This Row],[Spalte7]]&gt;H$7,Tabelle2[[#This Row],[Spalte7]]&lt;=H$8),1,2))</f>
        <v>0</v>
      </c>
      <c r="H115" s="57">
        <v>1.2909999999999998E-3</v>
      </c>
      <c r="I115" s="35" t="s">
        <v>38</v>
      </c>
      <c r="J115" s="42">
        <f>IF(Tabelle2[[#This Row],[Spalte9]]&gt;=K$7,0,IF(AND(Tabelle2[[#This Row],[Spalte9]]&lt;K$7,Tabelle2[[#This Row],[Spalte9]]&gt;=K$8),1,2))</f>
        <v>0</v>
      </c>
      <c r="K115" s="4">
        <v>226.1</v>
      </c>
      <c r="L115" s="35" t="s">
        <v>34</v>
      </c>
      <c r="M115" s="42">
        <f>IF(Tabelle2[[#This Row],[Spalte13]]&gt;=N$7,0,IF(AND(Tabelle2[[#This Row],[Spalte13]]&lt;N$7,Tabelle2[[#This Row],[Spalte13]]&gt;=N$8),1,2))</f>
        <v>0</v>
      </c>
      <c r="N115" s="3">
        <v>5.52</v>
      </c>
      <c r="O115" s="55" t="s">
        <v>34</v>
      </c>
      <c r="P115" s="76">
        <v>83</v>
      </c>
      <c r="Q115" s="75" t="s">
        <v>35</v>
      </c>
      <c r="R115" s="74">
        <f>IF(Tabelle2[[#This Row],[Spalte15]]&lt;=S$7,0,IF(AND(Tabelle2[[#This Row],[Spalte15]]&gt;S$7,Tabelle2[[#This Row],[Spalte15]]&lt;=S$8),1,2))</f>
        <v>2</v>
      </c>
      <c r="S115" s="83">
        <v>152.22</v>
      </c>
      <c r="T115" s="89" t="s">
        <v>68</v>
      </c>
      <c r="U115" s="90">
        <v>43975</v>
      </c>
      <c r="V115" s="116">
        <f>IF(Tabelle2[[#This Row],[Spalte1836]]&lt;$BC$7,0,IF(AND(Tabelle2[[#This Row],[Spalte1836]]&gt;=$BC$7,Tabelle2[[#This Row],[Spalte1836]]&lt;$BC$8),1,2))</f>
        <v>0</v>
      </c>
      <c r="W115" s="111"/>
      <c r="X115" s="111"/>
      <c r="Y115" s="111"/>
      <c r="Z115" s="111"/>
      <c r="AA115" s="111"/>
      <c r="AB115" s="111"/>
      <c r="AC115" s="111"/>
      <c r="AD115" s="111"/>
      <c r="AE115" s="111">
        <v>1</v>
      </c>
      <c r="AF115" s="111"/>
      <c r="AG115" s="111">
        <v>1</v>
      </c>
      <c r="AH115" s="111">
        <v>1</v>
      </c>
      <c r="AI115" s="111"/>
      <c r="AJ115" s="111"/>
      <c r="AK115" s="111"/>
      <c r="AL115" s="111"/>
      <c r="AM115" s="111"/>
      <c r="AN115" s="111"/>
      <c r="AO115" s="111"/>
      <c r="AP115" s="111"/>
      <c r="AQ115" s="111"/>
      <c r="AR115" s="111"/>
      <c r="AS115" s="111"/>
      <c r="AT115" s="111"/>
      <c r="AU115" s="111"/>
      <c r="AV115" s="111"/>
      <c r="AW115" s="111"/>
      <c r="AX115" s="111"/>
      <c r="AY115" s="111"/>
      <c r="AZ115" s="111"/>
      <c r="BA115" s="111"/>
      <c r="BB115" s="111"/>
      <c r="BC115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115" s="105" t="s">
        <v>426</v>
      </c>
    </row>
    <row r="116" spans="1:56" x14ac:dyDescent="0.35">
      <c r="A116" s="30" t="s">
        <v>275</v>
      </c>
      <c r="B116" s="30" t="s">
        <v>276</v>
      </c>
      <c r="C116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16" s="32">
        <f>IF(Tabelle2[[#This Row],[Spalte5]]&lt;=E$7,0,IF(AND(Tabelle2[[#This Row],[Spalte5]]&gt;E$7,Tabelle2[[#This Row],[Spalte5]]&lt;=E$8),1,2))</f>
        <v>1</v>
      </c>
      <c r="E116" s="3">
        <v>890</v>
      </c>
      <c r="F116" s="35" t="s">
        <v>38</v>
      </c>
      <c r="G116" s="42">
        <f>IF(Tabelle2[[#This Row],[Spalte7]]&lt;=H$7,0,IF(AND(Tabelle2[[#This Row],[Spalte7]]&gt;H$7,Tabelle2[[#This Row],[Spalte7]]&lt;=H$8),1,2))</f>
        <v>0</v>
      </c>
      <c r="H116" s="57">
        <v>0.1777</v>
      </c>
      <c r="I116" s="35" t="s">
        <v>38</v>
      </c>
      <c r="J116" s="42">
        <f>IF(Tabelle2[[#This Row],[Spalte9]]&gt;=K$7,0,IF(AND(Tabelle2[[#This Row],[Spalte9]]&lt;K$7,Tabelle2[[#This Row],[Spalte9]]&gt;=K$8),1,2))</f>
        <v>0</v>
      </c>
      <c r="K116" s="4">
        <v>156</v>
      </c>
      <c r="L116" s="44" t="s">
        <v>68</v>
      </c>
      <c r="M116" s="64">
        <f>IF(Tabelle2[[#This Row],[Spalte13]]&gt;=N$7,0,IF(AND(Tabelle2[[#This Row],[Spalte13]]&lt;N$7,Tabelle2[[#This Row],[Spalte13]]&gt;=N$8),1,2))</f>
        <v>2</v>
      </c>
      <c r="N116" s="3">
        <v>3.24</v>
      </c>
      <c r="O116" s="55" t="s">
        <v>38</v>
      </c>
      <c r="P116" s="76">
        <v>40</v>
      </c>
      <c r="Q116" s="75" t="s">
        <v>35</v>
      </c>
      <c r="R116" s="74">
        <f>IF(Tabelle2[[#This Row],[Spalte15]]&lt;=S$7,0,IF(AND(Tabelle2[[#This Row],[Spalte15]]&gt;S$7,Tabelle2[[#This Row],[Spalte15]]&lt;=S$8),1,2))</f>
        <v>2</v>
      </c>
      <c r="S116" s="83">
        <v>155</v>
      </c>
      <c r="T116" s="89" t="s">
        <v>68</v>
      </c>
      <c r="U116" s="90">
        <v>43975</v>
      </c>
      <c r="V116" s="116">
        <f>IF(Tabelle2[[#This Row],[Spalte1836]]&lt;$BC$7,0,IF(AND(Tabelle2[[#This Row],[Spalte1836]]&gt;=$BC$7,Tabelle2[[#This Row],[Spalte1836]]&lt;$BC$8),1,2))</f>
        <v>0</v>
      </c>
      <c r="W116" s="111">
        <v>1</v>
      </c>
      <c r="X116" s="111"/>
      <c r="Y116" s="111"/>
      <c r="Z116" s="111"/>
      <c r="AA116" s="111"/>
      <c r="AB116" s="111"/>
      <c r="AC116" s="111"/>
      <c r="AD116" s="111"/>
      <c r="AE116" s="111">
        <v>1</v>
      </c>
      <c r="AF116" s="111"/>
      <c r="AG116" s="111">
        <v>1</v>
      </c>
      <c r="AH116" s="111">
        <v>1</v>
      </c>
      <c r="AI116" s="111"/>
      <c r="AJ116" s="111"/>
      <c r="AK116" s="111"/>
      <c r="AL116" s="111"/>
      <c r="AM116" s="111"/>
      <c r="AN116" s="111"/>
      <c r="AO116" s="111"/>
      <c r="AP116" s="111"/>
      <c r="AQ116" s="111"/>
      <c r="AR116" s="111"/>
      <c r="AS116" s="111"/>
      <c r="AT116" s="111"/>
      <c r="AU116" s="111"/>
      <c r="AV116" s="111"/>
      <c r="AW116" s="111"/>
      <c r="AX116" s="111"/>
      <c r="AY116" s="111"/>
      <c r="AZ116" s="111"/>
      <c r="BA116" s="111"/>
      <c r="BB116" s="111"/>
      <c r="BC116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116" s="105" t="s">
        <v>426</v>
      </c>
    </row>
    <row r="117" spans="1:56" x14ac:dyDescent="0.35">
      <c r="A117" s="30" t="s">
        <v>110</v>
      </c>
      <c r="B117" s="30" t="s">
        <v>111</v>
      </c>
      <c r="C117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17" s="32">
        <f>IF(Tabelle2[[#This Row],[Spalte5]]&lt;=E$7,0,IF(AND(Tabelle2[[#This Row],[Spalte5]]&gt;E$7,Tabelle2[[#This Row],[Spalte5]]&lt;=E$8),1,2))</f>
        <v>0</v>
      </c>
      <c r="E117" s="3">
        <v>697</v>
      </c>
      <c r="F117" s="35" t="s">
        <v>34</v>
      </c>
      <c r="G117" s="42">
        <f>IF(Tabelle2[[#This Row],[Spalte7]]&lt;=H$7,0,IF(AND(Tabelle2[[#This Row],[Spalte7]]&gt;H$7,Tabelle2[[#This Row],[Spalte7]]&lt;=H$8),1,2))</f>
        <v>0</v>
      </c>
      <c r="H117" s="57">
        <v>1.8200000000000001E-2</v>
      </c>
      <c r="I117" s="35" t="s">
        <v>34</v>
      </c>
      <c r="J117" s="42">
        <f>IF(Tabelle2[[#This Row],[Spalte9]]&gt;=K$7,0,IF(AND(Tabelle2[[#This Row],[Spalte9]]&lt;K$7,Tabelle2[[#This Row],[Spalte9]]&gt;=K$8),1,2))</f>
        <v>1</v>
      </c>
      <c r="K117" s="4">
        <v>93.6</v>
      </c>
      <c r="L117" s="35" t="s">
        <v>34</v>
      </c>
      <c r="M117" s="42">
        <f>IF(Tabelle2[[#This Row],[Spalte13]]&gt;=N$7,0,IF(AND(Tabelle2[[#This Row],[Spalte13]]&lt;N$7,Tabelle2[[#This Row],[Spalte13]]&gt;=N$8),1,2))</f>
        <v>1</v>
      </c>
      <c r="N117" s="3">
        <v>3.99</v>
      </c>
      <c r="O117" s="55" t="s">
        <v>34</v>
      </c>
      <c r="P117" s="68">
        <v>-8</v>
      </c>
      <c r="Q117" s="72" t="s">
        <v>45</v>
      </c>
      <c r="R117" s="42">
        <f>IF(Tabelle2[[#This Row],[Spalte15]]&lt;=S$7,0,IF(AND(Tabelle2[[#This Row],[Spalte15]]&gt;S$7,Tabelle2[[#This Row],[Spalte15]]&lt;=S$8),1,2))</f>
        <v>2</v>
      </c>
      <c r="S117" s="84">
        <v>170</v>
      </c>
      <c r="T117" s="89" t="s">
        <v>68</v>
      </c>
      <c r="U117" s="90">
        <v>43975</v>
      </c>
      <c r="V117" s="116">
        <f>IF(Tabelle2[[#This Row],[Spalte1836]]&lt;$BC$7,0,IF(AND(Tabelle2[[#This Row],[Spalte1836]]&gt;=$BC$7,Tabelle2[[#This Row],[Spalte1836]]&lt;$BC$8),1,2))</f>
        <v>0</v>
      </c>
      <c r="W117" s="114">
        <v>1</v>
      </c>
      <c r="X117" s="114"/>
      <c r="Y117" s="114"/>
      <c r="Z117" s="114"/>
      <c r="AA117" s="114"/>
      <c r="AB117" s="114"/>
      <c r="AC117" s="114"/>
      <c r="AD117" s="114"/>
      <c r="AE117" s="114">
        <v>1</v>
      </c>
      <c r="AF117" s="114"/>
      <c r="AG117" s="114">
        <v>1</v>
      </c>
      <c r="AH117" s="114">
        <v>1</v>
      </c>
      <c r="AI117" s="114"/>
      <c r="AJ117" s="114"/>
      <c r="AK117" s="114"/>
      <c r="AL117" s="114"/>
      <c r="AM117" s="114"/>
      <c r="AN117" s="114"/>
      <c r="AO117" s="114"/>
      <c r="AP117" s="114"/>
      <c r="AQ117" s="114"/>
      <c r="AR117" s="114"/>
      <c r="AS117" s="114"/>
      <c r="AT117" s="114"/>
      <c r="AU117" s="114"/>
      <c r="AV117" s="114"/>
      <c r="AW117" s="114"/>
      <c r="AX117" s="114"/>
      <c r="AY117" s="114"/>
      <c r="AZ117" s="114"/>
      <c r="BA117" s="114"/>
      <c r="BB117" s="114"/>
      <c r="BC117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117" s="105" t="s">
        <v>426</v>
      </c>
    </row>
    <row r="118" spans="1:56" x14ac:dyDescent="0.35">
      <c r="A118" s="30" t="s">
        <v>114</v>
      </c>
      <c r="B118" s="30" t="s">
        <v>115</v>
      </c>
      <c r="C118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18" s="32">
        <f>IF(Tabelle2[[#This Row],[Spalte5]]&lt;=E$7,0,IF(AND(Tabelle2[[#This Row],[Spalte5]]&gt;E$7,Tabelle2[[#This Row],[Spalte5]]&lt;=E$8),1,2))</f>
        <v>0</v>
      </c>
      <c r="E118" s="3">
        <v>860</v>
      </c>
      <c r="F118" s="35" t="s">
        <v>38</v>
      </c>
      <c r="G118" s="42">
        <f>IF(Tabelle2[[#This Row],[Spalte7]]&lt;=H$7,0,IF(AND(Tabelle2[[#This Row],[Spalte7]]&gt;H$7,Tabelle2[[#This Row],[Spalte7]]&lt;=H$8),1,2))</f>
        <v>0</v>
      </c>
      <c r="H118" s="57">
        <v>7.9590000000000008E-2</v>
      </c>
      <c r="I118" s="35" t="s">
        <v>38</v>
      </c>
      <c r="J118" s="42">
        <f>IF(Tabelle2[[#This Row],[Spalte9]]&gt;=K$7,0,IF(AND(Tabelle2[[#This Row],[Spalte9]]&lt;K$7,Tabelle2[[#This Row],[Spalte9]]&gt;=K$8),1,2))</f>
        <v>0</v>
      </c>
      <c r="K118" s="4">
        <v>162</v>
      </c>
      <c r="L118" s="35" t="s">
        <v>34</v>
      </c>
      <c r="M118" s="42">
        <f>IF(Tabelle2[[#This Row],[Spalte13]]&gt;=N$7,0,IF(AND(Tabelle2[[#This Row],[Spalte13]]&lt;N$7,Tabelle2[[#This Row],[Spalte13]]&gt;=N$8),1,2))</f>
        <v>1</v>
      </c>
      <c r="N118" s="3">
        <v>3.63</v>
      </c>
      <c r="O118" s="55" t="s">
        <v>34</v>
      </c>
      <c r="P118" s="68">
        <v>43</v>
      </c>
      <c r="Q118" s="75" t="s">
        <v>38</v>
      </c>
      <c r="R118" s="74">
        <f>IF(Tabelle2[[#This Row],[Spalte15]]&lt;=S$7,0,IF(AND(Tabelle2[[#This Row],[Spalte15]]&gt;S$7,Tabelle2[[#This Row],[Spalte15]]&lt;=S$8),1,2))</f>
        <v>2</v>
      </c>
      <c r="S118" s="84">
        <v>175.44</v>
      </c>
      <c r="T118" s="89" t="s">
        <v>68</v>
      </c>
      <c r="U118" s="90">
        <v>43975</v>
      </c>
      <c r="V118" s="116">
        <f>IF(Tabelle2[[#This Row],[Spalte1836]]&lt;$BC$7,0,IF(AND(Tabelle2[[#This Row],[Spalte1836]]&gt;=$BC$7,Tabelle2[[#This Row],[Spalte1836]]&lt;$BC$8),1,2))</f>
        <v>0</v>
      </c>
      <c r="W118" s="114">
        <v>1</v>
      </c>
      <c r="X118" s="114"/>
      <c r="Y118" s="114"/>
      <c r="Z118" s="114"/>
      <c r="AA118" s="114"/>
      <c r="AB118" s="114"/>
      <c r="AC118" s="114">
        <v>1</v>
      </c>
      <c r="AD118" s="114"/>
      <c r="AE118" s="114"/>
      <c r="AF118" s="114"/>
      <c r="AG118" s="114"/>
      <c r="AH118" s="114"/>
      <c r="AI118" s="114"/>
      <c r="AJ118" s="114"/>
      <c r="AK118" s="114"/>
      <c r="AL118" s="114"/>
      <c r="AM118" s="114"/>
      <c r="AN118" s="114"/>
      <c r="AO118" s="114"/>
      <c r="AP118" s="114"/>
      <c r="AQ118" s="114"/>
      <c r="AR118" s="114"/>
      <c r="AS118" s="114"/>
      <c r="AT118" s="114"/>
      <c r="AU118" s="114"/>
      <c r="AV118" s="114"/>
      <c r="AW118" s="114"/>
      <c r="AX118" s="114"/>
      <c r="AY118" s="114"/>
      <c r="AZ118" s="114"/>
      <c r="BA118" s="114"/>
      <c r="BB118" s="114"/>
      <c r="BC118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118" s="105" t="s">
        <v>426</v>
      </c>
    </row>
    <row r="119" spans="1:56" x14ac:dyDescent="0.35">
      <c r="A119" s="30" t="s">
        <v>404</v>
      </c>
      <c r="B119" s="30" t="s">
        <v>405</v>
      </c>
      <c r="C119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19" s="32">
        <f>IF(Tabelle2[[#This Row],[Spalte5]]&lt;=E$7,0,IF(AND(Tabelle2[[#This Row],[Spalte5]]&gt;E$7,Tabelle2[[#This Row],[Spalte5]]&lt;=E$8),1,2))</f>
        <v>0</v>
      </c>
      <c r="E119" s="3">
        <v>766</v>
      </c>
      <c r="F119" s="35" t="s">
        <v>34</v>
      </c>
      <c r="G119" s="42">
        <f>IF(Tabelle2[[#This Row],[Spalte7]]&lt;=H$7,0,IF(AND(Tabelle2[[#This Row],[Spalte7]]&gt;H$7,Tabelle2[[#This Row],[Spalte7]]&lt;=H$8),1,2))</f>
        <v>2</v>
      </c>
      <c r="H119" s="3">
        <v>10.7</v>
      </c>
      <c r="I119" s="35" t="s">
        <v>34</v>
      </c>
      <c r="J119" s="42">
        <f>IF(Tabelle2[[#This Row],[Spalte9]]&gt;=K$7,0,IF(AND(Tabelle2[[#This Row],[Spalte9]]&lt;K$7,Tabelle2[[#This Row],[Spalte9]]&gt;=K$8),1,2))</f>
        <v>1</v>
      </c>
      <c r="K119" s="4">
        <v>86.3</v>
      </c>
      <c r="L119" s="35" t="s">
        <v>34</v>
      </c>
      <c r="M119" s="42">
        <f>IF(Tabelle2[[#This Row],[Spalte13]]&gt;=N$7,0,IF(AND(Tabelle2[[#This Row],[Spalte13]]&lt;N$7,Tabelle2[[#This Row],[Spalte13]]&gt;=N$8),1,2))</f>
        <v>2</v>
      </c>
      <c r="N119" s="3">
        <v>1.55</v>
      </c>
      <c r="O119" s="55" t="s">
        <v>72</v>
      </c>
      <c r="P119" s="76">
        <v>-7</v>
      </c>
      <c r="Q119" s="75" t="s">
        <v>35</v>
      </c>
      <c r="R119" s="74">
        <f>IF(Tabelle2[[#This Row],[Spalte15]]&lt;=S$7,0,IF(AND(Tabelle2[[#This Row],[Spalte15]]&gt;S$7,Tabelle2[[#This Row],[Spalte15]]&lt;=S$8),1,2))</f>
        <v>2</v>
      </c>
      <c r="S119" s="83">
        <v>187</v>
      </c>
      <c r="T119" s="89" t="s">
        <v>68</v>
      </c>
      <c r="U119" s="90">
        <v>43975</v>
      </c>
      <c r="V119" s="116">
        <f>IF(Tabelle2[[#This Row],[Spalte1836]]&lt;$BC$7,0,IF(AND(Tabelle2[[#This Row],[Spalte1836]]&gt;=$BC$7,Tabelle2[[#This Row],[Spalte1836]]&lt;$BC$8),1,2))</f>
        <v>0</v>
      </c>
      <c r="W119" s="111"/>
      <c r="X119" s="111"/>
      <c r="Y119" s="111"/>
      <c r="Z119" s="111">
        <v>1</v>
      </c>
      <c r="AA119" s="111"/>
      <c r="AB119" s="111"/>
      <c r="AC119" s="111">
        <v>1</v>
      </c>
      <c r="AD119" s="111"/>
      <c r="AE119" s="111"/>
      <c r="AF119" s="111"/>
      <c r="AG119" s="111"/>
      <c r="AH119" s="111"/>
      <c r="AI119" s="111"/>
      <c r="AJ119" s="111"/>
      <c r="AK119" s="111"/>
      <c r="AL119" s="111"/>
      <c r="AM119" s="111"/>
      <c r="AN119" s="111"/>
      <c r="AO119" s="111"/>
      <c r="AP119" s="111"/>
      <c r="AQ119" s="111"/>
      <c r="AR119" s="111"/>
      <c r="AS119" s="111"/>
      <c r="AT119" s="111"/>
      <c r="AU119" s="111"/>
      <c r="AV119" s="111"/>
      <c r="AW119" s="111"/>
      <c r="AX119" s="111"/>
      <c r="AY119" s="111"/>
      <c r="AZ119" s="111"/>
      <c r="BA119" s="111"/>
      <c r="BB119" s="111"/>
      <c r="BC119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119" s="105" t="s">
        <v>426</v>
      </c>
    </row>
    <row r="120" spans="1:56" x14ac:dyDescent="0.35">
      <c r="A120" s="30" t="s">
        <v>255</v>
      </c>
      <c r="B120" s="30" t="s">
        <v>256</v>
      </c>
      <c r="C120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20" s="32">
        <f>IF(Tabelle2[[#This Row],[Spalte5]]&lt;=E$7,0,IF(AND(Tabelle2[[#This Row],[Spalte5]]&gt;E$7,Tabelle2[[#This Row],[Spalte5]]&lt;=E$8),1,2))</f>
        <v>2</v>
      </c>
      <c r="E120" s="3">
        <v>980</v>
      </c>
      <c r="F120" s="35" t="s">
        <v>38</v>
      </c>
      <c r="G120" s="42">
        <f>IF(Tabelle2[[#This Row],[Spalte7]]&lt;=H$7,0,IF(AND(Tabelle2[[#This Row],[Spalte7]]&gt;H$7,Tabelle2[[#This Row],[Spalte7]]&lt;=H$8),1,2))</f>
        <v>0</v>
      </c>
      <c r="H120" s="57">
        <v>0</v>
      </c>
      <c r="I120" s="35" t="s">
        <v>38</v>
      </c>
      <c r="J120" s="42">
        <f>IF(Tabelle2[[#This Row],[Spalte9]]&gt;=K$7,0,IF(AND(Tabelle2[[#This Row],[Spalte9]]&lt;K$7,Tabelle2[[#This Row],[Spalte9]]&gt;=K$8),1,2))</f>
        <v>0</v>
      </c>
      <c r="K120" s="4">
        <v>192</v>
      </c>
      <c r="L120" s="44" t="s">
        <v>68</v>
      </c>
      <c r="M120" s="64">
        <f>IF(Tabelle2[[#This Row],[Spalte13]]&gt;=N$7,0,IF(AND(Tabelle2[[#This Row],[Spalte13]]&lt;N$7,Tabelle2[[#This Row],[Spalte13]]&gt;=N$8),1,2))</f>
        <v>2</v>
      </c>
      <c r="N120" s="3">
        <v>2.94</v>
      </c>
      <c r="O120" s="55" t="s">
        <v>38</v>
      </c>
      <c r="P120" s="76">
        <v>63</v>
      </c>
      <c r="Q120" s="75" t="s">
        <v>35</v>
      </c>
      <c r="R120" s="74">
        <f>IF(Tabelle2[[#This Row],[Spalte15]]&lt;=S$7,0,IF(AND(Tabelle2[[#This Row],[Spalte15]]&gt;S$7,Tabelle2[[#This Row],[Spalte15]]&lt;=S$8),1,2))</f>
        <v>2</v>
      </c>
      <c r="S120" s="83">
        <v>217.56</v>
      </c>
      <c r="T120" s="89" t="s">
        <v>68</v>
      </c>
      <c r="U120" s="90">
        <v>43975</v>
      </c>
      <c r="V120" s="116">
        <f>IF(Tabelle2[[#This Row],[Spalte1836]]&lt;$BC$7,0,IF(AND(Tabelle2[[#This Row],[Spalte1836]]&gt;=$BC$7,Tabelle2[[#This Row],[Spalte1836]]&lt;$BC$8),1,2))</f>
        <v>0</v>
      </c>
      <c r="W120" s="111"/>
      <c r="X120" s="111"/>
      <c r="Y120" s="111"/>
      <c r="Z120" s="111">
        <v>1</v>
      </c>
      <c r="AA120" s="111">
        <v>1</v>
      </c>
      <c r="AB120" s="111">
        <v>1</v>
      </c>
      <c r="AC120" s="111"/>
      <c r="AD120" s="111"/>
      <c r="AE120" s="111"/>
      <c r="AF120" s="111"/>
      <c r="AG120" s="111"/>
      <c r="AH120" s="111"/>
      <c r="AI120" s="111"/>
      <c r="AJ120" s="111"/>
      <c r="AK120" s="111"/>
      <c r="AL120" s="111"/>
      <c r="AM120" s="111"/>
      <c r="AN120" s="111"/>
      <c r="AO120" s="111"/>
      <c r="AP120" s="111"/>
      <c r="AQ120" s="111"/>
      <c r="AR120" s="111"/>
      <c r="AS120" s="111"/>
      <c r="AT120" s="111"/>
      <c r="AU120" s="111"/>
      <c r="AV120" s="111"/>
      <c r="AW120" s="111"/>
      <c r="AX120" s="111"/>
      <c r="AY120" s="111"/>
      <c r="AZ120" s="111"/>
      <c r="BA120" s="111"/>
      <c r="BB120" s="111"/>
      <c r="BC120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120" s="105" t="s">
        <v>426</v>
      </c>
    </row>
    <row r="121" spans="1:56" x14ac:dyDescent="0.35">
      <c r="A121" s="30" t="s">
        <v>102</v>
      </c>
      <c r="B121" s="30" t="s">
        <v>103</v>
      </c>
      <c r="C121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21" s="32">
        <f>IF(Tabelle2[[#This Row],[Spalte5]]&lt;=E$7,0,IF(AND(Tabelle2[[#This Row],[Spalte5]]&gt;E$7,Tabelle2[[#This Row],[Spalte5]]&lt;=E$8),1,2))</f>
        <v>1</v>
      </c>
      <c r="E121" s="3">
        <v>894</v>
      </c>
      <c r="F121" s="35" t="s">
        <v>34</v>
      </c>
      <c r="G121" s="42">
        <f>IF(Tabelle2[[#This Row],[Spalte7]]&lt;=H$7,0,IF(AND(Tabelle2[[#This Row],[Spalte7]]&gt;H$7,Tabelle2[[#This Row],[Spalte7]]&lt;=H$8),1,2))</f>
        <v>0</v>
      </c>
      <c r="H121" s="57">
        <v>7.5200000000000003E-2</v>
      </c>
      <c r="I121" s="35" t="s">
        <v>34</v>
      </c>
      <c r="J121" s="42">
        <f>IF(Tabelle2[[#This Row],[Spalte9]]&gt;=K$7,0,IF(AND(Tabelle2[[#This Row],[Spalte9]]&lt;K$7,Tabelle2[[#This Row],[Spalte9]]&gt;=K$8),1,2))</f>
        <v>0</v>
      </c>
      <c r="K121" s="4">
        <v>176</v>
      </c>
      <c r="L121" s="35" t="s">
        <v>34</v>
      </c>
      <c r="M121" s="42">
        <f>IF(Tabelle2[[#This Row],[Spalte13]]&gt;=N$7,0,IF(AND(Tabelle2[[#This Row],[Spalte13]]&lt;N$7,Tabelle2[[#This Row],[Spalte13]]&gt;=N$8),1,2))</f>
        <v>1</v>
      </c>
      <c r="N121" s="3">
        <v>3.66</v>
      </c>
      <c r="O121" s="55" t="s">
        <v>34</v>
      </c>
      <c r="P121" s="68">
        <v>51</v>
      </c>
      <c r="Q121" s="72" t="s">
        <v>45</v>
      </c>
      <c r="R121" s="42">
        <f>IF(Tabelle2[[#This Row],[Spalte15]]&lt;=S$7,0,IF(AND(Tabelle2[[#This Row],[Spalte15]]&gt;S$7,Tabelle2[[#This Row],[Spalte15]]&lt;=S$8),1,2))</f>
        <v>2</v>
      </c>
      <c r="S121" s="84">
        <v>230</v>
      </c>
      <c r="T121" s="89" t="s">
        <v>68</v>
      </c>
      <c r="U121" s="90">
        <v>43975</v>
      </c>
      <c r="V121" s="116">
        <f>IF(Tabelle2[[#This Row],[Spalte1836]]&lt;$BC$7,0,IF(AND(Tabelle2[[#This Row],[Spalte1836]]&gt;=$BC$7,Tabelle2[[#This Row],[Spalte1836]]&lt;$BC$8),1,2))</f>
        <v>0</v>
      </c>
      <c r="W121" s="114"/>
      <c r="X121" s="114"/>
      <c r="Y121" s="114"/>
      <c r="Z121" s="114"/>
      <c r="AA121" s="114"/>
      <c r="AB121" s="114"/>
      <c r="AC121" s="114"/>
      <c r="AD121" s="114"/>
      <c r="AE121" s="114">
        <v>1</v>
      </c>
      <c r="AF121" s="114"/>
      <c r="AG121" s="114">
        <v>1</v>
      </c>
      <c r="AH121" s="114">
        <v>1</v>
      </c>
      <c r="AI121" s="114"/>
      <c r="AJ121" s="114"/>
      <c r="AK121" s="114"/>
      <c r="AL121" s="114"/>
      <c r="AM121" s="114"/>
      <c r="AN121" s="114"/>
      <c r="AO121" s="114"/>
      <c r="AP121" s="114"/>
      <c r="AQ121" s="114"/>
      <c r="AR121" s="114"/>
      <c r="AS121" s="114"/>
      <c r="AT121" s="114"/>
      <c r="AU121" s="114"/>
      <c r="AV121" s="114"/>
      <c r="AW121" s="114"/>
      <c r="AX121" s="114"/>
      <c r="AY121" s="114"/>
      <c r="AZ121" s="114"/>
      <c r="BA121" s="114"/>
      <c r="BB121" s="114"/>
      <c r="BC121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121" s="105" t="s">
        <v>426</v>
      </c>
    </row>
    <row r="122" spans="1:56" x14ac:dyDescent="0.35">
      <c r="A122" s="30" t="s">
        <v>392</v>
      </c>
      <c r="B122" s="30" t="s">
        <v>393</v>
      </c>
      <c r="C122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22" s="32">
        <f>IF(Tabelle2[[#This Row],[Spalte5]]&lt;=E$7,0,IF(AND(Tabelle2[[#This Row],[Spalte5]]&gt;E$7,Tabelle2[[#This Row],[Spalte5]]&lt;=E$8),1,2))</f>
        <v>2</v>
      </c>
      <c r="E122" s="3">
        <v>1150</v>
      </c>
      <c r="F122" s="35" t="s">
        <v>38</v>
      </c>
      <c r="G122" s="42">
        <f>IF(Tabelle2[[#This Row],[Spalte7]]&lt;=H$7,0,IF(AND(Tabelle2[[#This Row],[Spalte7]]&gt;H$7,Tabelle2[[#This Row],[Spalte7]]&lt;=H$8),1,2))</f>
        <v>0</v>
      </c>
      <c r="H122" s="3">
        <v>0.19159999999999999</v>
      </c>
      <c r="I122" s="35" t="s">
        <v>38</v>
      </c>
      <c r="J122" s="42">
        <f>IF(Tabelle2[[#This Row],[Spalte9]]&gt;=K$7,0,IF(AND(Tabelle2[[#This Row],[Spalte9]]&lt;K$7,Tabelle2[[#This Row],[Spalte9]]&gt;=K$8),1,2))</f>
        <v>0</v>
      </c>
      <c r="K122" s="4">
        <v>221</v>
      </c>
      <c r="L122" s="44" t="s">
        <v>68</v>
      </c>
      <c r="M122" s="64">
        <f>IF(Tabelle2[[#This Row],[Spalte13]]&gt;=N$7,0,IF(AND(Tabelle2[[#This Row],[Spalte13]]&lt;N$7,Tabelle2[[#This Row],[Spalte13]]&gt;=N$8),1,2))</f>
        <v>0</v>
      </c>
      <c r="N122" s="3">
        <v>4.38</v>
      </c>
      <c r="O122" s="55" t="s">
        <v>38</v>
      </c>
      <c r="P122" s="76">
        <v>91</v>
      </c>
      <c r="Q122" s="75" t="s">
        <v>38</v>
      </c>
      <c r="R122" s="74">
        <f>IF(Tabelle2[[#This Row],[Spalte15]]&lt;=S$7,0,IF(AND(Tabelle2[[#This Row],[Spalte15]]&gt;S$7,Tabelle2[[#This Row],[Spalte15]]&lt;=S$8),1,2))</f>
        <v>2</v>
      </c>
      <c r="S122" s="83">
        <v>241.5</v>
      </c>
      <c r="T122" s="89" t="s">
        <v>68</v>
      </c>
      <c r="U122" s="90">
        <v>43975</v>
      </c>
      <c r="V122" s="116">
        <f>IF(Tabelle2[[#This Row],[Spalte1836]]&lt;$BC$7,0,IF(AND(Tabelle2[[#This Row],[Spalte1836]]&gt;=$BC$7,Tabelle2[[#This Row],[Spalte1836]]&lt;$BC$8),1,2))</f>
        <v>0</v>
      </c>
      <c r="W122" s="111"/>
      <c r="X122" s="111"/>
      <c r="Y122" s="111"/>
      <c r="Z122" s="111">
        <v>1</v>
      </c>
      <c r="AA122" s="111"/>
      <c r="AB122" s="111">
        <v>1</v>
      </c>
      <c r="AC122" s="111"/>
      <c r="AD122" s="111"/>
      <c r="AE122" s="111">
        <v>1</v>
      </c>
      <c r="AF122" s="111"/>
      <c r="AG122" s="111">
        <v>1</v>
      </c>
      <c r="AH122" s="111">
        <v>1</v>
      </c>
      <c r="AI122" s="111"/>
      <c r="AJ122" s="111"/>
      <c r="AK122" s="111"/>
      <c r="AL122" s="111"/>
      <c r="AM122" s="111"/>
      <c r="AN122" s="111"/>
      <c r="AO122" s="111"/>
      <c r="AP122" s="111"/>
      <c r="AQ122" s="111"/>
      <c r="AR122" s="111"/>
      <c r="AS122" s="111"/>
      <c r="AT122" s="111"/>
      <c r="AU122" s="111"/>
      <c r="AV122" s="111"/>
      <c r="AW122" s="111"/>
      <c r="AX122" s="111"/>
      <c r="AY122" s="111"/>
      <c r="AZ122" s="111"/>
      <c r="BA122" s="111"/>
      <c r="BB122" s="111"/>
      <c r="BC122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122" s="105" t="s">
        <v>426</v>
      </c>
    </row>
    <row r="123" spans="1:56" x14ac:dyDescent="0.35">
      <c r="A123" s="30" t="s">
        <v>155</v>
      </c>
      <c r="B123" s="30" t="s">
        <v>156</v>
      </c>
      <c r="C123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23" s="32">
        <f>IF(Tabelle2[[#This Row],[Spalte5]]&lt;=E$7,0,IF(AND(Tabelle2[[#This Row],[Spalte5]]&gt;E$7,Tabelle2[[#This Row],[Spalte5]]&lt;=E$8),1,2))</f>
        <v>0</v>
      </c>
      <c r="E123" s="3">
        <v>855</v>
      </c>
      <c r="F123" s="35" t="s">
        <v>34</v>
      </c>
      <c r="G123" s="42">
        <f>IF(Tabelle2[[#This Row],[Spalte7]]&lt;=H$7,0,IF(AND(Tabelle2[[#This Row],[Spalte7]]&gt;H$7,Tabelle2[[#This Row],[Spalte7]]&lt;=H$8),1,2))</f>
        <v>0</v>
      </c>
      <c r="H123" s="57">
        <v>1.0999999999999999E-8</v>
      </c>
      <c r="I123" s="35" t="s">
        <v>34</v>
      </c>
      <c r="J123" s="42">
        <f>IF(Tabelle2[[#This Row],[Spalte9]]&gt;=K$7,0,IF(AND(Tabelle2[[#This Row],[Spalte9]]&lt;K$7,Tabelle2[[#This Row],[Spalte9]]&gt;=K$8),1,2))</f>
        <v>0</v>
      </c>
      <c r="K123" s="4">
        <v>298</v>
      </c>
      <c r="L123" s="35" t="s">
        <v>34</v>
      </c>
      <c r="M123" s="42">
        <f>IF(Tabelle2[[#This Row],[Spalte13]]&gt;=N$7,0,IF(AND(Tabelle2[[#This Row],[Spalte13]]&lt;N$7,Tabelle2[[#This Row],[Spalte13]]&gt;=N$8),1,2))</f>
        <v>0</v>
      </c>
      <c r="N123" s="3">
        <v>7.37</v>
      </c>
      <c r="O123" s="55" t="s">
        <v>34</v>
      </c>
      <c r="P123" s="76">
        <v>110</v>
      </c>
      <c r="Q123" s="75" t="s">
        <v>38</v>
      </c>
      <c r="R123" s="74">
        <f>IF(Tabelle2[[#This Row],[Spalte15]]&lt;=S$7,0,IF(AND(Tabelle2[[#This Row],[Spalte15]]&gt;S$7,Tabelle2[[#This Row],[Spalte15]]&lt;=S$8),1,2))</f>
        <v>2</v>
      </c>
      <c r="S123" s="83">
        <v>351.41</v>
      </c>
      <c r="T123" s="89" t="s">
        <v>68</v>
      </c>
      <c r="U123" s="90">
        <v>43975</v>
      </c>
      <c r="V123" s="116">
        <f>IF(Tabelle2[[#This Row],[Spalte1836]]&lt;$BC$7,0,IF(AND(Tabelle2[[#This Row],[Spalte1836]]&gt;=$BC$7,Tabelle2[[#This Row],[Spalte1836]]&lt;$BC$8),1,2))</f>
        <v>0</v>
      </c>
      <c r="W123" s="111"/>
      <c r="X123" s="111"/>
      <c r="Y123" s="111"/>
      <c r="Z123" s="111"/>
      <c r="AA123" s="111"/>
      <c r="AB123" s="111"/>
      <c r="AC123" s="111"/>
      <c r="AD123" s="111"/>
      <c r="AE123" s="111">
        <v>1</v>
      </c>
      <c r="AF123" s="111"/>
      <c r="AG123" s="111">
        <v>1</v>
      </c>
      <c r="AH123" s="111">
        <v>1</v>
      </c>
      <c r="AI123" s="111"/>
      <c r="AJ123" s="111"/>
      <c r="AK123" s="111"/>
      <c r="AL123" s="111"/>
      <c r="AM123" s="111"/>
      <c r="AN123" s="111"/>
      <c r="AO123" s="111"/>
      <c r="AP123" s="111"/>
      <c r="AQ123" s="111"/>
      <c r="AR123" s="111"/>
      <c r="AS123" s="111"/>
      <c r="AT123" s="111"/>
      <c r="AU123" s="111"/>
      <c r="AV123" s="111"/>
      <c r="AW123" s="111"/>
      <c r="AX123" s="111"/>
      <c r="AY123" s="111"/>
      <c r="AZ123" s="111"/>
      <c r="BA123" s="111"/>
      <c r="BB123" s="111"/>
      <c r="BC123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123" s="105" t="s">
        <v>426</v>
      </c>
    </row>
    <row r="124" spans="1:56" x14ac:dyDescent="0.35">
      <c r="A124" s="30" t="s">
        <v>297</v>
      </c>
      <c r="B124" s="30" t="s">
        <v>298</v>
      </c>
      <c r="C124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24" s="32">
        <f>IF(Tabelle2[[#This Row],[Spalte5]]&lt;=E$7,0,IF(AND(Tabelle2[[#This Row],[Spalte5]]&gt;E$7,Tabelle2[[#This Row],[Spalte5]]&lt;=E$8),1,2))</f>
        <v>2</v>
      </c>
      <c r="E124" s="3">
        <v>1050</v>
      </c>
      <c r="F124" s="35" t="s">
        <v>38</v>
      </c>
      <c r="G124" s="42">
        <f>IF(Tabelle2[[#This Row],[Spalte7]]&lt;=H$7,0,IF(AND(Tabelle2[[#This Row],[Spalte7]]&gt;H$7,Tabelle2[[#This Row],[Spalte7]]&lt;=H$8),1,2))</f>
        <v>0</v>
      </c>
      <c r="H124" s="57">
        <v>2.479E-2</v>
      </c>
      <c r="I124" s="35" t="s">
        <v>38</v>
      </c>
      <c r="J124" s="42">
        <f>IF(Tabelle2[[#This Row],[Spalte9]]&gt;=K$7,0,IF(AND(Tabelle2[[#This Row],[Spalte9]]&lt;K$7,Tabelle2[[#This Row],[Spalte9]]&gt;=K$8),1,2))</f>
        <v>0</v>
      </c>
      <c r="K124" s="4">
        <v>293</v>
      </c>
      <c r="L124" s="44" t="s">
        <v>68</v>
      </c>
      <c r="M124" s="64">
        <f>IF(Tabelle2[[#This Row],[Spalte13]]&gt;=N$7,0,IF(AND(Tabelle2[[#This Row],[Spalte13]]&lt;N$7,Tabelle2[[#This Row],[Spalte13]]&gt;=N$8),1,2))</f>
        <v>1</v>
      </c>
      <c r="N124" s="3">
        <v>3.9</v>
      </c>
      <c r="O124" s="55" t="s">
        <v>38</v>
      </c>
      <c r="P124" s="76">
        <v>110</v>
      </c>
      <c r="Q124" s="75" t="s">
        <v>35</v>
      </c>
      <c r="R124" s="74">
        <f>IF(Tabelle2[[#This Row],[Spalte15]]&lt;=S$7,0,IF(AND(Tabelle2[[#This Row],[Spalte15]]&gt;S$7,Tabelle2[[#This Row],[Spalte15]]&lt;=S$8),1,2))</f>
        <v>2</v>
      </c>
      <c r="S124" s="83">
        <v>567</v>
      </c>
      <c r="T124" s="89" t="s">
        <v>68</v>
      </c>
      <c r="U124" s="90">
        <v>43975</v>
      </c>
      <c r="V124" s="116">
        <f>IF(Tabelle2[[#This Row],[Spalte1836]]&lt;$BC$7,0,IF(AND(Tabelle2[[#This Row],[Spalte1836]]&gt;=$BC$7,Tabelle2[[#This Row],[Spalte1836]]&lt;$BC$8),1,2))</f>
        <v>0</v>
      </c>
      <c r="W124" s="111"/>
      <c r="X124" s="111"/>
      <c r="Y124" s="111"/>
      <c r="Z124" s="111"/>
      <c r="AA124" s="111"/>
      <c r="AB124" s="111"/>
      <c r="AC124" s="111"/>
      <c r="AD124" s="111"/>
      <c r="AE124" s="111">
        <v>1</v>
      </c>
      <c r="AF124" s="111"/>
      <c r="AG124" s="111">
        <v>1</v>
      </c>
      <c r="AH124" s="111">
        <v>1</v>
      </c>
      <c r="AI124" s="111"/>
      <c r="AJ124" s="111"/>
      <c r="AK124" s="111"/>
      <c r="AL124" s="111"/>
      <c r="AM124" s="111"/>
      <c r="AN124" s="111"/>
      <c r="AO124" s="111"/>
      <c r="AP124" s="111"/>
      <c r="AQ124" s="111"/>
      <c r="AR124" s="111"/>
      <c r="AS124" s="111"/>
      <c r="AT124" s="111"/>
      <c r="AU124" s="111"/>
      <c r="AV124" s="111"/>
      <c r="AW124" s="111"/>
      <c r="AX124" s="111"/>
      <c r="AY124" s="111"/>
      <c r="AZ124" s="111"/>
      <c r="BA124" s="111"/>
      <c r="BB124" s="111"/>
      <c r="BC124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124" s="105" t="s">
        <v>426</v>
      </c>
    </row>
    <row r="125" spans="1:56" x14ac:dyDescent="0.35">
      <c r="A125" s="30" t="s">
        <v>229</v>
      </c>
      <c r="B125" s="30" t="s">
        <v>230</v>
      </c>
      <c r="C125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25" s="32">
        <f>IF(Tabelle2[[#This Row],[Spalte5]]&lt;=E$7,0,IF(AND(Tabelle2[[#This Row],[Spalte5]]&gt;E$7,Tabelle2[[#This Row],[Spalte5]]&lt;=E$8),1,2))</f>
        <v>0</v>
      </c>
      <c r="E125" s="3">
        <v>743</v>
      </c>
      <c r="F125" s="35" t="s">
        <v>34</v>
      </c>
      <c r="G125" s="42">
        <f>IF(Tabelle2[[#This Row],[Spalte7]]&lt;=H$7,0,IF(AND(Tabelle2[[#This Row],[Spalte7]]&gt;H$7,Tabelle2[[#This Row],[Spalte7]]&lt;=H$8),1,2))</f>
        <v>0</v>
      </c>
      <c r="H125" s="57">
        <v>1.1199999999999999E-3</v>
      </c>
      <c r="I125" s="35" t="s">
        <v>34</v>
      </c>
      <c r="J125" s="42">
        <f>IF(Tabelle2[[#This Row],[Spalte9]]&gt;=K$7,0,IF(AND(Tabelle2[[#This Row],[Spalte9]]&lt;K$7,Tabelle2[[#This Row],[Spalte9]]&gt;=K$8),1,2))</f>
        <v>0</v>
      </c>
      <c r="K125" s="4">
        <v>146.9</v>
      </c>
      <c r="L125" s="35" t="s">
        <v>34</v>
      </c>
      <c r="M125" s="42">
        <f>IF(Tabelle2[[#This Row],[Spalte13]]&gt;=N$7,0,IF(AND(Tabelle2[[#This Row],[Spalte13]]&lt;N$7,Tabelle2[[#This Row],[Spalte13]]&gt;=N$8),1,2))</f>
        <v>0</v>
      </c>
      <c r="N125" s="3">
        <v>5.15</v>
      </c>
      <c r="O125" s="55" t="s">
        <v>34</v>
      </c>
      <c r="P125" s="76">
        <v>24</v>
      </c>
      <c r="Q125" s="75" t="s">
        <v>35</v>
      </c>
      <c r="R125" s="74">
        <f>IF(Tabelle2[[#This Row],[Spalte15]]&lt;=S$7,0,IF(AND(Tabelle2[[#This Row],[Spalte15]]&gt;S$7,Tabelle2[[#This Row],[Spalte15]]&lt;=S$8),1,2))</f>
        <v>2</v>
      </c>
      <c r="S125" s="83">
        <v>594.67999999999995</v>
      </c>
      <c r="T125" s="89" t="s">
        <v>68</v>
      </c>
      <c r="U125" s="90">
        <v>43975</v>
      </c>
      <c r="V125" s="116">
        <f>IF(Tabelle2[[#This Row],[Spalte1836]]&lt;$BC$7,0,IF(AND(Tabelle2[[#This Row],[Spalte1836]]&gt;=$BC$7,Tabelle2[[#This Row],[Spalte1836]]&lt;$BC$8),1,2))</f>
        <v>0</v>
      </c>
      <c r="W125" s="111">
        <v>1</v>
      </c>
      <c r="X125" s="111"/>
      <c r="Y125" s="111"/>
      <c r="Z125" s="111"/>
      <c r="AA125" s="111"/>
      <c r="AB125" s="111"/>
      <c r="AC125" s="111"/>
      <c r="AD125" s="111"/>
      <c r="AE125" s="111">
        <v>1</v>
      </c>
      <c r="AF125" s="111"/>
      <c r="AG125" s="111">
        <v>1</v>
      </c>
      <c r="AH125" s="111">
        <v>1</v>
      </c>
      <c r="AI125" s="111"/>
      <c r="AJ125" s="111"/>
      <c r="AK125" s="111"/>
      <c r="AL125" s="111"/>
      <c r="AM125" s="111"/>
      <c r="AN125" s="111"/>
      <c r="AO125" s="111"/>
      <c r="AP125" s="111"/>
      <c r="AQ125" s="111"/>
      <c r="AR125" s="111"/>
      <c r="AS125" s="111"/>
      <c r="AT125" s="111"/>
      <c r="AU125" s="111"/>
      <c r="AV125" s="111"/>
      <c r="AW125" s="111"/>
      <c r="AX125" s="111"/>
      <c r="AY125" s="111"/>
      <c r="AZ125" s="111"/>
      <c r="BA125" s="111"/>
      <c r="BB125" s="111"/>
      <c r="BC125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125" s="105" t="s">
        <v>426</v>
      </c>
    </row>
    <row r="126" spans="1:56" x14ac:dyDescent="0.35">
      <c r="A126" s="30" t="s">
        <v>98</v>
      </c>
      <c r="B126" s="30" t="s">
        <v>99</v>
      </c>
      <c r="C126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26" s="32">
        <f>IF(Tabelle2[[#This Row],[Spalte5]]&lt;=E$7,0,IF(AND(Tabelle2[[#This Row],[Spalte5]]&gt;E$7,Tabelle2[[#This Row],[Spalte5]]&lt;=E$8),1,2))</f>
        <v>1</v>
      </c>
      <c r="E126" s="3">
        <v>900</v>
      </c>
      <c r="F126" s="35" t="s">
        <v>38</v>
      </c>
      <c r="G126" s="42">
        <f>IF(Tabelle2[[#This Row],[Spalte7]]&lt;=H$7,0,IF(AND(Tabelle2[[#This Row],[Spalte7]]&gt;H$7,Tabelle2[[#This Row],[Spalte7]]&lt;=H$8),1,2))</f>
        <v>0</v>
      </c>
      <c r="H126" s="57">
        <v>3.3939999999999998E-2</v>
      </c>
      <c r="I126" s="35" t="s">
        <v>38</v>
      </c>
      <c r="J126" s="42">
        <f>IF(Tabelle2[[#This Row],[Spalte9]]&gt;=K$7,0,IF(AND(Tabelle2[[#This Row],[Spalte9]]&lt;K$7,Tabelle2[[#This Row],[Spalte9]]&gt;=K$8),1,2))</f>
        <v>0</v>
      </c>
      <c r="K126" s="4">
        <v>205</v>
      </c>
      <c r="L126" s="35" t="s">
        <v>34</v>
      </c>
      <c r="M126" s="42">
        <f>IF(Tabelle2[[#This Row],[Spalte13]]&gt;=N$7,0,IF(AND(Tabelle2[[#This Row],[Spalte13]]&lt;N$7,Tabelle2[[#This Row],[Spalte13]]&gt;=N$8),1,2))</f>
        <v>0</v>
      </c>
      <c r="N126" s="3">
        <v>4</v>
      </c>
      <c r="O126" s="55" t="s">
        <v>34</v>
      </c>
      <c r="P126" s="68">
        <v>68</v>
      </c>
      <c r="Q126" s="75" t="s">
        <v>38</v>
      </c>
      <c r="R126" s="74">
        <f>IF(Tabelle2[[#This Row],[Spalte15]]&lt;=S$7,0,IF(AND(Tabelle2[[#This Row],[Spalte15]]&gt;S$7,Tabelle2[[#This Row],[Spalte15]]&lt;=S$8),1,2))</f>
        <v>2</v>
      </c>
      <c r="S126" s="84">
        <v>738.09</v>
      </c>
      <c r="T126" s="89" t="s">
        <v>68</v>
      </c>
      <c r="U126" s="90">
        <v>43975</v>
      </c>
      <c r="V126" s="116">
        <f>IF(Tabelle2[[#This Row],[Spalte1836]]&lt;$BC$7,0,IF(AND(Tabelle2[[#This Row],[Spalte1836]]&gt;=$BC$7,Tabelle2[[#This Row],[Spalte1836]]&lt;$BC$8),1,2))</f>
        <v>0</v>
      </c>
      <c r="W126" s="114"/>
      <c r="X126" s="114"/>
      <c r="Y126" s="114"/>
      <c r="Z126" s="114"/>
      <c r="AA126" s="114"/>
      <c r="AB126" s="114"/>
      <c r="AC126" s="114"/>
      <c r="AD126" s="114"/>
      <c r="AE126" s="114">
        <v>1</v>
      </c>
      <c r="AF126" s="114"/>
      <c r="AG126" s="114">
        <v>1</v>
      </c>
      <c r="AH126" s="114">
        <v>1</v>
      </c>
      <c r="AI126" s="114"/>
      <c r="AJ126" s="114"/>
      <c r="AK126" s="114"/>
      <c r="AL126" s="114"/>
      <c r="AM126" s="114"/>
      <c r="AN126" s="114"/>
      <c r="AO126" s="114"/>
      <c r="AP126" s="114"/>
      <c r="AQ126" s="114"/>
      <c r="AR126" s="114"/>
      <c r="AS126" s="114"/>
      <c r="AT126" s="114"/>
      <c r="AU126" s="114"/>
      <c r="AV126" s="114"/>
      <c r="AW126" s="114"/>
      <c r="AX126" s="114"/>
      <c r="AY126" s="114"/>
      <c r="AZ126" s="114"/>
      <c r="BA126" s="114"/>
      <c r="BB126" s="114"/>
      <c r="BC126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126" s="105" t="s">
        <v>426</v>
      </c>
    </row>
    <row r="127" spans="1:56" x14ac:dyDescent="0.35">
      <c r="A127" s="30" t="s">
        <v>386</v>
      </c>
      <c r="B127" s="30" t="s">
        <v>387</v>
      </c>
      <c r="C127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27" s="32">
        <f>IF(Tabelle2[[#This Row],[Spalte5]]&lt;=E$7,0,IF(AND(Tabelle2[[#This Row],[Spalte5]]&gt;E$7,Tabelle2[[#This Row],[Spalte5]]&lt;=E$8),1,2))</f>
        <v>2</v>
      </c>
      <c r="E127" s="3">
        <v>1000</v>
      </c>
      <c r="F127" s="35" t="s">
        <v>38</v>
      </c>
      <c r="G127" s="42">
        <f>IF(Tabelle2[[#This Row],[Spalte7]]&lt;=H$7,0,IF(AND(Tabelle2[[#This Row],[Spalte7]]&gt;H$7,Tabelle2[[#This Row],[Spalte7]]&lt;=H$8),1,2))</f>
        <v>0</v>
      </c>
      <c r="H127" s="3">
        <v>0.126</v>
      </c>
      <c r="I127" s="35" t="s">
        <v>38</v>
      </c>
      <c r="J127" s="42">
        <f>IF(Tabelle2[[#This Row],[Spalte9]]&gt;=K$7,0,IF(AND(Tabelle2[[#This Row],[Spalte9]]&lt;K$7,Tabelle2[[#This Row],[Spalte9]]&gt;=K$8),1,2))</f>
        <v>0</v>
      </c>
      <c r="K127" s="4">
        <v>216</v>
      </c>
      <c r="L127" s="35" t="s">
        <v>34</v>
      </c>
      <c r="M127" s="42">
        <f>IF(Tabelle2[[#This Row],[Spalte13]]&gt;=N$7,0,IF(AND(Tabelle2[[#This Row],[Spalte13]]&lt;N$7,Tabelle2[[#This Row],[Spalte13]]&gt;=N$8),1,2))</f>
        <v>2</v>
      </c>
      <c r="N127" s="3">
        <v>3.08</v>
      </c>
      <c r="O127" s="55" t="s">
        <v>38</v>
      </c>
      <c r="P127" s="76">
        <v>99</v>
      </c>
      <c r="Q127" s="75" t="s">
        <v>38</v>
      </c>
      <c r="R127" s="74">
        <f>IF(Tabelle2[[#This Row],[Spalte15]]&lt;=S$7,0,IF(AND(Tabelle2[[#This Row],[Spalte15]]&gt;S$7,Tabelle2[[#This Row],[Spalte15]]&lt;=S$8),1,2))</f>
        <v>2</v>
      </c>
      <c r="S127" s="83">
        <v>918.4</v>
      </c>
      <c r="T127" s="89" t="s">
        <v>68</v>
      </c>
      <c r="U127" s="90">
        <v>43975</v>
      </c>
      <c r="V127" s="116">
        <f>IF(Tabelle2[[#This Row],[Spalte1836]]&lt;$BC$7,0,IF(AND(Tabelle2[[#This Row],[Spalte1836]]&gt;=$BC$7,Tabelle2[[#This Row],[Spalte1836]]&lt;$BC$8),1,2))</f>
        <v>0</v>
      </c>
      <c r="W127" s="111"/>
      <c r="X127" s="111"/>
      <c r="Y127" s="111"/>
      <c r="Z127" s="111"/>
      <c r="AA127" s="111"/>
      <c r="AB127" s="111"/>
      <c r="AC127" s="111"/>
      <c r="AD127" s="111"/>
      <c r="AE127" s="111"/>
      <c r="AF127" s="111">
        <v>1</v>
      </c>
      <c r="AG127" s="111"/>
      <c r="AH127" s="111"/>
      <c r="AI127" s="111"/>
      <c r="AJ127" s="111"/>
      <c r="AK127" s="111"/>
      <c r="AL127" s="111"/>
      <c r="AM127" s="111"/>
      <c r="AN127" s="111"/>
      <c r="AO127" s="111"/>
      <c r="AP127" s="111"/>
      <c r="AQ127" s="111"/>
      <c r="AR127" s="111"/>
      <c r="AS127" s="111"/>
      <c r="AT127" s="111"/>
      <c r="AU127" s="111"/>
      <c r="AV127" s="111"/>
      <c r="AW127" s="111"/>
      <c r="AX127" s="111"/>
      <c r="AY127" s="111"/>
      <c r="AZ127" s="111"/>
      <c r="BA127" s="111"/>
      <c r="BB127" s="111"/>
      <c r="BC127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127" s="105" t="s">
        <v>426</v>
      </c>
    </row>
    <row r="128" spans="1:56" x14ac:dyDescent="0.35">
      <c r="A128" s="30" t="s">
        <v>289</v>
      </c>
      <c r="B128" s="30" t="s">
        <v>290</v>
      </c>
      <c r="C128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28" s="32">
        <f>IF(Tabelle2[[#This Row],[Spalte5]]&lt;=E$7,0,IF(AND(Tabelle2[[#This Row],[Spalte5]]&gt;E$7,Tabelle2[[#This Row],[Spalte5]]&lt;=E$8),1,2))</f>
        <v>1</v>
      </c>
      <c r="E128" s="3">
        <v>900</v>
      </c>
      <c r="F128" s="35" t="s">
        <v>38</v>
      </c>
      <c r="G128" s="42">
        <f>IF(Tabelle2[[#This Row],[Spalte7]]&lt;=H$7,0,IF(AND(Tabelle2[[#This Row],[Spalte7]]&gt;H$7,Tabelle2[[#This Row],[Spalte7]]&lt;=H$8),1,2))</f>
        <v>2</v>
      </c>
      <c r="H128" s="57">
        <v>3.7120000000000002</v>
      </c>
      <c r="I128" s="35" t="s">
        <v>38</v>
      </c>
      <c r="J128" s="42">
        <f>IF(Tabelle2[[#This Row],[Spalte9]]&gt;=K$7,0,IF(AND(Tabelle2[[#This Row],[Spalte9]]&lt;K$7,Tabelle2[[#This Row],[Spalte9]]&gt;=K$8),1,2))</f>
        <v>0</v>
      </c>
      <c r="K128" s="4">
        <v>209</v>
      </c>
      <c r="L128" s="35" t="s">
        <v>34</v>
      </c>
      <c r="M128" s="42">
        <f>IF(Tabelle2[[#This Row],[Spalte13]]&gt;=N$7,0,IF(AND(Tabelle2[[#This Row],[Spalte13]]&lt;N$7,Tabelle2[[#This Row],[Spalte13]]&gt;=N$8),1,2))</f>
        <v>2</v>
      </c>
      <c r="N128" s="3">
        <v>2.78</v>
      </c>
      <c r="O128" s="55" t="s">
        <v>38</v>
      </c>
      <c r="P128" s="76">
        <v>74.599999999999994</v>
      </c>
      <c r="Q128" s="75" t="s">
        <v>38</v>
      </c>
      <c r="R128" s="74">
        <f>IF(Tabelle2[[#This Row],[Spalte15]]&lt;=S$7,0,IF(AND(Tabelle2[[#This Row],[Spalte15]]&gt;S$7,Tabelle2[[#This Row],[Spalte15]]&lt;=S$8),1,2))</f>
        <v>2</v>
      </c>
      <c r="S128" s="83" t="s">
        <v>409</v>
      </c>
      <c r="T128" s="91"/>
      <c r="U128" s="90">
        <v>43975</v>
      </c>
      <c r="V128" s="116">
        <f>IF(Tabelle2[[#This Row],[Spalte1836]]&lt;$BC$7,0,IF(AND(Tabelle2[[#This Row],[Spalte1836]]&gt;=$BC$7,Tabelle2[[#This Row],[Spalte1836]]&lt;$BC$8),1,2))</f>
        <v>0</v>
      </c>
      <c r="W128" s="111"/>
      <c r="X128" s="111"/>
      <c r="Y128" s="111"/>
      <c r="Z128" s="111">
        <v>1</v>
      </c>
      <c r="AA128" s="111"/>
      <c r="AB128" s="111"/>
      <c r="AC128" s="111"/>
      <c r="AD128" s="111"/>
      <c r="AE128" s="111">
        <v>1</v>
      </c>
      <c r="AF128" s="111"/>
      <c r="AG128" s="111">
        <v>1</v>
      </c>
      <c r="AH128" s="111">
        <v>1</v>
      </c>
      <c r="AI128" s="111"/>
      <c r="AJ128" s="111"/>
      <c r="AK128" s="111"/>
      <c r="AL128" s="111"/>
      <c r="AM128" s="111"/>
      <c r="AN128" s="111"/>
      <c r="AO128" s="111"/>
      <c r="AP128" s="111"/>
      <c r="AQ128" s="111"/>
      <c r="AR128" s="111"/>
      <c r="AS128" s="111"/>
      <c r="AT128" s="111"/>
      <c r="AU128" s="111"/>
      <c r="AV128" s="111"/>
      <c r="AW128" s="111"/>
      <c r="AX128" s="111"/>
      <c r="AY128" s="111"/>
      <c r="AZ128" s="111"/>
      <c r="BA128" s="111"/>
      <c r="BB128" s="111"/>
      <c r="BC128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128" s="107" t="s">
        <v>35</v>
      </c>
    </row>
    <row r="129" spans="1:56" x14ac:dyDescent="0.35">
      <c r="A129" s="30" t="s">
        <v>315</v>
      </c>
      <c r="B129" s="30" t="s">
        <v>316</v>
      </c>
      <c r="C129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29" s="32">
        <f>IF(Tabelle2[[#This Row],[Spalte5]]&lt;=E$7,0,IF(AND(Tabelle2[[#This Row],[Spalte5]]&gt;E$7,Tabelle2[[#This Row],[Spalte5]]&lt;=E$8),1,2))</f>
        <v>1</v>
      </c>
      <c r="E129" s="3">
        <v>900</v>
      </c>
      <c r="F129" s="35" t="s">
        <v>38</v>
      </c>
      <c r="G129" s="42">
        <f>IF(Tabelle2[[#This Row],[Spalte7]]&lt;=H$7,0,IF(AND(Tabelle2[[#This Row],[Spalte7]]&gt;H$7,Tabelle2[[#This Row],[Spalte7]]&lt;=H$8),1,2))</f>
        <v>2</v>
      </c>
      <c r="H129" s="57">
        <v>1.5269999999999999</v>
      </c>
      <c r="I129" s="35" t="s">
        <v>38</v>
      </c>
      <c r="J129" s="42">
        <f>IF(Tabelle2[[#This Row],[Spalte9]]&gt;=K$7,0,IF(AND(Tabelle2[[#This Row],[Spalte9]]&lt;K$7,Tabelle2[[#This Row],[Spalte9]]&gt;=K$8),1,2))</f>
        <v>0</v>
      </c>
      <c r="K129" s="4">
        <v>174</v>
      </c>
      <c r="L129" s="44" t="s">
        <v>68</v>
      </c>
      <c r="M129" s="64">
        <f>IF(Tabelle2[[#This Row],[Spalte13]]&gt;=N$7,0,IF(AND(Tabelle2[[#This Row],[Spalte13]]&lt;N$7,Tabelle2[[#This Row],[Spalte13]]&gt;=N$8),1,2))</f>
        <v>2</v>
      </c>
      <c r="N129" s="3">
        <v>2.82</v>
      </c>
      <c r="O129" s="55" t="s">
        <v>38</v>
      </c>
      <c r="P129" s="76">
        <v>65</v>
      </c>
      <c r="Q129" s="75" t="s">
        <v>35</v>
      </c>
      <c r="R129" s="74">
        <f>IF(Tabelle2[[#This Row],[Spalte15]]&lt;=S$7,0,IF(AND(Tabelle2[[#This Row],[Spalte15]]&gt;S$7,Tabelle2[[#This Row],[Spalte15]]&lt;=S$8),1,2))</f>
        <v>2</v>
      </c>
      <c r="S129" s="83" t="s">
        <v>409</v>
      </c>
      <c r="T129" s="92"/>
      <c r="U129" s="90">
        <v>43975</v>
      </c>
      <c r="V129" s="116">
        <f>IF(Tabelle2[[#This Row],[Spalte1836]]&lt;$BC$7,0,IF(AND(Tabelle2[[#This Row],[Spalte1836]]&gt;=$BC$7,Tabelle2[[#This Row],[Spalte1836]]&lt;$BC$8),1,2))</f>
        <v>0</v>
      </c>
      <c r="W129" s="111"/>
      <c r="X129" s="111"/>
      <c r="Y129" s="111"/>
      <c r="Z129" s="111"/>
      <c r="AA129" s="111"/>
      <c r="AB129" s="111"/>
      <c r="AC129" s="111"/>
      <c r="AD129" s="111"/>
      <c r="AE129" s="111"/>
      <c r="AF129" s="111"/>
      <c r="AG129" s="111">
        <v>1</v>
      </c>
      <c r="AH129" s="111"/>
      <c r="AI129" s="111"/>
      <c r="AJ129" s="111"/>
      <c r="AK129" s="111"/>
      <c r="AL129" s="111"/>
      <c r="AM129" s="111"/>
      <c r="AN129" s="111"/>
      <c r="AO129" s="111"/>
      <c r="AP129" s="111"/>
      <c r="AQ129" s="111"/>
      <c r="AR129" s="111"/>
      <c r="AS129" s="111"/>
      <c r="AT129" s="111"/>
      <c r="AU129" s="111"/>
      <c r="AV129" s="111"/>
      <c r="AW129" s="111"/>
      <c r="AX129" s="111"/>
      <c r="AY129" s="111"/>
      <c r="AZ129" s="111"/>
      <c r="BA129" s="111"/>
      <c r="BB129" s="111"/>
      <c r="BC129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129" s="108" t="s">
        <v>426</v>
      </c>
    </row>
    <row r="130" spans="1:56" x14ac:dyDescent="0.35">
      <c r="A130" s="30" t="s">
        <v>283</v>
      </c>
      <c r="B130" s="30" t="s">
        <v>284</v>
      </c>
      <c r="C130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30" s="32">
        <f>IF(Tabelle2[[#This Row],[Spalte5]]&lt;=E$7,0,IF(AND(Tabelle2[[#This Row],[Spalte5]]&gt;E$7,Tabelle2[[#This Row],[Spalte5]]&lt;=E$8),1,2))</f>
        <v>0</v>
      </c>
      <c r="E130" s="3">
        <v>610</v>
      </c>
      <c r="F130" s="35" t="s">
        <v>38</v>
      </c>
      <c r="G130" s="42">
        <f>IF(Tabelle2[[#This Row],[Spalte7]]&lt;=H$7,0,IF(AND(Tabelle2[[#This Row],[Spalte7]]&gt;H$7,Tabelle2[[#This Row],[Spalte7]]&lt;=H$8),1,2))</f>
        <v>0</v>
      </c>
      <c r="H130" s="57">
        <v>8.6309999999999998E-2</v>
      </c>
      <c r="I130" s="35" t="s">
        <v>38</v>
      </c>
      <c r="J130" s="42">
        <f>IF(Tabelle2[[#This Row],[Spalte9]]&gt;=K$7,0,IF(AND(Tabelle2[[#This Row],[Spalte9]]&lt;K$7,Tabelle2[[#This Row],[Spalte9]]&gt;=K$8),1,2))</f>
        <v>2</v>
      </c>
      <c r="K130" s="4">
        <v>9.5</v>
      </c>
      <c r="L130" s="35" t="s">
        <v>38</v>
      </c>
      <c r="M130" s="42">
        <f>IF(Tabelle2[[#This Row],[Spalte13]]&gt;=N$7,0,IF(AND(Tabelle2[[#This Row],[Spalte13]]&lt;N$7,Tabelle2[[#This Row],[Spalte13]]&gt;=N$8),1,2))</f>
        <v>2</v>
      </c>
      <c r="N130" s="3">
        <v>3.05</v>
      </c>
      <c r="O130" s="55" t="s">
        <v>38</v>
      </c>
      <c r="P130" s="76">
        <v>-7.15</v>
      </c>
      <c r="Q130" s="75" t="s">
        <v>38</v>
      </c>
      <c r="R130" s="74">
        <f>IF(Tabelle2[[#This Row],[Spalte15]]&lt;=S$7,0,IF(AND(Tabelle2[[#This Row],[Spalte15]]&gt;S$7,Tabelle2[[#This Row],[Spalte15]]&lt;=S$8),1,2))</f>
        <v>2</v>
      </c>
      <c r="S130" s="83" t="s">
        <v>409</v>
      </c>
      <c r="T130" s="91"/>
      <c r="U130" s="90">
        <v>43975</v>
      </c>
      <c r="V130" s="116">
        <f>IF(Tabelle2[[#This Row],[Spalte1836]]&lt;$BC$7,0,IF(AND(Tabelle2[[#This Row],[Spalte1836]]&gt;=$BC$7,Tabelle2[[#This Row],[Spalte1836]]&lt;$BC$8),1,2))</f>
        <v>0</v>
      </c>
      <c r="W130" s="111"/>
      <c r="X130" s="111"/>
      <c r="Y130" s="111"/>
      <c r="Z130" s="111"/>
      <c r="AA130" s="111"/>
      <c r="AB130" s="111"/>
      <c r="AC130" s="111"/>
      <c r="AD130" s="111"/>
      <c r="AE130" s="111"/>
      <c r="AF130" s="111"/>
      <c r="AG130" s="111"/>
      <c r="AH130" s="111"/>
      <c r="AI130" s="111"/>
      <c r="AJ130" s="111"/>
      <c r="AK130" s="111"/>
      <c r="AL130" s="111"/>
      <c r="AM130" s="111"/>
      <c r="AN130" s="111"/>
      <c r="AO130" s="111"/>
      <c r="AP130" s="111"/>
      <c r="AQ130" s="111"/>
      <c r="AR130" s="111"/>
      <c r="AS130" s="111"/>
      <c r="AT130" s="111"/>
      <c r="AU130" s="111"/>
      <c r="AV130" s="111"/>
      <c r="AW130" s="111"/>
      <c r="AX130" s="111"/>
      <c r="AY130" s="111"/>
      <c r="AZ130" s="111"/>
      <c r="BA130" s="111">
        <v>1</v>
      </c>
      <c r="BB130" s="111"/>
      <c r="BC130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130" s="105" t="s">
        <v>426</v>
      </c>
    </row>
    <row r="131" spans="1:56" x14ac:dyDescent="0.35">
      <c r="A131" s="30" t="s">
        <v>329</v>
      </c>
      <c r="B131" s="30" t="s">
        <v>330</v>
      </c>
      <c r="C131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31" s="32">
        <f>IF(Tabelle2[[#This Row],[Spalte5]]&lt;=E$7,0,IF(AND(Tabelle2[[#This Row],[Spalte5]]&gt;E$7,Tabelle2[[#This Row],[Spalte5]]&lt;=E$8),1,2))</f>
        <v>1</v>
      </c>
      <c r="E131" s="3">
        <v>900</v>
      </c>
      <c r="F131" s="35" t="s">
        <v>38</v>
      </c>
      <c r="G131" s="42">
        <f>IF(Tabelle2[[#This Row],[Spalte7]]&lt;=H$7,0,IF(AND(Tabelle2[[#This Row],[Spalte7]]&gt;H$7,Tabelle2[[#This Row],[Spalte7]]&lt;=H$8),1,2))</f>
        <v>0</v>
      </c>
      <c r="H131" s="57">
        <v>0.1671</v>
      </c>
      <c r="I131" s="35" t="s">
        <v>38</v>
      </c>
      <c r="J131" s="42">
        <f>IF(Tabelle2[[#This Row],[Spalte9]]&gt;=K$7,0,IF(AND(Tabelle2[[#This Row],[Spalte9]]&lt;K$7,Tabelle2[[#This Row],[Spalte9]]&gt;=K$8),1,2))</f>
        <v>0</v>
      </c>
      <c r="K131" s="4">
        <v>189.9</v>
      </c>
      <c r="L131" s="35" t="s">
        <v>34</v>
      </c>
      <c r="M131" s="42">
        <f>IF(Tabelle2[[#This Row],[Spalte13]]&gt;=N$7,0,IF(AND(Tabelle2[[#This Row],[Spalte13]]&lt;N$7,Tabelle2[[#This Row],[Spalte13]]&gt;=N$8),1,2))</f>
        <v>2</v>
      </c>
      <c r="N131" s="3">
        <v>3.2</v>
      </c>
      <c r="O131" s="55" t="s">
        <v>38</v>
      </c>
      <c r="P131" s="76">
        <v>57</v>
      </c>
      <c r="Q131" s="75" t="s">
        <v>38</v>
      </c>
      <c r="R131" s="74">
        <f>IF(Tabelle2[[#This Row],[Spalte15]]&lt;=S$7,0,IF(AND(Tabelle2[[#This Row],[Spalte15]]&gt;S$7,Tabelle2[[#This Row],[Spalte15]]&lt;=S$8),1,2))</f>
        <v>2</v>
      </c>
      <c r="S131" s="83" t="s">
        <v>409</v>
      </c>
      <c r="T131" s="91"/>
      <c r="U131" s="90">
        <v>43975</v>
      </c>
      <c r="V131" s="116">
        <f>IF(Tabelle2[[#This Row],[Spalte1836]]&lt;$BC$7,0,IF(AND(Tabelle2[[#This Row],[Spalte1836]]&gt;=$BC$7,Tabelle2[[#This Row],[Spalte1836]]&lt;$BC$8),1,2))</f>
        <v>0</v>
      </c>
      <c r="W131" s="111"/>
      <c r="X131" s="111"/>
      <c r="Y131" s="111"/>
      <c r="Z131" s="111"/>
      <c r="AA131" s="111"/>
      <c r="AB131" s="111"/>
      <c r="AC131" s="111"/>
      <c r="AD131" s="111"/>
      <c r="AE131" s="111">
        <v>1</v>
      </c>
      <c r="AF131" s="111"/>
      <c r="AG131" s="111">
        <v>1</v>
      </c>
      <c r="AH131" s="111"/>
      <c r="AI131" s="111"/>
      <c r="AJ131" s="111"/>
      <c r="AK131" s="111"/>
      <c r="AL131" s="111"/>
      <c r="AM131" s="111"/>
      <c r="AN131" s="111"/>
      <c r="AO131" s="111"/>
      <c r="AP131" s="111"/>
      <c r="AQ131" s="111"/>
      <c r="AR131" s="111"/>
      <c r="AS131" s="111"/>
      <c r="AT131" s="111"/>
      <c r="AU131" s="111"/>
      <c r="AV131" s="111"/>
      <c r="AW131" s="111"/>
      <c r="AX131" s="111"/>
      <c r="AY131" s="111"/>
      <c r="AZ131" s="111"/>
      <c r="BA131" s="111"/>
      <c r="BB131" s="111"/>
      <c r="BC131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131" s="105" t="s">
        <v>426</v>
      </c>
    </row>
    <row r="132" spans="1:56" x14ac:dyDescent="0.35">
      <c r="A132" s="30" t="s">
        <v>273</v>
      </c>
      <c r="B132" s="30" t="s">
        <v>274</v>
      </c>
      <c r="C132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32" s="32">
        <f>IF(Tabelle2[[#This Row],[Spalte5]]&lt;=E$7,0,IF(AND(Tabelle2[[#This Row],[Spalte5]]&gt;E$7,Tabelle2[[#This Row],[Spalte5]]&lt;=E$8),1,2))</f>
        <v>1</v>
      </c>
      <c r="E132" s="3">
        <v>900</v>
      </c>
      <c r="F132" s="35" t="s">
        <v>38</v>
      </c>
      <c r="G132" s="42">
        <f>IF(Tabelle2[[#This Row],[Spalte7]]&lt;=H$7,0,IF(AND(Tabelle2[[#This Row],[Spalte7]]&gt;H$7,Tabelle2[[#This Row],[Spalte7]]&lt;=H$8),1,2))</f>
        <v>2</v>
      </c>
      <c r="H132" s="57">
        <v>0.95699999999999996</v>
      </c>
      <c r="I132" s="35" t="s">
        <v>38</v>
      </c>
      <c r="J132" s="42">
        <f>IF(Tabelle2[[#This Row],[Spalte9]]&gt;=K$7,0,IF(AND(Tabelle2[[#This Row],[Spalte9]]&lt;K$7,Tabelle2[[#This Row],[Spalte9]]&gt;=K$8),1,2))</f>
        <v>0</v>
      </c>
      <c r="K132" s="4">
        <v>226.8</v>
      </c>
      <c r="L132" s="35" t="s">
        <v>38</v>
      </c>
      <c r="M132" s="42">
        <f>IF(Tabelle2[[#This Row],[Spalte13]]&gt;=N$7,0,IF(AND(Tabelle2[[#This Row],[Spalte13]]&lt;N$7,Tabelle2[[#This Row],[Spalte13]]&gt;=N$8),1,2))</f>
        <v>1</v>
      </c>
      <c r="N132" s="3">
        <v>3.75</v>
      </c>
      <c r="O132" s="55" t="s">
        <v>34</v>
      </c>
      <c r="P132" s="76">
        <v>90.8</v>
      </c>
      <c r="Q132" s="75" t="s">
        <v>38</v>
      </c>
      <c r="R132" s="74">
        <f>IF(Tabelle2[[#This Row],[Spalte15]]&lt;=S$7,0,IF(AND(Tabelle2[[#This Row],[Spalte15]]&gt;S$7,Tabelle2[[#This Row],[Spalte15]]&lt;=S$8),1,2))</f>
        <v>2</v>
      </c>
      <c r="S132" s="83" t="s">
        <v>409</v>
      </c>
      <c r="T132" s="91"/>
      <c r="U132" s="90">
        <v>43975</v>
      </c>
      <c r="V132" s="116">
        <f>IF(Tabelle2[[#This Row],[Spalte1836]]&lt;$BC$7,0,IF(AND(Tabelle2[[#This Row],[Spalte1836]]&gt;=$BC$7,Tabelle2[[#This Row],[Spalte1836]]&lt;$BC$8),1,2))</f>
        <v>0</v>
      </c>
      <c r="W132" s="111"/>
      <c r="X132" s="111"/>
      <c r="Y132" s="111"/>
      <c r="Z132" s="111"/>
      <c r="AA132" s="111"/>
      <c r="AB132" s="111"/>
      <c r="AC132" s="111"/>
      <c r="AD132" s="111"/>
      <c r="AE132" s="111">
        <v>1</v>
      </c>
      <c r="AF132" s="111"/>
      <c r="AG132" s="111">
        <v>1</v>
      </c>
      <c r="AH132" s="111"/>
      <c r="AI132" s="111"/>
      <c r="AJ132" s="111"/>
      <c r="AK132" s="111"/>
      <c r="AL132" s="111"/>
      <c r="AM132" s="111"/>
      <c r="AN132" s="111"/>
      <c r="AO132" s="111"/>
      <c r="AP132" s="111"/>
      <c r="AQ132" s="111"/>
      <c r="AR132" s="111"/>
      <c r="AS132" s="111"/>
      <c r="AT132" s="111"/>
      <c r="AU132" s="111"/>
      <c r="AV132" s="111"/>
      <c r="AW132" s="111"/>
      <c r="AX132" s="111"/>
      <c r="AY132" s="111"/>
      <c r="AZ132" s="111"/>
      <c r="BA132" s="111"/>
      <c r="BB132" s="111"/>
      <c r="BC132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132" s="105" t="s">
        <v>426</v>
      </c>
    </row>
    <row r="133" spans="1:56" x14ac:dyDescent="0.35">
      <c r="A133" s="30" t="s">
        <v>94</v>
      </c>
      <c r="B133" s="30" t="s">
        <v>95</v>
      </c>
      <c r="C133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33" s="32">
        <f>IF(Tabelle2[[#This Row],[Spalte5]]&lt;=E$7,0,IF(AND(Tabelle2[[#This Row],[Spalte5]]&gt;E$7,Tabelle2[[#This Row],[Spalte5]]&lt;=E$8),1,2))</f>
        <v>1</v>
      </c>
      <c r="E133" s="3">
        <v>900</v>
      </c>
      <c r="F133" s="35" t="s">
        <v>38</v>
      </c>
      <c r="G133" s="42">
        <f>IF(Tabelle2[[#This Row],[Spalte7]]&lt;=H$7,0,IF(AND(Tabelle2[[#This Row],[Spalte7]]&gt;H$7,Tabelle2[[#This Row],[Spalte7]]&lt;=H$8),1,2))</f>
        <v>0</v>
      </c>
      <c r="H133" s="57">
        <v>0.25430000000000003</v>
      </c>
      <c r="I133" s="35" t="s">
        <v>38</v>
      </c>
      <c r="J133" s="42">
        <f>IF(Tabelle2[[#This Row],[Spalte9]]&gt;=K$7,0,IF(AND(Tabelle2[[#This Row],[Spalte9]]&lt;K$7,Tabelle2[[#This Row],[Spalte9]]&gt;=K$8),1,2))</f>
        <v>0</v>
      </c>
      <c r="K133" s="4">
        <v>237</v>
      </c>
      <c r="L133" s="35" t="s">
        <v>38</v>
      </c>
      <c r="M133" s="42">
        <f>IF(Tabelle2[[#This Row],[Spalte13]]&gt;=N$7,0,IF(AND(Tabelle2[[#This Row],[Spalte13]]&lt;N$7,Tabelle2[[#This Row],[Spalte13]]&gt;=N$8),1,2))</f>
        <v>1</v>
      </c>
      <c r="N133" s="3">
        <v>3.84</v>
      </c>
      <c r="O133" s="55" t="s">
        <v>38</v>
      </c>
      <c r="P133" s="68">
        <v>113.2</v>
      </c>
      <c r="Q133" s="75" t="s">
        <v>38</v>
      </c>
      <c r="R133" s="74">
        <f>IF(Tabelle2[[#This Row],[Spalte15]]&lt;=S$7,0,IF(AND(Tabelle2[[#This Row],[Spalte15]]&gt;S$7,Tabelle2[[#This Row],[Spalte15]]&lt;=S$8),1,2))</f>
        <v>2</v>
      </c>
      <c r="S133" s="84" t="s">
        <v>409</v>
      </c>
      <c r="T133" s="91"/>
      <c r="U133" s="90">
        <v>43975</v>
      </c>
      <c r="V133" s="116">
        <f>IF(Tabelle2[[#This Row],[Spalte1836]]&lt;$BC$7,0,IF(AND(Tabelle2[[#This Row],[Spalte1836]]&gt;=$BC$7,Tabelle2[[#This Row],[Spalte1836]]&lt;$BC$8),1,2))</f>
        <v>0</v>
      </c>
      <c r="W133" s="114"/>
      <c r="X133" s="114"/>
      <c r="Y133" s="114"/>
      <c r="Z133" s="114">
        <v>1</v>
      </c>
      <c r="AA133" s="114"/>
      <c r="AB133" s="114"/>
      <c r="AC133" s="114"/>
      <c r="AD133" s="114"/>
      <c r="AE133" s="114">
        <v>1</v>
      </c>
      <c r="AF133" s="114"/>
      <c r="AG133" s="114">
        <v>1</v>
      </c>
      <c r="AH133" s="114">
        <v>1</v>
      </c>
      <c r="AI133" s="114"/>
      <c r="AJ133" s="114"/>
      <c r="AK133" s="114"/>
      <c r="AL133" s="114"/>
      <c r="AM133" s="114"/>
      <c r="AN133" s="114"/>
      <c r="AO133" s="114"/>
      <c r="AP133" s="114"/>
      <c r="AQ133" s="114"/>
      <c r="AR133" s="114"/>
      <c r="AS133" s="114"/>
      <c r="AT133" s="114"/>
      <c r="AU133" s="114"/>
      <c r="AV133" s="114"/>
      <c r="AW133" s="114"/>
      <c r="AX133" s="114"/>
      <c r="AY133" s="114"/>
      <c r="AZ133" s="114"/>
      <c r="BA133" s="114"/>
      <c r="BB133" s="114"/>
      <c r="BC133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133" s="107" t="s">
        <v>35</v>
      </c>
    </row>
    <row r="134" spans="1:56" x14ac:dyDescent="0.35">
      <c r="A134" s="30" t="s">
        <v>104</v>
      </c>
      <c r="B134" s="30" t="s">
        <v>105</v>
      </c>
      <c r="C134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34" s="32">
        <f>IF(Tabelle2[[#This Row],[Spalte5]]&lt;=E$7,0,IF(AND(Tabelle2[[#This Row],[Spalte5]]&gt;E$7,Tabelle2[[#This Row],[Spalte5]]&lt;=E$8),1,2))</f>
        <v>1</v>
      </c>
      <c r="E134" s="3">
        <v>891</v>
      </c>
      <c r="F134" s="35" t="s">
        <v>34</v>
      </c>
      <c r="G134" s="42">
        <f>IF(Tabelle2[[#This Row],[Spalte7]]&lt;=H$7,0,IF(AND(Tabelle2[[#This Row],[Spalte7]]&gt;H$7,Tabelle2[[#This Row],[Spalte7]]&lt;=H$8),1,2))</f>
        <v>0</v>
      </c>
      <c r="H134" s="57">
        <v>2.7879999999999999E-2</v>
      </c>
      <c r="I134" s="35" t="s">
        <v>38</v>
      </c>
      <c r="J134" s="42">
        <f>IF(Tabelle2[[#This Row],[Spalte9]]&gt;=K$7,0,IF(AND(Tabelle2[[#This Row],[Spalte9]]&lt;K$7,Tabelle2[[#This Row],[Spalte9]]&gt;=K$8),1,2))</f>
        <v>0</v>
      </c>
      <c r="K134" s="4">
        <v>198</v>
      </c>
      <c r="L134" s="35" t="s">
        <v>34</v>
      </c>
      <c r="M134" s="42">
        <f>IF(Tabelle2[[#This Row],[Spalte13]]&gt;=N$7,0,IF(AND(Tabelle2[[#This Row],[Spalte13]]&lt;N$7,Tabelle2[[#This Row],[Spalte13]]&gt;=N$8),1,2))</f>
        <v>0</v>
      </c>
      <c r="N134" s="3">
        <v>4.0999999999999996</v>
      </c>
      <c r="O134" s="55" t="s">
        <v>34</v>
      </c>
      <c r="P134" s="68">
        <v>63</v>
      </c>
      <c r="Q134" s="72" t="s">
        <v>45</v>
      </c>
      <c r="R134" s="42">
        <f>IF(Tabelle2[[#This Row],[Spalte15]]&lt;=S$7,0,IF(AND(Tabelle2[[#This Row],[Spalte15]]&gt;S$7,Tabelle2[[#This Row],[Spalte15]]&lt;=S$8),1,2))</f>
        <v>2</v>
      </c>
      <c r="S134" s="84" t="s">
        <v>409</v>
      </c>
      <c r="T134" s="91"/>
      <c r="U134" s="90">
        <v>43975</v>
      </c>
      <c r="V134" s="116">
        <f>IF(Tabelle2[[#This Row],[Spalte1836]]&lt;$BC$7,0,IF(AND(Tabelle2[[#This Row],[Spalte1836]]&gt;=$BC$7,Tabelle2[[#This Row],[Spalte1836]]&lt;$BC$8),1,2))</f>
        <v>0</v>
      </c>
      <c r="W134" s="114"/>
      <c r="X134" s="114"/>
      <c r="Y134" s="114"/>
      <c r="Z134" s="114"/>
      <c r="AA134" s="114"/>
      <c r="AB134" s="114"/>
      <c r="AC134" s="114"/>
      <c r="AD134" s="114"/>
      <c r="AE134" s="114">
        <v>1</v>
      </c>
      <c r="AF134" s="114"/>
      <c r="AG134" s="114">
        <v>1</v>
      </c>
      <c r="AH134" s="114"/>
      <c r="AI134" s="114"/>
      <c r="AJ134" s="114"/>
      <c r="AK134" s="114"/>
      <c r="AL134" s="114"/>
      <c r="AM134" s="114"/>
      <c r="AN134" s="114"/>
      <c r="AO134" s="114"/>
      <c r="AP134" s="114"/>
      <c r="AQ134" s="114"/>
      <c r="AR134" s="114"/>
      <c r="AS134" s="114"/>
      <c r="AT134" s="114"/>
      <c r="AU134" s="114"/>
      <c r="AV134" s="114"/>
      <c r="AW134" s="114"/>
      <c r="AX134" s="114"/>
      <c r="AY134" s="114"/>
      <c r="AZ134" s="114"/>
      <c r="BA134" s="114"/>
      <c r="BB134" s="114"/>
      <c r="BC134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134" s="105" t="s">
        <v>426</v>
      </c>
    </row>
    <row r="135" spans="1:56" x14ac:dyDescent="0.35">
      <c r="A135" s="30" t="s">
        <v>287</v>
      </c>
      <c r="B135" s="30" t="s">
        <v>288</v>
      </c>
      <c r="C135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35" s="32">
        <f>IF(Tabelle2[[#This Row],[Spalte5]]&lt;=E$7,0,IF(AND(Tabelle2[[#This Row],[Spalte5]]&gt;E$7,Tabelle2[[#This Row],[Spalte5]]&lt;=E$8),1,2))</f>
        <v>0</v>
      </c>
      <c r="E135" s="3">
        <v>877</v>
      </c>
      <c r="F135" s="35" t="s">
        <v>34</v>
      </c>
      <c r="G135" s="42">
        <f>IF(Tabelle2[[#This Row],[Spalte7]]&lt;=H$7,0,IF(AND(Tabelle2[[#This Row],[Spalte7]]&gt;H$7,Tabelle2[[#This Row],[Spalte7]]&lt;=H$8),1,2))</f>
        <v>0</v>
      </c>
      <c r="H135" s="57">
        <v>2.3300000000000001E-2</v>
      </c>
      <c r="I135" s="35" t="s">
        <v>34</v>
      </c>
      <c r="J135" s="42">
        <f>IF(Tabelle2[[#This Row],[Spalte9]]&gt;=K$7,0,IF(AND(Tabelle2[[#This Row],[Spalte9]]&lt;K$7,Tabelle2[[#This Row],[Spalte9]]&gt;=K$8),1,2))</f>
        <v>0</v>
      </c>
      <c r="K135" s="4">
        <v>178</v>
      </c>
      <c r="L135" s="35" t="s">
        <v>34</v>
      </c>
      <c r="M135" s="42">
        <f>IF(Tabelle2[[#This Row],[Spalte13]]&gt;=N$7,0,IF(AND(Tabelle2[[#This Row],[Spalte13]]&lt;N$7,Tabelle2[[#This Row],[Spalte13]]&gt;=N$8),1,2))</f>
        <v>0</v>
      </c>
      <c r="N135" s="3">
        <v>4.26</v>
      </c>
      <c r="O135" s="55" t="s">
        <v>34</v>
      </c>
      <c r="P135" s="76">
        <v>50</v>
      </c>
      <c r="Q135" s="75" t="s">
        <v>35</v>
      </c>
      <c r="R135" s="74">
        <f>IF(Tabelle2[[#This Row],[Spalte15]]&lt;=S$7,0,IF(AND(Tabelle2[[#This Row],[Spalte15]]&gt;S$7,Tabelle2[[#This Row],[Spalte15]]&lt;=S$8),1,2))</f>
        <v>2</v>
      </c>
      <c r="S135" s="84" t="s">
        <v>409</v>
      </c>
      <c r="T135" s="91"/>
      <c r="U135" s="90">
        <v>43975</v>
      </c>
      <c r="V135" s="116">
        <f>IF(Tabelle2[[#This Row],[Spalte1836]]&lt;$BC$7,0,IF(AND(Tabelle2[[#This Row],[Spalte1836]]&gt;=$BC$7,Tabelle2[[#This Row],[Spalte1836]]&lt;$BC$8),1,2))</f>
        <v>0</v>
      </c>
      <c r="W135" s="114"/>
      <c r="X135" s="114"/>
      <c r="Y135" s="114"/>
      <c r="Z135" s="114">
        <v>1</v>
      </c>
      <c r="AA135" s="114"/>
      <c r="AB135" s="114"/>
      <c r="AC135" s="114"/>
      <c r="AD135" s="114"/>
      <c r="AE135" s="114"/>
      <c r="AF135" s="114"/>
      <c r="AG135" s="114"/>
      <c r="AH135" s="114"/>
      <c r="AI135" s="114"/>
      <c r="AJ135" s="114"/>
      <c r="AK135" s="114"/>
      <c r="AL135" s="114"/>
      <c r="AM135" s="114"/>
      <c r="AN135" s="114"/>
      <c r="AO135" s="114"/>
      <c r="AP135" s="114"/>
      <c r="AQ135" s="114"/>
      <c r="AR135" s="114"/>
      <c r="AS135" s="114"/>
      <c r="AT135" s="114"/>
      <c r="AU135" s="114"/>
      <c r="AV135" s="114"/>
      <c r="AW135" s="114"/>
      <c r="AX135" s="114"/>
      <c r="AY135" s="114"/>
      <c r="AZ135" s="114"/>
      <c r="BA135" s="114"/>
      <c r="BB135" s="114"/>
      <c r="BC135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135" s="105" t="s">
        <v>426</v>
      </c>
    </row>
    <row r="136" spans="1:56" x14ac:dyDescent="0.35">
      <c r="A136" s="30" t="s">
        <v>291</v>
      </c>
      <c r="B136" s="30" t="s">
        <v>292</v>
      </c>
      <c r="C136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36" s="32">
        <f>IF(Tabelle2[[#This Row],[Spalte5]]&lt;=E$7,0,IF(AND(Tabelle2[[#This Row],[Spalte5]]&gt;E$7,Tabelle2[[#This Row],[Spalte5]]&lt;=E$8),1,2))</f>
        <v>0</v>
      </c>
      <c r="E136" s="3">
        <v>861</v>
      </c>
      <c r="F136" s="35" t="s">
        <v>34</v>
      </c>
      <c r="G136" s="42">
        <f>IF(Tabelle2[[#This Row],[Spalte7]]&lt;=H$7,0,IF(AND(Tabelle2[[#This Row],[Spalte7]]&gt;H$7,Tabelle2[[#This Row],[Spalte7]]&lt;=H$8),1,2))</f>
        <v>0</v>
      </c>
      <c r="H136" s="57">
        <v>4.2500000000000003E-2</v>
      </c>
      <c r="I136" s="35" t="s">
        <v>34</v>
      </c>
      <c r="J136" s="42">
        <f>IF(Tabelle2[[#This Row],[Spalte9]]&gt;=K$7,0,IF(AND(Tabelle2[[#This Row],[Spalte9]]&lt;K$7,Tabelle2[[#This Row],[Spalte9]]&gt;=K$8),1,2))</f>
        <v>0</v>
      </c>
      <c r="K136" s="4">
        <v>175</v>
      </c>
      <c r="L136" s="35" t="s">
        <v>34</v>
      </c>
      <c r="M136" s="42">
        <f>IF(Tabelle2[[#This Row],[Spalte13]]&gt;=N$7,0,IF(AND(Tabelle2[[#This Row],[Spalte13]]&lt;N$7,Tabelle2[[#This Row],[Spalte13]]&gt;=N$8),1,2))</f>
        <v>0</v>
      </c>
      <c r="N136" s="3">
        <v>4.5</v>
      </c>
      <c r="O136" s="55" t="s">
        <v>34</v>
      </c>
      <c r="P136" s="76">
        <v>47</v>
      </c>
      <c r="Q136" s="75" t="s">
        <v>35</v>
      </c>
      <c r="R136" s="74">
        <f>IF(Tabelle2[[#This Row],[Spalte15]]&lt;=S$7,0,IF(AND(Tabelle2[[#This Row],[Spalte15]]&gt;S$7,Tabelle2[[#This Row],[Spalte15]]&lt;=S$8),1,2))</f>
        <v>2</v>
      </c>
      <c r="S136" s="84" t="s">
        <v>409</v>
      </c>
      <c r="T136" s="91"/>
      <c r="U136" s="90">
        <v>43975</v>
      </c>
      <c r="V136" s="116">
        <f>IF(Tabelle2[[#This Row],[Spalte1836]]&lt;$BC$7,0,IF(AND(Tabelle2[[#This Row],[Spalte1836]]&gt;=$BC$7,Tabelle2[[#This Row],[Spalte1836]]&lt;$BC$8),1,2))</f>
        <v>0</v>
      </c>
      <c r="W136" s="114"/>
      <c r="X136" s="114"/>
      <c r="Y136" s="114"/>
      <c r="Z136" s="114"/>
      <c r="AA136" s="114"/>
      <c r="AB136" s="114"/>
      <c r="AC136" s="114"/>
      <c r="AD136" s="114"/>
      <c r="AE136" s="114"/>
      <c r="AF136" s="114"/>
      <c r="AG136" s="114">
        <v>1</v>
      </c>
      <c r="AH136" s="114"/>
      <c r="AI136" s="114"/>
      <c r="AJ136" s="114"/>
      <c r="AK136" s="114"/>
      <c r="AL136" s="114"/>
      <c r="AM136" s="114"/>
      <c r="AN136" s="114"/>
      <c r="AO136" s="114"/>
      <c r="AP136" s="114"/>
      <c r="AQ136" s="114"/>
      <c r="AR136" s="114"/>
      <c r="AS136" s="114"/>
      <c r="AT136" s="114"/>
      <c r="AU136" s="114"/>
      <c r="AV136" s="114"/>
      <c r="AW136" s="114"/>
      <c r="AX136" s="114"/>
      <c r="AY136" s="114"/>
      <c r="AZ136" s="114"/>
      <c r="BA136" s="114"/>
      <c r="BB136" s="114"/>
      <c r="BC136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136" s="105" t="s">
        <v>426</v>
      </c>
    </row>
    <row r="137" spans="1:56" x14ac:dyDescent="0.35">
      <c r="A137" s="30" t="s">
        <v>323</v>
      </c>
      <c r="B137" s="30" t="s">
        <v>324</v>
      </c>
      <c r="C137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37" s="32">
        <f>IF(Tabelle2[[#This Row],[Spalte5]]&lt;=E$7,0,IF(AND(Tabelle2[[#This Row],[Spalte5]]&gt;E$7,Tabelle2[[#This Row],[Spalte5]]&lt;=E$8),1,2))</f>
        <v>0</v>
      </c>
      <c r="E137" s="3">
        <v>698</v>
      </c>
      <c r="F137" s="35" t="s">
        <v>34</v>
      </c>
      <c r="G137" s="42">
        <f>IF(Tabelle2[[#This Row],[Spalte7]]&lt;=H$7,0,IF(AND(Tabelle2[[#This Row],[Spalte7]]&gt;H$7,Tabelle2[[#This Row],[Spalte7]]&lt;=H$8),1,2))</f>
        <v>0</v>
      </c>
      <c r="H137" s="57">
        <v>0</v>
      </c>
      <c r="I137" s="35" t="s">
        <v>34</v>
      </c>
      <c r="J137" s="42">
        <f>IF(Tabelle2[[#This Row],[Spalte9]]&gt;=K$7,0,IF(AND(Tabelle2[[#This Row],[Spalte9]]&lt;K$7,Tabelle2[[#This Row],[Spalte9]]&gt;=K$8),1,2))</f>
        <v>0</v>
      </c>
      <c r="K137" s="4">
        <v>117.6</v>
      </c>
      <c r="L137" s="35" t="s">
        <v>34</v>
      </c>
      <c r="M137" s="42">
        <f>IF(Tabelle2[[#This Row],[Spalte13]]&gt;=N$7,0,IF(AND(Tabelle2[[#This Row],[Spalte13]]&lt;N$7,Tabelle2[[#This Row],[Spalte13]]&gt;=N$8),1,2))</f>
        <v>0</v>
      </c>
      <c r="N137" s="4">
        <v>4.82</v>
      </c>
      <c r="O137" s="55" t="s">
        <v>38</v>
      </c>
      <c r="P137" s="76">
        <v>4</v>
      </c>
      <c r="Q137" s="75" t="s">
        <v>35</v>
      </c>
      <c r="R137" s="74">
        <f>IF(Tabelle2[[#This Row],[Spalte15]]&lt;=S$7,0,IF(AND(Tabelle2[[#This Row],[Spalte15]]&gt;S$7,Tabelle2[[#This Row],[Spalte15]]&lt;=S$8),1,2))</f>
        <v>2</v>
      </c>
      <c r="S137" s="83" t="s">
        <v>409</v>
      </c>
      <c r="T137" s="91"/>
      <c r="U137" s="90">
        <v>43975</v>
      </c>
      <c r="V137" s="116">
        <f>IF(Tabelle2[[#This Row],[Spalte1836]]&lt;$BC$7,0,IF(AND(Tabelle2[[#This Row],[Spalte1836]]&gt;=$BC$7,Tabelle2[[#This Row],[Spalte1836]]&lt;$BC$8),1,2))</f>
        <v>0</v>
      </c>
      <c r="W137" s="111">
        <v>1</v>
      </c>
      <c r="X137" s="111"/>
      <c r="Y137" s="111"/>
      <c r="Z137" s="111"/>
      <c r="AA137" s="111"/>
      <c r="AB137" s="111"/>
      <c r="AC137" s="111">
        <v>1</v>
      </c>
      <c r="AD137" s="111"/>
      <c r="AE137" s="111">
        <v>1</v>
      </c>
      <c r="AF137" s="111"/>
      <c r="AG137" s="111"/>
      <c r="AH137" s="111"/>
      <c r="AI137" s="111"/>
      <c r="AJ137" s="111"/>
      <c r="AK137" s="111"/>
      <c r="AL137" s="111"/>
      <c r="AM137" s="111"/>
      <c r="AN137" s="111"/>
      <c r="AO137" s="111"/>
      <c r="AP137" s="111"/>
      <c r="AQ137" s="111"/>
      <c r="AR137" s="111"/>
      <c r="AS137" s="111"/>
      <c r="AT137" s="111"/>
      <c r="AU137" s="111"/>
      <c r="AV137" s="111"/>
      <c r="AW137" s="111"/>
      <c r="AX137" s="111"/>
      <c r="AY137" s="111"/>
      <c r="AZ137" s="111"/>
      <c r="BA137" s="111"/>
      <c r="BB137" s="111"/>
      <c r="BC137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137" s="105" t="s">
        <v>426</v>
      </c>
    </row>
    <row r="138" spans="1:56" x14ac:dyDescent="0.35">
      <c r="A138" s="30" t="s">
        <v>341</v>
      </c>
      <c r="B138" s="30" t="s">
        <v>342</v>
      </c>
      <c r="C138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38" s="32">
        <f>IF(Tabelle2[[#This Row],[Spalte5]]&lt;=E$7,0,IF(AND(Tabelle2[[#This Row],[Spalte5]]&gt;E$7,Tabelle2[[#This Row],[Spalte5]]&lt;=E$8),1,2))</f>
        <v>2</v>
      </c>
      <c r="E138" s="3">
        <v>1040</v>
      </c>
      <c r="F138" s="35" t="s">
        <v>38</v>
      </c>
      <c r="G138" s="42">
        <f>IF(Tabelle2[[#This Row],[Spalte7]]&lt;=H$7,0,IF(AND(Tabelle2[[#This Row],[Spalte7]]&gt;H$7,Tabelle2[[#This Row],[Spalte7]]&lt;=H$8),1,2))</f>
        <v>0</v>
      </c>
      <c r="H138" s="57">
        <v>4.2849999999999997E-3</v>
      </c>
      <c r="I138" s="35" t="s">
        <v>38</v>
      </c>
      <c r="J138" s="42">
        <f>IF(Tabelle2[[#This Row],[Spalte9]]&gt;=K$7,0,IF(AND(Tabelle2[[#This Row],[Spalte9]]&lt;K$7,Tabelle2[[#This Row],[Spalte9]]&gt;=K$8),1,2))</f>
        <v>0</v>
      </c>
      <c r="K138" s="4">
        <v>330</v>
      </c>
      <c r="L138" s="35" t="s">
        <v>38</v>
      </c>
      <c r="M138" s="42">
        <f>IF(Tabelle2[[#This Row],[Spalte13]]&gt;=N$7,0,IF(AND(Tabelle2[[#This Row],[Spalte13]]&lt;N$7,Tabelle2[[#This Row],[Spalte13]]&gt;=N$8),1,2))</f>
        <v>0</v>
      </c>
      <c r="N138" s="3">
        <v>4.83</v>
      </c>
      <c r="O138" s="55" t="s">
        <v>38</v>
      </c>
      <c r="P138" s="76">
        <v>110</v>
      </c>
      <c r="Q138" s="75" t="s">
        <v>35</v>
      </c>
      <c r="R138" s="74">
        <f>IF(Tabelle2[[#This Row],[Spalte15]]&lt;=S$7,0,IF(AND(Tabelle2[[#This Row],[Spalte15]]&gt;S$7,Tabelle2[[#This Row],[Spalte15]]&lt;=S$8),1,2))</f>
        <v>2</v>
      </c>
      <c r="S138" s="83" t="s">
        <v>409</v>
      </c>
      <c r="T138" s="91"/>
      <c r="U138" s="90">
        <v>43975</v>
      </c>
      <c r="V138" s="116">
        <f>IF(Tabelle2[[#This Row],[Spalte1836]]&lt;$BC$7,0,IF(AND(Tabelle2[[#This Row],[Spalte1836]]&gt;=$BC$7,Tabelle2[[#This Row],[Spalte1836]]&lt;$BC$8),1,2))</f>
        <v>0</v>
      </c>
      <c r="W138" s="111"/>
      <c r="X138" s="111"/>
      <c r="Y138" s="111"/>
      <c r="Z138" s="111"/>
      <c r="AA138" s="111"/>
      <c r="AB138" s="111"/>
      <c r="AC138" s="111"/>
      <c r="AD138" s="111"/>
      <c r="AE138" s="111">
        <v>1</v>
      </c>
      <c r="AF138" s="111"/>
      <c r="AG138" s="111">
        <v>1</v>
      </c>
      <c r="AH138" s="111"/>
      <c r="AI138" s="111"/>
      <c r="AJ138" s="111"/>
      <c r="AK138" s="111"/>
      <c r="AL138" s="111"/>
      <c r="AM138" s="111"/>
      <c r="AN138" s="111"/>
      <c r="AO138" s="111"/>
      <c r="AP138" s="111"/>
      <c r="AQ138" s="111"/>
      <c r="AR138" s="111"/>
      <c r="AS138" s="111"/>
      <c r="AT138" s="111"/>
      <c r="AU138" s="111"/>
      <c r="AV138" s="111"/>
      <c r="AW138" s="111"/>
      <c r="AX138" s="111"/>
      <c r="AY138" s="111"/>
      <c r="AZ138" s="111"/>
      <c r="BA138" s="111"/>
      <c r="BB138" s="111"/>
      <c r="BC138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138" s="105" t="s">
        <v>426</v>
      </c>
    </row>
    <row r="139" spans="1:56" x14ac:dyDescent="0.35">
      <c r="A139" s="30" t="s">
        <v>108</v>
      </c>
      <c r="B139" s="30" t="s">
        <v>109</v>
      </c>
      <c r="C139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39" s="32">
        <f>IF(Tabelle2[[#This Row],[Spalte5]]&lt;=E$7,0,IF(AND(Tabelle2[[#This Row],[Spalte5]]&gt;E$7,Tabelle2[[#This Row],[Spalte5]]&lt;=E$8),1,2))</f>
        <v>1</v>
      </c>
      <c r="E139" s="3">
        <v>900</v>
      </c>
      <c r="F139" s="35" t="s">
        <v>38</v>
      </c>
      <c r="G139" s="42">
        <f>IF(Tabelle2[[#This Row],[Spalte7]]&lt;=H$7,0,IF(AND(Tabelle2[[#This Row],[Spalte7]]&gt;H$7,Tabelle2[[#This Row],[Spalte7]]&lt;=H$8),1,2))</f>
        <v>0</v>
      </c>
      <c r="H139" s="57">
        <v>2.9180000000000001E-2</v>
      </c>
      <c r="I139" s="35" t="s">
        <v>38</v>
      </c>
      <c r="J139" s="42">
        <f>IF(Tabelle2[[#This Row],[Spalte9]]&gt;=K$7,0,IF(AND(Tabelle2[[#This Row],[Spalte9]]&lt;K$7,Tabelle2[[#This Row],[Spalte9]]&gt;=K$8),1,2))</f>
        <v>0</v>
      </c>
      <c r="K139" s="4">
        <v>257.5</v>
      </c>
      <c r="L139" s="35" t="s">
        <v>34</v>
      </c>
      <c r="M139" s="42">
        <f>IF(Tabelle2[[#This Row],[Spalte13]]&gt;=N$7,0,IF(AND(Tabelle2[[#This Row],[Spalte13]]&lt;N$7,Tabelle2[[#This Row],[Spalte13]]&gt;=N$8),1,2))</f>
        <v>0</v>
      </c>
      <c r="N139" s="3">
        <v>5.22</v>
      </c>
      <c r="O139" s="55" t="s">
        <v>38</v>
      </c>
      <c r="P139" s="68">
        <v>127</v>
      </c>
      <c r="Q139" s="75" t="s">
        <v>38</v>
      </c>
      <c r="R139" s="74">
        <f>IF(Tabelle2[[#This Row],[Spalte15]]&lt;=S$7,0,IF(AND(Tabelle2[[#This Row],[Spalte15]]&gt;S$7,Tabelle2[[#This Row],[Spalte15]]&lt;=S$8),1,2))</f>
        <v>2</v>
      </c>
      <c r="S139" s="84" t="s">
        <v>409</v>
      </c>
      <c r="T139" s="91"/>
      <c r="U139" s="90">
        <v>43975</v>
      </c>
      <c r="V139" s="116">
        <f>IF(Tabelle2[[#This Row],[Spalte1836]]&lt;$BC$7,0,IF(AND(Tabelle2[[#This Row],[Spalte1836]]&gt;=$BC$7,Tabelle2[[#This Row],[Spalte1836]]&lt;$BC$8),1,2))</f>
        <v>0</v>
      </c>
      <c r="W139" s="114"/>
      <c r="X139" s="114"/>
      <c r="Y139" s="114"/>
      <c r="Z139" s="114">
        <v>1</v>
      </c>
      <c r="AA139" s="114"/>
      <c r="AB139" s="114"/>
      <c r="AC139" s="114"/>
      <c r="AD139" s="114"/>
      <c r="AE139" s="114">
        <v>1</v>
      </c>
      <c r="AF139" s="114"/>
      <c r="AG139" s="114"/>
      <c r="AH139" s="114"/>
      <c r="AI139" s="114"/>
      <c r="AJ139" s="114"/>
      <c r="AK139" s="114"/>
      <c r="AL139" s="114"/>
      <c r="AM139" s="114"/>
      <c r="AN139" s="114"/>
      <c r="AO139" s="114"/>
      <c r="AP139" s="114"/>
      <c r="AQ139" s="114"/>
      <c r="AR139" s="114"/>
      <c r="AS139" s="114"/>
      <c r="AT139" s="114"/>
      <c r="AU139" s="114"/>
      <c r="AV139" s="114"/>
      <c r="AW139" s="114"/>
      <c r="AX139" s="114"/>
      <c r="AY139" s="114"/>
      <c r="AZ139" s="114"/>
      <c r="BA139" s="114"/>
      <c r="BB139" s="114"/>
      <c r="BC139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139" s="105" t="s">
        <v>426</v>
      </c>
    </row>
    <row r="140" spans="1:56" x14ac:dyDescent="0.35">
      <c r="A140" s="30" t="s">
        <v>100</v>
      </c>
      <c r="B140" s="30" t="s">
        <v>101</v>
      </c>
      <c r="C140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40" s="32">
        <f>IF(Tabelle2[[#This Row],[Spalte5]]&lt;=E$7,0,IF(AND(Tabelle2[[#This Row],[Spalte5]]&gt;E$7,Tabelle2[[#This Row],[Spalte5]]&lt;=E$8),1,2))</f>
        <v>1</v>
      </c>
      <c r="E140" s="3">
        <v>900</v>
      </c>
      <c r="F140" s="35" t="s">
        <v>38</v>
      </c>
      <c r="G140" s="42">
        <f>IF(Tabelle2[[#This Row],[Spalte7]]&lt;=H$7,0,IF(AND(Tabelle2[[#This Row],[Spalte7]]&gt;H$7,Tabelle2[[#This Row],[Spalte7]]&lt;=H$8),1,2))</f>
        <v>0</v>
      </c>
      <c r="H140" s="57">
        <v>3.1409999999999999E-5</v>
      </c>
      <c r="I140" s="35" t="s">
        <v>38</v>
      </c>
      <c r="J140" s="42">
        <f>IF(Tabelle2[[#This Row],[Spalte9]]&gt;=K$7,0,IF(AND(Tabelle2[[#This Row],[Spalte9]]&lt;K$7,Tabelle2[[#This Row],[Spalte9]]&gt;=K$8),1,2))</f>
        <v>0</v>
      </c>
      <c r="K140" s="4">
        <v>407.5</v>
      </c>
      <c r="L140" s="35" t="s">
        <v>38</v>
      </c>
      <c r="M140" s="42">
        <f>IF(Tabelle2[[#This Row],[Spalte13]]&gt;=N$7,0,IF(AND(Tabelle2[[#This Row],[Spalte13]]&lt;N$7,Tabelle2[[#This Row],[Spalte13]]&gt;=N$8),1,2))</f>
        <v>0</v>
      </c>
      <c r="N140" s="3">
        <v>6.98</v>
      </c>
      <c r="O140" s="55" t="s">
        <v>34</v>
      </c>
      <c r="P140" s="68">
        <v>298</v>
      </c>
      <c r="Q140" s="75" t="s">
        <v>38</v>
      </c>
      <c r="R140" s="74">
        <f>IF(Tabelle2[[#This Row],[Spalte15]]&lt;=S$7,0,IF(AND(Tabelle2[[#This Row],[Spalte15]]&gt;S$7,Tabelle2[[#This Row],[Spalte15]]&lt;=S$8),1,2))</f>
        <v>2</v>
      </c>
      <c r="S140" s="84" t="s">
        <v>409</v>
      </c>
      <c r="T140" s="91"/>
      <c r="U140" s="90">
        <v>43975</v>
      </c>
      <c r="V140" s="116">
        <f>IF(Tabelle2[[#This Row],[Spalte1836]]&lt;$BC$7,0,IF(AND(Tabelle2[[#This Row],[Spalte1836]]&gt;=$BC$7,Tabelle2[[#This Row],[Spalte1836]]&lt;$BC$8),1,2))</f>
        <v>0</v>
      </c>
      <c r="W140" s="114"/>
      <c r="X140" s="114"/>
      <c r="Y140" s="114"/>
      <c r="Z140" s="114">
        <v>1</v>
      </c>
      <c r="AA140" s="114">
        <v>1</v>
      </c>
      <c r="AB140" s="114">
        <v>1</v>
      </c>
      <c r="AC140" s="114"/>
      <c r="AD140" s="114"/>
      <c r="AE140" s="114">
        <v>1</v>
      </c>
      <c r="AF140" s="114"/>
      <c r="AG140" s="114">
        <v>1</v>
      </c>
      <c r="AH140" s="114">
        <v>1</v>
      </c>
      <c r="AI140" s="114"/>
      <c r="AJ140" s="114"/>
      <c r="AK140" s="114"/>
      <c r="AL140" s="114"/>
      <c r="AM140" s="114"/>
      <c r="AN140" s="114"/>
      <c r="AO140" s="114"/>
      <c r="AP140" s="114"/>
      <c r="AQ140" s="114"/>
      <c r="AR140" s="114"/>
      <c r="AS140" s="114"/>
      <c r="AT140" s="114"/>
      <c r="AU140" s="114"/>
      <c r="AV140" s="114"/>
      <c r="AW140" s="114"/>
      <c r="AX140" s="114"/>
      <c r="AY140" s="114"/>
      <c r="AZ140" s="114"/>
      <c r="BA140" s="114"/>
      <c r="BB140" s="114"/>
      <c r="BC140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140" s="105" t="s">
        <v>426</v>
      </c>
    </row>
    <row r="141" spans="1:56" x14ac:dyDescent="0.35">
      <c r="A141" s="30" t="s">
        <v>219</v>
      </c>
      <c r="B141" s="30" t="s">
        <v>220</v>
      </c>
      <c r="C141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41" s="32">
        <f>IF(Tabelle2[[#This Row],[Spalte5]]&lt;=E$7,0,IF(AND(Tabelle2[[#This Row],[Spalte5]]&gt;E$7,Tabelle2[[#This Row],[Spalte5]]&lt;=E$8),1,2))</f>
        <v>2</v>
      </c>
      <c r="E141" s="3">
        <v>980</v>
      </c>
      <c r="F141" s="35" t="s">
        <v>38</v>
      </c>
      <c r="G141" s="42">
        <f>IF(Tabelle2[[#This Row],[Spalte7]]&lt;=H$7,0,IF(AND(Tabelle2[[#This Row],[Spalte7]]&gt;H$7,Tabelle2[[#This Row],[Spalte7]]&lt;=H$8),1,2))</f>
        <v>0</v>
      </c>
      <c r="H141" s="57">
        <v>4.0800000000000005E-7</v>
      </c>
      <c r="I141" s="35" t="s">
        <v>38</v>
      </c>
      <c r="J141" s="42">
        <f>IF(Tabelle2[[#This Row],[Spalte9]]&gt;=K$7,0,IF(AND(Tabelle2[[#This Row],[Spalte9]]&lt;K$7,Tabelle2[[#This Row],[Spalte9]]&gt;=K$8),1,2))</f>
        <v>0</v>
      </c>
      <c r="K141" s="4">
        <v>417</v>
      </c>
      <c r="L141" s="44" t="s">
        <v>34</v>
      </c>
      <c r="M141" s="64">
        <f>IF(Tabelle2[[#This Row],[Spalte13]]&gt;=N$7,0,IF(AND(Tabelle2[[#This Row],[Spalte13]]&lt;N$7,Tabelle2[[#This Row],[Spalte13]]&gt;=N$8),1,2))</f>
        <v>0</v>
      </c>
      <c r="N141" s="3">
        <v>8.4700000000000006</v>
      </c>
      <c r="O141" s="55" t="s">
        <v>38</v>
      </c>
      <c r="P141" s="76">
        <v>196</v>
      </c>
      <c r="Q141" s="75" t="s">
        <v>34</v>
      </c>
      <c r="R141" s="74">
        <f>IF(Tabelle2[[#This Row],[Spalte15]]&lt;=S$7,0,IF(AND(Tabelle2[[#This Row],[Spalte15]]&gt;S$7,Tabelle2[[#This Row],[Spalte15]]&lt;=S$8),1,2))</f>
        <v>2</v>
      </c>
      <c r="S141" s="83" t="s">
        <v>409</v>
      </c>
      <c r="T141" s="91"/>
      <c r="U141" s="90">
        <v>43975</v>
      </c>
      <c r="V141" s="116">
        <f>IF(Tabelle2[[#This Row],[Spalte1836]]&lt;$BC$7,0,IF(AND(Tabelle2[[#This Row],[Spalte1836]]&gt;=$BC$7,Tabelle2[[#This Row],[Spalte1836]]&lt;$BC$8),1,2))</f>
        <v>0</v>
      </c>
      <c r="W141" s="111"/>
      <c r="X141" s="111"/>
      <c r="Y141" s="111"/>
      <c r="Z141" s="111"/>
      <c r="AA141" s="111"/>
      <c r="AB141" s="111"/>
      <c r="AC141" s="111"/>
      <c r="AD141" s="111"/>
      <c r="AE141" s="111">
        <v>1</v>
      </c>
      <c r="AF141" s="111"/>
      <c r="AG141" s="111">
        <v>1</v>
      </c>
      <c r="AH141" s="111"/>
      <c r="AI141" s="111"/>
      <c r="AJ141" s="111"/>
      <c r="AK141" s="111"/>
      <c r="AL141" s="111"/>
      <c r="AM141" s="111"/>
      <c r="AN141" s="111"/>
      <c r="AO141" s="111"/>
      <c r="AP141" s="111"/>
      <c r="AQ141" s="111"/>
      <c r="AR141" s="111"/>
      <c r="AS141" s="111"/>
      <c r="AT141" s="111"/>
      <c r="AU141" s="111"/>
      <c r="AV141" s="111"/>
      <c r="AW141" s="111"/>
      <c r="AX141" s="111"/>
      <c r="AY141" s="111"/>
      <c r="AZ141" s="111"/>
      <c r="BA141" s="111"/>
      <c r="BB141" s="111"/>
      <c r="BC141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141" s="105" t="s">
        <v>426</v>
      </c>
    </row>
    <row r="142" spans="1:56" x14ac:dyDescent="0.35">
      <c r="A142" s="30" t="s">
        <v>261</v>
      </c>
      <c r="B142" s="30" t="s">
        <v>262</v>
      </c>
      <c r="C142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42" s="32">
        <f>IF(Tabelle2[[#This Row],[Spalte5]]&lt;=E$7,0,IF(AND(Tabelle2[[#This Row],[Spalte5]]&gt;E$7,Tabelle2[[#This Row],[Spalte5]]&lt;=E$8),1,2))</f>
        <v>2</v>
      </c>
      <c r="E142" s="3">
        <v>1150</v>
      </c>
      <c r="F142" s="35" t="s">
        <v>38</v>
      </c>
      <c r="G142" s="42">
        <f>IF(Tabelle2[[#This Row],[Spalte7]]&lt;=H$7,0,IF(AND(Tabelle2[[#This Row],[Spalte7]]&gt;H$7,Tabelle2[[#This Row],[Spalte7]]&lt;=H$8),1,2))</f>
        <v>0</v>
      </c>
      <c r="H142" s="57">
        <v>6.7549999999999997E-3</v>
      </c>
      <c r="I142" s="35" t="s">
        <v>38</v>
      </c>
      <c r="J142" s="42">
        <f>IF(Tabelle2[[#This Row],[Spalte9]]&gt;=K$7,0,IF(AND(Tabelle2[[#This Row],[Spalte9]]&lt;K$7,Tabelle2[[#This Row],[Spalte9]]&gt;=K$8),1,2))</f>
        <v>0</v>
      </c>
      <c r="K142" s="4">
        <v>274</v>
      </c>
      <c r="L142" s="35" t="s">
        <v>34</v>
      </c>
      <c r="M142" s="42">
        <f>IF(Tabelle2[[#This Row],[Spalte13]]&gt;=N$7,0,IF(AND(Tabelle2[[#This Row],[Spalte13]]&lt;N$7,Tabelle2[[#This Row],[Spalte13]]&gt;=N$8),1,2))</f>
        <v>0</v>
      </c>
      <c r="N142" s="3">
        <v>453</v>
      </c>
      <c r="O142" s="55" t="s">
        <v>34</v>
      </c>
      <c r="P142" s="76">
        <v>107.3</v>
      </c>
      <c r="Q142" s="75" t="s">
        <v>35</v>
      </c>
      <c r="R142" s="74">
        <f>IF(Tabelle2[[#This Row],[Spalte15]]&lt;=S$7,0,IF(AND(Tabelle2[[#This Row],[Spalte15]]&gt;S$7,Tabelle2[[#This Row],[Spalte15]]&lt;=S$8),1,2))</f>
        <v>2</v>
      </c>
      <c r="S142" s="83" t="s">
        <v>409</v>
      </c>
      <c r="T142" s="91"/>
      <c r="U142" s="90">
        <v>43975</v>
      </c>
      <c r="V142" s="116">
        <f>IF(Tabelle2[[#This Row],[Spalte1836]]&lt;$BC$7,0,IF(AND(Tabelle2[[#This Row],[Spalte1836]]&gt;=$BC$7,Tabelle2[[#This Row],[Spalte1836]]&lt;$BC$8),1,2))</f>
        <v>0</v>
      </c>
      <c r="W142" s="111"/>
      <c r="X142" s="111"/>
      <c r="Y142" s="111">
        <v>1</v>
      </c>
      <c r="Z142" s="111"/>
      <c r="AA142" s="111"/>
      <c r="AB142" s="111"/>
      <c r="AC142" s="111"/>
      <c r="AD142" s="111"/>
      <c r="AE142" s="111"/>
      <c r="AF142" s="111"/>
      <c r="AG142" s="111"/>
      <c r="AH142" s="111"/>
      <c r="AI142" s="111"/>
      <c r="AJ142" s="111"/>
      <c r="AK142" s="111"/>
      <c r="AL142" s="111"/>
      <c r="AM142" s="111"/>
      <c r="AN142" s="111"/>
      <c r="AO142" s="111"/>
      <c r="AP142" s="111"/>
      <c r="AQ142" s="111"/>
      <c r="AR142" s="111"/>
      <c r="AS142" s="111"/>
      <c r="AT142" s="111"/>
      <c r="AU142" s="111"/>
      <c r="AV142" s="111"/>
      <c r="AW142" s="111"/>
      <c r="AX142" s="111"/>
      <c r="AY142" s="111"/>
      <c r="AZ142" s="111"/>
      <c r="BA142" s="111"/>
      <c r="BB142" s="111"/>
      <c r="BC142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2</v>
      </c>
      <c r="BD142" s="105" t="s">
        <v>426</v>
      </c>
    </row>
    <row r="143" spans="1:56" x14ac:dyDescent="0.35">
      <c r="A143" s="30" t="s">
        <v>325</v>
      </c>
      <c r="B143" s="30" t="s">
        <v>326</v>
      </c>
      <c r="C143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43" s="32">
        <f>IF(Tabelle2[[#This Row],[Spalte5]]&lt;=E$7,0,IF(AND(Tabelle2[[#This Row],[Spalte5]]&gt;E$7,Tabelle2[[#This Row],[Spalte5]]&lt;=E$8),1,2))</f>
        <v>0</v>
      </c>
      <c r="E143" s="3">
        <v>673</v>
      </c>
      <c r="F143" s="35" t="s">
        <v>34</v>
      </c>
      <c r="G143" s="42">
        <f>IF(Tabelle2[[#This Row],[Spalte7]]&lt;=H$7,0,IF(AND(Tabelle2[[#This Row],[Spalte7]]&gt;H$7,Tabelle2[[#This Row],[Spalte7]]&lt;=H$8),1,2))</f>
        <v>0</v>
      </c>
      <c r="H143" s="57">
        <v>0.05</v>
      </c>
      <c r="I143" s="35" t="s">
        <v>34</v>
      </c>
      <c r="J143" s="42">
        <f>IF(Tabelle2[[#This Row],[Spalte9]]&gt;=K$7,0,IF(AND(Tabelle2[[#This Row],[Spalte9]]&lt;K$7,Tabelle2[[#This Row],[Spalte9]]&gt;=K$8),1,2))</f>
        <v>2</v>
      </c>
      <c r="K143" s="4">
        <v>63.4</v>
      </c>
      <c r="L143" s="35" t="s">
        <v>34</v>
      </c>
      <c r="M143" s="42">
        <f>IF(Tabelle2[[#This Row],[Spalte13]]&gt;=N$7,0,IF(AND(Tabelle2[[#This Row],[Spalte13]]&lt;N$7,Tabelle2[[#This Row],[Spalte13]]&gt;=N$8),1,2))</f>
        <v>2</v>
      </c>
      <c r="N143" s="3">
        <v>3.39</v>
      </c>
      <c r="O143" s="55" t="s">
        <v>34</v>
      </c>
      <c r="P143" s="76">
        <v>-25</v>
      </c>
      <c r="Q143" s="75" t="s">
        <v>35</v>
      </c>
      <c r="R143" s="74">
        <f>IF(Tabelle2[[#This Row],[Spalte15]]&lt;=S$7,0,IF(AND(Tabelle2[[#This Row],[Spalte15]]&gt;S$7,Tabelle2[[#This Row],[Spalte15]]&lt;=S$8),1,2))</f>
        <v>0</v>
      </c>
      <c r="S143" s="83">
        <v>18.100000000000001</v>
      </c>
      <c r="T143" s="89" t="s">
        <v>68</v>
      </c>
      <c r="U143" s="90">
        <v>43975</v>
      </c>
      <c r="V143" s="116">
        <f>IF(Tabelle2[[#This Row],[Spalte1836]]&lt;$BC$7,0,IF(AND(Tabelle2[[#This Row],[Spalte1836]]&gt;=$BC$7,Tabelle2[[#This Row],[Spalte1836]]&lt;$BC$8),1,2))</f>
        <v>1</v>
      </c>
      <c r="W143" s="111">
        <v>1</v>
      </c>
      <c r="X143" s="111"/>
      <c r="Y143" s="111"/>
      <c r="Z143" s="111"/>
      <c r="AA143" s="111"/>
      <c r="AB143" s="111"/>
      <c r="AC143" s="111"/>
      <c r="AD143" s="111"/>
      <c r="AE143" s="111"/>
      <c r="AF143" s="111"/>
      <c r="AG143" s="111"/>
      <c r="AH143" s="111"/>
      <c r="AI143" s="111"/>
      <c r="AJ143" s="111"/>
      <c r="AK143" s="111"/>
      <c r="AL143" s="111"/>
      <c r="AM143" s="111"/>
      <c r="AN143" s="111"/>
      <c r="AO143" s="111"/>
      <c r="AP143" s="111"/>
      <c r="AQ143" s="111"/>
      <c r="AR143" s="111"/>
      <c r="AS143" s="111"/>
      <c r="AT143" s="111"/>
      <c r="AU143" s="111"/>
      <c r="AV143" s="111"/>
      <c r="AW143" s="111"/>
      <c r="AX143" s="111"/>
      <c r="AY143" s="111"/>
      <c r="AZ143" s="111"/>
      <c r="BA143" s="111">
        <v>1</v>
      </c>
      <c r="BB143" s="111"/>
      <c r="BC143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3</v>
      </c>
      <c r="BD143" s="105" t="s">
        <v>426</v>
      </c>
    </row>
    <row r="144" spans="1:56" x14ac:dyDescent="0.35">
      <c r="A144" s="30" t="s">
        <v>327</v>
      </c>
      <c r="B144" s="30" t="s">
        <v>328</v>
      </c>
      <c r="C144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44" s="32">
        <f>IF(Tabelle2[[#This Row],[Spalte5]]&lt;=E$7,0,IF(AND(Tabelle2[[#This Row],[Spalte5]]&gt;E$7,Tabelle2[[#This Row],[Spalte5]]&lt;=E$8),1,2))</f>
        <v>0</v>
      </c>
      <c r="E144" s="3">
        <v>714</v>
      </c>
      <c r="F144" s="35" t="s">
        <v>34</v>
      </c>
      <c r="G144" s="42">
        <f>IF(Tabelle2[[#This Row],[Spalte7]]&lt;=H$7,0,IF(AND(Tabelle2[[#This Row],[Spalte7]]&gt;H$7,Tabelle2[[#This Row],[Spalte7]]&lt;=H$8),1,2))</f>
        <v>2</v>
      </c>
      <c r="H144" s="57">
        <v>60.4</v>
      </c>
      <c r="I144" s="35" t="s">
        <v>34</v>
      </c>
      <c r="J144" s="42">
        <f>IF(Tabelle2[[#This Row],[Spalte9]]&gt;=K$7,0,IF(AND(Tabelle2[[#This Row],[Spalte9]]&lt;K$7,Tabelle2[[#This Row],[Spalte9]]&gt;=K$8),1,2))</f>
        <v>2</v>
      </c>
      <c r="K144" s="4">
        <v>34.6</v>
      </c>
      <c r="L144" s="35" t="s">
        <v>34</v>
      </c>
      <c r="M144" s="42">
        <f>IF(Tabelle2[[#This Row],[Spalte13]]&gt;=N$7,0,IF(AND(Tabelle2[[#This Row],[Spalte13]]&lt;N$7,Tabelle2[[#This Row],[Spalte13]]&gt;=N$8),1,2))</f>
        <v>2</v>
      </c>
      <c r="N144" s="3">
        <v>0.89</v>
      </c>
      <c r="O144" s="55" t="s">
        <v>72</v>
      </c>
      <c r="P144" s="76">
        <v>-40</v>
      </c>
      <c r="Q144" s="75" t="s">
        <v>35</v>
      </c>
      <c r="R144" s="74">
        <f>IF(Tabelle2[[#This Row],[Spalte15]]&lt;=S$7,0,IF(AND(Tabelle2[[#This Row],[Spalte15]]&gt;S$7,Tabelle2[[#This Row],[Spalte15]]&lt;=S$8),1,2))</f>
        <v>0</v>
      </c>
      <c r="S144" s="83">
        <v>44</v>
      </c>
      <c r="T144" s="89" t="s">
        <v>68</v>
      </c>
      <c r="U144" s="90">
        <v>43975</v>
      </c>
      <c r="V144" s="116">
        <f>IF(Tabelle2[[#This Row],[Spalte1836]]&lt;$BC$7,0,IF(AND(Tabelle2[[#This Row],[Spalte1836]]&gt;=$BC$7,Tabelle2[[#This Row],[Spalte1836]]&lt;$BC$8),1,2))</f>
        <v>1</v>
      </c>
      <c r="W144" s="111"/>
      <c r="X144" s="111"/>
      <c r="Y144" s="111"/>
      <c r="Z144" s="111">
        <v>1</v>
      </c>
      <c r="AA144" s="111"/>
      <c r="AB144" s="111"/>
      <c r="AC144" s="111">
        <v>1</v>
      </c>
      <c r="AD144" s="111"/>
      <c r="AE144" s="111"/>
      <c r="AF144" s="111"/>
      <c r="AG144" s="111"/>
      <c r="AH144" s="111"/>
      <c r="AI144" s="111"/>
      <c r="AJ144" s="111"/>
      <c r="AK144" s="111"/>
      <c r="AL144" s="111"/>
      <c r="AM144" s="111"/>
      <c r="AN144" s="111"/>
      <c r="AO144" s="111"/>
      <c r="AP144" s="111"/>
      <c r="AQ144" s="111"/>
      <c r="AR144" s="111"/>
      <c r="AS144" s="111"/>
      <c r="AT144" s="111"/>
      <c r="AU144" s="111"/>
      <c r="AV144" s="111"/>
      <c r="AW144" s="111"/>
      <c r="AX144" s="111"/>
      <c r="AY144" s="111"/>
      <c r="AZ144" s="111"/>
      <c r="BA144" s="111">
        <v>1</v>
      </c>
      <c r="BB144" s="111"/>
      <c r="BC144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3</v>
      </c>
      <c r="BD144" s="105" t="s">
        <v>426</v>
      </c>
    </row>
    <row r="145" spans="1:56" x14ac:dyDescent="0.35">
      <c r="A145" s="30" t="s">
        <v>191</v>
      </c>
      <c r="B145" s="30" t="s">
        <v>192</v>
      </c>
      <c r="C145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45" s="32">
        <f>IF(Tabelle2[[#This Row],[Spalte5]]&lt;=E$7,0,IF(AND(Tabelle2[[#This Row],[Spalte5]]&gt;E$7,Tabelle2[[#This Row],[Spalte5]]&lt;=E$8),1,2))</f>
        <v>0</v>
      </c>
      <c r="E145" s="3">
        <v>779</v>
      </c>
      <c r="F145" s="35" t="s">
        <v>34</v>
      </c>
      <c r="G145" s="42">
        <f>IF(Tabelle2[[#This Row],[Spalte7]]&lt;=H$7,0,IF(AND(Tabelle2[[#This Row],[Spalte7]]&gt;H$7,Tabelle2[[#This Row],[Spalte7]]&lt;=H$8),1,2))</f>
        <v>0</v>
      </c>
      <c r="H145" s="57">
        <v>5.5E-2</v>
      </c>
      <c r="I145" s="35" t="s">
        <v>34</v>
      </c>
      <c r="J145" s="42">
        <f>IF(Tabelle2[[#This Row],[Spalte9]]&gt;=K$7,0,IF(AND(Tabelle2[[#This Row],[Spalte9]]&lt;K$7,Tabelle2[[#This Row],[Spalte9]]&gt;=K$8),1,2))</f>
        <v>1</v>
      </c>
      <c r="K145" s="4">
        <v>80.7</v>
      </c>
      <c r="L145" s="35" t="s">
        <v>34</v>
      </c>
      <c r="M145" s="42">
        <f>IF(Tabelle2[[#This Row],[Spalte13]]&gt;=N$7,0,IF(AND(Tabelle2[[#This Row],[Spalte13]]&lt;N$7,Tabelle2[[#This Row],[Spalte13]]&gt;=N$8),1,2))</f>
        <v>2</v>
      </c>
      <c r="N145" s="3">
        <v>3.44</v>
      </c>
      <c r="O145" s="55" t="s">
        <v>72</v>
      </c>
      <c r="P145" s="76">
        <v>-18</v>
      </c>
      <c r="Q145" s="75" t="s">
        <v>35</v>
      </c>
      <c r="R145" s="74">
        <f>IF(Tabelle2[[#This Row],[Spalte15]]&lt;=S$7,0,IF(AND(Tabelle2[[#This Row],[Spalte15]]&gt;S$7,Tabelle2[[#This Row],[Spalte15]]&lt;=S$8),1,2))</f>
        <v>0</v>
      </c>
      <c r="S145" s="83">
        <v>46.4</v>
      </c>
      <c r="T145" s="89" t="s">
        <v>68</v>
      </c>
      <c r="U145" s="90">
        <v>43975</v>
      </c>
      <c r="V145" s="116">
        <f>IF(Tabelle2[[#This Row],[Spalte1836]]&lt;$BC$7,0,IF(AND(Tabelle2[[#This Row],[Spalte1836]]&gt;=$BC$7,Tabelle2[[#This Row],[Spalte1836]]&lt;$BC$8),1,2))</f>
        <v>1</v>
      </c>
      <c r="W145" s="111">
        <v>1</v>
      </c>
      <c r="X145" s="111"/>
      <c r="Y145" s="111"/>
      <c r="Z145" s="111"/>
      <c r="AA145" s="111"/>
      <c r="AB145" s="111"/>
      <c r="AC145" s="111">
        <v>1</v>
      </c>
      <c r="AD145" s="111"/>
      <c r="AE145" s="111">
        <v>1</v>
      </c>
      <c r="AF145" s="111"/>
      <c r="AG145" s="111"/>
      <c r="AH145" s="111"/>
      <c r="AI145" s="111"/>
      <c r="AJ145" s="111"/>
      <c r="AK145" s="111"/>
      <c r="AL145" s="111"/>
      <c r="AM145" s="111"/>
      <c r="AN145" s="111"/>
      <c r="AO145" s="111"/>
      <c r="AP145" s="111"/>
      <c r="AQ145" s="111"/>
      <c r="AR145" s="111"/>
      <c r="AS145" s="111"/>
      <c r="AT145" s="111"/>
      <c r="AU145" s="111"/>
      <c r="AV145" s="111"/>
      <c r="AW145" s="111"/>
      <c r="AX145" s="111"/>
      <c r="AY145" s="111"/>
      <c r="AZ145" s="111"/>
      <c r="BA145" s="111">
        <v>1</v>
      </c>
      <c r="BB145" s="111"/>
      <c r="BC145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3</v>
      </c>
      <c r="BD145" s="105" t="s">
        <v>426</v>
      </c>
    </row>
    <row r="146" spans="1:56" x14ac:dyDescent="0.35">
      <c r="A146" s="30" t="s">
        <v>400</v>
      </c>
      <c r="B146" s="30" t="s">
        <v>401</v>
      </c>
      <c r="C146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46" s="32">
        <f>IF(Tabelle2[[#This Row],[Spalte5]]&lt;=E$7,0,IF(AND(Tabelle2[[#This Row],[Spalte5]]&gt;E$7,Tabelle2[[#This Row],[Spalte5]]&lt;=E$8),1,2))</f>
        <v>0</v>
      </c>
      <c r="E146" s="3">
        <v>750</v>
      </c>
      <c r="F146" s="35" t="s">
        <v>38</v>
      </c>
      <c r="G146" s="42">
        <f>IF(Tabelle2[[#This Row],[Spalte7]]&lt;=H$7,0,IF(AND(Tabelle2[[#This Row],[Spalte7]]&gt;H$7,Tabelle2[[#This Row],[Spalte7]]&lt;=H$8),1,2))</f>
        <v>0</v>
      </c>
      <c r="H146" s="3">
        <v>4.9369999999999997E-2</v>
      </c>
      <c r="I146" s="35" t="s">
        <v>38</v>
      </c>
      <c r="J146" s="42">
        <f>IF(Tabelle2[[#This Row],[Spalte9]]&gt;=K$7,0,IF(AND(Tabelle2[[#This Row],[Spalte9]]&lt;K$7,Tabelle2[[#This Row],[Spalte9]]&gt;=K$8),1,2))</f>
        <v>2</v>
      </c>
      <c r="K146" s="4">
        <v>72</v>
      </c>
      <c r="L146" s="44" t="s">
        <v>68</v>
      </c>
      <c r="M146" s="64">
        <f>IF(Tabelle2[[#This Row],[Spalte13]]&gt;=N$7,0,IF(AND(Tabelle2[[#This Row],[Spalte13]]&lt;N$7,Tabelle2[[#This Row],[Spalte13]]&gt;=N$8),1,2))</f>
        <v>2</v>
      </c>
      <c r="N146" s="3">
        <v>3.31</v>
      </c>
      <c r="O146" s="55" t="s">
        <v>38</v>
      </c>
      <c r="P146" s="76">
        <v>-29</v>
      </c>
      <c r="Q146" s="75" t="s">
        <v>35</v>
      </c>
      <c r="R146" s="74">
        <f>IF(Tabelle2[[#This Row],[Spalte15]]&lt;=S$7,0,IF(AND(Tabelle2[[#This Row],[Spalte15]]&gt;S$7,Tabelle2[[#This Row],[Spalte15]]&lt;=S$8),1,2))</f>
        <v>0</v>
      </c>
      <c r="S146" s="83">
        <v>46.6</v>
      </c>
      <c r="T146" s="89" t="s">
        <v>68</v>
      </c>
      <c r="U146" s="90">
        <v>43975</v>
      </c>
      <c r="V146" s="116">
        <f>IF(Tabelle2[[#This Row],[Spalte1836]]&lt;$BC$7,0,IF(AND(Tabelle2[[#This Row],[Spalte1836]]&gt;=$BC$7,Tabelle2[[#This Row],[Spalte1836]]&lt;$BC$8),1,2))</f>
        <v>1</v>
      </c>
      <c r="W146" s="111">
        <v>1</v>
      </c>
      <c r="X146" s="111"/>
      <c r="Y146" s="111"/>
      <c r="Z146" s="111"/>
      <c r="AA146" s="111"/>
      <c r="AB146" s="111"/>
      <c r="AC146" s="111">
        <v>1</v>
      </c>
      <c r="AD146" s="111"/>
      <c r="AE146" s="111">
        <v>1</v>
      </c>
      <c r="AF146" s="111"/>
      <c r="AG146" s="111"/>
      <c r="AH146" s="111"/>
      <c r="AI146" s="111"/>
      <c r="AJ146" s="111"/>
      <c r="AK146" s="111"/>
      <c r="AL146" s="111"/>
      <c r="AM146" s="111"/>
      <c r="AN146" s="111"/>
      <c r="AO146" s="111"/>
      <c r="AP146" s="111"/>
      <c r="AQ146" s="111"/>
      <c r="AR146" s="111"/>
      <c r="AS146" s="111"/>
      <c r="AT146" s="111"/>
      <c r="AU146" s="111"/>
      <c r="AV146" s="111"/>
      <c r="AW146" s="111"/>
      <c r="AX146" s="111"/>
      <c r="AY146" s="111"/>
      <c r="AZ146" s="111"/>
      <c r="BA146" s="111">
        <v>1</v>
      </c>
      <c r="BB146" s="111"/>
      <c r="BC146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3</v>
      </c>
      <c r="BD146" s="105" t="s">
        <v>426</v>
      </c>
    </row>
    <row r="147" spans="1:56" x14ac:dyDescent="0.35">
      <c r="A147" s="30" t="s">
        <v>251</v>
      </c>
      <c r="B147" s="30" t="s">
        <v>252</v>
      </c>
      <c r="C147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47" s="32">
        <f>IF(Tabelle2[[#This Row],[Spalte5]]&lt;=E$7,0,IF(AND(Tabelle2[[#This Row],[Spalte5]]&gt;E$7,Tabelle2[[#This Row],[Spalte5]]&lt;=E$8),1,2))</f>
        <v>0</v>
      </c>
      <c r="E147" s="3">
        <v>741</v>
      </c>
      <c r="F147" s="35" t="s">
        <v>34</v>
      </c>
      <c r="G147" s="42">
        <f>IF(Tabelle2[[#This Row],[Spalte7]]&lt;=H$7,0,IF(AND(Tabelle2[[#This Row],[Spalte7]]&gt;H$7,Tabelle2[[#This Row],[Spalte7]]&lt;=H$8),1,2))</f>
        <v>2</v>
      </c>
      <c r="H147" s="57">
        <v>42</v>
      </c>
      <c r="I147" s="35" t="s">
        <v>34</v>
      </c>
      <c r="J147" s="42">
        <f>IF(Tabelle2[[#This Row],[Spalte9]]&gt;=K$7,0,IF(AND(Tabelle2[[#This Row],[Spalte9]]&lt;K$7,Tabelle2[[#This Row],[Spalte9]]&gt;=K$8),1,2))</f>
        <v>2</v>
      </c>
      <c r="K147" s="4">
        <v>55.1</v>
      </c>
      <c r="L147" s="35" t="s">
        <v>34</v>
      </c>
      <c r="M147" s="42">
        <f>IF(Tabelle2[[#This Row],[Spalte13]]&gt;=N$7,0,IF(AND(Tabelle2[[#This Row],[Spalte13]]&lt;N$7,Tabelle2[[#This Row],[Spalte13]]&gt;=N$8),1,2))</f>
        <v>2</v>
      </c>
      <c r="N147" s="3">
        <v>0.94</v>
      </c>
      <c r="O147" s="55" t="s">
        <v>72</v>
      </c>
      <c r="P147" s="76">
        <v>-33</v>
      </c>
      <c r="Q147" s="75" t="s">
        <v>35</v>
      </c>
      <c r="R147" s="74">
        <f>IF(Tabelle2[[#This Row],[Spalte15]]&lt;=S$7,0,IF(AND(Tabelle2[[#This Row],[Spalte15]]&gt;S$7,Tabelle2[[#This Row],[Spalte15]]&lt;=S$8),1,2))</f>
        <v>0</v>
      </c>
      <c r="S147" s="83">
        <v>52.7</v>
      </c>
      <c r="T147" s="89" t="s">
        <v>68</v>
      </c>
      <c r="U147" s="90">
        <v>43975</v>
      </c>
      <c r="V147" s="116">
        <f>IF(Tabelle2[[#This Row],[Spalte1836]]&lt;$BC$7,0,IF(AND(Tabelle2[[#This Row],[Spalte1836]]&gt;=$BC$7,Tabelle2[[#This Row],[Spalte1836]]&lt;$BC$8),1,2))</f>
        <v>1</v>
      </c>
      <c r="W147" s="111"/>
      <c r="X147" s="111"/>
      <c r="Y147" s="111"/>
      <c r="Z147" s="111"/>
      <c r="AA147" s="111"/>
      <c r="AB147" s="111"/>
      <c r="AC147" s="111"/>
      <c r="AD147" s="111"/>
      <c r="AE147" s="111">
        <v>1</v>
      </c>
      <c r="AF147" s="111"/>
      <c r="AG147" s="111"/>
      <c r="AH147" s="111"/>
      <c r="AI147" s="111"/>
      <c r="AJ147" s="111"/>
      <c r="AK147" s="111"/>
      <c r="AL147" s="111"/>
      <c r="AM147" s="111"/>
      <c r="AN147" s="111"/>
      <c r="AO147" s="111"/>
      <c r="AP147" s="111"/>
      <c r="AQ147" s="111"/>
      <c r="AR147" s="111"/>
      <c r="AS147" s="111"/>
      <c r="AT147" s="111"/>
      <c r="AU147" s="111"/>
      <c r="AV147" s="111"/>
      <c r="AW147" s="111"/>
      <c r="AX147" s="111"/>
      <c r="AY147" s="111"/>
      <c r="AZ147" s="111"/>
      <c r="BA147" s="111">
        <v>1</v>
      </c>
      <c r="BB147" s="111"/>
      <c r="BC147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3</v>
      </c>
      <c r="BD147" s="105" t="s">
        <v>426</v>
      </c>
    </row>
    <row r="148" spans="1:56" x14ac:dyDescent="0.35">
      <c r="A148" s="30" t="s">
        <v>243</v>
      </c>
      <c r="B148" s="30" t="s">
        <v>244</v>
      </c>
      <c r="C148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48" s="32">
        <f>IF(Tabelle2[[#This Row],[Spalte5]]&lt;=E$7,0,IF(AND(Tabelle2[[#This Row],[Spalte5]]&gt;E$7,Tabelle2[[#This Row],[Spalte5]]&lt;=E$8),1,2))</f>
        <v>1</v>
      </c>
      <c r="E148" s="3">
        <v>902</v>
      </c>
      <c r="F148" s="35" t="s">
        <v>34</v>
      </c>
      <c r="G148" s="42">
        <f>IF(Tabelle2[[#This Row],[Spalte7]]&lt;=H$7,0,IF(AND(Tabelle2[[#This Row],[Spalte7]]&gt;H$7,Tabelle2[[#This Row],[Spalte7]]&lt;=H$8),1,2))</f>
        <v>2</v>
      </c>
      <c r="H148" s="57">
        <v>80</v>
      </c>
      <c r="I148" s="35" t="s">
        <v>34</v>
      </c>
      <c r="J148" s="42">
        <f>IF(Tabelle2[[#This Row],[Spalte9]]&gt;=K$7,0,IF(AND(Tabelle2[[#This Row],[Spalte9]]&lt;K$7,Tabelle2[[#This Row],[Spalte9]]&gt;=K$8),1,2))</f>
        <v>2</v>
      </c>
      <c r="K148" s="4">
        <v>77.2</v>
      </c>
      <c r="L148" s="35" t="s">
        <v>34</v>
      </c>
      <c r="M148" s="42">
        <f>IF(Tabelle2[[#This Row],[Spalte13]]&gt;=N$7,0,IF(AND(Tabelle2[[#This Row],[Spalte13]]&lt;N$7,Tabelle2[[#This Row],[Spalte13]]&gt;=N$8),1,2))</f>
        <v>2</v>
      </c>
      <c r="N148" s="3">
        <v>0.73</v>
      </c>
      <c r="O148" s="55" t="s">
        <v>72</v>
      </c>
      <c r="P148" s="77">
        <v>26.6</v>
      </c>
      <c r="Q148" s="75" t="s">
        <v>35</v>
      </c>
      <c r="R148" s="74">
        <f>IF(Tabelle2[[#This Row],[Spalte15]]&lt;=S$7,0,IF(AND(Tabelle2[[#This Row],[Spalte15]]&gt;S$7,Tabelle2[[#This Row],[Spalte15]]&lt;=S$8),1,2))</f>
        <v>0</v>
      </c>
      <c r="S148" s="83">
        <v>53.1</v>
      </c>
      <c r="T148" s="89" t="s">
        <v>68</v>
      </c>
      <c r="U148" s="90">
        <v>43975</v>
      </c>
      <c r="V148" s="116">
        <f>IF(Tabelle2[[#This Row],[Spalte1836]]&lt;$BC$7,0,IF(AND(Tabelle2[[#This Row],[Spalte1836]]&gt;=$BC$7,Tabelle2[[#This Row],[Spalte1836]]&lt;$BC$8),1,2))</f>
        <v>1</v>
      </c>
      <c r="W148" s="111"/>
      <c r="X148" s="111"/>
      <c r="Y148" s="111"/>
      <c r="Z148" s="111"/>
      <c r="AA148" s="111"/>
      <c r="AB148" s="111"/>
      <c r="AC148" s="111">
        <v>1</v>
      </c>
      <c r="AD148" s="111"/>
      <c r="AE148" s="111"/>
      <c r="AF148" s="111"/>
      <c r="AG148" s="111">
        <v>1</v>
      </c>
      <c r="AH148" s="111"/>
      <c r="AI148" s="111"/>
      <c r="AJ148" s="111"/>
      <c r="AK148" s="111"/>
      <c r="AL148" s="111"/>
      <c r="AM148" s="111"/>
      <c r="AN148" s="111"/>
      <c r="AO148" s="111"/>
      <c r="AP148" s="111"/>
      <c r="AQ148" s="111"/>
      <c r="AR148" s="111"/>
      <c r="AS148" s="111"/>
      <c r="AT148" s="111"/>
      <c r="AU148" s="111"/>
      <c r="AV148" s="111"/>
      <c r="AW148" s="111"/>
      <c r="AX148" s="111"/>
      <c r="AY148" s="111"/>
      <c r="AZ148" s="111"/>
      <c r="BA148" s="111">
        <v>1</v>
      </c>
      <c r="BB148" s="111"/>
      <c r="BC148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3</v>
      </c>
      <c r="BD148" s="105" t="s">
        <v>426</v>
      </c>
    </row>
    <row r="149" spans="1:56" x14ac:dyDescent="0.35">
      <c r="A149" s="30" t="s">
        <v>185</v>
      </c>
      <c r="B149" s="30" t="s">
        <v>186</v>
      </c>
      <c r="C149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49" s="32">
        <f>IF(Tabelle2[[#This Row],[Spalte5]]&lt;=E$7,0,IF(AND(Tabelle2[[#This Row],[Spalte5]]&gt;E$7,Tabelle2[[#This Row],[Spalte5]]&lt;=E$8),1,2))</f>
        <v>0</v>
      </c>
      <c r="E149" s="3">
        <v>626</v>
      </c>
      <c r="F149" s="35" t="s">
        <v>34</v>
      </c>
      <c r="G149" s="42">
        <f>IF(Tabelle2[[#This Row],[Spalte7]]&lt;=H$7,0,IF(AND(Tabelle2[[#This Row],[Spalte7]]&gt;H$7,Tabelle2[[#This Row],[Spalte7]]&lt;=H$8),1,2))</f>
        <v>0</v>
      </c>
      <c r="H149" s="57">
        <v>3.7999999999999999E-2</v>
      </c>
      <c r="I149" s="35" t="s">
        <v>34</v>
      </c>
      <c r="J149" s="42">
        <f>IF(Tabelle2[[#This Row],[Spalte9]]&gt;=K$7,0,IF(AND(Tabelle2[[#This Row],[Spalte9]]&lt;K$7,Tabelle2[[#This Row],[Spalte9]]&gt;=K$8),1,2))</f>
        <v>2</v>
      </c>
      <c r="K149" s="4">
        <v>36</v>
      </c>
      <c r="L149" s="35" t="s">
        <v>34</v>
      </c>
      <c r="M149" s="42">
        <f>IF(Tabelle2[[#This Row],[Spalte13]]&gt;=N$7,0,IF(AND(Tabelle2[[#This Row],[Spalte13]]&lt;N$7,Tabelle2[[#This Row],[Spalte13]]&gt;=N$8),1,2))</f>
        <v>2</v>
      </c>
      <c r="N149" s="3">
        <v>3.39</v>
      </c>
      <c r="O149" s="55" t="s">
        <v>72</v>
      </c>
      <c r="P149" s="76">
        <v>-49</v>
      </c>
      <c r="Q149" s="75" t="s">
        <v>35</v>
      </c>
      <c r="R149" s="74">
        <f>IF(Tabelle2[[#This Row],[Spalte15]]&lt;=S$7,0,IF(AND(Tabelle2[[#This Row],[Spalte15]]&gt;S$7,Tabelle2[[#This Row],[Spalte15]]&lt;=S$8),1,2))</f>
        <v>0</v>
      </c>
      <c r="S149" s="83">
        <v>53.6</v>
      </c>
      <c r="T149" s="89" t="s">
        <v>68</v>
      </c>
      <c r="U149" s="90">
        <v>43975</v>
      </c>
      <c r="V149" s="116">
        <f>IF(Tabelle2[[#This Row],[Spalte1836]]&lt;$BC$7,0,IF(AND(Tabelle2[[#This Row],[Spalte1836]]&gt;=$BC$7,Tabelle2[[#This Row],[Spalte1836]]&lt;$BC$8),1,2))</f>
        <v>1</v>
      </c>
      <c r="W149" s="111">
        <v>1</v>
      </c>
      <c r="X149" s="111"/>
      <c r="Y149" s="111"/>
      <c r="Z149" s="111"/>
      <c r="AA149" s="111"/>
      <c r="AB149" s="111"/>
      <c r="AC149" s="111">
        <v>1</v>
      </c>
      <c r="AD149" s="111"/>
      <c r="AE149" s="111"/>
      <c r="AF149" s="111"/>
      <c r="AG149" s="111"/>
      <c r="AH149" s="111"/>
      <c r="AI149" s="111"/>
      <c r="AJ149" s="111"/>
      <c r="AK149" s="111"/>
      <c r="AL149" s="111"/>
      <c r="AM149" s="111"/>
      <c r="AN149" s="111"/>
      <c r="AO149" s="111"/>
      <c r="AP149" s="111"/>
      <c r="AQ149" s="111"/>
      <c r="AR149" s="111"/>
      <c r="AS149" s="111"/>
      <c r="AT149" s="111"/>
      <c r="AU149" s="111"/>
      <c r="AV149" s="111"/>
      <c r="AW149" s="111"/>
      <c r="AX149" s="111"/>
      <c r="AY149" s="111"/>
      <c r="AZ149" s="111"/>
      <c r="BA149" s="111">
        <v>1</v>
      </c>
      <c r="BB149" s="111"/>
      <c r="BC149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3</v>
      </c>
      <c r="BD149" s="105" t="s">
        <v>426</v>
      </c>
    </row>
    <row r="150" spans="1:56" x14ac:dyDescent="0.35">
      <c r="A150" s="30" t="s">
        <v>398</v>
      </c>
      <c r="B150" s="30" t="s">
        <v>399</v>
      </c>
      <c r="C150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50" s="32">
        <f>IF(Tabelle2[[#This Row],[Spalte5]]&lt;=E$7,0,IF(AND(Tabelle2[[#This Row],[Spalte5]]&gt;E$7,Tabelle2[[#This Row],[Spalte5]]&lt;=E$8),1,2))</f>
        <v>0</v>
      </c>
      <c r="E150" s="3">
        <v>664</v>
      </c>
      <c r="F150" s="35" t="s">
        <v>34</v>
      </c>
      <c r="G150" s="42">
        <f>IF(Tabelle2[[#This Row],[Spalte7]]&lt;=H$7,0,IF(AND(Tabelle2[[#This Row],[Spalte7]]&gt;H$7,Tabelle2[[#This Row],[Spalte7]]&lt;=H$8),1,2))</f>
        <v>0</v>
      </c>
      <c r="H150" s="3">
        <v>1.7899999999999999E-2</v>
      </c>
      <c r="I150" s="35" t="s">
        <v>34</v>
      </c>
      <c r="J150" s="42">
        <f>IF(Tabelle2[[#This Row],[Spalte9]]&gt;=K$7,0,IF(AND(Tabelle2[[#This Row],[Spalte9]]&lt;K$7,Tabelle2[[#This Row],[Spalte9]]&gt;=K$8),1,2))</f>
        <v>2</v>
      </c>
      <c r="K150" s="4">
        <v>63.3</v>
      </c>
      <c r="L150" s="35" t="s">
        <v>34</v>
      </c>
      <c r="M150" s="42">
        <f>IF(Tabelle2[[#This Row],[Spalte13]]&gt;=N$7,0,IF(AND(Tabelle2[[#This Row],[Spalte13]]&lt;N$7,Tabelle2[[#This Row],[Spalte13]]&gt;=N$8),1,2))</f>
        <v>1</v>
      </c>
      <c r="N150" s="3">
        <v>3.6</v>
      </c>
      <c r="O150" s="55" t="s">
        <v>34</v>
      </c>
      <c r="P150" s="76">
        <v>-7</v>
      </c>
      <c r="Q150" s="75" t="s">
        <v>35</v>
      </c>
      <c r="R150" s="74">
        <f>IF(Tabelle2[[#This Row],[Spalte15]]&lt;=S$7,0,IF(AND(Tabelle2[[#This Row],[Spalte15]]&gt;S$7,Tabelle2[[#This Row],[Spalte15]]&lt;=S$8),1,2))</f>
        <v>0</v>
      </c>
      <c r="S150" s="83">
        <v>56.4</v>
      </c>
      <c r="T150" s="89" t="s">
        <v>68</v>
      </c>
      <c r="U150" s="90">
        <v>43975</v>
      </c>
      <c r="V150" s="116">
        <f>IF(Tabelle2[[#This Row],[Spalte1836]]&lt;$BC$7,0,IF(AND(Tabelle2[[#This Row],[Spalte1836]]&gt;=$BC$7,Tabelle2[[#This Row],[Spalte1836]]&lt;$BC$8),1,2))</f>
        <v>1</v>
      </c>
      <c r="W150" s="111">
        <v>1</v>
      </c>
      <c r="X150" s="111"/>
      <c r="Y150" s="111"/>
      <c r="Z150" s="111"/>
      <c r="AA150" s="111"/>
      <c r="AB150" s="111"/>
      <c r="AC150" s="111">
        <v>1</v>
      </c>
      <c r="AD150" s="111"/>
      <c r="AE150" s="111">
        <v>1</v>
      </c>
      <c r="AF150" s="111"/>
      <c r="AG150" s="111"/>
      <c r="AH150" s="111"/>
      <c r="AI150" s="111"/>
      <c r="AJ150" s="111"/>
      <c r="AK150" s="111"/>
      <c r="AL150" s="111"/>
      <c r="AM150" s="111"/>
      <c r="AN150" s="111"/>
      <c r="AO150" s="111"/>
      <c r="AP150" s="111"/>
      <c r="AQ150" s="111"/>
      <c r="AR150" s="111"/>
      <c r="AS150" s="111"/>
      <c r="AT150" s="111"/>
      <c r="AU150" s="111"/>
      <c r="AV150" s="111"/>
      <c r="AW150" s="111"/>
      <c r="AX150" s="111"/>
      <c r="AY150" s="111"/>
      <c r="AZ150" s="111"/>
      <c r="BA150" s="111">
        <v>1</v>
      </c>
      <c r="BB150" s="111"/>
      <c r="BC150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3</v>
      </c>
      <c r="BD150" s="105" t="s">
        <v>426</v>
      </c>
    </row>
    <row r="151" spans="1:56" x14ac:dyDescent="0.35">
      <c r="A151" s="30" t="s">
        <v>351</v>
      </c>
      <c r="B151" s="30" t="s">
        <v>352</v>
      </c>
      <c r="C151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51" s="32">
        <f>IF(Tabelle2[[#This Row],[Spalte5]]&lt;=E$7,0,IF(AND(Tabelle2[[#This Row],[Spalte5]]&gt;E$7,Tabelle2[[#This Row],[Spalte5]]&lt;=E$8),1,2))</f>
        <v>0</v>
      </c>
      <c r="E151" s="3">
        <v>720</v>
      </c>
      <c r="F151" s="35" t="s">
        <v>38</v>
      </c>
      <c r="G151" s="42">
        <f>IF(Tabelle2[[#This Row],[Spalte7]]&lt;=H$7,0,IF(AND(Tabelle2[[#This Row],[Spalte7]]&gt;H$7,Tabelle2[[#This Row],[Spalte7]]&lt;=H$8),1,2))</f>
        <v>0</v>
      </c>
      <c r="H151" s="57">
        <v>0.1754</v>
      </c>
      <c r="I151" s="35" t="s">
        <v>38</v>
      </c>
      <c r="J151" s="42">
        <f>IF(Tabelle2[[#This Row],[Spalte9]]&gt;=K$7,0,IF(AND(Tabelle2[[#This Row],[Spalte9]]&lt;K$7,Tabelle2[[#This Row],[Spalte9]]&gt;=K$8),1,2))</f>
        <v>2</v>
      </c>
      <c r="K151" s="4">
        <v>71</v>
      </c>
      <c r="L151" s="44" t="s">
        <v>68</v>
      </c>
      <c r="M151" s="64">
        <f>IF(Tabelle2[[#This Row],[Spalte13]]&gt;=N$7,0,IF(AND(Tabelle2[[#This Row],[Spalte13]]&lt;N$7,Tabelle2[[#This Row],[Spalte13]]&gt;=N$8),1,2))</f>
        <v>2</v>
      </c>
      <c r="N151" s="3">
        <v>2.59</v>
      </c>
      <c r="O151" s="55" t="s">
        <v>38</v>
      </c>
      <c r="P151" s="76">
        <v>-20</v>
      </c>
      <c r="Q151" s="75" t="s">
        <v>35</v>
      </c>
      <c r="R151" s="74">
        <f>IF(Tabelle2[[#This Row],[Spalte15]]&lt;=S$7,0,IF(AND(Tabelle2[[#This Row],[Spalte15]]&gt;S$7,Tabelle2[[#This Row],[Spalte15]]&lt;=S$8),1,2))</f>
        <v>1</v>
      </c>
      <c r="S151" s="83">
        <v>102</v>
      </c>
      <c r="T151" s="89" t="s">
        <v>68</v>
      </c>
      <c r="U151" s="90">
        <v>43975</v>
      </c>
      <c r="V151" s="116">
        <f>IF(Tabelle2[[#This Row],[Spalte1836]]&lt;$BC$7,0,IF(AND(Tabelle2[[#This Row],[Spalte1836]]&gt;=$BC$7,Tabelle2[[#This Row],[Spalte1836]]&lt;$BC$8),1,2))</f>
        <v>1</v>
      </c>
      <c r="W151" s="111">
        <v>1</v>
      </c>
      <c r="X151" s="111"/>
      <c r="Y151" s="111"/>
      <c r="Z151" s="111"/>
      <c r="AA151" s="111"/>
      <c r="AB151" s="111"/>
      <c r="AC151" s="111"/>
      <c r="AD151" s="111"/>
      <c r="AE151" s="111">
        <v>1</v>
      </c>
      <c r="AF151" s="111"/>
      <c r="AG151" s="111">
        <v>1</v>
      </c>
      <c r="AH151" s="111">
        <v>1</v>
      </c>
      <c r="AI151" s="111"/>
      <c r="AJ151" s="111"/>
      <c r="AK151" s="111"/>
      <c r="AL151" s="111"/>
      <c r="AM151" s="111"/>
      <c r="AN151" s="111"/>
      <c r="AO151" s="111"/>
      <c r="AP151" s="111"/>
      <c r="AQ151" s="111"/>
      <c r="AR151" s="111"/>
      <c r="AS151" s="111"/>
      <c r="AT151" s="111"/>
      <c r="AU151" s="111"/>
      <c r="AV151" s="111"/>
      <c r="AW151" s="111"/>
      <c r="AX151" s="111"/>
      <c r="AY151" s="111"/>
      <c r="AZ151" s="111"/>
      <c r="BA151" s="111">
        <v>1</v>
      </c>
      <c r="BB151" s="111"/>
      <c r="BC151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3</v>
      </c>
      <c r="BD151" s="105" t="s">
        <v>426</v>
      </c>
    </row>
    <row r="152" spans="1:56" x14ac:dyDescent="0.35">
      <c r="A152" s="30" t="s">
        <v>217</v>
      </c>
      <c r="B152" s="30" t="s">
        <v>218</v>
      </c>
      <c r="C152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52" s="32">
        <f>IF(Tabelle2[[#This Row],[Spalte5]]&lt;=E$7,0,IF(AND(Tabelle2[[#This Row],[Spalte5]]&gt;E$7,Tabelle2[[#This Row],[Spalte5]]&lt;=E$8),1,2))</f>
        <v>0</v>
      </c>
      <c r="E152" s="3">
        <v>810</v>
      </c>
      <c r="F152" s="35" t="s">
        <v>34</v>
      </c>
      <c r="G152" s="42">
        <f>IF(Tabelle2[[#This Row],[Spalte7]]&lt;=H$7,0,IF(AND(Tabelle2[[#This Row],[Spalte7]]&gt;H$7,Tabelle2[[#This Row],[Spalte7]]&lt;=H$8),1,2))</f>
        <v>2</v>
      </c>
      <c r="H152" s="57">
        <v>26.7</v>
      </c>
      <c r="I152" s="35" t="s">
        <v>34</v>
      </c>
      <c r="J152" s="42">
        <f>IF(Tabelle2[[#This Row],[Spalte9]]&gt;=K$7,0,IF(AND(Tabelle2[[#This Row],[Spalte9]]&lt;K$7,Tabelle2[[#This Row],[Spalte9]]&gt;=K$8),1,2))</f>
        <v>0</v>
      </c>
      <c r="K152" s="4">
        <v>132.19999999999999</v>
      </c>
      <c r="L152" s="35" t="s">
        <v>34</v>
      </c>
      <c r="M152" s="42">
        <f>IF(Tabelle2[[#This Row],[Spalte13]]&gt;=N$7,0,IF(AND(Tabelle2[[#This Row],[Spalte13]]&lt;N$7,Tabelle2[[#This Row],[Spalte13]]&gt;=N$8),1,2))</f>
        <v>2</v>
      </c>
      <c r="N152" s="3">
        <v>1.29</v>
      </c>
      <c r="O152" s="55" t="s">
        <v>72</v>
      </c>
      <c r="P152" s="76">
        <v>43</v>
      </c>
      <c r="Q152" s="75" t="s">
        <v>35</v>
      </c>
      <c r="R152" s="74">
        <f>IF(Tabelle2[[#This Row],[Spalte15]]&lt;=S$7,0,IF(AND(Tabelle2[[#This Row],[Spalte15]]&gt;S$7,Tabelle2[[#This Row],[Spalte15]]&lt;=S$8),1,2))</f>
        <v>0</v>
      </c>
      <c r="S152" s="83">
        <v>8.4</v>
      </c>
      <c r="T152" s="89" t="s">
        <v>68</v>
      </c>
      <c r="U152" s="90">
        <v>43975</v>
      </c>
      <c r="V152" s="116">
        <f>IF(Tabelle2[[#This Row],[Spalte1836]]&lt;$BC$7,0,IF(AND(Tabelle2[[#This Row],[Spalte1836]]&gt;=$BC$7,Tabelle2[[#This Row],[Spalte1836]]&lt;$BC$8),1,2))</f>
        <v>1</v>
      </c>
      <c r="W152" s="111"/>
      <c r="X152" s="111"/>
      <c r="Y152" s="111"/>
      <c r="Z152" s="111"/>
      <c r="AA152" s="111"/>
      <c r="AB152" s="111">
        <v>1</v>
      </c>
      <c r="AC152" s="111"/>
      <c r="AD152" s="111"/>
      <c r="AE152" s="111">
        <v>1</v>
      </c>
      <c r="AF152" s="111"/>
      <c r="AG152" s="111"/>
      <c r="AH152" s="111">
        <v>1</v>
      </c>
      <c r="AI152" s="111"/>
      <c r="AJ152" s="111"/>
      <c r="AK152" s="111">
        <v>1</v>
      </c>
      <c r="AL152" s="111"/>
      <c r="AM152" s="111"/>
      <c r="AN152" s="111"/>
      <c r="AO152" s="111"/>
      <c r="AP152" s="111"/>
      <c r="AQ152" s="111"/>
      <c r="AR152" s="111"/>
      <c r="AS152" s="111"/>
      <c r="AT152" s="111"/>
      <c r="AU152" s="111"/>
      <c r="AV152" s="111"/>
      <c r="AW152" s="111"/>
      <c r="AX152" s="111"/>
      <c r="AY152" s="111"/>
      <c r="AZ152" s="111"/>
      <c r="BA152" s="111"/>
      <c r="BB152" s="111"/>
      <c r="BC152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4</v>
      </c>
      <c r="BD152" s="105" t="s">
        <v>426</v>
      </c>
    </row>
    <row r="153" spans="1:56" x14ac:dyDescent="0.35">
      <c r="A153" s="30" t="s">
        <v>355</v>
      </c>
      <c r="B153" s="30" t="s">
        <v>356</v>
      </c>
      <c r="C153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53" s="32">
        <f>IF(Tabelle2[[#This Row],[Spalte5]]&lt;=E$7,0,IF(AND(Tabelle2[[#This Row],[Spalte5]]&gt;E$7,Tabelle2[[#This Row],[Spalte5]]&lt;=E$8),1,2))</f>
        <v>0</v>
      </c>
      <c r="E153" s="3">
        <v>810</v>
      </c>
      <c r="F153" s="35" t="s">
        <v>34</v>
      </c>
      <c r="G153" s="42">
        <f>IF(Tabelle2[[#This Row],[Spalte7]]&lt;=H$7,0,IF(AND(Tabelle2[[#This Row],[Spalte7]]&gt;H$7,Tabelle2[[#This Row],[Spalte7]]&lt;=H$8),1,2))</f>
        <v>2</v>
      </c>
      <c r="H153" s="57">
        <v>63.2</v>
      </c>
      <c r="I153" s="35" t="s">
        <v>34</v>
      </c>
      <c r="J153" s="42">
        <f>IF(Tabelle2[[#This Row],[Spalte9]]&gt;=K$7,0,IF(AND(Tabelle2[[#This Row],[Spalte9]]&lt;K$7,Tabelle2[[#This Row],[Spalte9]]&gt;=K$8),1,2))</f>
        <v>0</v>
      </c>
      <c r="K153" s="4">
        <v>117.7</v>
      </c>
      <c r="L153" s="35" t="s">
        <v>34</v>
      </c>
      <c r="M153" s="42">
        <f>IF(Tabelle2[[#This Row],[Spalte13]]&gt;=N$7,0,IF(AND(Tabelle2[[#This Row],[Spalte13]]&lt;N$7,Tabelle2[[#This Row],[Spalte13]]&gt;=N$8),1,2))</f>
        <v>2</v>
      </c>
      <c r="N153" s="4">
        <v>0.88</v>
      </c>
      <c r="O153" s="55" t="s">
        <v>34</v>
      </c>
      <c r="P153" s="76">
        <v>35</v>
      </c>
      <c r="Q153" s="75" t="s">
        <v>35</v>
      </c>
      <c r="R153" s="74">
        <f>IF(Tabelle2[[#This Row],[Spalte15]]&lt;=S$7,0,IF(AND(Tabelle2[[#This Row],[Spalte15]]&gt;S$7,Tabelle2[[#This Row],[Spalte15]]&lt;=S$8),1,2))</f>
        <v>0</v>
      </c>
      <c r="S153" s="83">
        <v>17.239999999999998</v>
      </c>
      <c r="T153" s="89" t="s">
        <v>68</v>
      </c>
      <c r="U153" s="90">
        <v>43975</v>
      </c>
      <c r="V153" s="116">
        <f>IF(Tabelle2[[#This Row],[Spalte1836]]&lt;$BC$7,0,IF(AND(Tabelle2[[#This Row],[Spalte1836]]&gt;=$BC$7,Tabelle2[[#This Row],[Spalte1836]]&lt;$BC$8),1,2))</f>
        <v>1</v>
      </c>
      <c r="W153" s="111"/>
      <c r="X153" s="111"/>
      <c r="Y153" s="111"/>
      <c r="Z153" s="111">
        <v>1</v>
      </c>
      <c r="AA153" s="111"/>
      <c r="AB153" s="111"/>
      <c r="AC153" s="111">
        <v>1</v>
      </c>
      <c r="AD153" s="111"/>
      <c r="AE153" s="111">
        <v>1</v>
      </c>
      <c r="AF153" s="111"/>
      <c r="AG153" s="111"/>
      <c r="AH153" s="111">
        <v>1</v>
      </c>
      <c r="AI153" s="111"/>
      <c r="AJ153" s="111"/>
      <c r="AK153" s="111">
        <v>1</v>
      </c>
      <c r="AL153" s="111"/>
      <c r="AM153" s="111"/>
      <c r="AN153" s="111"/>
      <c r="AO153" s="111"/>
      <c r="AP153" s="111"/>
      <c r="AQ153" s="111"/>
      <c r="AR153" s="111"/>
      <c r="AS153" s="111"/>
      <c r="AT153" s="111"/>
      <c r="AU153" s="111"/>
      <c r="AV153" s="111"/>
      <c r="AW153" s="111"/>
      <c r="AX153" s="111"/>
      <c r="AY153" s="111"/>
      <c r="AZ153" s="111"/>
      <c r="BA153" s="111"/>
      <c r="BB153" s="111"/>
      <c r="BC153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4</v>
      </c>
      <c r="BD153" s="105" t="s">
        <v>426</v>
      </c>
    </row>
    <row r="154" spans="1:56" x14ac:dyDescent="0.35">
      <c r="A154" s="30" t="s">
        <v>225</v>
      </c>
      <c r="B154" s="30" t="s">
        <v>226</v>
      </c>
      <c r="C154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54" s="32">
        <f>IF(Tabelle2[[#This Row],[Spalte5]]&lt;=E$7,0,IF(AND(Tabelle2[[#This Row],[Spalte5]]&gt;E$7,Tabelle2[[#This Row],[Spalte5]]&lt;=E$8),1,2))</f>
        <v>0</v>
      </c>
      <c r="E154" s="3">
        <v>820</v>
      </c>
      <c r="F154" s="35" t="s">
        <v>38</v>
      </c>
      <c r="G154" s="42">
        <f>IF(Tabelle2[[#This Row],[Spalte7]]&lt;=H$7,0,IF(AND(Tabelle2[[#This Row],[Spalte7]]&gt;H$7,Tabelle2[[#This Row],[Spalte7]]&lt;=H$8),1,2))</f>
        <v>2</v>
      </c>
      <c r="H154" s="57">
        <v>0.9909</v>
      </c>
      <c r="I154" s="35" t="s">
        <v>38</v>
      </c>
      <c r="J154" s="42">
        <f>IF(Tabelle2[[#This Row],[Spalte9]]&gt;=K$7,0,IF(AND(Tabelle2[[#This Row],[Spalte9]]&lt;K$7,Tabelle2[[#This Row],[Spalte9]]&gt;=K$8),1,2))</f>
        <v>0</v>
      </c>
      <c r="K154" s="4">
        <v>177</v>
      </c>
      <c r="L154" s="44" t="s">
        <v>68</v>
      </c>
      <c r="M154" s="64">
        <f>IF(Tabelle2[[#This Row],[Spalte13]]&gt;=N$7,0,IF(AND(Tabelle2[[#This Row],[Spalte13]]&lt;N$7,Tabelle2[[#This Row],[Spalte13]]&gt;=N$8),1,2))</f>
        <v>2</v>
      </c>
      <c r="N154" s="3">
        <v>2.82</v>
      </c>
      <c r="O154" s="55" t="s">
        <v>38</v>
      </c>
      <c r="P154" s="76">
        <v>71</v>
      </c>
      <c r="Q154" s="75" t="s">
        <v>35</v>
      </c>
      <c r="R154" s="74">
        <f>IF(Tabelle2[[#This Row],[Spalte15]]&lt;=S$7,0,IF(AND(Tabelle2[[#This Row],[Spalte15]]&gt;S$7,Tabelle2[[#This Row],[Spalte15]]&lt;=S$8),1,2))</f>
        <v>0</v>
      </c>
      <c r="S154" s="83">
        <v>22.4</v>
      </c>
      <c r="T154" s="89" t="s">
        <v>68</v>
      </c>
      <c r="U154" s="90">
        <v>43975</v>
      </c>
      <c r="V154" s="116">
        <f>IF(Tabelle2[[#This Row],[Spalte1836]]&lt;$BC$7,0,IF(AND(Tabelle2[[#This Row],[Spalte1836]]&gt;=$BC$7,Tabelle2[[#This Row],[Spalte1836]]&lt;$BC$8),1,2))</f>
        <v>1</v>
      </c>
      <c r="W154" s="111"/>
      <c r="X154" s="111"/>
      <c r="Y154" s="111"/>
      <c r="Z154" s="111"/>
      <c r="AA154" s="111"/>
      <c r="AB154" s="111"/>
      <c r="AC154" s="111"/>
      <c r="AD154" s="111"/>
      <c r="AE154" s="111"/>
      <c r="AF154" s="111"/>
      <c r="AG154" s="111"/>
      <c r="AH154" s="111"/>
      <c r="AI154" s="111"/>
      <c r="AJ154" s="111"/>
      <c r="AK154" s="111">
        <v>1</v>
      </c>
      <c r="AL154" s="111"/>
      <c r="AM154" s="111"/>
      <c r="AN154" s="111"/>
      <c r="AO154" s="111"/>
      <c r="AP154" s="111"/>
      <c r="AQ154" s="111"/>
      <c r="AR154" s="111"/>
      <c r="AS154" s="111"/>
      <c r="AT154" s="111"/>
      <c r="AU154" s="111"/>
      <c r="AV154" s="111"/>
      <c r="AW154" s="111"/>
      <c r="AX154" s="111"/>
      <c r="AY154" s="111"/>
      <c r="AZ154" s="111"/>
      <c r="BA154" s="111"/>
      <c r="BB154" s="111"/>
      <c r="BC154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4</v>
      </c>
      <c r="BD154" s="105" t="s">
        <v>426</v>
      </c>
    </row>
    <row r="155" spans="1:56" x14ac:dyDescent="0.35">
      <c r="A155" s="30" t="s">
        <v>388</v>
      </c>
      <c r="B155" s="30" t="s">
        <v>389</v>
      </c>
      <c r="C155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55" s="32">
        <f>IF(Tabelle2[[#This Row],[Spalte5]]&lt;=E$7,0,IF(AND(Tabelle2[[#This Row],[Spalte5]]&gt;E$7,Tabelle2[[#This Row],[Spalte5]]&lt;=E$8),1,2))</f>
        <v>2</v>
      </c>
      <c r="E155" s="3">
        <v>933</v>
      </c>
      <c r="F155" s="35" t="s">
        <v>34</v>
      </c>
      <c r="G155" s="42">
        <f>IF(Tabelle2[[#This Row],[Spalte7]]&lt;=H$7,0,IF(AND(Tabelle2[[#This Row],[Spalte7]]&gt;H$7,Tabelle2[[#This Row],[Spalte7]]&lt;=H$8),1,2))</f>
        <v>2</v>
      </c>
      <c r="H155" s="3">
        <v>3.3889999999999998</v>
      </c>
      <c r="I155" s="35" t="s">
        <v>38</v>
      </c>
      <c r="J155" s="42">
        <f>IF(Tabelle2[[#This Row],[Spalte9]]&gt;=K$7,0,IF(AND(Tabelle2[[#This Row],[Spalte9]]&lt;K$7,Tabelle2[[#This Row],[Spalte9]]&gt;=K$8),1,2))</f>
        <v>0</v>
      </c>
      <c r="K155" s="4">
        <v>244.2</v>
      </c>
      <c r="L155" s="35" t="s">
        <v>34</v>
      </c>
      <c r="M155" s="42">
        <f>IF(Tabelle2[[#This Row],[Spalte13]]&gt;=N$7,0,IF(AND(Tabelle2[[#This Row],[Spalte13]]&lt;N$7,Tabelle2[[#This Row],[Spalte13]]&gt;=N$8),1,2))</f>
        <v>2</v>
      </c>
      <c r="N155" s="3">
        <v>1.25</v>
      </c>
      <c r="O155" s="55" t="s">
        <v>38</v>
      </c>
      <c r="P155" s="76">
        <v>120</v>
      </c>
      <c r="Q155" s="75" t="s">
        <v>35</v>
      </c>
      <c r="R155" s="74">
        <f>IF(Tabelle2[[#This Row],[Spalte15]]&lt;=S$7,0,IF(AND(Tabelle2[[#This Row],[Spalte15]]&gt;S$7,Tabelle2[[#This Row],[Spalte15]]&lt;=S$8),1,2))</f>
        <v>0</v>
      </c>
      <c r="S155" s="83">
        <v>23.6</v>
      </c>
      <c r="T155" s="89" t="s">
        <v>68</v>
      </c>
      <c r="U155" s="90">
        <v>43975</v>
      </c>
      <c r="V155" s="116">
        <f>IF(Tabelle2[[#This Row],[Spalte1836]]&lt;$BC$7,0,IF(AND(Tabelle2[[#This Row],[Spalte1836]]&gt;=$BC$7,Tabelle2[[#This Row],[Spalte1836]]&lt;$BC$8),1,2))</f>
        <v>1</v>
      </c>
      <c r="W155" s="111"/>
      <c r="X155" s="111"/>
      <c r="Y155" s="111"/>
      <c r="Z155" s="111"/>
      <c r="AA155" s="111"/>
      <c r="AB155" s="111"/>
      <c r="AC155" s="111"/>
      <c r="AD155" s="111"/>
      <c r="AE155" s="111"/>
      <c r="AF155" s="111"/>
      <c r="AG155" s="111"/>
      <c r="AH155" s="111"/>
      <c r="AI155" s="111"/>
      <c r="AJ155" s="111"/>
      <c r="AK155" s="111">
        <v>1</v>
      </c>
      <c r="AL155" s="111"/>
      <c r="AM155" s="111"/>
      <c r="AN155" s="111"/>
      <c r="AO155" s="111"/>
      <c r="AP155" s="111"/>
      <c r="AQ155" s="111"/>
      <c r="AR155" s="111"/>
      <c r="AS155" s="111"/>
      <c r="AT155" s="111"/>
      <c r="AU155" s="111"/>
      <c r="AV155" s="111"/>
      <c r="AW155" s="111"/>
      <c r="AX155" s="111"/>
      <c r="AY155" s="111"/>
      <c r="AZ155" s="111"/>
      <c r="BA155" s="111"/>
      <c r="BB155" s="111"/>
      <c r="BC155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4</v>
      </c>
      <c r="BD155" s="105" t="s">
        <v>426</v>
      </c>
    </row>
    <row r="156" spans="1:56" x14ac:dyDescent="0.35">
      <c r="A156" s="30" t="s">
        <v>363</v>
      </c>
      <c r="B156" s="30" t="s">
        <v>364</v>
      </c>
      <c r="C156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56" s="32">
        <f>IF(Tabelle2[[#This Row],[Spalte5]]&lt;=E$7,0,IF(AND(Tabelle2[[#This Row],[Spalte5]]&gt;E$7,Tabelle2[[#This Row],[Spalte5]]&lt;=E$8),1,2))</f>
        <v>0</v>
      </c>
      <c r="E156" s="3">
        <v>802</v>
      </c>
      <c r="F156" s="35" t="s">
        <v>34</v>
      </c>
      <c r="G156" s="42">
        <f>IF(Tabelle2[[#This Row],[Spalte7]]&lt;=H$7,0,IF(AND(Tabelle2[[#This Row],[Spalte7]]&gt;H$7,Tabelle2[[#This Row],[Spalte7]]&lt;=H$8),1,2))</f>
        <v>2</v>
      </c>
      <c r="H156" s="57">
        <v>85</v>
      </c>
      <c r="I156" s="35" t="s">
        <v>34</v>
      </c>
      <c r="J156" s="42">
        <f>IF(Tabelle2[[#This Row],[Spalte9]]&gt;=K$7,0,IF(AND(Tabelle2[[#This Row],[Spalte9]]&lt;K$7,Tabelle2[[#This Row],[Spalte9]]&gt;=K$8),1,2))</f>
        <v>0</v>
      </c>
      <c r="K156" s="4">
        <v>107.2</v>
      </c>
      <c r="L156" s="35" t="s">
        <v>34</v>
      </c>
      <c r="M156" s="42">
        <f>IF(Tabelle2[[#This Row],[Spalte13]]&gt;=N$7,0,IF(AND(Tabelle2[[#This Row],[Spalte13]]&lt;N$7,Tabelle2[[#This Row],[Spalte13]]&gt;=N$8),1,2))</f>
        <v>2</v>
      </c>
      <c r="N156" s="4">
        <v>0.76</v>
      </c>
      <c r="O156" s="55" t="s">
        <v>34</v>
      </c>
      <c r="P156" s="76">
        <v>28</v>
      </c>
      <c r="Q156" s="75" t="s">
        <v>35</v>
      </c>
      <c r="R156" s="74">
        <f>IF(Tabelle2[[#This Row],[Spalte15]]&lt;=S$7,0,IF(AND(Tabelle2[[#This Row],[Spalte15]]&gt;S$7,Tabelle2[[#This Row],[Spalte15]]&lt;=S$8),1,2))</f>
        <v>0</v>
      </c>
      <c r="S156" s="83">
        <v>75.400000000000006</v>
      </c>
      <c r="T156" s="89" t="s">
        <v>68</v>
      </c>
      <c r="U156" s="90">
        <v>43975</v>
      </c>
      <c r="V156" s="116">
        <f>IF(Tabelle2[[#This Row],[Spalte1836]]&lt;$BC$7,0,IF(AND(Tabelle2[[#This Row],[Spalte1836]]&gt;=$BC$7,Tabelle2[[#This Row],[Spalte1836]]&lt;$BC$8),1,2))</f>
        <v>1</v>
      </c>
      <c r="W156" s="111"/>
      <c r="X156" s="111"/>
      <c r="Y156" s="111"/>
      <c r="Z156" s="111"/>
      <c r="AA156" s="111"/>
      <c r="AB156" s="111"/>
      <c r="AC156" s="111">
        <v>1</v>
      </c>
      <c r="AD156" s="111"/>
      <c r="AE156" s="111">
        <v>1</v>
      </c>
      <c r="AF156" s="111"/>
      <c r="AG156" s="111"/>
      <c r="AH156" s="111">
        <v>1</v>
      </c>
      <c r="AI156" s="111"/>
      <c r="AJ156" s="111"/>
      <c r="AK156" s="111">
        <v>1</v>
      </c>
      <c r="AL156" s="111"/>
      <c r="AM156" s="111"/>
      <c r="AN156" s="111"/>
      <c r="AO156" s="111"/>
      <c r="AP156" s="111"/>
      <c r="AQ156" s="111"/>
      <c r="AR156" s="111"/>
      <c r="AS156" s="111"/>
      <c r="AT156" s="111"/>
      <c r="AU156" s="111"/>
      <c r="AV156" s="111"/>
      <c r="AW156" s="111"/>
      <c r="AX156" s="111"/>
      <c r="AY156" s="111"/>
      <c r="AZ156" s="111"/>
      <c r="BA156" s="111"/>
      <c r="BB156" s="111"/>
      <c r="BC156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4</v>
      </c>
      <c r="BD156" s="105" t="s">
        <v>426</v>
      </c>
    </row>
    <row r="157" spans="1:56" x14ac:dyDescent="0.35">
      <c r="A157" s="30" t="s">
        <v>337</v>
      </c>
      <c r="B157" s="30" t="s">
        <v>338</v>
      </c>
      <c r="C157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57" s="32">
        <f>IF(Tabelle2[[#This Row],[Spalte5]]&lt;=E$7,0,IF(AND(Tabelle2[[#This Row],[Spalte5]]&gt;E$7,Tabelle2[[#This Row],[Spalte5]]&lt;=E$8),1,2))</f>
        <v>2</v>
      </c>
      <c r="E157" s="3">
        <v>990</v>
      </c>
      <c r="F157" s="35" t="s">
        <v>38</v>
      </c>
      <c r="G157" s="42">
        <f>IF(Tabelle2[[#This Row],[Spalte7]]&lt;=H$7,0,IF(AND(Tabelle2[[#This Row],[Spalte7]]&gt;H$7,Tabelle2[[#This Row],[Spalte7]]&lt;=H$8),1,2))</f>
        <v>2</v>
      </c>
      <c r="H157" s="57">
        <v>1.0389999999999999</v>
      </c>
      <c r="I157" s="35" t="s">
        <v>38</v>
      </c>
      <c r="J157" s="42">
        <f>IF(Tabelle2[[#This Row],[Spalte9]]&gt;=K$7,0,IF(AND(Tabelle2[[#This Row],[Spalte9]]&lt;K$7,Tabelle2[[#This Row],[Spalte9]]&gt;=K$8),1,2))</f>
        <v>0</v>
      </c>
      <c r="K157" s="4">
        <v>220</v>
      </c>
      <c r="L157" s="35" t="s">
        <v>34</v>
      </c>
      <c r="M157" s="42">
        <f>IF(Tabelle2[[#This Row],[Spalte13]]&gt;=N$7,0,IF(AND(Tabelle2[[#This Row],[Spalte13]]&lt;N$7,Tabelle2[[#This Row],[Spalte13]]&gt;=N$8),1,2))</f>
        <v>2</v>
      </c>
      <c r="N157" s="3">
        <v>2.93</v>
      </c>
      <c r="O157" s="55" t="s">
        <v>34</v>
      </c>
      <c r="P157" s="76">
        <v>93</v>
      </c>
      <c r="Q157" s="75" t="s">
        <v>35</v>
      </c>
      <c r="R157" s="74">
        <f>IF(Tabelle2[[#This Row],[Spalte15]]&lt;=S$7,0,IF(AND(Tabelle2[[#This Row],[Spalte15]]&gt;S$7,Tabelle2[[#This Row],[Spalte15]]&lt;=S$8),1,2))</f>
        <v>2</v>
      </c>
      <c r="S157" s="83">
        <v>216.61</v>
      </c>
      <c r="T157" s="89" t="s">
        <v>68</v>
      </c>
      <c r="U157" s="90">
        <v>43975</v>
      </c>
      <c r="V157" s="116">
        <f>IF(Tabelle2[[#This Row],[Spalte1836]]&lt;$BC$7,0,IF(AND(Tabelle2[[#This Row],[Spalte1836]]&gt;=$BC$7,Tabelle2[[#This Row],[Spalte1836]]&lt;$BC$8),1,2))</f>
        <v>1</v>
      </c>
      <c r="W157" s="111"/>
      <c r="X157" s="111"/>
      <c r="Y157" s="111"/>
      <c r="Z157" s="111">
        <v>1</v>
      </c>
      <c r="AA157" s="111">
        <v>1</v>
      </c>
      <c r="AB157" s="111">
        <v>1</v>
      </c>
      <c r="AC157" s="111"/>
      <c r="AD157" s="111"/>
      <c r="AE157" s="111">
        <v>1</v>
      </c>
      <c r="AF157" s="111"/>
      <c r="AG157" s="111">
        <v>1</v>
      </c>
      <c r="AH157" s="111">
        <v>1</v>
      </c>
      <c r="AI157" s="111"/>
      <c r="AJ157" s="111"/>
      <c r="AK157" s="111">
        <v>1</v>
      </c>
      <c r="AL157" s="111"/>
      <c r="AM157" s="111"/>
      <c r="AN157" s="111"/>
      <c r="AO157" s="111"/>
      <c r="AP157" s="111"/>
      <c r="AQ157" s="111"/>
      <c r="AR157" s="111"/>
      <c r="AS157" s="111"/>
      <c r="AT157" s="111"/>
      <c r="AU157" s="111"/>
      <c r="AV157" s="111"/>
      <c r="AW157" s="111"/>
      <c r="AX157" s="111"/>
      <c r="AY157" s="111"/>
      <c r="AZ157" s="111"/>
      <c r="BA157" s="111"/>
      <c r="BB157" s="111"/>
      <c r="BC157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4</v>
      </c>
      <c r="BD157" s="105" t="s">
        <v>426</v>
      </c>
    </row>
    <row r="158" spans="1:56" x14ac:dyDescent="0.35">
      <c r="A158" s="30" t="s">
        <v>333</v>
      </c>
      <c r="B158" s="30" t="s">
        <v>375</v>
      </c>
      <c r="C158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58" s="32">
        <f>IF(Tabelle2[[#This Row],[Spalte5]]&lt;=E$7,0,IF(AND(Tabelle2[[#This Row],[Spalte5]]&gt;E$7,Tabelle2[[#This Row],[Spalte5]]&lt;=E$8),1,2))</f>
        <v>1</v>
      </c>
      <c r="E158" s="3">
        <v>902</v>
      </c>
      <c r="F158" s="35" t="s">
        <v>34</v>
      </c>
      <c r="G158" s="42">
        <f>IF(Tabelle2[[#This Row],[Spalte7]]&lt;=H$7,0,IF(AND(Tabelle2[[#This Row],[Spalte7]]&gt;H$7,Tabelle2[[#This Row],[Spalte7]]&lt;=H$8),1,2))</f>
        <v>0</v>
      </c>
      <c r="H158" s="3">
        <v>0.14000000000000001</v>
      </c>
      <c r="I158" s="35" t="s">
        <v>34</v>
      </c>
      <c r="J158" s="42">
        <f>IF(Tabelle2[[#This Row],[Spalte9]]&gt;=K$7,0,IF(AND(Tabelle2[[#This Row],[Spalte9]]&lt;K$7,Tabelle2[[#This Row],[Spalte9]]&gt;=K$8),1,2))</f>
        <v>0</v>
      </c>
      <c r="K158" s="4">
        <v>175.5</v>
      </c>
      <c r="L158" s="35" t="s">
        <v>34</v>
      </c>
      <c r="M158" s="42">
        <f>IF(Tabelle2[[#This Row],[Spalte13]]&gt;=N$7,0,IF(AND(Tabelle2[[#This Row],[Spalte13]]&lt;N$7,Tabelle2[[#This Row],[Spalte13]]&gt;=N$8),1,2))</f>
        <v>2</v>
      </c>
      <c r="N158" s="3">
        <v>3.35</v>
      </c>
      <c r="O158" s="55" t="s">
        <v>34</v>
      </c>
      <c r="P158" s="76">
        <v>52</v>
      </c>
      <c r="Q158" s="75" t="s">
        <v>35</v>
      </c>
      <c r="R158" s="74">
        <f>IF(Tabelle2[[#This Row],[Spalte15]]&lt;=S$7,0,IF(AND(Tabelle2[[#This Row],[Spalte15]]&gt;S$7,Tabelle2[[#This Row],[Spalte15]]&lt;=S$8),1,2))</f>
        <v>2</v>
      </c>
      <c r="S158" s="83" t="s">
        <v>409</v>
      </c>
      <c r="T158" s="91"/>
      <c r="U158" s="90">
        <v>43975</v>
      </c>
      <c r="V158" s="116">
        <f>IF(Tabelle2[[#This Row],[Spalte1836]]&lt;$BC$7,0,IF(AND(Tabelle2[[#This Row],[Spalte1836]]&gt;=$BC$7,Tabelle2[[#This Row],[Spalte1836]]&lt;$BC$8),1,2))</f>
        <v>1</v>
      </c>
      <c r="W158" s="111">
        <v>1</v>
      </c>
      <c r="X158" s="111"/>
      <c r="Y158" s="111"/>
      <c r="Z158" s="111"/>
      <c r="AA158" s="111"/>
      <c r="AB158" s="111"/>
      <c r="AC158" s="111"/>
      <c r="AD158" s="111"/>
      <c r="AE158" s="111">
        <v>1</v>
      </c>
      <c r="AF158" s="111"/>
      <c r="AG158" s="111"/>
      <c r="AH158" s="111">
        <v>1</v>
      </c>
      <c r="AI158" s="111"/>
      <c r="AJ158" s="111">
        <v>1</v>
      </c>
      <c r="AK158" s="111">
        <v>1</v>
      </c>
      <c r="AL158" s="111"/>
      <c r="AM158" s="111"/>
      <c r="AN158" s="111"/>
      <c r="AO158" s="111"/>
      <c r="AP158" s="111"/>
      <c r="AQ158" s="111"/>
      <c r="AR158" s="111"/>
      <c r="AS158" s="111"/>
      <c r="AT158" s="111"/>
      <c r="AU158" s="111"/>
      <c r="AV158" s="111"/>
      <c r="AW158" s="111"/>
      <c r="AX158" s="111"/>
      <c r="AY158" s="111"/>
      <c r="AZ158" s="111"/>
      <c r="BA158" s="111"/>
      <c r="BB158" s="111"/>
      <c r="BC158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4</v>
      </c>
      <c r="BD158" s="105" t="s">
        <v>426</v>
      </c>
    </row>
    <row r="159" spans="1:56" x14ac:dyDescent="0.35">
      <c r="A159" s="30" t="s">
        <v>402</v>
      </c>
      <c r="B159" s="30" t="s">
        <v>403</v>
      </c>
      <c r="C159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59" s="32">
        <f>IF(Tabelle2[[#This Row],[Spalte5]]&lt;=E$7,0,IF(AND(Tabelle2[[#This Row],[Spalte5]]&gt;E$7,Tabelle2[[#This Row],[Spalte5]]&lt;=E$8),1,2))</f>
        <v>0</v>
      </c>
      <c r="E159" s="3">
        <v>860</v>
      </c>
      <c r="F159" s="35" t="s">
        <v>38</v>
      </c>
      <c r="G159" s="42">
        <f>IF(Tabelle2[[#This Row],[Spalte7]]&lt;=H$7,0,IF(AND(Tabelle2[[#This Row],[Spalte7]]&gt;H$7,Tabelle2[[#This Row],[Spalte7]]&lt;=H$8),1,2))</f>
        <v>2</v>
      </c>
      <c r="H159" s="3">
        <v>8.8610000000000007</v>
      </c>
      <c r="I159" s="35" t="s">
        <v>38</v>
      </c>
      <c r="J159" s="42">
        <f>IF(Tabelle2[[#This Row],[Spalte9]]&gt;=K$7,0,IF(AND(Tabelle2[[#This Row],[Spalte9]]&lt;K$7,Tabelle2[[#This Row],[Spalte9]]&gt;=K$8),1,2))</f>
        <v>2</v>
      </c>
      <c r="K159" s="4">
        <v>78</v>
      </c>
      <c r="L159" s="35" t="s">
        <v>34</v>
      </c>
      <c r="M159" s="42">
        <f>IF(Tabelle2[[#This Row],[Spalte13]]&gt;=N$7,0,IF(AND(Tabelle2[[#This Row],[Spalte13]]&lt;N$7,Tabelle2[[#This Row],[Spalte13]]&gt;=N$8),1,2))</f>
        <v>2</v>
      </c>
      <c r="N159" s="3">
        <v>0.82</v>
      </c>
      <c r="O159" s="55" t="s">
        <v>38</v>
      </c>
      <c r="P159" s="76">
        <v>-10</v>
      </c>
      <c r="Q159" s="75" t="s">
        <v>35</v>
      </c>
      <c r="R159" s="74">
        <f>IF(Tabelle2[[#This Row],[Spalte15]]&lt;=S$7,0,IF(AND(Tabelle2[[#This Row],[Spalte15]]&gt;S$7,Tabelle2[[#This Row],[Spalte15]]&lt;=S$8),1,2))</f>
        <v>0</v>
      </c>
      <c r="S159" s="83">
        <v>67.3</v>
      </c>
      <c r="T159" s="89" t="s">
        <v>68</v>
      </c>
      <c r="U159" s="90">
        <v>43975</v>
      </c>
      <c r="V159" s="116">
        <f>IF(Tabelle2[[#This Row],[Spalte1836]]&lt;$BC$7,0,IF(AND(Tabelle2[[#This Row],[Spalte1836]]&gt;=$BC$7,Tabelle2[[#This Row],[Spalte1836]]&lt;$BC$8),1,2))</f>
        <v>2</v>
      </c>
      <c r="W159" s="111"/>
      <c r="X159" s="111"/>
      <c r="Y159" s="111"/>
      <c r="Z159" s="111">
        <v>1</v>
      </c>
      <c r="AA159" s="111"/>
      <c r="AB159" s="111"/>
      <c r="AC159" s="111"/>
      <c r="AD159" s="111"/>
      <c r="AE159" s="111">
        <v>1</v>
      </c>
      <c r="AF159" s="111"/>
      <c r="AG159" s="111"/>
      <c r="AH159" s="111"/>
      <c r="AI159" s="111"/>
      <c r="AJ159" s="111"/>
      <c r="AK159" s="111">
        <v>1</v>
      </c>
      <c r="AL159" s="111"/>
      <c r="AM159" s="111"/>
      <c r="AN159" s="111"/>
      <c r="AO159" s="111"/>
      <c r="AP159" s="111"/>
      <c r="AQ159" s="111"/>
      <c r="AR159" s="111"/>
      <c r="AS159" s="111"/>
      <c r="AT159" s="111"/>
      <c r="AU159" s="111"/>
      <c r="AV159" s="111"/>
      <c r="AW159" s="111"/>
      <c r="AX159" s="111"/>
      <c r="AY159" s="111"/>
      <c r="AZ159" s="111"/>
      <c r="BA159" s="111">
        <v>1</v>
      </c>
      <c r="BB159" s="111"/>
      <c r="BC159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5</v>
      </c>
      <c r="BD159" s="105" t="s">
        <v>426</v>
      </c>
    </row>
    <row r="160" spans="1:56" x14ac:dyDescent="0.35">
      <c r="A160" s="30" t="s">
        <v>249</v>
      </c>
      <c r="B160" s="30" t="s">
        <v>250</v>
      </c>
      <c r="C160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60" s="32">
        <f>IF(Tabelle2[[#This Row],[Spalte5]]&lt;=E$7,0,IF(AND(Tabelle2[[#This Row],[Spalte5]]&gt;E$7,Tabelle2[[#This Row],[Spalte5]]&lt;=E$8),1,2))</f>
        <v>2</v>
      </c>
      <c r="E160" s="3">
        <v>1000</v>
      </c>
      <c r="F160" s="35" t="s">
        <v>38</v>
      </c>
      <c r="G160" s="42">
        <f>IF(Tabelle2[[#This Row],[Spalte7]]&lt;=H$7,0,IF(AND(Tabelle2[[#This Row],[Spalte7]]&gt;H$7,Tabelle2[[#This Row],[Spalte7]]&lt;=H$8),1,2))</f>
        <v>0</v>
      </c>
      <c r="H160" s="57">
        <v>0.10809999999999999</v>
      </c>
      <c r="I160" s="35" t="s">
        <v>38</v>
      </c>
      <c r="J160" s="42">
        <f>IF(Tabelle2[[#This Row],[Spalte9]]&gt;=K$7,0,IF(AND(Tabelle2[[#This Row],[Spalte9]]&lt;K$7,Tabelle2[[#This Row],[Spalte9]]&gt;=K$8),1,2))</f>
        <v>0</v>
      </c>
      <c r="K160" s="4">
        <v>243.3</v>
      </c>
      <c r="L160" s="44" t="s">
        <v>38</v>
      </c>
      <c r="M160" s="64">
        <f>IF(Tabelle2[[#This Row],[Spalte13]]&gt;=N$7,0,IF(AND(Tabelle2[[#This Row],[Spalte13]]&lt;N$7,Tabelle2[[#This Row],[Spalte13]]&gt;=N$8),1,2))</f>
        <v>2</v>
      </c>
      <c r="N160" s="3">
        <v>2.96</v>
      </c>
      <c r="O160" s="55" t="s">
        <v>38</v>
      </c>
      <c r="P160" s="76">
        <v>85.9</v>
      </c>
      <c r="Q160" s="75" t="s">
        <v>38</v>
      </c>
      <c r="R160" s="74">
        <f>IF(Tabelle2[[#This Row],[Spalte15]]&lt;=S$7,0,IF(AND(Tabelle2[[#This Row],[Spalte15]]&gt;S$7,Tabelle2[[#This Row],[Spalte15]]&lt;=S$8),1,2))</f>
        <v>2</v>
      </c>
      <c r="S160" s="83" t="s">
        <v>409</v>
      </c>
      <c r="T160" s="91"/>
      <c r="U160" s="90">
        <v>43975</v>
      </c>
      <c r="V160" s="116">
        <f>IF(Tabelle2[[#This Row],[Spalte1836]]&lt;$BC$7,0,IF(AND(Tabelle2[[#This Row],[Spalte1836]]&gt;=$BC$7,Tabelle2[[#This Row],[Spalte1836]]&lt;$BC$8),1,2))</f>
        <v>2</v>
      </c>
      <c r="W160" s="111"/>
      <c r="X160" s="111"/>
      <c r="Y160" s="111"/>
      <c r="Z160" s="111"/>
      <c r="AA160" s="111"/>
      <c r="AB160" s="111"/>
      <c r="AC160" s="111"/>
      <c r="AD160" s="111"/>
      <c r="AE160" s="111"/>
      <c r="AF160" s="111"/>
      <c r="AG160" s="111"/>
      <c r="AH160" s="111"/>
      <c r="AI160" s="111"/>
      <c r="AJ160" s="111"/>
      <c r="AK160" s="111"/>
      <c r="AL160" s="111"/>
      <c r="AM160" s="111"/>
      <c r="AN160" s="111"/>
      <c r="AO160" s="111"/>
      <c r="AP160" s="111"/>
      <c r="AQ160" s="111"/>
      <c r="AR160" s="111"/>
      <c r="AS160" s="111"/>
      <c r="AT160" s="111"/>
      <c r="AU160" s="111"/>
      <c r="AV160" s="111"/>
      <c r="AW160" s="111"/>
      <c r="AX160" s="111"/>
      <c r="AY160" s="111"/>
      <c r="AZ160" s="111"/>
      <c r="BA160" s="111"/>
      <c r="BB160" s="111">
        <v>4</v>
      </c>
      <c r="BC160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5</v>
      </c>
      <c r="BD160" s="107"/>
    </row>
    <row r="161" spans="1:56" x14ac:dyDescent="0.35">
      <c r="A161" s="30" t="s">
        <v>359</v>
      </c>
      <c r="B161" s="30" t="s">
        <v>360</v>
      </c>
      <c r="C161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61" s="32">
        <f>IF(Tabelle2[[#This Row],[Spalte5]]&lt;=E$7,0,IF(AND(Tabelle2[[#This Row],[Spalte5]]&gt;E$7,Tabelle2[[#This Row],[Spalte5]]&lt;=E$8),1,2))</f>
        <v>2</v>
      </c>
      <c r="E161" s="3">
        <v>1000</v>
      </c>
      <c r="F161" s="35" t="s">
        <v>38</v>
      </c>
      <c r="G161" s="42">
        <f>IF(Tabelle2[[#This Row],[Spalte7]]&lt;=H$7,0,IF(AND(Tabelle2[[#This Row],[Spalte7]]&gt;H$7,Tabelle2[[#This Row],[Spalte7]]&lt;=H$8),1,2))</f>
        <v>0</v>
      </c>
      <c r="H161" s="57">
        <v>6.8610000000000004E-2</v>
      </c>
      <c r="I161" s="35" t="s">
        <v>38</v>
      </c>
      <c r="J161" s="42">
        <f>IF(Tabelle2[[#This Row],[Spalte9]]&gt;=K$7,0,IF(AND(Tabelle2[[#This Row],[Spalte9]]&lt;K$7,Tabelle2[[#This Row],[Spalte9]]&gt;=K$8),1,2))</f>
        <v>0</v>
      </c>
      <c r="K161" s="4">
        <v>245.7</v>
      </c>
      <c r="L161" s="35" t="s">
        <v>38</v>
      </c>
      <c r="M161" s="42">
        <f>IF(Tabelle2[[#This Row],[Spalte13]]&gt;=N$7,0,IF(AND(Tabelle2[[#This Row],[Spalte13]]&lt;N$7,Tabelle2[[#This Row],[Spalte13]]&gt;=N$8),1,2))</f>
        <v>2</v>
      </c>
      <c r="N161" s="3">
        <v>3.19</v>
      </c>
      <c r="O161" s="55" t="s">
        <v>38</v>
      </c>
      <c r="P161" s="76">
        <v>93.1</v>
      </c>
      <c r="Q161" s="75" t="s">
        <v>38</v>
      </c>
      <c r="R161" s="74">
        <f>IF(Tabelle2[[#This Row],[Spalte15]]&lt;=S$7,0,IF(AND(Tabelle2[[#This Row],[Spalte15]]&gt;S$7,Tabelle2[[#This Row],[Spalte15]]&lt;=S$8),1,2))</f>
        <v>2</v>
      </c>
      <c r="S161" s="83" t="s">
        <v>409</v>
      </c>
      <c r="T161" s="91"/>
      <c r="U161" s="90">
        <v>43975</v>
      </c>
      <c r="V161" s="116">
        <f>IF(Tabelle2[[#This Row],[Spalte1836]]&lt;$BC$7,0,IF(AND(Tabelle2[[#This Row],[Spalte1836]]&gt;=$BC$7,Tabelle2[[#This Row],[Spalte1836]]&lt;$BC$8),1,2))</f>
        <v>2</v>
      </c>
      <c r="W161" s="111"/>
      <c r="X161" s="111"/>
      <c r="Y161" s="111"/>
      <c r="Z161" s="111"/>
      <c r="AA161" s="111"/>
      <c r="AB161" s="111"/>
      <c r="AC161" s="111"/>
      <c r="AD161" s="111"/>
      <c r="AE161" s="111"/>
      <c r="AF161" s="111"/>
      <c r="AG161" s="111"/>
      <c r="AH161" s="111"/>
      <c r="AI161" s="111"/>
      <c r="AJ161" s="111"/>
      <c r="AK161" s="111"/>
      <c r="AL161" s="111"/>
      <c r="AM161" s="111"/>
      <c r="AN161" s="111"/>
      <c r="AO161" s="111"/>
      <c r="AP161" s="111"/>
      <c r="AQ161" s="111"/>
      <c r="AR161" s="111"/>
      <c r="AS161" s="111"/>
      <c r="AT161" s="111"/>
      <c r="AU161" s="111"/>
      <c r="AV161" s="111"/>
      <c r="AW161" s="111"/>
      <c r="AX161" s="111"/>
      <c r="AY161" s="111"/>
      <c r="AZ161" s="111"/>
      <c r="BA161" s="111"/>
      <c r="BB161" s="111">
        <v>4</v>
      </c>
      <c r="BC161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5</v>
      </c>
      <c r="BD161" s="107"/>
    </row>
    <row r="162" spans="1:56" x14ac:dyDescent="0.35">
      <c r="A162" s="30" t="s">
        <v>345</v>
      </c>
      <c r="B162" s="30" t="s">
        <v>346</v>
      </c>
      <c r="C162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62" s="32">
        <f>IF(Tabelle2[[#This Row],[Spalte5]]&lt;=E$7,0,IF(AND(Tabelle2[[#This Row],[Spalte5]]&gt;E$7,Tabelle2[[#This Row],[Spalte5]]&lt;=E$8),1,2))</f>
        <v>1</v>
      </c>
      <c r="E162" s="3">
        <v>900</v>
      </c>
      <c r="F162" s="35" t="s">
        <v>38</v>
      </c>
      <c r="G162" s="42">
        <f>IF(Tabelle2[[#This Row],[Spalte7]]&lt;=H$7,0,IF(AND(Tabelle2[[#This Row],[Spalte7]]&gt;H$7,Tabelle2[[#This Row],[Spalte7]]&lt;=H$8),1,2))</f>
        <v>2</v>
      </c>
      <c r="H162" s="57">
        <v>0.89610000000000001</v>
      </c>
      <c r="I162" s="35" t="s">
        <v>38</v>
      </c>
      <c r="J162" s="42">
        <f>IF(Tabelle2[[#This Row],[Spalte9]]&gt;=K$7,0,IF(AND(Tabelle2[[#This Row],[Spalte9]]&lt;K$7,Tabelle2[[#This Row],[Spalte9]]&gt;=K$8),1,2))</f>
        <v>0</v>
      </c>
      <c r="K162" s="4">
        <v>260</v>
      </c>
      <c r="L162" s="35" t="s">
        <v>38</v>
      </c>
      <c r="M162" s="42">
        <f>IF(Tabelle2[[#This Row],[Spalte13]]&gt;=N$7,0,IF(AND(Tabelle2[[#This Row],[Spalte13]]&lt;N$7,Tabelle2[[#This Row],[Spalte13]]&gt;=N$8),1,2))</f>
        <v>2</v>
      </c>
      <c r="N162" s="3">
        <v>3.22</v>
      </c>
      <c r="O162" s="55" t="s">
        <v>38</v>
      </c>
      <c r="P162" s="76">
        <v>99.9</v>
      </c>
      <c r="Q162" s="75" t="s">
        <v>38</v>
      </c>
      <c r="R162" s="74">
        <f>IF(Tabelle2[[#This Row],[Spalte15]]&lt;=S$7,0,IF(AND(Tabelle2[[#This Row],[Spalte15]]&gt;S$7,Tabelle2[[#This Row],[Spalte15]]&lt;=S$8),1,2))</f>
        <v>2</v>
      </c>
      <c r="S162" s="83" t="s">
        <v>409</v>
      </c>
      <c r="T162" s="91"/>
      <c r="U162" s="90">
        <v>43975</v>
      </c>
      <c r="V162" s="116">
        <f>IF(Tabelle2[[#This Row],[Spalte1836]]&lt;$BC$7,0,IF(AND(Tabelle2[[#This Row],[Spalte1836]]&gt;=$BC$7,Tabelle2[[#This Row],[Spalte1836]]&lt;$BC$8),1,2))</f>
        <v>2</v>
      </c>
      <c r="W162" s="111"/>
      <c r="X162" s="111"/>
      <c r="Y162" s="111"/>
      <c r="Z162" s="111"/>
      <c r="AA162" s="111"/>
      <c r="AB162" s="111"/>
      <c r="AC162" s="111"/>
      <c r="AD162" s="111"/>
      <c r="AE162" s="111"/>
      <c r="AF162" s="111"/>
      <c r="AG162" s="111"/>
      <c r="AH162" s="111"/>
      <c r="AI162" s="111"/>
      <c r="AJ162" s="111"/>
      <c r="AK162" s="111"/>
      <c r="AL162" s="111"/>
      <c r="AM162" s="111"/>
      <c r="AN162" s="111"/>
      <c r="AO162" s="111"/>
      <c r="AP162" s="111"/>
      <c r="AQ162" s="111"/>
      <c r="AR162" s="111"/>
      <c r="AS162" s="111"/>
      <c r="AT162" s="111"/>
      <c r="AU162" s="111"/>
      <c r="AV162" s="111"/>
      <c r="AW162" s="111"/>
      <c r="AX162" s="111"/>
      <c r="AY162" s="111"/>
      <c r="AZ162" s="111"/>
      <c r="BA162" s="111"/>
      <c r="BB162" s="111">
        <v>4</v>
      </c>
      <c r="BC162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5</v>
      </c>
      <c r="BD162" s="107"/>
    </row>
    <row r="163" spans="1:56" x14ac:dyDescent="0.35">
      <c r="A163" s="30" t="s">
        <v>279</v>
      </c>
      <c r="B163" s="30" t="s">
        <v>280</v>
      </c>
      <c r="C163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63" s="32">
        <f>IF(Tabelle2[[#This Row],[Spalte5]]&lt;=E$7,0,IF(AND(Tabelle2[[#This Row],[Spalte5]]&gt;E$7,Tabelle2[[#This Row],[Spalte5]]&lt;=E$8),1,2))</f>
        <v>1</v>
      </c>
      <c r="E163" s="3">
        <v>900</v>
      </c>
      <c r="F163" s="35" t="s">
        <v>38</v>
      </c>
      <c r="G163" s="42">
        <f>IF(Tabelle2[[#This Row],[Spalte7]]&lt;=H$7,0,IF(AND(Tabelle2[[#This Row],[Spalte7]]&gt;H$7,Tabelle2[[#This Row],[Spalte7]]&lt;=H$8),1,2))</f>
        <v>2</v>
      </c>
      <c r="H163" s="57">
        <v>0.72560000000000002</v>
      </c>
      <c r="I163" s="35" t="s">
        <v>38</v>
      </c>
      <c r="J163" s="42">
        <f>IF(Tabelle2[[#This Row],[Spalte9]]&gt;=K$7,0,IF(AND(Tabelle2[[#This Row],[Spalte9]]&lt;K$7,Tabelle2[[#This Row],[Spalte9]]&gt;=K$8),1,2))</f>
        <v>0</v>
      </c>
      <c r="K163" s="4">
        <v>278.3</v>
      </c>
      <c r="L163" s="35" t="s">
        <v>38</v>
      </c>
      <c r="M163" s="42">
        <f>IF(Tabelle2[[#This Row],[Spalte13]]&gt;=N$7,0,IF(AND(Tabelle2[[#This Row],[Spalte13]]&lt;N$7,Tabelle2[[#This Row],[Spalte13]]&gt;=N$8),1,2))</f>
        <v>2</v>
      </c>
      <c r="N163" s="3">
        <v>3.26</v>
      </c>
      <c r="O163" s="55" t="s">
        <v>38</v>
      </c>
      <c r="P163" s="76">
        <v>115.7</v>
      </c>
      <c r="Q163" s="75" t="s">
        <v>38</v>
      </c>
      <c r="R163" s="74">
        <f>IF(Tabelle2[[#This Row],[Spalte15]]&lt;=S$7,0,IF(AND(Tabelle2[[#This Row],[Spalte15]]&gt;S$7,Tabelle2[[#This Row],[Spalte15]]&lt;=S$8),1,2))</f>
        <v>2</v>
      </c>
      <c r="S163" s="83" t="s">
        <v>409</v>
      </c>
      <c r="T163" s="91"/>
      <c r="U163" s="90">
        <v>43975</v>
      </c>
      <c r="V163" s="116">
        <f>IF(Tabelle2[[#This Row],[Spalte1836]]&lt;$BC$7,0,IF(AND(Tabelle2[[#This Row],[Spalte1836]]&gt;=$BC$7,Tabelle2[[#This Row],[Spalte1836]]&lt;$BC$8),1,2))</f>
        <v>2</v>
      </c>
      <c r="W163" s="111"/>
      <c r="X163" s="111"/>
      <c r="Y163" s="111"/>
      <c r="Z163" s="111"/>
      <c r="AA163" s="111"/>
      <c r="AB163" s="111"/>
      <c r="AC163" s="111"/>
      <c r="AD163" s="111"/>
      <c r="AE163" s="111"/>
      <c r="AF163" s="111"/>
      <c r="AG163" s="111"/>
      <c r="AH163" s="111"/>
      <c r="AI163" s="111"/>
      <c r="AJ163" s="111"/>
      <c r="AK163" s="111"/>
      <c r="AL163" s="111"/>
      <c r="AM163" s="111"/>
      <c r="AN163" s="111"/>
      <c r="AO163" s="111"/>
      <c r="AP163" s="111"/>
      <c r="AQ163" s="111"/>
      <c r="AR163" s="111"/>
      <c r="AS163" s="111"/>
      <c r="AT163" s="111"/>
      <c r="AU163" s="111"/>
      <c r="AV163" s="111"/>
      <c r="AW163" s="111"/>
      <c r="AX163" s="111"/>
      <c r="AY163" s="111"/>
      <c r="AZ163" s="111"/>
      <c r="BA163" s="111"/>
      <c r="BB163" s="111">
        <v>4</v>
      </c>
      <c r="BC163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5</v>
      </c>
      <c r="BD163" s="107"/>
    </row>
    <row r="164" spans="1:56" x14ac:dyDescent="0.35">
      <c r="A164" s="30" t="s">
        <v>295</v>
      </c>
      <c r="B164" s="30" t="s">
        <v>296</v>
      </c>
      <c r="C164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64" s="32">
        <f>IF(Tabelle2[[#This Row],[Spalte5]]&lt;=E$7,0,IF(AND(Tabelle2[[#This Row],[Spalte5]]&gt;E$7,Tabelle2[[#This Row],[Spalte5]]&lt;=E$8),1,2))</f>
        <v>2</v>
      </c>
      <c r="E164" s="3">
        <v>1000</v>
      </c>
      <c r="F164" s="35" t="s">
        <v>38</v>
      </c>
      <c r="G164" s="42">
        <f>IF(Tabelle2[[#This Row],[Spalte7]]&lt;=H$7,0,IF(AND(Tabelle2[[#This Row],[Spalte7]]&gt;H$7,Tabelle2[[#This Row],[Spalte7]]&lt;=H$8),1,2))</f>
        <v>0</v>
      </c>
      <c r="H164" s="57">
        <v>3.3020000000000001E-2</v>
      </c>
      <c r="I164" s="35" t="s">
        <v>38</v>
      </c>
      <c r="J164" s="42">
        <f>IF(Tabelle2[[#This Row],[Spalte9]]&gt;=K$7,0,IF(AND(Tabelle2[[#This Row],[Spalte9]]&lt;K$7,Tabelle2[[#This Row],[Spalte9]]&gt;=K$8),1,2))</f>
        <v>0</v>
      </c>
      <c r="K164" s="4">
        <v>205.2</v>
      </c>
      <c r="L164" s="35" t="s">
        <v>38</v>
      </c>
      <c r="M164" s="42">
        <f>IF(Tabelle2[[#This Row],[Spalte13]]&gt;=N$7,0,IF(AND(Tabelle2[[#This Row],[Spalte13]]&lt;N$7,Tabelle2[[#This Row],[Spalte13]]&gt;=N$8),1,2))</f>
        <v>1</v>
      </c>
      <c r="N164" s="3">
        <v>3.73</v>
      </c>
      <c r="O164" s="55" t="s">
        <v>38</v>
      </c>
      <c r="P164" s="76">
        <v>56.6</v>
      </c>
      <c r="Q164" s="75" t="s">
        <v>38</v>
      </c>
      <c r="R164" s="74">
        <f>IF(Tabelle2[[#This Row],[Spalte15]]&lt;=S$7,0,IF(AND(Tabelle2[[#This Row],[Spalte15]]&gt;S$7,Tabelle2[[#This Row],[Spalte15]]&lt;=S$8),1,2))</f>
        <v>2</v>
      </c>
      <c r="S164" s="83" t="s">
        <v>409</v>
      </c>
      <c r="T164" s="91"/>
      <c r="U164" s="90">
        <v>43975</v>
      </c>
      <c r="V164" s="116">
        <f>IF(Tabelle2[[#This Row],[Spalte1836]]&lt;$BC$7,0,IF(AND(Tabelle2[[#This Row],[Spalte1836]]&gt;=$BC$7,Tabelle2[[#This Row],[Spalte1836]]&lt;$BC$8),1,2))</f>
        <v>2</v>
      </c>
      <c r="W164" s="111"/>
      <c r="X164" s="111"/>
      <c r="Y164" s="111"/>
      <c r="Z164" s="111"/>
      <c r="AA164" s="111"/>
      <c r="AB164" s="111"/>
      <c r="AC164" s="111"/>
      <c r="AD164" s="111"/>
      <c r="AE164" s="111"/>
      <c r="AF164" s="111"/>
      <c r="AG164" s="111"/>
      <c r="AH164" s="111"/>
      <c r="AI164" s="111"/>
      <c r="AJ164" s="111"/>
      <c r="AK164" s="111"/>
      <c r="AL164" s="111"/>
      <c r="AM164" s="111"/>
      <c r="AN164" s="111"/>
      <c r="AO164" s="111"/>
      <c r="AP164" s="111"/>
      <c r="AQ164" s="111"/>
      <c r="AR164" s="111"/>
      <c r="AS164" s="111"/>
      <c r="AT164" s="111"/>
      <c r="AU164" s="111"/>
      <c r="AV164" s="111"/>
      <c r="AW164" s="111"/>
      <c r="AX164" s="111"/>
      <c r="AY164" s="111"/>
      <c r="AZ164" s="111"/>
      <c r="BA164" s="111"/>
      <c r="BB164" s="111">
        <v>4</v>
      </c>
      <c r="BC164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5</v>
      </c>
      <c r="BD164" s="105" t="s">
        <v>426</v>
      </c>
    </row>
    <row r="165" spans="1:56" x14ac:dyDescent="0.35">
      <c r="A165" s="30" t="s">
        <v>307</v>
      </c>
      <c r="B165" s="30" t="s">
        <v>308</v>
      </c>
      <c r="C165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65" s="32">
        <f>IF(Tabelle2[[#This Row],[Spalte5]]&lt;=E$7,0,IF(AND(Tabelle2[[#This Row],[Spalte5]]&gt;E$7,Tabelle2[[#This Row],[Spalte5]]&lt;=E$8),1,2))</f>
        <v>2</v>
      </c>
      <c r="E165" s="3">
        <v>1010</v>
      </c>
      <c r="F165" s="35" t="s">
        <v>38</v>
      </c>
      <c r="G165" s="42">
        <f>IF(Tabelle2[[#This Row],[Spalte7]]&lt;=H$7,0,IF(AND(Tabelle2[[#This Row],[Spalte7]]&gt;H$7,Tabelle2[[#This Row],[Spalte7]]&lt;=H$8),1,2))</f>
        <v>0</v>
      </c>
      <c r="H165" s="57">
        <v>1.15E-2</v>
      </c>
      <c r="I165" s="35" t="s">
        <v>38</v>
      </c>
      <c r="J165" s="42">
        <f>IF(Tabelle2[[#This Row],[Spalte9]]&gt;=K$7,0,IF(AND(Tabelle2[[#This Row],[Spalte9]]&lt;K$7,Tabelle2[[#This Row],[Spalte9]]&gt;=K$8),1,2))</f>
        <v>0</v>
      </c>
      <c r="K165" s="4">
        <v>263</v>
      </c>
      <c r="L165" s="35" t="s">
        <v>34</v>
      </c>
      <c r="M165" s="42">
        <f>IF(Tabelle2[[#This Row],[Spalte13]]&gt;=N$7,0,IF(AND(Tabelle2[[#This Row],[Spalte13]]&lt;N$7,Tabelle2[[#This Row],[Spalte13]]&gt;=N$8),1,2))</f>
        <v>0</v>
      </c>
      <c r="N165" s="3">
        <v>4.37</v>
      </c>
      <c r="O165" s="55" t="s">
        <v>38</v>
      </c>
      <c r="P165" s="76">
        <v>91</v>
      </c>
      <c r="Q165" s="75" t="s">
        <v>38</v>
      </c>
      <c r="R165" s="74">
        <f>IF(Tabelle2[[#This Row],[Spalte15]]&lt;=S$7,0,IF(AND(Tabelle2[[#This Row],[Spalte15]]&gt;S$7,Tabelle2[[#This Row],[Spalte15]]&lt;=S$8),1,2))</f>
        <v>2</v>
      </c>
      <c r="S165" s="83" t="s">
        <v>409</v>
      </c>
      <c r="T165" s="91"/>
      <c r="U165" s="90">
        <v>43975</v>
      </c>
      <c r="V165" s="116">
        <f>IF(Tabelle2[[#This Row],[Spalte1836]]&lt;$BC$7,0,IF(AND(Tabelle2[[#This Row],[Spalte1836]]&gt;=$BC$7,Tabelle2[[#This Row],[Spalte1836]]&lt;$BC$8),1,2))</f>
        <v>2</v>
      </c>
      <c r="W165" s="111"/>
      <c r="X165" s="111"/>
      <c r="Y165" s="111"/>
      <c r="Z165" s="111"/>
      <c r="AA165" s="111"/>
      <c r="AB165" s="111"/>
      <c r="AC165" s="111"/>
      <c r="AD165" s="111"/>
      <c r="AE165" s="111"/>
      <c r="AF165" s="111"/>
      <c r="AG165" s="111"/>
      <c r="AH165" s="111"/>
      <c r="AI165" s="111"/>
      <c r="AJ165" s="111"/>
      <c r="AK165" s="111"/>
      <c r="AL165" s="111"/>
      <c r="AM165" s="111"/>
      <c r="AN165" s="111"/>
      <c r="AO165" s="111"/>
      <c r="AP165" s="111"/>
      <c r="AQ165" s="111"/>
      <c r="AR165" s="111"/>
      <c r="AS165" s="111"/>
      <c r="AT165" s="111"/>
      <c r="AU165" s="111"/>
      <c r="AV165" s="111"/>
      <c r="AW165" s="111"/>
      <c r="AX165" s="111"/>
      <c r="AY165" s="111"/>
      <c r="AZ165" s="111"/>
      <c r="BA165" s="111"/>
      <c r="BB165" s="111">
        <v>4</v>
      </c>
      <c r="BC165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5</v>
      </c>
      <c r="BD165" s="105" t="s">
        <v>426</v>
      </c>
    </row>
    <row r="166" spans="1:56" x14ac:dyDescent="0.35">
      <c r="A166" s="30" t="s">
        <v>277</v>
      </c>
      <c r="B166" s="30" t="s">
        <v>278</v>
      </c>
      <c r="C166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66" s="32">
        <f>IF(Tabelle2[[#This Row],[Spalte5]]&lt;=E$7,0,IF(AND(Tabelle2[[#This Row],[Spalte5]]&gt;E$7,Tabelle2[[#This Row],[Spalte5]]&lt;=E$8),1,2))</f>
        <v>2</v>
      </c>
      <c r="E166" s="3">
        <v>950</v>
      </c>
      <c r="F166" s="35" t="s">
        <v>38</v>
      </c>
      <c r="G166" s="42">
        <f>IF(Tabelle2[[#This Row],[Spalte7]]&lt;=H$7,0,IF(AND(Tabelle2[[#This Row],[Spalte7]]&gt;H$7,Tabelle2[[#This Row],[Spalte7]]&lt;=H$8),1,2))</f>
        <v>0</v>
      </c>
      <c r="H166" s="57">
        <v>8.8300000000000003E-9</v>
      </c>
      <c r="I166" s="35" t="s">
        <v>38</v>
      </c>
      <c r="J166" s="42">
        <f>IF(Tabelle2[[#This Row],[Spalte9]]&gt;=K$7,0,IF(AND(Tabelle2[[#This Row],[Spalte9]]&lt;K$7,Tabelle2[[#This Row],[Spalte9]]&gt;=K$8),1,2))</f>
        <v>0</v>
      </c>
      <c r="K166" s="4">
        <v>394</v>
      </c>
      <c r="L166" s="35" t="s">
        <v>34</v>
      </c>
      <c r="M166" s="42">
        <f>IF(Tabelle2[[#This Row],[Spalte13]]&gt;=N$7,0,IF(AND(Tabelle2[[#This Row],[Spalte13]]&lt;N$7,Tabelle2[[#This Row],[Spalte13]]&gt;=N$8),1,2))</f>
        <v>0</v>
      </c>
      <c r="N166" s="3">
        <v>9.69</v>
      </c>
      <c r="O166" s="55" t="s">
        <v>38</v>
      </c>
      <c r="P166" s="76">
        <v>224</v>
      </c>
      <c r="Q166" s="75" t="s">
        <v>34</v>
      </c>
      <c r="R166" s="74">
        <f>IF(Tabelle2[[#This Row],[Spalte15]]&lt;=S$7,0,IF(AND(Tabelle2[[#This Row],[Spalte15]]&gt;S$7,Tabelle2[[#This Row],[Spalte15]]&lt;=S$8),1,2))</f>
        <v>2</v>
      </c>
      <c r="S166" s="83" t="s">
        <v>409</v>
      </c>
      <c r="T166" s="91"/>
      <c r="U166" s="90">
        <v>43975</v>
      </c>
      <c r="V166" s="116">
        <f>IF(Tabelle2[[#This Row],[Spalte1836]]&lt;$BC$7,0,IF(AND(Tabelle2[[#This Row],[Spalte1836]]&gt;=$BC$7,Tabelle2[[#This Row],[Spalte1836]]&lt;$BC$8),1,2))</f>
        <v>2</v>
      </c>
      <c r="W166" s="111"/>
      <c r="X166" s="111"/>
      <c r="Y166" s="111"/>
      <c r="Z166" s="111"/>
      <c r="AA166" s="111"/>
      <c r="AB166" s="111"/>
      <c r="AC166" s="111"/>
      <c r="AD166" s="111"/>
      <c r="AE166" s="111"/>
      <c r="AF166" s="111"/>
      <c r="AG166" s="111"/>
      <c r="AH166" s="111"/>
      <c r="AI166" s="111"/>
      <c r="AJ166" s="111"/>
      <c r="AK166" s="111"/>
      <c r="AL166" s="111"/>
      <c r="AM166" s="111"/>
      <c r="AN166" s="111"/>
      <c r="AO166" s="111"/>
      <c r="AP166" s="111"/>
      <c r="AQ166" s="111"/>
      <c r="AR166" s="111"/>
      <c r="AS166" s="111"/>
      <c r="AT166" s="111"/>
      <c r="AU166" s="111"/>
      <c r="AV166" s="111"/>
      <c r="AW166" s="111"/>
      <c r="AX166" s="111"/>
      <c r="AY166" s="111"/>
      <c r="AZ166" s="111"/>
      <c r="BA166" s="111"/>
      <c r="BB166" s="111">
        <v>4</v>
      </c>
      <c r="BC166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5</v>
      </c>
      <c r="BD166" s="107"/>
    </row>
    <row r="167" spans="1:56" x14ac:dyDescent="0.35">
      <c r="A167" s="30" t="s">
        <v>75</v>
      </c>
      <c r="B167" s="30" t="s">
        <v>76</v>
      </c>
      <c r="C167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67" s="32">
        <f>IF(Tabelle2[[#This Row],[Spalte5]]&lt;=E$7,0,IF(AND(Tabelle2[[#This Row],[Spalte5]]&gt;E$7,Tabelle2[[#This Row],[Spalte5]]&lt;=E$8),1,2))</f>
        <v>0</v>
      </c>
      <c r="E167" s="3">
        <v>857</v>
      </c>
      <c r="F167" s="35" t="s">
        <v>34</v>
      </c>
      <c r="G167" s="42">
        <f>IF(Tabelle2[[#This Row],[Spalte7]]&lt;=H$7,0,IF(AND(Tabelle2[[#This Row],[Spalte7]]&gt;H$7,Tabelle2[[#This Row],[Spalte7]]&lt;=H$8),1,2))</f>
        <v>0</v>
      </c>
      <c r="H167" s="57">
        <v>2.3400000000000001E-2</v>
      </c>
      <c r="I167" s="35" t="s">
        <v>34</v>
      </c>
      <c r="J167" s="42">
        <f>IF(Tabelle2[[#This Row],[Spalte9]]&gt;=K$7,0,IF(AND(Tabelle2[[#This Row],[Spalte9]]&lt;K$7,Tabelle2[[#This Row],[Spalte9]]&gt;=K$8),1,2))</f>
        <v>0</v>
      </c>
      <c r="K167" s="4">
        <v>177.1</v>
      </c>
      <c r="L167" s="35" t="s">
        <v>34</v>
      </c>
      <c r="M167" s="42">
        <f>IF(Tabelle2[[#This Row],[Spalte13]]&gt;=N$7,0,IF(AND(Tabelle2[[#This Row],[Spalte13]]&lt;N$7,Tabelle2[[#This Row],[Spalte13]]&gt;=N$8),1,2))</f>
        <v>0</v>
      </c>
      <c r="N167" s="3">
        <v>4.0999999999999996</v>
      </c>
      <c r="O167" s="55" t="s">
        <v>34</v>
      </c>
      <c r="P167" s="68">
        <v>47</v>
      </c>
      <c r="Q167" s="71" t="s">
        <v>45</v>
      </c>
      <c r="R167" s="70">
        <f>IF(Tabelle2[[#This Row],[Spalte15]]&lt;=S$7,0,IF(AND(Tabelle2[[#This Row],[Spalte15]]&gt;S$7,Tabelle2[[#This Row],[Spalte15]]&lt;=S$8),1,2))</f>
        <v>0</v>
      </c>
      <c r="S167" s="83">
        <v>3.9593400000000001</v>
      </c>
      <c r="T167" s="89" t="s">
        <v>68</v>
      </c>
      <c r="U167" s="90">
        <v>43975</v>
      </c>
      <c r="V167" s="70">
        <f>IF(Tabelle2[[#This Row],[Spalte1836]]&lt;$BC$7,0,IF(AND(Tabelle2[[#This Row],[Spalte1836]]&gt;=$BC$7,Tabelle2[[#This Row],[Spalte1836]]&lt;$BC$8),1,2))</f>
        <v>2</v>
      </c>
      <c r="W167" s="111">
        <v>1</v>
      </c>
      <c r="X167" s="111"/>
      <c r="Y167" s="111"/>
      <c r="Z167" s="111"/>
      <c r="AA167" s="111"/>
      <c r="AB167" s="111"/>
      <c r="AC167" s="111"/>
      <c r="AD167" s="111"/>
      <c r="AE167" s="111"/>
      <c r="AF167" s="111"/>
      <c r="AG167" s="111"/>
      <c r="AH167" s="111"/>
      <c r="AI167" s="111"/>
      <c r="AJ167" s="111"/>
      <c r="AK167" s="111"/>
      <c r="AL167" s="111"/>
      <c r="AM167" s="111"/>
      <c r="AN167" s="111">
        <v>1</v>
      </c>
      <c r="AO167" s="111"/>
      <c r="AP167" s="111"/>
      <c r="AQ167" s="111"/>
      <c r="AR167" s="111"/>
      <c r="AS167" s="111"/>
      <c r="AT167" s="111"/>
      <c r="AU167" s="111"/>
      <c r="AV167" s="111"/>
      <c r="AW167" s="111"/>
      <c r="AX167" s="111"/>
      <c r="AY167" s="111"/>
      <c r="AZ167" s="111"/>
      <c r="BA167" s="111"/>
      <c r="BB167" s="111"/>
      <c r="BC167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6</v>
      </c>
      <c r="BD167" s="105" t="s">
        <v>426</v>
      </c>
    </row>
    <row r="168" spans="1:56" x14ac:dyDescent="0.35">
      <c r="A168" s="30" t="s">
        <v>159</v>
      </c>
      <c r="B168" s="30" t="s">
        <v>160</v>
      </c>
      <c r="C168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68" s="32">
        <f>IF(Tabelle2[[#This Row],[Spalte5]]&lt;=E$7,0,IF(AND(Tabelle2[[#This Row],[Spalte5]]&gt;E$7,Tabelle2[[#This Row],[Spalte5]]&lt;=E$8),1,2))</f>
        <v>2</v>
      </c>
      <c r="E168" s="3">
        <v>970</v>
      </c>
      <c r="F168" s="35" t="s">
        <v>38</v>
      </c>
      <c r="G168" s="42">
        <f>IF(Tabelle2[[#This Row],[Spalte7]]&lt;=H$7,0,IF(AND(Tabelle2[[#This Row],[Spalte7]]&gt;H$7,Tabelle2[[#This Row],[Spalte7]]&lt;=H$8),1,2))</f>
        <v>2</v>
      </c>
      <c r="H168" s="57">
        <v>0.52710000000000001</v>
      </c>
      <c r="I168" s="35" t="s">
        <v>38</v>
      </c>
      <c r="J168" s="42">
        <f>IF(Tabelle2[[#This Row],[Spalte9]]&gt;=K$7,0,IF(AND(Tabelle2[[#This Row],[Spalte9]]&lt;K$7,Tabelle2[[#This Row],[Spalte9]]&gt;=K$8),1,2))</f>
        <v>0</v>
      </c>
      <c r="K168" s="4">
        <v>174</v>
      </c>
      <c r="L168" s="35" t="s">
        <v>38</v>
      </c>
      <c r="M168" s="42">
        <f>IF(Tabelle2[[#This Row],[Spalte13]]&gt;=N$7,0,IF(AND(Tabelle2[[#This Row],[Spalte13]]&lt;N$7,Tabelle2[[#This Row],[Spalte13]]&gt;=N$8),1,2))</f>
        <v>2</v>
      </c>
      <c r="N168" s="3">
        <v>2.59</v>
      </c>
      <c r="O168" s="55" t="s">
        <v>38</v>
      </c>
      <c r="P168" s="76">
        <v>58</v>
      </c>
      <c r="Q168" s="75" t="s">
        <v>38</v>
      </c>
      <c r="R168" s="74">
        <f>IF(Tabelle2[[#This Row],[Spalte15]]&lt;=S$7,0,IF(AND(Tabelle2[[#This Row],[Spalte15]]&gt;S$7,Tabelle2[[#This Row],[Spalte15]]&lt;=S$8),1,2))</f>
        <v>0</v>
      </c>
      <c r="S168" s="83">
        <v>18.5</v>
      </c>
      <c r="T168" s="89" t="s">
        <v>68</v>
      </c>
      <c r="U168" s="90">
        <v>43975</v>
      </c>
      <c r="V168" s="116">
        <f>IF(Tabelle2[[#This Row],[Spalte1836]]&lt;$BC$7,0,IF(AND(Tabelle2[[#This Row],[Spalte1836]]&gt;=$BC$7,Tabelle2[[#This Row],[Spalte1836]]&lt;$BC$8),1,2))</f>
        <v>2</v>
      </c>
      <c r="W168" s="111"/>
      <c r="X168" s="111"/>
      <c r="Y168" s="111"/>
      <c r="Z168" s="111">
        <v>1</v>
      </c>
      <c r="AA168" s="111"/>
      <c r="AB168" s="111"/>
      <c r="AC168" s="111"/>
      <c r="AD168" s="111"/>
      <c r="AE168" s="111">
        <v>1</v>
      </c>
      <c r="AF168" s="111"/>
      <c r="AG168" s="111"/>
      <c r="AH168" s="111"/>
      <c r="AI168" s="111"/>
      <c r="AJ168" s="111"/>
      <c r="AK168" s="111"/>
      <c r="AL168" s="111"/>
      <c r="AM168" s="111"/>
      <c r="AN168" s="111">
        <v>1</v>
      </c>
      <c r="AO168" s="111"/>
      <c r="AP168" s="111"/>
      <c r="AQ168" s="111"/>
      <c r="AR168" s="111"/>
      <c r="AS168" s="111"/>
      <c r="AT168" s="111"/>
      <c r="AU168" s="111"/>
      <c r="AV168" s="111"/>
      <c r="AW168" s="111"/>
      <c r="AX168" s="111"/>
      <c r="AY168" s="111"/>
      <c r="AZ168" s="111"/>
      <c r="BA168" s="111"/>
      <c r="BB168" s="111"/>
      <c r="BC168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6</v>
      </c>
      <c r="BD168" s="105" t="s">
        <v>426</v>
      </c>
    </row>
    <row r="169" spans="1:56" x14ac:dyDescent="0.35">
      <c r="A169" s="30" t="s">
        <v>233</v>
      </c>
      <c r="B169" s="30" t="s">
        <v>234</v>
      </c>
      <c r="C169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69" s="32">
        <f>IF(Tabelle2[[#This Row],[Spalte5]]&lt;=E$7,0,IF(AND(Tabelle2[[#This Row],[Spalte5]]&gt;E$7,Tabelle2[[#This Row],[Spalte5]]&lt;=E$8),1,2))</f>
        <v>2</v>
      </c>
      <c r="E169" s="3">
        <v>980</v>
      </c>
      <c r="F169" s="35" t="s">
        <v>38</v>
      </c>
      <c r="G169" s="42">
        <f>IF(Tabelle2[[#This Row],[Spalte7]]&lt;=H$7,0,IF(AND(Tabelle2[[#This Row],[Spalte7]]&gt;H$7,Tabelle2[[#This Row],[Spalte7]]&lt;=H$8),1,2))</f>
        <v>0</v>
      </c>
      <c r="H169" s="57">
        <v>7.3550000000000004E-3</v>
      </c>
      <c r="I169" s="35" t="s">
        <v>38</v>
      </c>
      <c r="J169" s="42">
        <f>IF(Tabelle2[[#This Row],[Spalte9]]&gt;=K$7,0,IF(AND(Tabelle2[[#This Row],[Spalte9]]&lt;K$7,Tabelle2[[#This Row],[Spalte9]]&gt;=K$8),1,2))</f>
        <v>0</v>
      </c>
      <c r="K169" s="4">
        <v>289</v>
      </c>
      <c r="L169" s="44" t="s">
        <v>68</v>
      </c>
      <c r="M169" s="64">
        <f>IF(Tabelle2[[#This Row],[Spalte13]]&gt;=N$7,0,IF(AND(Tabelle2[[#This Row],[Spalte13]]&lt;N$7,Tabelle2[[#This Row],[Spalte13]]&gt;=N$8),1,2))</f>
        <v>0</v>
      </c>
      <c r="N169" s="3">
        <v>4.26</v>
      </c>
      <c r="O169" s="55" t="s">
        <v>38</v>
      </c>
      <c r="P169" s="76">
        <v>146</v>
      </c>
      <c r="Q169" s="75" t="s">
        <v>35</v>
      </c>
      <c r="R169" s="74">
        <f>IF(Tabelle2[[#This Row],[Spalte15]]&lt;=S$7,0,IF(AND(Tabelle2[[#This Row],[Spalte15]]&gt;S$7,Tabelle2[[#This Row],[Spalte15]]&lt;=S$8),1,2))</f>
        <v>0</v>
      </c>
      <c r="S169" s="83">
        <v>20.6</v>
      </c>
      <c r="T169" s="89" t="s">
        <v>68</v>
      </c>
      <c r="U169" s="90">
        <v>43975</v>
      </c>
      <c r="V169" s="116">
        <f>IF(Tabelle2[[#This Row],[Spalte1836]]&lt;$BC$7,0,IF(AND(Tabelle2[[#This Row],[Spalte1836]]&gt;=$BC$7,Tabelle2[[#This Row],[Spalte1836]]&lt;$BC$8),1,2))</f>
        <v>2</v>
      </c>
      <c r="W169" s="111"/>
      <c r="X169" s="111"/>
      <c r="Y169" s="111"/>
      <c r="Z169" s="111">
        <v>1</v>
      </c>
      <c r="AA169" s="111"/>
      <c r="AB169" s="111"/>
      <c r="AC169" s="111"/>
      <c r="AD169" s="111"/>
      <c r="AE169" s="111">
        <v>1</v>
      </c>
      <c r="AF169" s="111"/>
      <c r="AG169" s="111"/>
      <c r="AH169" s="111"/>
      <c r="AI169" s="111"/>
      <c r="AJ169" s="111"/>
      <c r="AK169" s="111"/>
      <c r="AL169" s="111"/>
      <c r="AM169" s="111">
        <v>1</v>
      </c>
      <c r="AN169" s="111"/>
      <c r="AO169" s="111"/>
      <c r="AP169" s="111"/>
      <c r="AQ169" s="111"/>
      <c r="AR169" s="111"/>
      <c r="AS169" s="111"/>
      <c r="AT169" s="111"/>
      <c r="AU169" s="111"/>
      <c r="AV169" s="111"/>
      <c r="AW169" s="111"/>
      <c r="AX169" s="111"/>
      <c r="AY169" s="111"/>
      <c r="AZ169" s="111"/>
      <c r="BA169" s="111"/>
      <c r="BB169" s="111"/>
      <c r="BC169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6</v>
      </c>
      <c r="BD169" s="105" t="s">
        <v>426</v>
      </c>
    </row>
    <row r="170" spans="1:56" x14ac:dyDescent="0.35">
      <c r="A170" s="30" t="s">
        <v>396</v>
      </c>
      <c r="B170" s="30" t="s">
        <v>397</v>
      </c>
      <c r="C170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70" s="32">
        <f>IF(Tabelle2[[#This Row],[Spalte5]]&lt;=E$7,0,IF(AND(Tabelle2[[#This Row],[Spalte5]]&gt;E$7,Tabelle2[[#This Row],[Spalte5]]&lt;=E$8),1,2))</f>
        <v>2</v>
      </c>
      <c r="E170" s="3">
        <v>1083</v>
      </c>
      <c r="F170" s="35" t="s">
        <v>34</v>
      </c>
      <c r="G170" s="42">
        <f>IF(Tabelle2[[#This Row],[Spalte7]]&lt;=H$7,0,IF(AND(Tabelle2[[#This Row],[Spalte7]]&gt;H$7,Tabelle2[[#This Row],[Spalte7]]&lt;=H$8),1,2))</f>
        <v>1</v>
      </c>
      <c r="H170" s="3">
        <v>0.374</v>
      </c>
      <c r="I170" s="35" t="s">
        <v>34</v>
      </c>
      <c r="J170" s="42">
        <f>IF(Tabelle2[[#This Row],[Spalte9]]&gt;=K$7,0,IF(AND(Tabelle2[[#This Row],[Spalte9]]&lt;K$7,Tabelle2[[#This Row],[Spalte9]]&gt;=K$8),1,2))</f>
        <v>0</v>
      </c>
      <c r="K170" s="4">
        <v>159</v>
      </c>
      <c r="L170" s="35" t="s">
        <v>34</v>
      </c>
      <c r="M170" s="42">
        <f>IF(Tabelle2[[#This Row],[Spalte13]]&gt;=N$7,0,IF(AND(Tabelle2[[#This Row],[Spalte13]]&lt;N$7,Tabelle2[[#This Row],[Spalte13]]&gt;=N$8),1,2))</f>
        <v>2</v>
      </c>
      <c r="N170" s="3">
        <v>3.42</v>
      </c>
      <c r="O170" s="55" t="s">
        <v>34</v>
      </c>
      <c r="P170" s="76">
        <v>42</v>
      </c>
      <c r="Q170" s="75" t="s">
        <v>35</v>
      </c>
      <c r="R170" s="74">
        <f>IF(Tabelle2[[#This Row],[Spalte15]]&lt;=S$7,0,IF(AND(Tabelle2[[#This Row],[Spalte15]]&gt;S$7,Tabelle2[[#This Row],[Spalte15]]&lt;=S$8),1,2))</f>
        <v>0</v>
      </c>
      <c r="S170" s="83">
        <v>23.61</v>
      </c>
      <c r="T170" s="89" t="s">
        <v>68</v>
      </c>
      <c r="U170" s="90">
        <v>43975</v>
      </c>
      <c r="V170" s="116">
        <f>IF(Tabelle2[[#This Row],[Spalte1836]]&lt;$BC$7,0,IF(AND(Tabelle2[[#This Row],[Spalte1836]]&gt;=$BC$7,Tabelle2[[#This Row],[Spalte1836]]&lt;$BC$8),1,2))</f>
        <v>2</v>
      </c>
      <c r="W170" s="111"/>
      <c r="X170" s="111"/>
      <c r="Y170" s="111"/>
      <c r="Z170" s="111"/>
      <c r="AA170" s="111"/>
      <c r="AB170" s="111">
        <v>1</v>
      </c>
      <c r="AC170" s="111"/>
      <c r="AD170" s="111"/>
      <c r="AE170" s="111"/>
      <c r="AF170" s="111"/>
      <c r="AG170" s="111"/>
      <c r="AH170" s="111"/>
      <c r="AI170" s="111"/>
      <c r="AJ170" s="111"/>
      <c r="AK170" s="111"/>
      <c r="AL170" s="111"/>
      <c r="AM170" s="111"/>
      <c r="AN170" s="111">
        <v>1</v>
      </c>
      <c r="AO170" s="111"/>
      <c r="AP170" s="111"/>
      <c r="AQ170" s="111"/>
      <c r="AR170" s="111"/>
      <c r="AS170" s="111"/>
      <c r="AT170" s="111"/>
      <c r="AU170" s="111"/>
      <c r="AV170" s="111"/>
      <c r="AW170" s="111"/>
      <c r="AX170" s="111"/>
      <c r="AY170" s="111"/>
      <c r="AZ170" s="111"/>
      <c r="BA170" s="111"/>
      <c r="BB170" s="111"/>
      <c r="BC170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6</v>
      </c>
      <c r="BD170" s="105" t="s">
        <v>426</v>
      </c>
    </row>
    <row r="171" spans="1:56" x14ac:dyDescent="0.35">
      <c r="A171" s="30" t="s">
        <v>133</v>
      </c>
      <c r="B171" s="30" t="s">
        <v>134</v>
      </c>
      <c r="C171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71" s="32">
        <f>IF(Tabelle2[[#This Row],[Spalte5]]&lt;=E$7,0,IF(AND(Tabelle2[[#This Row],[Spalte5]]&gt;E$7,Tabelle2[[#This Row],[Spalte5]]&lt;=E$8),1,2))</f>
        <v>1</v>
      </c>
      <c r="E171" s="3">
        <v>910</v>
      </c>
      <c r="F171" s="35" t="s">
        <v>38</v>
      </c>
      <c r="G171" s="42">
        <f>IF(Tabelle2[[#This Row],[Spalte7]]&lt;=H$7,0,IF(AND(Tabelle2[[#This Row],[Spalte7]]&gt;H$7,Tabelle2[[#This Row],[Spalte7]]&lt;=H$8),1,2))</f>
        <v>1</v>
      </c>
      <c r="H171" s="57">
        <v>0.34370000000000001</v>
      </c>
      <c r="I171" s="35" t="s">
        <v>38</v>
      </c>
      <c r="J171" s="42">
        <f>IF(Tabelle2[[#This Row],[Spalte9]]&gt;=K$7,0,IF(AND(Tabelle2[[#This Row],[Spalte9]]&lt;K$7,Tabelle2[[#This Row],[Spalte9]]&gt;=K$8),1,2))</f>
        <v>0</v>
      </c>
      <c r="K171" s="4">
        <v>145</v>
      </c>
      <c r="L171" s="35" t="s">
        <v>34</v>
      </c>
      <c r="M171" s="42">
        <f>IF(Tabelle2[[#This Row],[Spalte13]]&gt;=N$7,0,IF(AND(Tabelle2[[#This Row],[Spalte13]]&lt;N$7,Tabelle2[[#This Row],[Spalte13]]&gt;=N$8),1,2))</f>
        <v>2</v>
      </c>
      <c r="N171" s="3">
        <v>2.7</v>
      </c>
      <c r="O171" s="55" t="s">
        <v>38</v>
      </c>
      <c r="P171" s="76">
        <v>31</v>
      </c>
      <c r="Q171" s="75" t="s">
        <v>34</v>
      </c>
      <c r="R171" s="74">
        <f>IF(Tabelle2[[#This Row],[Spalte15]]&lt;=S$7,0,IF(AND(Tabelle2[[#This Row],[Spalte15]]&gt;S$7,Tabelle2[[#This Row],[Spalte15]]&lt;=S$8),1,2))</f>
        <v>0</v>
      </c>
      <c r="S171" s="83">
        <v>24.8</v>
      </c>
      <c r="T171" s="89" t="s">
        <v>68</v>
      </c>
      <c r="U171" s="90">
        <v>43975</v>
      </c>
      <c r="V171" s="116">
        <f>IF(Tabelle2[[#This Row],[Spalte1836]]&lt;$BC$7,0,IF(AND(Tabelle2[[#This Row],[Spalte1836]]&gt;=$BC$7,Tabelle2[[#This Row],[Spalte1836]]&lt;$BC$8),1,2))</f>
        <v>2</v>
      </c>
      <c r="W171" s="111">
        <v>1</v>
      </c>
      <c r="X171" s="111"/>
      <c r="Y171" s="111"/>
      <c r="Z171" s="111"/>
      <c r="AA171" s="111"/>
      <c r="AB171" s="111">
        <v>1</v>
      </c>
      <c r="AC171" s="111"/>
      <c r="AD171" s="111"/>
      <c r="AE171" s="111">
        <v>1</v>
      </c>
      <c r="AF171" s="111"/>
      <c r="AG171" s="111">
        <v>1</v>
      </c>
      <c r="AH171" s="111">
        <v>1</v>
      </c>
      <c r="AI171" s="111"/>
      <c r="AJ171" s="111"/>
      <c r="AK171" s="111"/>
      <c r="AL171" s="111"/>
      <c r="AM171" s="111"/>
      <c r="AN171" s="111">
        <v>1</v>
      </c>
      <c r="AO171" s="111"/>
      <c r="AP171" s="111">
        <v>1</v>
      </c>
      <c r="AQ171" s="111"/>
      <c r="AR171" s="111"/>
      <c r="AS171" s="111"/>
      <c r="AT171" s="111"/>
      <c r="AU171" s="111"/>
      <c r="AV171" s="111"/>
      <c r="AW171" s="111"/>
      <c r="AX171" s="111"/>
      <c r="AY171" s="111"/>
      <c r="AZ171" s="111"/>
      <c r="BA171" s="111"/>
      <c r="BB171" s="111"/>
      <c r="BC171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6</v>
      </c>
      <c r="BD171" s="105" t="s">
        <v>426</v>
      </c>
    </row>
    <row r="172" spans="1:56" x14ac:dyDescent="0.35">
      <c r="A172" s="30" t="s">
        <v>181</v>
      </c>
      <c r="B172" s="30" t="s">
        <v>182</v>
      </c>
      <c r="C172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72" s="32">
        <f>IF(Tabelle2[[#This Row],[Spalte5]]&lt;=E$7,0,IF(AND(Tabelle2[[#This Row],[Spalte5]]&gt;E$7,Tabelle2[[#This Row],[Spalte5]]&lt;=E$8),1,2))</f>
        <v>0</v>
      </c>
      <c r="E172" s="3">
        <v>867</v>
      </c>
      <c r="F172" s="35" t="s">
        <v>34</v>
      </c>
      <c r="G172" s="42">
        <f>IF(Tabelle2[[#This Row],[Spalte7]]&lt;=H$7,0,IF(AND(Tabelle2[[#This Row],[Spalte7]]&gt;H$7,Tabelle2[[#This Row],[Spalte7]]&lt;=H$8),1,2))</f>
        <v>2</v>
      </c>
      <c r="H172" s="57">
        <v>0.52600000000000002</v>
      </c>
      <c r="I172" s="35" t="s">
        <v>34</v>
      </c>
      <c r="J172" s="42">
        <f>IF(Tabelle2[[#This Row],[Spalte9]]&gt;=K$7,0,IF(AND(Tabelle2[[#This Row],[Spalte9]]&lt;K$7,Tabelle2[[#This Row],[Spalte9]]&gt;=K$8),1,2))</f>
        <v>0</v>
      </c>
      <c r="K172" s="4">
        <v>110.6</v>
      </c>
      <c r="L172" s="35" t="s">
        <v>34</v>
      </c>
      <c r="M172" s="42">
        <f>IF(Tabelle2[[#This Row],[Spalte13]]&gt;=N$7,0,IF(AND(Tabelle2[[#This Row],[Spalte13]]&lt;N$7,Tabelle2[[#This Row],[Spalte13]]&gt;=N$8),1,2))</f>
        <v>2</v>
      </c>
      <c r="N172" s="3">
        <v>2.73</v>
      </c>
      <c r="O172" s="55" t="s">
        <v>72</v>
      </c>
      <c r="P172" s="76">
        <v>4</v>
      </c>
      <c r="Q172" s="75" t="s">
        <v>35</v>
      </c>
      <c r="R172" s="74">
        <f>IF(Tabelle2[[#This Row],[Spalte15]]&lt;=S$7,0,IF(AND(Tabelle2[[#This Row],[Spalte15]]&gt;S$7,Tabelle2[[#This Row],[Spalte15]]&lt;=S$8),1,2))</f>
        <v>0</v>
      </c>
      <c r="S172" s="83">
        <v>44</v>
      </c>
      <c r="T172" s="89" t="s">
        <v>68</v>
      </c>
      <c r="U172" s="90">
        <v>43975</v>
      </c>
      <c r="V172" s="116">
        <f>IF(Tabelle2[[#This Row],[Spalte1836]]&lt;$BC$7,0,IF(AND(Tabelle2[[#This Row],[Spalte1836]]&gt;=$BC$7,Tabelle2[[#This Row],[Spalte1836]]&lt;$BC$8),1,2))</f>
        <v>2</v>
      </c>
      <c r="W172" s="111">
        <v>1</v>
      </c>
      <c r="X172" s="111"/>
      <c r="Y172" s="111">
        <v>1</v>
      </c>
      <c r="Z172" s="111"/>
      <c r="AA172" s="111"/>
      <c r="AB172" s="111"/>
      <c r="AC172" s="111">
        <v>1</v>
      </c>
      <c r="AD172" s="111"/>
      <c r="AE172" s="111">
        <v>1</v>
      </c>
      <c r="AF172" s="111"/>
      <c r="AG172" s="111"/>
      <c r="AH172" s="111"/>
      <c r="AI172" s="111"/>
      <c r="AJ172" s="111"/>
      <c r="AK172" s="111"/>
      <c r="AL172" s="111"/>
      <c r="AM172" s="111"/>
      <c r="AN172" s="111">
        <v>1</v>
      </c>
      <c r="AO172" s="111"/>
      <c r="AP172" s="111"/>
      <c r="AQ172" s="111"/>
      <c r="AR172" s="111"/>
      <c r="AS172" s="111"/>
      <c r="AT172" s="111"/>
      <c r="AU172" s="111"/>
      <c r="AV172" s="111"/>
      <c r="AW172" s="111"/>
      <c r="AX172" s="111"/>
      <c r="AY172" s="111"/>
      <c r="AZ172" s="111"/>
      <c r="BA172" s="111"/>
      <c r="BB172" s="111"/>
      <c r="BC172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6</v>
      </c>
      <c r="BD172" s="105" t="s">
        <v>426</v>
      </c>
    </row>
    <row r="173" spans="1:56" x14ac:dyDescent="0.35">
      <c r="A173" s="30" t="s">
        <v>153</v>
      </c>
      <c r="B173" s="30" t="s">
        <v>154</v>
      </c>
      <c r="C173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73" s="32">
        <f>IF(Tabelle2[[#This Row],[Spalte5]]&lt;=E$7,0,IF(AND(Tabelle2[[#This Row],[Spalte5]]&gt;E$7,Tabelle2[[#This Row],[Spalte5]]&lt;=E$8),1,2))</f>
        <v>2</v>
      </c>
      <c r="E173" s="3">
        <v>940</v>
      </c>
      <c r="F173" s="35" t="s">
        <v>38</v>
      </c>
      <c r="G173" s="42">
        <f>IF(Tabelle2[[#This Row],[Spalte7]]&lt;=H$7,0,IF(AND(Tabelle2[[#This Row],[Spalte7]]&gt;H$7,Tabelle2[[#This Row],[Spalte7]]&lt;=H$8),1,2))</f>
        <v>0</v>
      </c>
      <c r="H173" s="57">
        <v>0</v>
      </c>
      <c r="I173" s="35" t="s">
        <v>38</v>
      </c>
      <c r="J173" s="42">
        <f>IF(Tabelle2[[#This Row],[Spalte9]]&gt;=K$7,0,IF(AND(Tabelle2[[#This Row],[Spalte9]]&lt;K$7,Tabelle2[[#This Row],[Spalte9]]&gt;=K$8),1,2))</f>
        <v>0</v>
      </c>
      <c r="K173" s="4">
        <v>261</v>
      </c>
      <c r="L173" s="35" t="s">
        <v>34</v>
      </c>
      <c r="M173" s="42">
        <f>IF(Tabelle2[[#This Row],[Spalte13]]&gt;=N$7,0,IF(AND(Tabelle2[[#This Row],[Spalte13]]&lt;N$7,Tabelle2[[#This Row],[Spalte13]]&gt;=N$8),1,2))</f>
        <v>2</v>
      </c>
      <c r="N173" s="3">
        <v>2.99</v>
      </c>
      <c r="O173" s="55" t="s">
        <v>38</v>
      </c>
      <c r="P173" s="76">
        <v>101</v>
      </c>
      <c r="Q173" s="75" t="s">
        <v>38</v>
      </c>
      <c r="R173" s="74">
        <f>IF(Tabelle2[[#This Row],[Spalte15]]&lt;=S$7,0,IF(AND(Tabelle2[[#This Row],[Spalte15]]&gt;S$7,Tabelle2[[#This Row],[Spalte15]]&lt;=S$8),1,2))</f>
        <v>0</v>
      </c>
      <c r="S173" s="83">
        <v>58.561999999999998</v>
      </c>
      <c r="T173" s="89" t="s">
        <v>68</v>
      </c>
      <c r="U173" s="90">
        <v>43975</v>
      </c>
      <c r="V173" s="116">
        <f>IF(Tabelle2[[#This Row],[Spalte1836]]&lt;$BC$7,0,IF(AND(Tabelle2[[#This Row],[Spalte1836]]&gt;=$BC$7,Tabelle2[[#This Row],[Spalte1836]]&lt;$BC$8),1,2))</f>
        <v>2</v>
      </c>
      <c r="W173" s="111"/>
      <c r="X173" s="111"/>
      <c r="Y173" s="111"/>
      <c r="Z173" s="111"/>
      <c r="AA173" s="111"/>
      <c r="AB173" s="111"/>
      <c r="AC173" s="111"/>
      <c r="AD173" s="111"/>
      <c r="AE173" s="111">
        <v>1</v>
      </c>
      <c r="AF173" s="111"/>
      <c r="AG173" s="111">
        <v>1</v>
      </c>
      <c r="AH173" s="111">
        <v>1</v>
      </c>
      <c r="AI173" s="111"/>
      <c r="AJ173" s="111"/>
      <c r="AK173" s="111"/>
      <c r="AL173" s="111"/>
      <c r="AM173" s="111"/>
      <c r="AN173" s="111"/>
      <c r="AO173" s="111"/>
      <c r="AP173" s="111"/>
      <c r="AQ173" s="111">
        <v>1</v>
      </c>
      <c r="AR173" s="111">
        <v>1</v>
      </c>
      <c r="AS173" s="111">
        <v>1</v>
      </c>
      <c r="AT173" s="111"/>
      <c r="AU173" s="111"/>
      <c r="AV173" s="111"/>
      <c r="AW173" s="111"/>
      <c r="AX173" s="111"/>
      <c r="AY173" s="111"/>
      <c r="AZ173" s="111"/>
      <c r="BA173" s="111"/>
      <c r="BB173" s="111"/>
      <c r="BC173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6</v>
      </c>
      <c r="BD173" s="105" t="s">
        <v>426</v>
      </c>
    </row>
    <row r="174" spans="1:56" x14ac:dyDescent="0.35">
      <c r="A174" s="30" t="s">
        <v>321</v>
      </c>
      <c r="B174" s="30" t="s">
        <v>322</v>
      </c>
      <c r="C174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74" s="32">
        <f>IF(Tabelle2[[#This Row],[Spalte5]]&lt;=E$7,0,IF(AND(Tabelle2[[#This Row],[Spalte5]]&gt;E$7,Tabelle2[[#This Row],[Spalte5]]&lt;=E$8),1,2))</f>
        <v>0</v>
      </c>
      <c r="E174" s="3">
        <v>812</v>
      </c>
      <c r="F174" s="35" t="s">
        <v>34</v>
      </c>
      <c r="G174" s="42">
        <f>IF(Tabelle2[[#This Row],[Spalte7]]&lt;=H$7,0,IF(AND(Tabelle2[[#This Row],[Spalte7]]&gt;H$7,Tabelle2[[#This Row],[Spalte7]]&lt;=H$8),1,2))</f>
        <v>2</v>
      </c>
      <c r="H174" s="57">
        <v>17.2</v>
      </c>
      <c r="I174" s="35" t="s">
        <v>34</v>
      </c>
      <c r="J174" s="42">
        <f>IF(Tabelle2[[#This Row],[Spalte9]]&gt;=K$7,0,IF(AND(Tabelle2[[#This Row],[Spalte9]]&lt;K$7,Tabelle2[[#This Row],[Spalte9]]&gt;=K$8),1,2))</f>
        <v>0</v>
      </c>
      <c r="K174" s="4">
        <v>127.2</v>
      </c>
      <c r="L174" s="35" t="s">
        <v>34</v>
      </c>
      <c r="M174" s="42">
        <f>IF(Tabelle2[[#This Row],[Spalte13]]&gt;=N$7,0,IF(AND(Tabelle2[[#This Row],[Spalte13]]&lt;N$7,Tabelle2[[#This Row],[Spalte13]]&gt;=N$8),1,2))</f>
        <v>2</v>
      </c>
      <c r="N174" s="3">
        <v>1.38</v>
      </c>
      <c r="O174" s="55" t="s">
        <v>34</v>
      </c>
      <c r="P174" s="76">
        <v>23</v>
      </c>
      <c r="Q174" s="75" t="s">
        <v>35</v>
      </c>
      <c r="R174" s="74">
        <f>IF(Tabelle2[[#This Row],[Spalte15]]&lt;=S$7,0,IF(AND(Tabelle2[[#This Row],[Spalte15]]&gt;S$7,Tabelle2[[#This Row],[Spalte15]]&lt;=S$8),1,2))</f>
        <v>2</v>
      </c>
      <c r="S174" s="83">
        <v>123.56</v>
      </c>
      <c r="T174" s="89" t="s">
        <v>68</v>
      </c>
      <c r="U174" s="90">
        <v>43975</v>
      </c>
      <c r="V174" s="116">
        <f>IF(Tabelle2[[#This Row],[Spalte1836]]&lt;$BC$7,0,IF(AND(Tabelle2[[#This Row],[Spalte1836]]&gt;=$BC$7,Tabelle2[[#This Row],[Spalte1836]]&lt;$BC$8),1,2))</f>
        <v>2</v>
      </c>
      <c r="W174" s="111"/>
      <c r="X174" s="111"/>
      <c r="Y174" s="111"/>
      <c r="Z174" s="111"/>
      <c r="AA174" s="111"/>
      <c r="AB174" s="111"/>
      <c r="AC174" s="111">
        <v>1</v>
      </c>
      <c r="AD174" s="111"/>
      <c r="AE174" s="111"/>
      <c r="AF174" s="111"/>
      <c r="AG174" s="111"/>
      <c r="AH174" s="111"/>
      <c r="AI174" s="111"/>
      <c r="AJ174" s="111"/>
      <c r="AK174" s="111"/>
      <c r="AL174" s="111"/>
      <c r="AM174" s="111"/>
      <c r="AN174" s="111">
        <v>1</v>
      </c>
      <c r="AO174" s="111"/>
      <c r="AP174" s="111">
        <v>1</v>
      </c>
      <c r="AQ174" s="111"/>
      <c r="AR174" s="111"/>
      <c r="AS174" s="111"/>
      <c r="AT174" s="111"/>
      <c r="AU174" s="111"/>
      <c r="AV174" s="111"/>
      <c r="AW174" s="111"/>
      <c r="AX174" s="111"/>
      <c r="AY174" s="111"/>
      <c r="AZ174" s="111"/>
      <c r="BA174" s="111"/>
      <c r="BB174" s="111"/>
      <c r="BC174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6</v>
      </c>
      <c r="BD174" s="105" t="s">
        <v>426</v>
      </c>
    </row>
    <row r="175" spans="1:56" x14ac:dyDescent="0.35">
      <c r="A175" s="30" t="s">
        <v>165</v>
      </c>
      <c r="B175" s="30" t="s">
        <v>166</v>
      </c>
      <c r="C175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75" s="32">
        <f>IF(Tabelle2[[#This Row],[Spalte5]]&lt;=E$7,0,IF(AND(Tabelle2[[#This Row],[Spalte5]]&gt;E$7,Tabelle2[[#This Row],[Spalte5]]&lt;=E$8),1,2))</f>
        <v>0</v>
      </c>
      <c r="E175" s="3">
        <v>690</v>
      </c>
      <c r="F175" s="35" t="s">
        <v>38</v>
      </c>
      <c r="G175" s="42">
        <f>IF(Tabelle2[[#This Row],[Spalte7]]&lt;=H$7,0,IF(AND(Tabelle2[[#This Row],[Spalte7]]&gt;H$7,Tabelle2[[#This Row],[Spalte7]]&lt;=H$8),1,2))</f>
        <v>0</v>
      </c>
      <c r="H175" s="57">
        <v>0.13319999999999999</v>
      </c>
      <c r="I175" s="35" t="s">
        <v>38</v>
      </c>
      <c r="J175" s="42">
        <f>IF(Tabelle2[[#This Row],[Spalte9]]&gt;=K$7,0,IF(AND(Tabelle2[[#This Row],[Spalte9]]&lt;K$7,Tabelle2[[#This Row],[Spalte9]]&gt;=K$8),1,2))</f>
        <v>0</v>
      </c>
      <c r="K175" s="4">
        <v>230</v>
      </c>
      <c r="L175" s="44" t="s">
        <v>38</v>
      </c>
      <c r="M175" s="64">
        <f>IF(Tabelle2[[#This Row],[Spalte13]]&gt;=N$7,0,IF(AND(Tabelle2[[#This Row],[Spalte13]]&lt;N$7,Tabelle2[[#This Row],[Spalte13]]&gt;=N$8),1,2))</f>
        <v>2</v>
      </c>
      <c r="N175" s="3">
        <v>2.8</v>
      </c>
      <c r="O175" s="55" t="s">
        <v>38</v>
      </c>
      <c r="P175" s="76">
        <v>93</v>
      </c>
      <c r="Q175" s="75" t="s">
        <v>35</v>
      </c>
      <c r="R175" s="74">
        <f>IF(Tabelle2[[#This Row],[Spalte15]]&lt;=S$7,0,IF(AND(Tabelle2[[#This Row],[Spalte15]]&gt;S$7,Tabelle2[[#This Row],[Spalte15]]&lt;=S$8),1,2))</f>
        <v>2</v>
      </c>
      <c r="S175" s="83" t="s">
        <v>409</v>
      </c>
      <c r="T175" s="91"/>
      <c r="U175" s="90">
        <v>43975</v>
      </c>
      <c r="V175" s="116">
        <f>IF(Tabelle2[[#This Row],[Spalte1836]]&lt;$BC$7,0,IF(AND(Tabelle2[[#This Row],[Spalte1836]]&gt;=$BC$7,Tabelle2[[#This Row],[Spalte1836]]&lt;$BC$8),1,2))</f>
        <v>2</v>
      </c>
      <c r="W175" s="111"/>
      <c r="X175" s="111"/>
      <c r="Y175" s="111"/>
      <c r="Z175" s="111"/>
      <c r="AA175" s="111"/>
      <c r="AB175" s="111"/>
      <c r="AC175" s="111"/>
      <c r="AD175" s="111"/>
      <c r="AE175" s="111"/>
      <c r="AF175" s="111"/>
      <c r="AG175" s="111"/>
      <c r="AH175" s="111"/>
      <c r="AI175" s="111"/>
      <c r="AJ175" s="111"/>
      <c r="AK175" s="111"/>
      <c r="AL175" s="111"/>
      <c r="AM175" s="111"/>
      <c r="AN175" s="111"/>
      <c r="AO175" s="111"/>
      <c r="AP175" s="111"/>
      <c r="AQ175" s="111">
        <v>1</v>
      </c>
      <c r="AR175" s="111">
        <v>1</v>
      </c>
      <c r="AS175" s="111">
        <v>1</v>
      </c>
      <c r="AT175" s="111"/>
      <c r="AU175" s="111"/>
      <c r="AV175" s="111"/>
      <c r="AW175" s="111"/>
      <c r="AX175" s="111"/>
      <c r="AY175" s="111"/>
      <c r="AZ175" s="111"/>
      <c r="BA175" s="111"/>
      <c r="BB175" s="111"/>
      <c r="BC175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6</v>
      </c>
      <c r="BD175" s="105" t="s">
        <v>426</v>
      </c>
    </row>
    <row r="176" spans="1:56" x14ac:dyDescent="0.35">
      <c r="A176" s="30" t="s">
        <v>353</v>
      </c>
      <c r="B176" s="30" t="s">
        <v>354</v>
      </c>
      <c r="C176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76" s="32">
        <f>IF(Tabelle2[[#This Row],[Spalte5]]&lt;=E$7,0,IF(AND(Tabelle2[[#This Row],[Spalte5]]&gt;E$7,Tabelle2[[#This Row],[Spalte5]]&lt;=E$8),1,2))</f>
        <v>0</v>
      </c>
      <c r="E176" s="3">
        <v>880</v>
      </c>
      <c r="F176" s="35" t="s">
        <v>38</v>
      </c>
      <c r="G176" s="42">
        <f>IF(Tabelle2[[#This Row],[Spalte7]]&lt;=H$7,0,IF(AND(Tabelle2[[#This Row],[Spalte7]]&gt;H$7,Tabelle2[[#This Row],[Spalte7]]&lt;=H$8),1,2))</f>
        <v>0</v>
      </c>
      <c r="H176" s="57">
        <v>4.6999999999999999E-4</v>
      </c>
      <c r="I176" s="35" t="s">
        <v>34</v>
      </c>
      <c r="J176" s="42">
        <f>IF(Tabelle2[[#This Row],[Spalte9]]&gt;=K$7,0,IF(AND(Tabelle2[[#This Row],[Spalte9]]&lt;K$7,Tabelle2[[#This Row],[Spalte9]]&gt;=K$8),1,2))</f>
        <v>0</v>
      </c>
      <c r="K176" s="4">
        <v>231</v>
      </c>
      <c r="L176" s="35" t="s">
        <v>34</v>
      </c>
      <c r="M176" s="42">
        <f>IF(Tabelle2[[#This Row],[Spalte13]]&gt;=N$7,0,IF(AND(Tabelle2[[#This Row],[Spalte13]]&lt;N$7,Tabelle2[[#This Row],[Spalte13]]&gt;=N$8),1,2))</f>
        <v>0</v>
      </c>
      <c r="N176" s="3">
        <v>5.5</v>
      </c>
      <c r="O176" s="55" t="s">
        <v>34</v>
      </c>
      <c r="P176" s="76">
        <v>88</v>
      </c>
      <c r="Q176" s="75" t="s">
        <v>34</v>
      </c>
      <c r="R176" s="74">
        <f>IF(Tabelle2[[#This Row],[Spalte15]]&lt;=S$7,0,IF(AND(Tabelle2[[#This Row],[Spalte15]]&gt;S$7,Tabelle2[[#This Row],[Spalte15]]&lt;=S$8),1,2))</f>
        <v>2</v>
      </c>
      <c r="S176" s="83" t="s">
        <v>409</v>
      </c>
      <c r="T176" s="91"/>
      <c r="U176" s="90">
        <v>43975</v>
      </c>
      <c r="V176" s="116">
        <f>IF(Tabelle2[[#This Row],[Spalte1836]]&lt;$BC$7,0,IF(AND(Tabelle2[[#This Row],[Spalte1836]]&gt;=$BC$7,Tabelle2[[#This Row],[Spalte1836]]&lt;$BC$8),1,2))</f>
        <v>2</v>
      </c>
      <c r="W176" s="111"/>
      <c r="X176" s="111"/>
      <c r="Y176" s="111"/>
      <c r="Z176" s="111"/>
      <c r="AA176" s="111"/>
      <c r="AB176" s="111"/>
      <c r="AC176" s="111"/>
      <c r="AD176" s="111"/>
      <c r="AE176" s="111"/>
      <c r="AF176" s="111"/>
      <c r="AG176" s="111"/>
      <c r="AH176" s="111"/>
      <c r="AI176" s="111"/>
      <c r="AJ176" s="111"/>
      <c r="AK176" s="111"/>
      <c r="AL176" s="111"/>
      <c r="AM176" s="111"/>
      <c r="AN176" s="111"/>
      <c r="AO176" s="111"/>
      <c r="AP176" s="111"/>
      <c r="AQ176" s="111"/>
      <c r="AR176" s="111"/>
      <c r="AS176" s="111">
        <v>1</v>
      </c>
      <c r="AT176" s="111"/>
      <c r="AU176" s="111"/>
      <c r="AV176" s="111"/>
      <c r="AW176" s="111"/>
      <c r="AX176" s="111"/>
      <c r="AY176" s="111"/>
      <c r="AZ176" s="111"/>
      <c r="BA176" s="111"/>
      <c r="BB176" s="111"/>
      <c r="BC176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6</v>
      </c>
      <c r="BD176" s="105" t="s">
        <v>426</v>
      </c>
    </row>
    <row r="177" spans="1:56" x14ac:dyDescent="0.35">
      <c r="A177" s="30" t="s">
        <v>122</v>
      </c>
      <c r="B177" s="30" t="s">
        <v>123</v>
      </c>
      <c r="C177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77" s="32">
        <f>IF(Tabelle2[[#This Row],[Spalte5]]&lt;=E$7,0,IF(AND(Tabelle2[[#This Row],[Spalte5]]&gt;E$7,Tabelle2[[#This Row],[Spalte5]]&lt;=E$8),1,2))</f>
        <v>1</v>
      </c>
      <c r="E177" s="3">
        <v>890</v>
      </c>
      <c r="F177" s="35" t="s">
        <v>34</v>
      </c>
      <c r="G177" s="42">
        <f>IF(Tabelle2[[#This Row],[Spalte7]]&lt;=H$7,0,IF(AND(Tabelle2[[#This Row],[Spalte7]]&gt;H$7,Tabelle2[[#This Row],[Spalte7]]&lt;=H$8),1,2))</f>
        <v>0</v>
      </c>
      <c r="H177" s="57">
        <v>8.8900000000000003E-4</v>
      </c>
      <c r="I177" s="35" t="s">
        <v>34</v>
      </c>
      <c r="J177" s="42">
        <f>IF(Tabelle2[[#This Row],[Spalte9]]&gt;=K$7,0,IF(AND(Tabelle2[[#This Row],[Spalte9]]&lt;K$7,Tabelle2[[#This Row],[Spalte9]]&gt;=K$8),1,2))</f>
        <v>0</v>
      </c>
      <c r="K177" s="4">
        <v>195</v>
      </c>
      <c r="L177" s="35" t="s">
        <v>34</v>
      </c>
      <c r="M177" s="42">
        <f>IF(Tabelle2[[#This Row],[Spalte13]]&gt;=N$7,0,IF(AND(Tabelle2[[#This Row],[Spalte13]]&lt;N$7,Tabelle2[[#This Row],[Spalte13]]&gt;=N$8),1,2))</f>
        <v>0</v>
      </c>
      <c r="N177" s="3">
        <v>4.93</v>
      </c>
      <c r="O177" s="55" t="s">
        <v>38</v>
      </c>
      <c r="P177" s="68">
        <v>56</v>
      </c>
      <c r="Q177" s="72" t="s">
        <v>45</v>
      </c>
      <c r="R177" s="42">
        <f>IF(Tabelle2[[#This Row],[Spalte15]]&lt;=S$7,0,IF(AND(Tabelle2[[#This Row],[Spalte15]]&gt;S$7,Tabelle2[[#This Row],[Spalte15]]&lt;=S$8),1,2))</f>
        <v>0</v>
      </c>
      <c r="S177" s="83">
        <v>10.119999999999999</v>
      </c>
      <c r="T177" s="89" t="s">
        <v>68</v>
      </c>
      <c r="U177" s="90">
        <v>43975</v>
      </c>
      <c r="V177" s="116">
        <f>IF(Tabelle2[[#This Row],[Spalte1836]]&lt;$BC$7,0,IF(AND(Tabelle2[[#This Row],[Spalte1836]]&gt;=$BC$7,Tabelle2[[#This Row],[Spalte1836]]&lt;$BC$8),1,2))</f>
        <v>2</v>
      </c>
      <c r="W177" s="111">
        <v>1</v>
      </c>
      <c r="X177" s="111"/>
      <c r="Y177" s="111"/>
      <c r="Z177" s="111"/>
      <c r="AA177" s="111"/>
      <c r="AB177" s="111"/>
      <c r="AC177" s="111"/>
      <c r="AD177" s="111"/>
      <c r="AE177" s="111"/>
      <c r="AF177" s="111"/>
      <c r="AG177" s="111"/>
      <c r="AH177" s="111"/>
      <c r="AI177" s="111"/>
      <c r="AJ177" s="111"/>
      <c r="AK177" s="111"/>
      <c r="AL177" s="111"/>
      <c r="AM177" s="111"/>
      <c r="AN177" s="111"/>
      <c r="AO177" s="111"/>
      <c r="AP177" s="111"/>
      <c r="AQ177" s="111"/>
      <c r="AR177" s="111"/>
      <c r="AS177" s="111">
        <v>1</v>
      </c>
      <c r="AT177" s="111">
        <v>1</v>
      </c>
      <c r="AU177" s="111"/>
      <c r="AV177" s="111"/>
      <c r="AW177" s="111"/>
      <c r="AX177" s="111"/>
      <c r="AY177" s="111"/>
      <c r="AZ177" s="111"/>
      <c r="BA177" s="111"/>
      <c r="BB177" s="111"/>
      <c r="BC177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7</v>
      </c>
      <c r="BD177" s="105" t="s">
        <v>426</v>
      </c>
    </row>
    <row r="178" spans="1:56" x14ac:dyDescent="0.35">
      <c r="A178" s="30" t="s">
        <v>199</v>
      </c>
      <c r="B178" s="30" t="s">
        <v>200</v>
      </c>
      <c r="C178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78" s="32">
        <f>IF(Tabelle2[[#This Row],[Spalte5]]&lt;=E$7,0,IF(AND(Tabelle2[[#This Row],[Spalte5]]&gt;E$7,Tabelle2[[#This Row],[Spalte5]]&lt;=E$8),1,2))</f>
        <v>0</v>
      </c>
      <c r="E178" s="3">
        <v>780</v>
      </c>
      <c r="F178" s="35" t="s">
        <v>38</v>
      </c>
      <c r="G178" s="42">
        <f>IF(Tabelle2[[#This Row],[Spalte7]]&lt;=H$7,0,IF(AND(Tabelle2[[#This Row],[Spalte7]]&gt;H$7,Tabelle2[[#This Row],[Spalte7]]&lt;=H$8),1,2))</f>
        <v>2</v>
      </c>
      <c r="H178" s="57">
        <v>3.1469999999999998</v>
      </c>
      <c r="I178" s="35" t="s">
        <v>38</v>
      </c>
      <c r="J178" s="42">
        <f>IF(Tabelle2[[#This Row],[Spalte9]]&gt;=K$7,0,IF(AND(Tabelle2[[#This Row],[Spalte9]]&lt;K$7,Tabelle2[[#This Row],[Spalte9]]&gt;=K$8),1,2))</f>
        <v>0</v>
      </c>
      <c r="K178" s="4">
        <v>178</v>
      </c>
      <c r="L178" s="44" t="s">
        <v>68</v>
      </c>
      <c r="M178" s="64">
        <f>IF(Tabelle2[[#This Row],[Spalte13]]&gt;=N$7,0,IF(AND(Tabelle2[[#This Row],[Spalte13]]&lt;N$7,Tabelle2[[#This Row],[Spalte13]]&gt;=N$8),1,2))</f>
        <v>2</v>
      </c>
      <c r="N178" s="3">
        <v>3.06</v>
      </c>
      <c r="O178" s="55" t="s">
        <v>38</v>
      </c>
      <c r="P178" s="76">
        <v>58</v>
      </c>
      <c r="Q178" s="75" t="s">
        <v>35</v>
      </c>
      <c r="R178" s="74">
        <f>IF(Tabelle2[[#This Row],[Spalte15]]&lt;=S$7,0,IF(AND(Tabelle2[[#This Row],[Spalte15]]&gt;S$7,Tabelle2[[#This Row],[Spalte15]]&lt;=S$8),1,2))</f>
        <v>0</v>
      </c>
      <c r="S178" s="83">
        <v>15.2</v>
      </c>
      <c r="T178" s="89" t="s">
        <v>68</v>
      </c>
      <c r="U178" s="90">
        <v>43975</v>
      </c>
      <c r="V178" s="116">
        <f>IF(Tabelle2[[#This Row],[Spalte1836]]&lt;$BC$7,0,IF(AND(Tabelle2[[#This Row],[Spalte1836]]&gt;=$BC$7,Tabelle2[[#This Row],[Spalte1836]]&lt;$BC$8),1,2))</f>
        <v>2</v>
      </c>
      <c r="W178" s="111"/>
      <c r="X178" s="111"/>
      <c r="Y178" s="111"/>
      <c r="Z178" s="111"/>
      <c r="AA178" s="111"/>
      <c r="AB178" s="111">
        <v>1</v>
      </c>
      <c r="AC178" s="111"/>
      <c r="AD178" s="111"/>
      <c r="AE178" s="111"/>
      <c r="AF178" s="111"/>
      <c r="AG178" s="111"/>
      <c r="AH178" s="111">
        <v>1</v>
      </c>
      <c r="AI178" s="111"/>
      <c r="AJ178" s="111"/>
      <c r="AK178" s="111"/>
      <c r="AL178" s="111"/>
      <c r="AM178" s="111"/>
      <c r="AN178" s="111"/>
      <c r="AO178" s="111"/>
      <c r="AP178" s="111"/>
      <c r="AQ178" s="111">
        <v>1</v>
      </c>
      <c r="AR178" s="111">
        <v>1</v>
      </c>
      <c r="AS178" s="111"/>
      <c r="AT178" s="111">
        <v>1</v>
      </c>
      <c r="AU178" s="111"/>
      <c r="AV178" s="111"/>
      <c r="AW178" s="111"/>
      <c r="AX178" s="111"/>
      <c r="AY178" s="111"/>
      <c r="AZ178" s="111"/>
      <c r="BA178" s="111"/>
      <c r="BB178" s="111"/>
      <c r="BC178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7</v>
      </c>
      <c r="BD178" s="105" t="s">
        <v>426</v>
      </c>
    </row>
    <row r="179" spans="1:56" x14ac:dyDescent="0.35">
      <c r="A179" s="30" t="s">
        <v>189</v>
      </c>
      <c r="B179" s="30" t="s">
        <v>190</v>
      </c>
      <c r="C179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79" s="32">
        <f>IF(Tabelle2[[#This Row],[Spalte5]]&lt;=E$7,0,IF(AND(Tabelle2[[#This Row],[Spalte5]]&gt;E$7,Tabelle2[[#This Row],[Spalte5]]&lt;=E$8),1,2))</f>
        <v>0</v>
      </c>
      <c r="E179" s="3">
        <v>660</v>
      </c>
      <c r="F179" s="35" t="s">
        <v>38</v>
      </c>
      <c r="G179" s="42">
        <f>IF(Tabelle2[[#This Row],[Spalte7]]&lt;=H$7,0,IF(AND(Tabelle2[[#This Row],[Spalte7]]&gt;H$7,Tabelle2[[#This Row],[Spalte7]]&lt;=H$8),1,2))</f>
        <v>0</v>
      </c>
      <c r="H179" s="57">
        <v>1.7239999999999998E-2</v>
      </c>
      <c r="I179" s="35" t="s">
        <v>38</v>
      </c>
      <c r="J179" s="42">
        <f>IF(Tabelle2[[#This Row],[Spalte9]]&gt;=K$7,0,IF(AND(Tabelle2[[#This Row],[Spalte9]]&lt;K$7,Tabelle2[[#This Row],[Spalte9]]&gt;=K$8),1,2))</f>
        <v>2</v>
      </c>
      <c r="K179" s="4">
        <v>68.73</v>
      </c>
      <c r="L179" s="35" t="s">
        <v>34</v>
      </c>
      <c r="M179" s="42">
        <f>IF(Tabelle2[[#This Row],[Spalte13]]&gt;=N$7,0,IF(AND(Tabelle2[[#This Row],[Spalte13]]&lt;N$7,Tabelle2[[#This Row],[Spalte13]]&gt;=N$8),1,2))</f>
        <v>1</v>
      </c>
      <c r="N179" s="3">
        <v>3.94</v>
      </c>
      <c r="O179" s="55" t="s">
        <v>38</v>
      </c>
      <c r="P179" s="76">
        <v>-26</v>
      </c>
      <c r="Q179" s="75" t="s">
        <v>35</v>
      </c>
      <c r="R179" s="74">
        <f>IF(Tabelle2[[#This Row],[Spalte15]]&lt;=S$7,0,IF(AND(Tabelle2[[#This Row],[Spalte15]]&gt;S$7,Tabelle2[[#This Row],[Spalte15]]&lt;=S$8),1,2))</f>
        <v>0</v>
      </c>
      <c r="S179" s="83">
        <v>24.6</v>
      </c>
      <c r="T179" s="89" t="s">
        <v>68</v>
      </c>
      <c r="U179" s="90">
        <v>43975</v>
      </c>
      <c r="V179" s="116">
        <f>IF(Tabelle2[[#This Row],[Spalte1836]]&lt;$BC$7,0,IF(AND(Tabelle2[[#This Row],[Spalte1836]]&gt;=$BC$7,Tabelle2[[#This Row],[Spalte1836]]&lt;$BC$8),1,2))</f>
        <v>2</v>
      </c>
      <c r="W179" s="111">
        <v>1</v>
      </c>
      <c r="X179" s="111"/>
      <c r="Y179" s="111">
        <v>1</v>
      </c>
      <c r="Z179" s="111"/>
      <c r="AA179" s="111"/>
      <c r="AB179" s="111"/>
      <c r="AC179" s="111">
        <v>1</v>
      </c>
      <c r="AD179" s="111"/>
      <c r="AE179" s="111">
        <v>1</v>
      </c>
      <c r="AF179" s="111"/>
      <c r="AG179" s="111"/>
      <c r="AH179" s="111"/>
      <c r="AI179" s="111"/>
      <c r="AJ179" s="111"/>
      <c r="AK179" s="111"/>
      <c r="AL179" s="111"/>
      <c r="AM179" s="111"/>
      <c r="AN179" s="111">
        <v>1</v>
      </c>
      <c r="AO179" s="111"/>
      <c r="AP179" s="111"/>
      <c r="AQ179" s="111"/>
      <c r="AR179" s="111"/>
      <c r="AS179" s="111"/>
      <c r="AT179" s="111"/>
      <c r="AU179" s="111"/>
      <c r="AV179" s="111"/>
      <c r="AW179" s="111"/>
      <c r="AX179" s="111"/>
      <c r="AY179" s="111"/>
      <c r="AZ179" s="111"/>
      <c r="BA179" s="111">
        <v>1</v>
      </c>
      <c r="BB179" s="111"/>
      <c r="BC179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7</v>
      </c>
      <c r="BD179" s="105" t="s">
        <v>426</v>
      </c>
    </row>
    <row r="180" spans="1:56" x14ac:dyDescent="0.35">
      <c r="A180" s="30" t="s">
        <v>347</v>
      </c>
      <c r="B180" s="30" t="s">
        <v>348</v>
      </c>
      <c r="C180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80" s="32">
        <f>IF(Tabelle2[[#This Row],[Spalte5]]&lt;=E$7,0,IF(AND(Tabelle2[[#This Row],[Spalte5]]&gt;E$7,Tabelle2[[#This Row],[Spalte5]]&lt;=E$8),1,2))</f>
        <v>2</v>
      </c>
      <c r="E180" s="3">
        <v>1490</v>
      </c>
      <c r="F180" s="35" t="s">
        <v>38</v>
      </c>
      <c r="G180" s="42">
        <f>IF(Tabelle2[[#This Row],[Spalte7]]&lt;=H$7,0,IF(AND(Tabelle2[[#This Row],[Spalte7]]&gt;H$7,Tabelle2[[#This Row],[Spalte7]]&lt;=H$8),1,2))</f>
        <v>2</v>
      </c>
      <c r="H180" s="57">
        <v>2.0960000000000001</v>
      </c>
      <c r="I180" s="35" t="s">
        <v>38</v>
      </c>
      <c r="J180" s="42">
        <f>IF(Tabelle2[[#This Row],[Spalte9]]&gt;=K$7,0,IF(AND(Tabelle2[[#This Row],[Spalte9]]&lt;K$7,Tabelle2[[#This Row],[Spalte9]]&gt;=K$8),1,2))</f>
        <v>2</v>
      </c>
      <c r="K180" s="4">
        <v>61.1</v>
      </c>
      <c r="L180" s="35" t="s">
        <v>34</v>
      </c>
      <c r="M180" s="42">
        <f>IF(Tabelle2[[#This Row],[Spalte13]]&gt;=N$7,0,IF(AND(Tabelle2[[#This Row],[Spalte13]]&lt;N$7,Tabelle2[[#This Row],[Spalte13]]&gt;=N$8),1,2))</f>
        <v>2</v>
      </c>
      <c r="N180" s="3">
        <v>1.75</v>
      </c>
      <c r="O180" s="55" t="s">
        <v>38</v>
      </c>
      <c r="P180" s="78" t="s">
        <v>409</v>
      </c>
      <c r="Q180" s="75" t="s">
        <v>34</v>
      </c>
      <c r="R180" s="74">
        <f>IF(Tabelle2[[#This Row],[Spalte15]]&lt;=S$7,0,IF(AND(Tabelle2[[#This Row],[Spalte15]]&gt;S$7,Tabelle2[[#This Row],[Spalte15]]&lt;=S$8),1,2))</f>
        <v>0</v>
      </c>
      <c r="S180" s="83">
        <v>34</v>
      </c>
      <c r="T180" s="89" t="s">
        <v>68</v>
      </c>
      <c r="U180" s="90">
        <v>43975</v>
      </c>
      <c r="V180" s="116">
        <f>IF(Tabelle2[[#This Row],[Spalte1836]]&lt;$BC$7,0,IF(AND(Tabelle2[[#This Row],[Spalte1836]]&gt;=$BC$7,Tabelle2[[#This Row],[Spalte1836]]&lt;$BC$8),1,2))</f>
        <v>2</v>
      </c>
      <c r="W180" s="111"/>
      <c r="X180" s="111"/>
      <c r="Y180" s="111">
        <v>1</v>
      </c>
      <c r="Z180" s="111">
        <v>1</v>
      </c>
      <c r="AA180" s="111"/>
      <c r="AB180" s="111">
        <v>1</v>
      </c>
      <c r="AC180" s="111">
        <v>1</v>
      </c>
      <c r="AD180" s="111"/>
      <c r="AE180" s="111">
        <v>1</v>
      </c>
      <c r="AF180" s="111"/>
      <c r="AG180" s="111">
        <v>1</v>
      </c>
      <c r="AH180" s="111"/>
      <c r="AI180" s="111"/>
      <c r="AJ180" s="111"/>
      <c r="AK180" s="111"/>
      <c r="AL180" s="111"/>
      <c r="AM180" s="111">
        <v>1</v>
      </c>
      <c r="AN180" s="111">
        <v>1</v>
      </c>
      <c r="AO180" s="111"/>
      <c r="AP180" s="111"/>
      <c r="AQ180" s="111"/>
      <c r="AR180" s="111"/>
      <c r="AS180" s="111"/>
      <c r="AT180" s="111"/>
      <c r="AU180" s="111"/>
      <c r="AV180" s="111"/>
      <c r="AW180" s="111"/>
      <c r="AX180" s="111"/>
      <c r="AY180" s="111"/>
      <c r="AZ180" s="111"/>
      <c r="BA180" s="111">
        <v>1</v>
      </c>
      <c r="BB180" s="111"/>
      <c r="BC180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7</v>
      </c>
      <c r="BD180" s="105" t="s">
        <v>426</v>
      </c>
    </row>
    <row r="181" spans="1:56" x14ac:dyDescent="0.35">
      <c r="A181" s="30" t="s">
        <v>227</v>
      </c>
      <c r="B181" s="30" t="s">
        <v>228</v>
      </c>
      <c r="C181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81" s="32">
        <f>IF(Tabelle2[[#This Row],[Spalte5]]&lt;=E$7,0,IF(AND(Tabelle2[[#This Row],[Spalte5]]&gt;E$7,Tabelle2[[#This Row],[Spalte5]]&lt;=E$8),1,2))</f>
        <v>1</v>
      </c>
      <c r="E181" s="3">
        <v>910</v>
      </c>
      <c r="F181" s="35" t="s">
        <v>38</v>
      </c>
      <c r="G181" s="42">
        <f>IF(Tabelle2[[#This Row],[Spalte7]]&lt;=H$7,0,IF(AND(Tabelle2[[#This Row],[Spalte7]]&gt;H$7,Tabelle2[[#This Row],[Spalte7]]&lt;=H$8),1,2))</f>
        <v>1</v>
      </c>
      <c r="H181" s="57">
        <v>0.49589999999999995</v>
      </c>
      <c r="I181" s="35" t="s">
        <v>38</v>
      </c>
      <c r="J181" s="42">
        <f>IF(Tabelle2[[#This Row],[Spalte9]]&gt;=K$7,0,IF(AND(Tabelle2[[#This Row],[Spalte9]]&lt;K$7,Tabelle2[[#This Row],[Spalte9]]&gt;=K$8),1,2))</f>
        <v>0</v>
      </c>
      <c r="K181" s="4">
        <v>237</v>
      </c>
      <c r="L181" s="44" t="s">
        <v>68</v>
      </c>
      <c r="M181" s="64">
        <f>IF(Tabelle2[[#This Row],[Spalte13]]&gt;=N$7,0,IF(AND(Tabelle2[[#This Row],[Spalte13]]&lt;N$7,Tabelle2[[#This Row],[Spalte13]]&gt;=N$8),1,2))</f>
        <v>2</v>
      </c>
      <c r="N181" s="3">
        <v>2.9</v>
      </c>
      <c r="O181" s="55" t="s">
        <v>38</v>
      </c>
      <c r="P181" s="76">
        <v>110</v>
      </c>
      <c r="Q181" s="75" t="s">
        <v>35</v>
      </c>
      <c r="R181" s="74">
        <f>IF(Tabelle2[[#This Row],[Spalte15]]&lt;=S$7,0,IF(AND(Tabelle2[[#This Row],[Spalte15]]&gt;S$7,Tabelle2[[#This Row],[Spalte15]]&lt;=S$8),1,2))</f>
        <v>0</v>
      </c>
      <c r="S181" s="83">
        <v>50.3</v>
      </c>
      <c r="T181" s="89" t="s">
        <v>68</v>
      </c>
      <c r="U181" s="90">
        <v>43975</v>
      </c>
      <c r="V181" s="116">
        <f>IF(Tabelle2[[#This Row],[Spalte1836]]&lt;$BC$7,0,IF(AND(Tabelle2[[#This Row],[Spalte1836]]&gt;=$BC$7,Tabelle2[[#This Row],[Spalte1836]]&lt;$BC$8),1,2))</f>
        <v>2</v>
      </c>
      <c r="W181" s="111"/>
      <c r="X181" s="111"/>
      <c r="Y181" s="111"/>
      <c r="Z181" s="111"/>
      <c r="AA181" s="111"/>
      <c r="AB181" s="111"/>
      <c r="AC181" s="111"/>
      <c r="AD181" s="111"/>
      <c r="AE181" s="111"/>
      <c r="AF181" s="111"/>
      <c r="AG181" s="111"/>
      <c r="AH181" s="111"/>
      <c r="AI181" s="111"/>
      <c r="AJ181" s="111"/>
      <c r="AK181" s="111"/>
      <c r="AL181" s="111"/>
      <c r="AM181" s="111"/>
      <c r="AN181" s="111"/>
      <c r="AO181" s="111"/>
      <c r="AP181" s="111"/>
      <c r="AQ181" s="111"/>
      <c r="AR181" s="111"/>
      <c r="AS181" s="111"/>
      <c r="AT181" s="111">
        <v>1</v>
      </c>
      <c r="AU181" s="111"/>
      <c r="AV181" s="111"/>
      <c r="AW181" s="111"/>
      <c r="AX181" s="111"/>
      <c r="AY181" s="111"/>
      <c r="AZ181" s="111"/>
      <c r="BA181" s="111"/>
      <c r="BB181" s="111"/>
      <c r="BC181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7</v>
      </c>
      <c r="BD181" s="105" t="s">
        <v>426</v>
      </c>
    </row>
    <row r="182" spans="1:56" x14ac:dyDescent="0.35">
      <c r="A182" s="30" t="s">
        <v>367</v>
      </c>
      <c r="B182" s="30" t="s">
        <v>368</v>
      </c>
      <c r="C182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82" s="32">
        <f>IF(Tabelle2[[#This Row],[Spalte5]]&lt;=E$7,0,IF(AND(Tabelle2[[#This Row],[Spalte5]]&gt;E$7,Tabelle2[[#This Row],[Spalte5]]&lt;=E$8),1,2))</f>
        <v>0</v>
      </c>
      <c r="E182" s="3">
        <v>662</v>
      </c>
      <c r="F182" s="35" t="s">
        <v>34</v>
      </c>
      <c r="G182" s="42">
        <f>IF(Tabelle2[[#This Row],[Spalte7]]&lt;=H$7,0,IF(AND(Tabelle2[[#This Row],[Spalte7]]&gt;H$7,Tabelle2[[#This Row],[Spalte7]]&lt;=H$8),1,2))</f>
        <v>0</v>
      </c>
      <c r="H182" s="57">
        <v>2.2499999999999999E-2</v>
      </c>
      <c r="I182" s="35" t="s">
        <v>34</v>
      </c>
      <c r="J182" s="42">
        <f>IF(Tabelle2[[#This Row],[Spalte9]]&gt;=K$7,0,IF(AND(Tabelle2[[#This Row],[Spalte9]]&lt;K$7,Tabelle2[[#This Row],[Spalte9]]&gt;=K$8),1,2))</f>
        <v>2</v>
      </c>
      <c r="K182" s="4">
        <v>57.9</v>
      </c>
      <c r="L182" s="35" t="s">
        <v>34</v>
      </c>
      <c r="M182" s="42">
        <f>IF(Tabelle2[[#This Row],[Spalte13]]&gt;=N$7,0,IF(AND(Tabelle2[[#This Row],[Spalte13]]&lt;N$7,Tabelle2[[#This Row],[Spalte13]]&gt;=N$8),1,2))</f>
        <v>2</v>
      </c>
      <c r="N182" s="3">
        <v>3.42</v>
      </c>
      <c r="O182" s="55" t="s">
        <v>34</v>
      </c>
      <c r="P182" s="76">
        <v>-29</v>
      </c>
      <c r="Q182" s="75" t="s">
        <v>35</v>
      </c>
      <c r="R182" s="74">
        <f>IF(Tabelle2[[#This Row],[Spalte15]]&lt;=S$7,0,IF(AND(Tabelle2[[#This Row],[Spalte15]]&gt;S$7,Tabelle2[[#This Row],[Spalte15]]&lt;=S$8),1,2))</f>
        <v>0</v>
      </c>
      <c r="S182" s="83">
        <v>66.400000000000006</v>
      </c>
      <c r="T182" s="89" t="s">
        <v>68</v>
      </c>
      <c r="U182" s="90">
        <v>43975</v>
      </c>
      <c r="V182" s="116">
        <f>IF(Tabelle2[[#This Row],[Spalte1836]]&lt;$BC$7,0,IF(AND(Tabelle2[[#This Row],[Spalte1836]]&gt;=$BC$7,Tabelle2[[#This Row],[Spalte1836]]&lt;$BC$8),1,2))</f>
        <v>2</v>
      </c>
      <c r="W182" s="111">
        <v>1</v>
      </c>
      <c r="X182" s="111"/>
      <c r="Y182" s="111">
        <v>1</v>
      </c>
      <c r="Z182" s="111"/>
      <c r="AA182" s="111"/>
      <c r="AB182" s="111"/>
      <c r="AC182" s="111">
        <v>1</v>
      </c>
      <c r="AD182" s="111"/>
      <c r="AE182" s="111">
        <v>1</v>
      </c>
      <c r="AF182" s="111"/>
      <c r="AG182" s="111"/>
      <c r="AH182" s="111"/>
      <c r="AI182" s="111"/>
      <c r="AJ182" s="111"/>
      <c r="AK182" s="111"/>
      <c r="AL182" s="111"/>
      <c r="AM182" s="111"/>
      <c r="AN182" s="111">
        <v>1</v>
      </c>
      <c r="AO182" s="111"/>
      <c r="AP182" s="111"/>
      <c r="AQ182" s="111"/>
      <c r="AR182" s="111"/>
      <c r="AS182" s="111"/>
      <c r="AT182" s="111"/>
      <c r="AU182" s="111"/>
      <c r="AV182" s="111"/>
      <c r="AW182" s="111"/>
      <c r="AX182" s="111"/>
      <c r="AY182" s="111"/>
      <c r="AZ182" s="111"/>
      <c r="BA182" s="111">
        <v>1</v>
      </c>
      <c r="BB182" s="111"/>
      <c r="BC182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7</v>
      </c>
      <c r="BD182" s="105" t="s">
        <v>426</v>
      </c>
    </row>
    <row r="183" spans="1:56" x14ac:dyDescent="0.35">
      <c r="A183" s="30" t="s">
        <v>301</v>
      </c>
      <c r="B183" s="30" t="s">
        <v>302</v>
      </c>
      <c r="C183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83" s="32">
        <f>IF(Tabelle2[[#This Row],[Spalte5]]&lt;=E$7,0,IF(AND(Tabelle2[[#This Row],[Spalte5]]&gt;E$7,Tabelle2[[#This Row],[Spalte5]]&lt;=E$8),1,2))</f>
        <v>2</v>
      </c>
      <c r="E183" s="3">
        <v>1590</v>
      </c>
      <c r="F183" s="35" t="s">
        <v>38</v>
      </c>
      <c r="G183" s="42">
        <f>IF(Tabelle2[[#This Row],[Spalte7]]&lt;=H$7,0,IF(AND(Tabelle2[[#This Row],[Spalte7]]&gt;H$7,Tabelle2[[#This Row],[Spalte7]]&lt;=H$8),1,2))</f>
        <v>0</v>
      </c>
      <c r="H183" s="57">
        <v>0.27950000000000003</v>
      </c>
      <c r="I183" s="35" t="s">
        <v>38</v>
      </c>
      <c r="J183" s="42">
        <f>IF(Tabelle2[[#This Row],[Spalte9]]&gt;=K$7,0,IF(AND(Tabelle2[[#This Row],[Spalte9]]&lt;K$7,Tabelle2[[#This Row],[Spalte9]]&gt;=K$8),1,2))</f>
        <v>2</v>
      </c>
      <c r="K183" s="4">
        <v>76</v>
      </c>
      <c r="L183" s="44" t="s">
        <v>68</v>
      </c>
      <c r="M183" s="64">
        <f>IF(Tabelle2[[#This Row],[Spalte13]]&gt;=N$7,0,IF(AND(Tabelle2[[#This Row],[Spalte13]]&lt;N$7,Tabelle2[[#This Row],[Spalte13]]&gt;=N$8),1,2))</f>
        <v>2</v>
      </c>
      <c r="N183" s="3">
        <v>2.86</v>
      </c>
      <c r="O183" s="55" t="s">
        <v>38</v>
      </c>
      <c r="P183" s="76">
        <v>-0.3</v>
      </c>
      <c r="Q183" s="75" t="s">
        <v>38</v>
      </c>
      <c r="R183" s="74">
        <f>IF(Tabelle2[[#This Row],[Spalte15]]&lt;=S$7,0,IF(AND(Tabelle2[[#This Row],[Spalte15]]&gt;S$7,Tabelle2[[#This Row],[Spalte15]]&lt;=S$8),1,2))</f>
        <v>2</v>
      </c>
      <c r="S183" s="83">
        <v>193</v>
      </c>
      <c r="T183" s="89" t="s">
        <v>68</v>
      </c>
      <c r="U183" s="90">
        <v>43975</v>
      </c>
      <c r="V183" s="116">
        <f>IF(Tabelle2[[#This Row],[Spalte1836]]&lt;$BC$7,0,IF(AND(Tabelle2[[#This Row],[Spalte1836]]&gt;=$BC$7,Tabelle2[[#This Row],[Spalte1836]]&lt;$BC$8),1,2))</f>
        <v>2</v>
      </c>
      <c r="W183" s="111"/>
      <c r="X183" s="111"/>
      <c r="Y183" s="111"/>
      <c r="Z183" s="111"/>
      <c r="AA183" s="111"/>
      <c r="AB183" s="111"/>
      <c r="AC183" s="111"/>
      <c r="AD183" s="111"/>
      <c r="AE183" s="111"/>
      <c r="AF183" s="111"/>
      <c r="AG183" s="111"/>
      <c r="AH183" s="111"/>
      <c r="AI183" s="111"/>
      <c r="AJ183" s="111"/>
      <c r="AK183" s="111"/>
      <c r="AL183" s="111"/>
      <c r="AM183" s="111">
        <v>1</v>
      </c>
      <c r="AN183" s="111"/>
      <c r="AO183" s="111"/>
      <c r="AP183" s="111">
        <v>1</v>
      </c>
      <c r="AQ183" s="111">
        <v>1</v>
      </c>
      <c r="AR183" s="111">
        <v>1</v>
      </c>
      <c r="AS183" s="111">
        <v>1</v>
      </c>
      <c r="AT183" s="111"/>
      <c r="AU183" s="111"/>
      <c r="AV183" s="111"/>
      <c r="AW183" s="111"/>
      <c r="AX183" s="111"/>
      <c r="AY183" s="111"/>
      <c r="AZ183" s="111"/>
      <c r="BA183" s="111">
        <v>1</v>
      </c>
      <c r="BB183" s="111"/>
      <c r="BC183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7</v>
      </c>
      <c r="BD183" s="105" t="s">
        <v>426</v>
      </c>
    </row>
    <row r="184" spans="1:56" x14ac:dyDescent="0.35">
      <c r="A184" s="30" t="s">
        <v>257</v>
      </c>
      <c r="B184" s="30" t="s">
        <v>258</v>
      </c>
      <c r="C184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84" s="32">
        <f>IF(Tabelle2[[#This Row],[Spalte5]]&lt;=E$7,0,IF(AND(Tabelle2[[#This Row],[Spalte5]]&gt;E$7,Tabelle2[[#This Row],[Spalte5]]&lt;=E$8),1,2))</f>
        <v>0</v>
      </c>
      <c r="E184" s="3">
        <v>730</v>
      </c>
      <c r="F184" s="35" t="s">
        <v>34</v>
      </c>
      <c r="G184" s="42">
        <f>IF(Tabelle2[[#This Row],[Spalte7]]&lt;=H$7,0,IF(AND(Tabelle2[[#This Row],[Spalte7]]&gt;H$7,Tabelle2[[#This Row],[Spalte7]]&lt;=H$8),1,2))</f>
        <v>1</v>
      </c>
      <c r="H184" s="57">
        <v>0.4229</v>
      </c>
      <c r="I184" s="35" t="s">
        <v>38</v>
      </c>
      <c r="J184" s="42">
        <f>IF(Tabelle2[[#This Row],[Spalte9]]&gt;=K$7,0,IF(AND(Tabelle2[[#This Row],[Spalte9]]&lt;K$7,Tabelle2[[#This Row],[Spalte9]]&gt;=K$8),1,2))</f>
        <v>0</v>
      </c>
      <c r="K184" s="4">
        <v>220.5</v>
      </c>
      <c r="L184" s="35" t="s">
        <v>34</v>
      </c>
      <c r="M184" s="42">
        <f>IF(Tabelle2[[#This Row],[Spalte13]]&gt;=N$7,0,IF(AND(Tabelle2[[#This Row],[Spalte13]]&lt;N$7,Tabelle2[[#This Row],[Spalte13]]&gt;=N$8),1,2))</f>
        <v>2</v>
      </c>
      <c r="N184" s="3">
        <v>1.92</v>
      </c>
      <c r="O184" s="55" t="s">
        <v>34</v>
      </c>
      <c r="P184" s="76">
        <v>89</v>
      </c>
      <c r="Q184" s="75" t="s">
        <v>35</v>
      </c>
      <c r="R184" s="74">
        <f>IF(Tabelle2[[#This Row],[Spalte15]]&lt;=S$7,0,IF(AND(Tabelle2[[#This Row],[Spalte15]]&gt;S$7,Tabelle2[[#This Row],[Spalte15]]&lt;=S$8),1,2))</f>
        <v>2</v>
      </c>
      <c r="S184" s="84">
        <v>252.58</v>
      </c>
      <c r="T184" s="89" t="s">
        <v>68</v>
      </c>
      <c r="U184" s="90">
        <v>43975</v>
      </c>
      <c r="V184" s="116">
        <f>IF(Tabelle2[[#This Row],[Spalte1836]]&lt;$BC$7,0,IF(AND(Tabelle2[[#This Row],[Spalte1836]]&gt;=$BC$7,Tabelle2[[#This Row],[Spalte1836]]&lt;$BC$8),1,2))</f>
        <v>2</v>
      </c>
      <c r="W184" s="114"/>
      <c r="X184" s="114"/>
      <c r="Y184" s="114"/>
      <c r="Z184" s="114"/>
      <c r="AA184" s="114"/>
      <c r="AB184" s="114"/>
      <c r="AC184" s="114"/>
      <c r="AD184" s="114"/>
      <c r="AE184" s="114"/>
      <c r="AF184" s="114"/>
      <c r="AG184" s="114"/>
      <c r="AH184" s="114"/>
      <c r="AI184" s="114"/>
      <c r="AJ184" s="114"/>
      <c r="AK184" s="114"/>
      <c r="AL184" s="114"/>
      <c r="AM184" s="114"/>
      <c r="AN184" s="114"/>
      <c r="AO184" s="114"/>
      <c r="AP184" s="114"/>
      <c r="AQ184" s="114">
        <v>1</v>
      </c>
      <c r="AR184" s="114">
        <v>1</v>
      </c>
      <c r="AS184" s="114"/>
      <c r="AT184" s="114">
        <v>1</v>
      </c>
      <c r="AU184" s="114"/>
      <c r="AV184" s="114"/>
      <c r="AW184" s="114"/>
      <c r="AX184" s="114"/>
      <c r="AY184" s="114"/>
      <c r="AZ184" s="114"/>
      <c r="BA184" s="114"/>
      <c r="BB184" s="114"/>
      <c r="BC184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7</v>
      </c>
      <c r="BD184" s="105" t="s">
        <v>426</v>
      </c>
    </row>
    <row r="185" spans="1:56" x14ac:dyDescent="0.35">
      <c r="A185" s="30" t="s">
        <v>203</v>
      </c>
      <c r="B185" s="30" t="s">
        <v>204</v>
      </c>
      <c r="C185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85" s="32">
        <f>IF(Tabelle2[[#This Row],[Spalte5]]&lt;=E$7,0,IF(AND(Tabelle2[[#This Row],[Spalte5]]&gt;E$7,Tabelle2[[#This Row],[Spalte5]]&lt;=E$8),1,2))</f>
        <v>0</v>
      </c>
      <c r="E185" s="3">
        <v>780</v>
      </c>
      <c r="F185" s="35" t="s">
        <v>38</v>
      </c>
      <c r="G185" s="42">
        <f>IF(Tabelle2[[#This Row],[Spalte7]]&lt;=H$7,0,IF(AND(Tabelle2[[#This Row],[Spalte7]]&gt;H$7,Tabelle2[[#This Row],[Spalte7]]&lt;=H$8),1,2))</f>
        <v>2</v>
      </c>
      <c r="H185" s="57">
        <v>1.28</v>
      </c>
      <c r="I185" s="35" t="s">
        <v>38</v>
      </c>
      <c r="J185" s="42">
        <f>IF(Tabelle2[[#This Row],[Spalte9]]&gt;=K$7,0,IF(AND(Tabelle2[[#This Row],[Spalte9]]&lt;K$7,Tabelle2[[#This Row],[Spalte9]]&gt;=K$8),1,2))</f>
        <v>0</v>
      </c>
      <c r="K185" s="4">
        <v>202</v>
      </c>
      <c r="L185" s="44" t="s">
        <v>68</v>
      </c>
      <c r="M185" s="64">
        <f>IF(Tabelle2[[#This Row],[Spalte13]]&gt;=N$7,0,IF(AND(Tabelle2[[#This Row],[Spalte13]]&lt;N$7,Tabelle2[[#This Row],[Spalte13]]&gt;=N$8),1,2))</f>
        <v>1</v>
      </c>
      <c r="N185" s="3">
        <v>3.59</v>
      </c>
      <c r="O185" s="55" t="s">
        <v>38</v>
      </c>
      <c r="P185" s="76">
        <v>63</v>
      </c>
      <c r="Q185" s="75" t="s">
        <v>35</v>
      </c>
      <c r="R185" s="74">
        <f>IF(Tabelle2[[#This Row],[Spalte15]]&lt;=S$7,0,IF(AND(Tabelle2[[#This Row],[Spalte15]]&gt;S$7,Tabelle2[[#This Row],[Spalte15]]&lt;=S$8),1,2))</f>
        <v>2</v>
      </c>
      <c r="S185" s="83">
        <v>393.6</v>
      </c>
      <c r="T185" s="89" t="s">
        <v>68</v>
      </c>
      <c r="U185" s="90">
        <v>43975</v>
      </c>
      <c r="V185" s="116">
        <f>IF(Tabelle2[[#This Row],[Spalte1836]]&lt;$BC$7,0,IF(AND(Tabelle2[[#This Row],[Spalte1836]]&gt;=$BC$7,Tabelle2[[#This Row],[Spalte1836]]&lt;$BC$8),1,2))</f>
        <v>2</v>
      </c>
      <c r="W185" s="111"/>
      <c r="X185" s="111"/>
      <c r="Y185" s="111"/>
      <c r="Z185" s="111">
        <v>1</v>
      </c>
      <c r="AA185" s="111">
        <v>1</v>
      </c>
      <c r="AB185" s="111">
        <v>1</v>
      </c>
      <c r="AC185" s="111"/>
      <c r="AD185" s="111"/>
      <c r="AE185" s="111"/>
      <c r="AF185" s="111"/>
      <c r="AG185" s="111"/>
      <c r="AH185" s="111"/>
      <c r="AI185" s="111"/>
      <c r="AJ185" s="111"/>
      <c r="AK185" s="111"/>
      <c r="AL185" s="111"/>
      <c r="AM185" s="111"/>
      <c r="AN185" s="111"/>
      <c r="AO185" s="111"/>
      <c r="AP185" s="111"/>
      <c r="AQ185" s="111"/>
      <c r="AR185" s="111"/>
      <c r="AS185" s="111"/>
      <c r="AT185" s="111">
        <v>1</v>
      </c>
      <c r="AU185" s="111"/>
      <c r="AV185" s="111"/>
      <c r="AW185" s="111"/>
      <c r="AX185" s="111"/>
      <c r="AY185" s="111"/>
      <c r="AZ185" s="111"/>
      <c r="BA185" s="111"/>
      <c r="BB185" s="111"/>
      <c r="BC185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7</v>
      </c>
      <c r="BD185" s="105" t="s">
        <v>426</v>
      </c>
    </row>
    <row r="186" spans="1:56" x14ac:dyDescent="0.35">
      <c r="A186" s="30" t="s">
        <v>361</v>
      </c>
      <c r="B186" s="30" t="s">
        <v>362</v>
      </c>
      <c r="C186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86" s="32">
        <f>IF(Tabelle2[[#This Row],[Spalte5]]&lt;=E$7,0,IF(AND(Tabelle2[[#This Row],[Spalte5]]&gt;E$7,Tabelle2[[#This Row],[Spalte5]]&lt;=E$8),1,2))</f>
        <v>0</v>
      </c>
      <c r="E186" s="3">
        <v>644</v>
      </c>
      <c r="F186" s="35" t="s">
        <v>34</v>
      </c>
      <c r="G186" s="42">
        <f>IF(Tabelle2[[#This Row],[Spalte7]]&lt;=H$7,0,IF(AND(Tabelle2[[#This Row],[Spalte7]]&gt;H$7,Tabelle2[[#This Row],[Spalte7]]&lt;=H$8),1,2))</f>
        <v>0</v>
      </c>
      <c r="H186" s="57">
        <v>2.12E-2</v>
      </c>
      <c r="I186" s="35" t="s">
        <v>34</v>
      </c>
      <c r="J186" s="42">
        <f>IF(Tabelle2[[#This Row],[Spalte9]]&gt;=K$7,0,IF(AND(Tabelle2[[#This Row],[Spalte9]]&lt;K$7,Tabelle2[[#This Row],[Spalte9]]&gt;=K$8),1,2))</f>
        <v>2</v>
      </c>
      <c r="K186" s="4">
        <v>49.7</v>
      </c>
      <c r="L186" s="35" t="s">
        <v>34</v>
      </c>
      <c r="M186" s="42">
        <f>IF(Tabelle2[[#This Row],[Spalte13]]&gt;=N$7,0,IF(AND(Tabelle2[[#This Row],[Spalte13]]&lt;N$7,Tabelle2[[#This Row],[Spalte13]]&gt;=N$8),1,2))</f>
        <v>1</v>
      </c>
      <c r="N186" s="3">
        <v>3.82</v>
      </c>
      <c r="O186" s="55" t="s">
        <v>34</v>
      </c>
      <c r="P186" s="76">
        <v>-29</v>
      </c>
      <c r="Q186" s="75" t="s">
        <v>35</v>
      </c>
      <c r="R186" s="74">
        <f>IF(Tabelle2[[#This Row],[Spalte15]]&lt;=S$7,0,IF(AND(Tabelle2[[#This Row],[Spalte15]]&gt;S$7,Tabelle2[[#This Row],[Spalte15]]&lt;=S$8),1,2))</f>
        <v>2</v>
      </c>
      <c r="S186" s="83">
        <v>881</v>
      </c>
      <c r="T186" s="89" t="s">
        <v>68</v>
      </c>
      <c r="U186" s="90">
        <v>43975</v>
      </c>
      <c r="V186" s="116">
        <f>IF(Tabelle2[[#This Row],[Spalte1836]]&lt;$BC$7,0,IF(AND(Tabelle2[[#This Row],[Spalte1836]]&gt;=$BC$7,Tabelle2[[#This Row],[Spalte1836]]&lt;$BC$8),1,2))</f>
        <v>2</v>
      </c>
      <c r="W186" s="111">
        <v>1</v>
      </c>
      <c r="X186" s="111"/>
      <c r="Y186" s="111">
        <v>1</v>
      </c>
      <c r="Z186" s="111"/>
      <c r="AA186" s="111"/>
      <c r="AB186" s="111"/>
      <c r="AC186" s="111">
        <v>1</v>
      </c>
      <c r="AD186" s="111"/>
      <c r="AE186" s="111">
        <v>1</v>
      </c>
      <c r="AF186" s="111"/>
      <c r="AG186" s="111"/>
      <c r="AH186" s="111"/>
      <c r="AI186" s="111"/>
      <c r="AJ186" s="111"/>
      <c r="AK186" s="111"/>
      <c r="AL186" s="111"/>
      <c r="AM186" s="111"/>
      <c r="AN186" s="111">
        <v>1</v>
      </c>
      <c r="AO186" s="111"/>
      <c r="AP186" s="111"/>
      <c r="AQ186" s="111"/>
      <c r="AR186" s="111"/>
      <c r="AS186" s="111"/>
      <c r="AT186" s="111"/>
      <c r="AU186" s="111"/>
      <c r="AV186" s="111"/>
      <c r="AW186" s="111"/>
      <c r="AX186" s="111"/>
      <c r="AY186" s="111"/>
      <c r="AZ186" s="111"/>
      <c r="BA186" s="111">
        <v>1</v>
      </c>
      <c r="BB186" s="111"/>
      <c r="BC186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7</v>
      </c>
      <c r="BD186" s="105" t="s">
        <v>426</v>
      </c>
    </row>
    <row r="187" spans="1:56" x14ac:dyDescent="0.35">
      <c r="A187" s="30" t="s">
        <v>343</v>
      </c>
      <c r="B187" s="30" t="s">
        <v>344</v>
      </c>
      <c r="C187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87" s="32">
        <f>IF(Tabelle2[[#This Row],[Spalte5]]&lt;=E$7,0,IF(AND(Tabelle2[[#This Row],[Spalte5]]&gt;E$7,Tabelle2[[#This Row],[Spalte5]]&lt;=E$8),1,2))</f>
        <v>2</v>
      </c>
      <c r="E187" s="3">
        <v>980</v>
      </c>
      <c r="F187" s="35" t="s">
        <v>38</v>
      </c>
      <c r="G187" s="42">
        <f>IF(Tabelle2[[#This Row],[Spalte7]]&lt;=H$7,0,IF(AND(Tabelle2[[#This Row],[Spalte7]]&gt;H$7,Tabelle2[[#This Row],[Spalte7]]&lt;=H$8),1,2))</f>
        <v>2</v>
      </c>
      <c r="H187" s="57">
        <v>0.61070000000000002</v>
      </c>
      <c r="I187" s="35" t="s">
        <v>38</v>
      </c>
      <c r="J187" s="42">
        <f>IF(Tabelle2[[#This Row],[Spalte9]]&gt;=K$7,0,IF(AND(Tabelle2[[#This Row],[Spalte9]]&lt;K$7,Tabelle2[[#This Row],[Spalte9]]&gt;=K$8),1,2))</f>
        <v>0</v>
      </c>
      <c r="K187" s="4">
        <v>232</v>
      </c>
      <c r="L187" s="44" t="s">
        <v>68</v>
      </c>
      <c r="M187" s="64">
        <f>IF(Tabelle2[[#This Row],[Spalte13]]&gt;=N$7,0,IF(AND(Tabelle2[[#This Row],[Spalte13]]&lt;N$7,Tabelle2[[#This Row],[Spalte13]]&gt;=N$8),1,2))</f>
        <v>2</v>
      </c>
      <c r="N187" s="3">
        <v>3.01</v>
      </c>
      <c r="O187" s="55" t="s">
        <v>38</v>
      </c>
      <c r="P187" s="76">
        <v>106</v>
      </c>
      <c r="Q187" s="75" t="s">
        <v>35</v>
      </c>
      <c r="R187" s="74">
        <f>IF(Tabelle2[[#This Row],[Spalte15]]&lt;=S$7,0,IF(AND(Tabelle2[[#This Row],[Spalte15]]&gt;S$7,Tabelle2[[#This Row],[Spalte15]]&lt;=S$8),1,2))</f>
        <v>2</v>
      </c>
      <c r="S187" s="83" t="s">
        <v>409</v>
      </c>
      <c r="T187" s="91"/>
      <c r="U187" s="90">
        <v>43975</v>
      </c>
      <c r="V187" s="116">
        <f>IF(Tabelle2[[#This Row],[Spalte1836]]&lt;$BC$7,0,IF(AND(Tabelle2[[#This Row],[Spalte1836]]&gt;=$BC$7,Tabelle2[[#This Row],[Spalte1836]]&lt;$BC$8),1,2))</f>
        <v>2</v>
      </c>
      <c r="W187" s="111"/>
      <c r="X187" s="111"/>
      <c r="Y187" s="111"/>
      <c r="Z187" s="111"/>
      <c r="AA187" s="111"/>
      <c r="AB187" s="111"/>
      <c r="AC187" s="111"/>
      <c r="AD187" s="111"/>
      <c r="AE187" s="111"/>
      <c r="AF187" s="111"/>
      <c r="AG187" s="111"/>
      <c r="AH187" s="111"/>
      <c r="AI187" s="111"/>
      <c r="AJ187" s="111"/>
      <c r="AK187" s="111"/>
      <c r="AL187" s="111"/>
      <c r="AM187" s="111"/>
      <c r="AN187" s="111"/>
      <c r="AO187" s="111"/>
      <c r="AP187" s="111"/>
      <c r="AQ187" s="111"/>
      <c r="AR187" s="111"/>
      <c r="AS187" s="111"/>
      <c r="AT187" s="111">
        <v>1</v>
      </c>
      <c r="AU187" s="111"/>
      <c r="AV187" s="111"/>
      <c r="AW187" s="111"/>
      <c r="AX187" s="111"/>
      <c r="AY187" s="111"/>
      <c r="AZ187" s="111"/>
      <c r="BA187" s="111"/>
      <c r="BB187" s="111"/>
      <c r="BC187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7</v>
      </c>
      <c r="BD187" s="105" t="s">
        <v>426</v>
      </c>
    </row>
    <row r="188" spans="1:56" x14ac:dyDescent="0.35">
      <c r="A188" s="30" t="s">
        <v>253</v>
      </c>
      <c r="B188" s="30" t="s">
        <v>254</v>
      </c>
      <c r="C188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88" s="32">
        <f>IF(Tabelle2[[#This Row],[Spalte5]]&lt;=E$7,0,IF(AND(Tabelle2[[#This Row],[Spalte5]]&gt;E$7,Tabelle2[[#This Row],[Spalte5]]&lt;=E$8),1,2))</f>
        <v>2</v>
      </c>
      <c r="E188" s="3">
        <v>980</v>
      </c>
      <c r="F188" s="35" t="s">
        <v>38</v>
      </c>
      <c r="G188" s="42">
        <f>IF(Tabelle2[[#This Row],[Spalte7]]&lt;=H$7,0,IF(AND(Tabelle2[[#This Row],[Spalte7]]&gt;H$7,Tabelle2[[#This Row],[Spalte7]]&lt;=H$8),1,2))</f>
        <v>0</v>
      </c>
      <c r="H188" s="57">
        <v>0.21980000000000002</v>
      </c>
      <c r="I188" s="35" t="s">
        <v>38</v>
      </c>
      <c r="J188" s="42">
        <f>IF(Tabelle2[[#This Row],[Spalte9]]&gt;=K$7,0,IF(AND(Tabelle2[[#This Row],[Spalte9]]&lt;K$7,Tabelle2[[#This Row],[Spalte9]]&gt;=K$8),1,2))</f>
        <v>0</v>
      </c>
      <c r="K188" s="4">
        <v>248</v>
      </c>
      <c r="L188" s="35" t="s">
        <v>34</v>
      </c>
      <c r="M188" s="42">
        <f>IF(Tabelle2[[#This Row],[Spalte13]]&gt;=N$7,0,IF(AND(Tabelle2[[#This Row],[Spalte13]]&lt;N$7,Tabelle2[[#This Row],[Spalte13]]&gt;=N$8),1,2))</f>
        <v>1</v>
      </c>
      <c r="N188" s="3">
        <v>3.54</v>
      </c>
      <c r="O188" s="55" t="s">
        <v>38</v>
      </c>
      <c r="P188" s="76">
        <v>22</v>
      </c>
      <c r="Q188" s="75" t="s">
        <v>38</v>
      </c>
      <c r="R188" s="74">
        <f>IF(Tabelle2[[#This Row],[Spalte15]]&lt;=S$7,0,IF(AND(Tabelle2[[#This Row],[Spalte15]]&gt;S$7,Tabelle2[[#This Row],[Spalte15]]&lt;=S$8),1,2))</f>
        <v>2</v>
      </c>
      <c r="S188" s="83" t="s">
        <v>409</v>
      </c>
      <c r="T188" s="91"/>
      <c r="U188" s="90">
        <v>43975</v>
      </c>
      <c r="V188" s="116">
        <f>IF(Tabelle2[[#This Row],[Spalte1836]]&lt;$BC$7,0,IF(AND(Tabelle2[[#This Row],[Spalte1836]]&gt;=$BC$7,Tabelle2[[#This Row],[Spalte1836]]&lt;$BC$8),1,2))</f>
        <v>2</v>
      </c>
      <c r="W188" s="111"/>
      <c r="X188" s="111"/>
      <c r="Y188" s="111"/>
      <c r="Z188" s="111"/>
      <c r="AA188" s="111"/>
      <c r="AB188" s="111"/>
      <c r="AC188" s="111"/>
      <c r="AD188" s="111"/>
      <c r="AE188" s="111"/>
      <c r="AF188" s="111"/>
      <c r="AG188" s="111"/>
      <c r="AH188" s="111"/>
      <c r="AI188" s="111"/>
      <c r="AJ188" s="111"/>
      <c r="AK188" s="111"/>
      <c r="AL188" s="111"/>
      <c r="AM188" s="111"/>
      <c r="AN188" s="111"/>
      <c r="AO188" s="111"/>
      <c r="AP188" s="111"/>
      <c r="AQ188" s="111"/>
      <c r="AR188" s="111"/>
      <c r="AS188" s="111"/>
      <c r="AT188" s="111">
        <v>1</v>
      </c>
      <c r="AU188" s="111"/>
      <c r="AV188" s="111"/>
      <c r="AW188" s="111"/>
      <c r="AX188" s="111"/>
      <c r="AY188" s="111"/>
      <c r="AZ188" s="111"/>
      <c r="BA188" s="111"/>
      <c r="BB188" s="111"/>
      <c r="BC188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7</v>
      </c>
      <c r="BD188" s="105" t="s">
        <v>426</v>
      </c>
    </row>
    <row r="189" spans="1:56" x14ac:dyDescent="0.35">
      <c r="A189" s="30" t="s">
        <v>371</v>
      </c>
      <c r="B189" s="30" t="s">
        <v>372</v>
      </c>
      <c r="C189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89" s="32">
        <f>IF(Tabelle2[[#This Row],[Spalte5]]&lt;=E$7,0,IF(AND(Tabelle2[[#This Row],[Spalte5]]&gt;E$7,Tabelle2[[#This Row],[Spalte5]]&lt;=E$8),1,2))</f>
        <v>2</v>
      </c>
      <c r="E189" s="3">
        <v>1050</v>
      </c>
      <c r="F189" s="35" t="s">
        <v>38</v>
      </c>
      <c r="G189" s="42">
        <f>IF(Tabelle2[[#This Row],[Spalte7]]&lt;=H$7,0,IF(AND(Tabelle2[[#This Row],[Spalte7]]&gt;H$7,Tabelle2[[#This Row],[Spalte7]]&lt;=H$8),1,2))</f>
        <v>0</v>
      </c>
      <c r="H189" s="3">
        <v>2.3500000000000001E-3</v>
      </c>
      <c r="I189" s="35" t="s">
        <v>38</v>
      </c>
      <c r="J189" s="42">
        <f>IF(Tabelle2[[#This Row],[Spalte9]]&gt;=K$7,0,IF(AND(Tabelle2[[#This Row],[Spalte9]]&lt;K$7,Tabelle2[[#This Row],[Spalte9]]&gt;=K$8),1,2))</f>
        <v>0</v>
      </c>
      <c r="K189" s="4">
        <v>340</v>
      </c>
      <c r="L189" s="44" t="s">
        <v>68</v>
      </c>
      <c r="M189" s="64">
        <f>IF(Tabelle2[[#This Row],[Spalte13]]&gt;=N$7,0,IF(AND(Tabelle2[[#This Row],[Spalte13]]&lt;N$7,Tabelle2[[#This Row],[Spalte13]]&gt;=N$8),1,2))</f>
        <v>0</v>
      </c>
      <c r="N189" s="3">
        <v>4.82</v>
      </c>
      <c r="O189" s="55" t="s">
        <v>38</v>
      </c>
      <c r="P189" s="76">
        <v>171</v>
      </c>
      <c r="Q189" s="75" t="s">
        <v>35</v>
      </c>
      <c r="R189" s="74">
        <f>IF(Tabelle2[[#This Row],[Spalte15]]&lt;=S$7,0,IF(AND(Tabelle2[[#This Row],[Spalte15]]&gt;S$7,Tabelle2[[#This Row],[Spalte15]]&lt;=S$8),1,2))</f>
        <v>0</v>
      </c>
      <c r="S189" s="83">
        <v>26.1</v>
      </c>
      <c r="T189" s="89" t="s">
        <v>68</v>
      </c>
      <c r="U189" s="90">
        <v>43975</v>
      </c>
      <c r="V189" s="116">
        <f>IF(Tabelle2[[#This Row],[Spalte1836]]&lt;$BC$7,0,IF(AND(Tabelle2[[#This Row],[Spalte1836]]&gt;=$BC$7,Tabelle2[[#This Row],[Spalte1836]]&lt;$BC$8),1,2))</f>
        <v>2</v>
      </c>
      <c r="W189" s="111"/>
      <c r="X189" s="111"/>
      <c r="Y189" s="111"/>
      <c r="Z189" s="111"/>
      <c r="AA189" s="111"/>
      <c r="AB189" s="111"/>
      <c r="AC189" s="111"/>
      <c r="AD189" s="111"/>
      <c r="AE189" s="111"/>
      <c r="AF189" s="111"/>
      <c r="AG189" s="111"/>
      <c r="AH189" s="111"/>
      <c r="AI189" s="111"/>
      <c r="AJ189" s="111"/>
      <c r="AK189" s="111"/>
      <c r="AL189" s="111"/>
      <c r="AM189" s="111"/>
      <c r="AN189" s="111"/>
      <c r="AO189" s="111"/>
      <c r="AP189" s="111"/>
      <c r="AQ189" s="111"/>
      <c r="AR189" s="111"/>
      <c r="AS189" s="111"/>
      <c r="AT189" s="111"/>
      <c r="AU189" s="111"/>
      <c r="AV189" s="111"/>
      <c r="AW189" s="111">
        <v>1</v>
      </c>
      <c r="AX189" s="111"/>
      <c r="AY189" s="111"/>
      <c r="AZ189" s="111"/>
      <c r="BA189" s="111"/>
      <c r="BB189" s="111"/>
      <c r="BC189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9</v>
      </c>
      <c r="BD189" s="105" t="s">
        <v>426</v>
      </c>
    </row>
    <row r="190" spans="1:56" x14ac:dyDescent="0.35">
      <c r="A190" s="30" t="s">
        <v>365</v>
      </c>
      <c r="B190" s="30" t="s">
        <v>366</v>
      </c>
      <c r="C190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90" s="32">
        <f>IF(Tabelle2[[#This Row],[Spalte5]]&lt;=E$7,0,IF(AND(Tabelle2[[#This Row],[Spalte5]]&gt;E$7,Tabelle2[[#This Row],[Spalte5]]&lt;=E$8),1,2))</f>
        <v>2</v>
      </c>
      <c r="E190" s="3">
        <v>1442</v>
      </c>
      <c r="F190" s="35" t="s">
        <v>34</v>
      </c>
      <c r="G190" s="42">
        <f>IF(Tabelle2[[#This Row],[Spalte7]]&lt;=H$7,0,IF(AND(Tabelle2[[#This Row],[Spalte7]]&gt;H$7,Tabelle2[[#This Row],[Spalte7]]&lt;=H$8),1,2))</f>
        <v>0</v>
      </c>
      <c r="H190" s="57">
        <v>4.4999999999999997E-3</v>
      </c>
      <c r="I190" s="35" t="s">
        <v>34</v>
      </c>
      <c r="J190" s="42">
        <f>IF(Tabelle2[[#This Row],[Spalte9]]&gt;=K$7,0,IF(AND(Tabelle2[[#This Row],[Spalte9]]&lt;K$7,Tabelle2[[#This Row],[Spalte9]]&gt;=K$8),1,2))</f>
        <v>0</v>
      </c>
      <c r="K190" s="4">
        <v>114</v>
      </c>
      <c r="L190" s="35" t="s">
        <v>34</v>
      </c>
      <c r="M190" s="42">
        <f>IF(Tabelle2[[#This Row],[Spalte13]]&gt;=N$7,0,IF(AND(Tabelle2[[#This Row],[Spalte13]]&lt;N$7,Tabelle2[[#This Row],[Spalte13]]&gt;=N$8),1,2))</f>
        <v>2</v>
      </c>
      <c r="N190" s="3">
        <v>1.89</v>
      </c>
      <c r="O190" s="55" t="s">
        <v>34</v>
      </c>
      <c r="P190" s="76">
        <v>114</v>
      </c>
      <c r="Q190" s="75" t="s">
        <v>38</v>
      </c>
      <c r="R190" s="74">
        <f>IF(Tabelle2[[#This Row],[Spalte15]]&lt;=S$7,0,IF(AND(Tabelle2[[#This Row],[Spalte15]]&gt;S$7,Tabelle2[[#This Row],[Spalte15]]&lt;=S$8),1,2))</f>
        <v>0</v>
      </c>
      <c r="S190" s="83">
        <v>26.76</v>
      </c>
      <c r="T190" s="89" t="s">
        <v>68</v>
      </c>
      <c r="U190" s="90">
        <v>43975</v>
      </c>
      <c r="V190" s="116">
        <f>IF(Tabelle2[[#This Row],[Spalte1836]]&lt;$BC$7,0,IF(AND(Tabelle2[[#This Row],[Spalte1836]]&gt;=$BC$7,Tabelle2[[#This Row],[Spalte1836]]&lt;$BC$8),1,2))</f>
        <v>2</v>
      </c>
      <c r="W190" s="111"/>
      <c r="X190" s="111"/>
      <c r="Y190" s="111"/>
      <c r="Z190" s="111">
        <v>1</v>
      </c>
      <c r="AA190" s="111"/>
      <c r="AB190" s="111"/>
      <c r="AC190" s="111"/>
      <c r="AD190" s="111"/>
      <c r="AE190" s="111"/>
      <c r="AF190" s="111"/>
      <c r="AG190" s="111"/>
      <c r="AH190" s="111"/>
      <c r="AI190" s="111"/>
      <c r="AJ190" s="111"/>
      <c r="AK190" s="111"/>
      <c r="AL190" s="111"/>
      <c r="AM190" s="111">
        <v>1</v>
      </c>
      <c r="AN190" s="111"/>
      <c r="AO190" s="111"/>
      <c r="AP190" s="111"/>
      <c r="AQ190" s="111"/>
      <c r="AR190" s="111"/>
      <c r="AS190" s="111">
        <v>1</v>
      </c>
      <c r="AT190" s="111"/>
      <c r="AU190" s="111"/>
      <c r="AV190" s="111"/>
      <c r="AW190" s="111"/>
      <c r="AX190" s="111"/>
      <c r="AY190" s="111">
        <v>1</v>
      </c>
      <c r="AZ190" s="111"/>
      <c r="BA190" s="111"/>
      <c r="BB190" s="111"/>
      <c r="BC190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9</v>
      </c>
      <c r="BD190" s="105" t="s">
        <v>426</v>
      </c>
    </row>
    <row r="191" spans="1:56" x14ac:dyDescent="0.35">
      <c r="A191" s="30" t="s">
        <v>213</v>
      </c>
      <c r="B191" s="30" t="s">
        <v>214</v>
      </c>
      <c r="C191" s="50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91" s="32">
        <f>IF(Tabelle2[[#This Row],[Spalte5]]&lt;=E$7,0,IF(AND(Tabelle2[[#This Row],[Spalte5]]&gt;E$7,Tabelle2[[#This Row],[Spalte5]]&lt;=E$8),1,2))</f>
        <v>2</v>
      </c>
      <c r="E191" s="3">
        <v>990</v>
      </c>
      <c r="F191" s="35" t="s">
        <v>34</v>
      </c>
      <c r="G191" s="42">
        <f>IF(Tabelle2[[#This Row],[Spalte7]]&lt;=H$7,0,IF(AND(Tabelle2[[#This Row],[Spalte7]]&gt;H$7,Tabelle2[[#This Row],[Spalte7]]&lt;=H$8),1,2))</f>
        <v>0</v>
      </c>
      <c r="H191" s="57">
        <v>2.7E-4</v>
      </c>
      <c r="I191" s="35" t="s">
        <v>34</v>
      </c>
      <c r="J191" s="42">
        <f>IF(Tabelle2[[#This Row],[Spalte9]]&gt;=K$7,0,IF(AND(Tabelle2[[#This Row],[Spalte9]]&lt;K$7,Tabelle2[[#This Row],[Spalte9]]&gt;=K$8),1,2))</f>
        <v>0</v>
      </c>
      <c r="K191" s="4">
        <v>384</v>
      </c>
      <c r="L191" s="35" t="s">
        <v>34</v>
      </c>
      <c r="M191" s="42">
        <f>IF(Tabelle2[[#This Row],[Spalte13]]&gt;=N$7,0,IF(AND(Tabelle2[[#This Row],[Spalte13]]&lt;N$7,Tabelle2[[#This Row],[Spalte13]]&gt;=N$8),1,2))</f>
        <v>0</v>
      </c>
      <c r="N191" s="4">
        <v>7.6</v>
      </c>
      <c r="O191" s="55" t="s">
        <v>34</v>
      </c>
      <c r="P191" s="76">
        <v>207</v>
      </c>
      <c r="Q191" s="75" t="s">
        <v>35</v>
      </c>
      <c r="R191" s="74">
        <f>IF(Tabelle2[[#This Row],[Spalte15]]&lt;=S$7,0,IF(AND(Tabelle2[[#This Row],[Spalte15]]&gt;S$7,Tabelle2[[#This Row],[Spalte15]]&lt;=S$8),1,2))</f>
        <v>2</v>
      </c>
      <c r="S191" s="83" t="s">
        <v>409</v>
      </c>
      <c r="T191" s="92"/>
      <c r="U191" s="90">
        <v>43975</v>
      </c>
      <c r="V191" s="116">
        <f>IF(Tabelle2[[#This Row],[Spalte1836]]&lt;$BC$7,0,IF(AND(Tabelle2[[#This Row],[Spalte1836]]&gt;=$BC$7,Tabelle2[[#This Row],[Spalte1836]]&lt;$BC$8),1,2))</f>
        <v>2</v>
      </c>
      <c r="W191" s="111"/>
      <c r="X191" s="111"/>
      <c r="Y191" s="111"/>
      <c r="Z191" s="111"/>
      <c r="AA191" s="111"/>
      <c r="AB191" s="111"/>
      <c r="AC191" s="111"/>
      <c r="AD191" s="111"/>
      <c r="AE191" s="111"/>
      <c r="AF191" s="111"/>
      <c r="AG191" s="111"/>
      <c r="AH191" s="111"/>
      <c r="AI191" s="111"/>
      <c r="AJ191" s="111"/>
      <c r="AK191" s="111"/>
      <c r="AL191" s="111"/>
      <c r="AM191" s="111"/>
      <c r="AN191" s="111"/>
      <c r="AO191" s="111"/>
      <c r="AP191" s="111"/>
      <c r="AQ191" s="111"/>
      <c r="AR191" s="111"/>
      <c r="AS191" s="111"/>
      <c r="AT191" s="111"/>
      <c r="AU191" s="111"/>
      <c r="AV191" s="111"/>
      <c r="AW191" s="111">
        <v>1</v>
      </c>
      <c r="AX191" s="111"/>
      <c r="AY191" s="111"/>
      <c r="AZ191" s="111"/>
      <c r="BA191" s="111"/>
      <c r="BB191" s="111"/>
      <c r="BC191" s="111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9</v>
      </c>
      <c r="BD191" s="108" t="s">
        <v>426</v>
      </c>
    </row>
    <row r="192" spans="1:56" x14ac:dyDescent="0.35">
      <c r="A192" s="26" t="s">
        <v>357</v>
      </c>
      <c r="B192" s="26" t="s">
        <v>358</v>
      </c>
      <c r="C192" s="51" t="str">
        <f>IF(AND(Tabelle2[[#This Row],[Spalte42]]=0,Tabelle2[[#This Row],[Spalte62]]=0,Tabelle2[[#This Row],[Spalte82]]=0,Tabelle2[[#This Row],[Spalte122]]=0,Tabelle2[[#This Row],[Spalte1422]]=0,Tabelle2[[#This Row],[Spalte172]]=0),"unrestricted",IF(AND(Tabelle2[[#This Row],[Spalte42]]&lt;=1,Tabelle2[[#This Row],[Spalte62]]&lt;=1,Tabelle2[[#This Row],[Spalte82]]&lt;=1,Tabelle2[[#This Row],[Spalte122]]&lt;=1,Tabelle2[[#This Row],[Spalte1422]]&lt;=1,Tabelle2[[#This Row],[Spalte172]]&lt;=1),"restricted","not suitable"))</f>
        <v>not suitable</v>
      </c>
      <c r="D192" s="33">
        <f>IF(Tabelle2[[#This Row],[Spalte5]]&lt;=E$7,0,IF(AND(Tabelle2[[#This Row],[Spalte5]]&gt;E$7,Tabelle2[[#This Row],[Spalte5]]&lt;=E$8),1,2))</f>
        <v>0</v>
      </c>
      <c r="E192" s="27">
        <v>879</v>
      </c>
      <c r="F192" s="36" t="s">
        <v>34</v>
      </c>
      <c r="G192" s="59">
        <f>IF(Tabelle2[[#This Row],[Spalte7]]&lt;=H$7,0,IF(AND(Tabelle2[[#This Row],[Spalte7]]&gt;H$7,Tabelle2[[#This Row],[Spalte7]]&lt;=H$8),1,2))</f>
        <v>2</v>
      </c>
      <c r="H192" s="96">
        <v>1.79</v>
      </c>
      <c r="I192" s="36" t="s">
        <v>34</v>
      </c>
      <c r="J192" s="59">
        <f>IF(Tabelle2[[#This Row],[Spalte9]]&gt;=K$7,0,IF(AND(Tabelle2[[#This Row],[Spalte9]]&lt;K$7,Tabelle2[[#This Row],[Spalte9]]&gt;=K$8),1,2))</f>
        <v>1</v>
      </c>
      <c r="K192" s="61">
        <v>80</v>
      </c>
      <c r="L192" s="36" t="s">
        <v>34</v>
      </c>
      <c r="M192" s="59">
        <f>IF(Tabelle2[[#This Row],[Spalte13]]&gt;=N$7,0,IF(AND(Tabelle2[[#This Row],[Spalte13]]&lt;N$7,Tabelle2[[#This Row],[Spalte13]]&gt;=N$8),1,2))</f>
        <v>2</v>
      </c>
      <c r="N192" s="27">
        <v>2.13</v>
      </c>
      <c r="O192" s="28" t="s">
        <v>72</v>
      </c>
      <c r="P192" s="79">
        <v>-11</v>
      </c>
      <c r="Q192" s="80" t="s">
        <v>35</v>
      </c>
      <c r="R192" s="81">
        <f>IF(Tabelle2[[#This Row],[Spalte15]]&lt;=S$7,0,IF(AND(Tabelle2[[#This Row],[Spalte15]]&gt;S$7,Tabelle2[[#This Row],[Spalte15]]&lt;=S$8),1,2))</f>
        <v>0</v>
      </c>
      <c r="S192" s="85">
        <v>48.7</v>
      </c>
      <c r="T192" s="121" t="s">
        <v>68</v>
      </c>
      <c r="U192" s="93">
        <v>43975</v>
      </c>
      <c r="V192" s="117">
        <f>IF(Tabelle2[[#This Row],[Spalte1836]]&lt;$BC$7,0,IF(AND(Tabelle2[[#This Row],[Spalte1836]]&gt;=$BC$7,Tabelle2[[#This Row],[Spalte1836]]&lt;$BC$8),1,2))</f>
        <v>2</v>
      </c>
      <c r="W192" s="115">
        <v>1</v>
      </c>
      <c r="X192" s="115"/>
      <c r="Y192" s="115"/>
      <c r="Z192" s="115"/>
      <c r="AA192" s="115"/>
      <c r="AB192" s="115"/>
      <c r="AC192" s="115"/>
      <c r="AD192" s="115"/>
      <c r="AE192" s="115">
        <v>1</v>
      </c>
      <c r="AF192" s="115"/>
      <c r="AG192" s="115">
        <v>1</v>
      </c>
      <c r="AH192" s="115"/>
      <c r="AI192" s="115"/>
      <c r="AJ192" s="115"/>
      <c r="AK192" s="115"/>
      <c r="AL192" s="115"/>
      <c r="AM192" s="115"/>
      <c r="AN192" s="115"/>
      <c r="AO192" s="115"/>
      <c r="AP192" s="115">
        <v>1</v>
      </c>
      <c r="AQ192" s="115"/>
      <c r="AR192" s="115"/>
      <c r="AS192" s="115"/>
      <c r="AT192" s="115"/>
      <c r="AU192" s="115">
        <v>1</v>
      </c>
      <c r="AV192" s="115">
        <v>1</v>
      </c>
      <c r="AW192" s="115"/>
      <c r="AX192" s="115"/>
      <c r="AY192" s="115"/>
      <c r="AZ192" s="115"/>
      <c r="BA192" s="115">
        <v>1</v>
      </c>
      <c r="BB192" s="111"/>
      <c r="BC192" s="115">
        <f>IF(OR(Tabelle2[[#This Row],[Spalte18323]]=1,Tabelle2[[#This Row],[Spalte18324]]=1,Tabelle2[[#This Row],[Spalte1833]]=1,Tabelle2[[#This Row],[Spalte18332]]=1,Tabelle2[[#This Row],[Spalte18333]]=1,Tabelle2[[#This Row],[Spalte1834]]=1),"9",IF(OR(Tabelle2[[#This Row],[Spalte18322]]=1),"7",IF(OR(Tabelle2[[#This Row],[Spalte1832]]=1,Tabelle2[[#This Row],[Spalte183]]=1,Tabelle2[[#This Row],[Spalte185]]=1,Tabelle2[[#This Row],[Spalte184]]=1,Tabelle2[[#This Row],[Spalte189]]=1,Tabelle2[[#This Row],[Spalte1886]]=1,Tabelle2[[#This Row],[Spalte1885]]=1,Tabelle2[[#This Row],[Spalte1884]]=1),"6",IF(OR(Tabelle2[[#This Row],[Spalte1883]]=1,Tabelle2[[#This Row],[Spalte1882]]=1),"4",IF(OR(Tabelle2[[#This Row],[Spalte1896]]=1,Tabelle2[[#This Row],[Spalte1895]]=1,Tabelle2[[#This Row],[Spalte1894]]=1,Tabelle2[[#This Row],[Spalte1893]]=1,Tabelle2[[#This Row],[Spalte1892]]=1,Tabelle2[[#This Row],[Spalte1891]]=1,Tabelle2[[#This Row],[Spalte1890]]=1,Tabelle2[[#This Row],[Spalte1889]]=1,Tabelle2[[#This Row],[Spalte1888]]=1,Tabelle2[[#This Row],[Spalte1887]]=1,Tabelle2[[#This Row],[Spalte188]]=1,Tabelle2[[#This Row],[Spalte187]]=1,Tabelle2[[#This Row],[Spalte186]]=1),"2","1")))))+Tabelle2[[#This Row],[Spalte1835]]+Tabelle2[[#This Row],[Spalte18352]]</f>
        <v>10</v>
      </c>
      <c r="BD192" s="109" t="s">
        <v>426</v>
      </c>
    </row>
    <row r="193" spans="8:19" x14ac:dyDescent="0.35">
      <c r="H193" s="45"/>
      <c r="S193" s="67"/>
    </row>
    <row r="194" spans="8:19" x14ac:dyDescent="0.35">
      <c r="H194" s="45"/>
    </row>
    <row r="195" spans="8:19" x14ac:dyDescent="0.35">
      <c r="H195" s="45"/>
    </row>
    <row r="196" spans="8:19" x14ac:dyDescent="0.35">
      <c r="H196" s="45"/>
    </row>
    <row r="197" spans="8:19" x14ac:dyDescent="0.35">
      <c r="H197" s="45"/>
    </row>
    <row r="198" spans="8:19" x14ac:dyDescent="0.35">
      <c r="H198" s="45"/>
    </row>
    <row r="199" spans="8:19" x14ac:dyDescent="0.35">
      <c r="H199" s="45"/>
    </row>
    <row r="200" spans="8:19" x14ac:dyDescent="0.35">
      <c r="H200" s="45"/>
    </row>
    <row r="201" spans="8:19" x14ac:dyDescent="0.35">
      <c r="H201" s="45"/>
    </row>
    <row r="202" spans="8:19" x14ac:dyDescent="0.35">
      <c r="H202" s="45"/>
    </row>
    <row r="203" spans="8:19" x14ac:dyDescent="0.35">
      <c r="H203" s="45"/>
    </row>
    <row r="204" spans="8:19" x14ac:dyDescent="0.35">
      <c r="H204" s="45"/>
    </row>
    <row r="205" spans="8:19" x14ac:dyDescent="0.35">
      <c r="H205" s="45"/>
    </row>
    <row r="206" spans="8:19" x14ac:dyDescent="0.35">
      <c r="H206" s="45"/>
    </row>
    <row r="207" spans="8:19" x14ac:dyDescent="0.35">
      <c r="H207" s="45"/>
    </row>
    <row r="208" spans="8:19" x14ac:dyDescent="0.35">
      <c r="H208" s="45"/>
    </row>
    <row r="209" spans="8:8" x14ac:dyDescent="0.35">
      <c r="H209" s="45"/>
    </row>
    <row r="210" spans="8:8" x14ac:dyDescent="0.35">
      <c r="H210" s="45"/>
    </row>
    <row r="211" spans="8:8" x14ac:dyDescent="0.35">
      <c r="H211" s="45"/>
    </row>
    <row r="212" spans="8:8" x14ac:dyDescent="0.35">
      <c r="H212" s="45"/>
    </row>
    <row r="213" spans="8:8" x14ac:dyDescent="0.35">
      <c r="H213" s="45"/>
    </row>
    <row r="214" spans="8:8" x14ac:dyDescent="0.35">
      <c r="H214" s="45"/>
    </row>
    <row r="215" spans="8:8" x14ac:dyDescent="0.35">
      <c r="H215" s="45"/>
    </row>
    <row r="216" spans="8:8" x14ac:dyDescent="0.35">
      <c r="H216" s="45"/>
    </row>
    <row r="217" spans="8:8" x14ac:dyDescent="0.35">
      <c r="H217" s="45"/>
    </row>
    <row r="218" spans="8:8" x14ac:dyDescent="0.35">
      <c r="H218" s="45"/>
    </row>
    <row r="219" spans="8:8" x14ac:dyDescent="0.35">
      <c r="H219" s="45"/>
    </row>
    <row r="220" spans="8:8" x14ac:dyDescent="0.35">
      <c r="H220" s="45"/>
    </row>
    <row r="221" spans="8:8" x14ac:dyDescent="0.35">
      <c r="H221" s="45"/>
    </row>
    <row r="222" spans="8:8" x14ac:dyDescent="0.35">
      <c r="H222" s="45"/>
    </row>
    <row r="223" spans="8:8" x14ac:dyDescent="0.35">
      <c r="H223" s="45"/>
    </row>
    <row r="224" spans="8:8" x14ac:dyDescent="0.35">
      <c r="H224" s="45"/>
    </row>
    <row r="225" spans="8:8" x14ac:dyDescent="0.35">
      <c r="H225" s="45"/>
    </row>
    <row r="226" spans="8:8" x14ac:dyDescent="0.35">
      <c r="H226" s="45"/>
    </row>
    <row r="227" spans="8:8" x14ac:dyDescent="0.35">
      <c r="H227" s="45"/>
    </row>
    <row r="228" spans="8:8" x14ac:dyDescent="0.35">
      <c r="H228" s="45"/>
    </row>
    <row r="229" spans="8:8" x14ac:dyDescent="0.35">
      <c r="H229" s="45"/>
    </row>
    <row r="230" spans="8:8" x14ac:dyDescent="0.35">
      <c r="H230" s="45"/>
    </row>
    <row r="231" spans="8:8" x14ac:dyDescent="0.35">
      <c r="H231" s="45"/>
    </row>
    <row r="232" spans="8:8" x14ac:dyDescent="0.35">
      <c r="H232" s="45"/>
    </row>
    <row r="233" spans="8:8" x14ac:dyDescent="0.35">
      <c r="H233" s="45"/>
    </row>
    <row r="234" spans="8:8" x14ac:dyDescent="0.35">
      <c r="H234" s="45"/>
    </row>
    <row r="235" spans="8:8" x14ac:dyDescent="0.35">
      <c r="H235" s="45"/>
    </row>
    <row r="236" spans="8:8" x14ac:dyDescent="0.35">
      <c r="H236" s="45"/>
    </row>
    <row r="237" spans="8:8" x14ac:dyDescent="0.35">
      <c r="H237" s="45"/>
    </row>
    <row r="238" spans="8:8" x14ac:dyDescent="0.35">
      <c r="H238" s="45"/>
    </row>
    <row r="239" spans="8:8" x14ac:dyDescent="0.35">
      <c r="H239" s="45"/>
    </row>
    <row r="240" spans="8:8" x14ac:dyDescent="0.35">
      <c r="H240" s="45"/>
    </row>
    <row r="241" spans="8:8" x14ac:dyDescent="0.35">
      <c r="H241" s="45"/>
    </row>
    <row r="242" spans="8:8" x14ac:dyDescent="0.35">
      <c r="H242" s="45"/>
    </row>
    <row r="243" spans="8:8" x14ac:dyDescent="0.35">
      <c r="H243" s="45"/>
    </row>
    <row r="244" spans="8:8" x14ac:dyDescent="0.35">
      <c r="H244" s="45"/>
    </row>
    <row r="245" spans="8:8" x14ac:dyDescent="0.35">
      <c r="H245" s="45"/>
    </row>
    <row r="246" spans="8:8" x14ac:dyDescent="0.35">
      <c r="H246" s="45"/>
    </row>
    <row r="247" spans="8:8" x14ac:dyDescent="0.35">
      <c r="H247" s="45"/>
    </row>
    <row r="248" spans="8:8" x14ac:dyDescent="0.35">
      <c r="H248" s="45"/>
    </row>
    <row r="249" spans="8:8" x14ac:dyDescent="0.35">
      <c r="H249" s="45"/>
    </row>
    <row r="250" spans="8:8" x14ac:dyDescent="0.35">
      <c r="H250" s="45"/>
    </row>
    <row r="251" spans="8:8" x14ac:dyDescent="0.35">
      <c r="H251" s="45"/>
    </row>
    <row r="252" spans="8:8" x14ac:dyDescent="0.35">
      <c r="H252" s="45"/>
    </row>
    <row r="253" spans="8:8" x14ac:dyDescent="0.35">
      <c r="H253" s="45"/>
    </row>
    <row r="254" spans="8:8" x14ac:dyDescent="0.35">
      <c r="H254" s="45"/>
    </row>
    <row r="255" spans="8:8" x14ac:dyDescent="0.35">
      <c r="H255" s="45"/>
    </row>
    <row r="256" spans="8:8" x14ac:dyDescent="0.35">
      <c r="H256" s="45"/>
    </row>
    <row r="257" spans="8:8" x14ac:dyDescent="0.35">
      <c r="H257" s="45"/>
    </row>
    <row r="258" spans="8:8" x14ac:dyDescent="0.35">
      <c r="H258" s="45"/>
    </row>
    <row r="259" spans="8:8" x14ac:dyDescent="0.35">
      <c r="H259" s="45"/>
    </row>
    <row r="260" spans="8:8" x14ac:dyDescent="0.35">
      <c r="H260" s="45"/>
    </row>
    <row r="261" spans="8:8" x14ac:dyDescent="0.35">
      <c r="H261" s="45"/>
    </row>
    <row r="262" spans="8:8" x14ac:dyDescent="0.35">
      <c r="H262" s="45"/>
    </row>
    <row r="263" spans="8:8" x14ac:dyDescent="0.35">
      <c r="H263" s="45"/>
    </row>
    <row r="264" spans="8:8" x14ac:dyDescent="0.35">
      <c r="H264" s="45"/>
    </row>
    <row r="265" spans="8:8" x14ac:dyDescent="0.35">
      <c r="H265" s="45"/>
    </row>
    <row r="266" spans="8:8" x14ac:dyDescent="0.35">
      <c r="H266" s="45"/>
    </row>
    <row r="267" spans="8:8" x14ac:dyDescent="0.35">
      <c r="H267" s="45"/>
    </row>
    <row r="268" spans="8:8" x14ac:dyDescent="0.35">
      <c r="H268" s="45"/>
    </row>
    <row r="269" spans="8:8" x14ac:dyDescent="0.35">
      <c r="H269" s="45"/>
    </row>
    <row r="270" spans="8:8" x14ac:dyDescent="0.35">
      <c r="H270" s="45"/>
    </row>
    <row r="271" spans="8:8" x14ac:dyDescent="0.35">
      <c r="H271" s="45"/>
    </row>
    <row r="272" spans="8:8" x14ac:dyDescent="0.35">
      <c r="H272" s="45"/>
    </row>
    <row r="273" spans="8:8" x14ac:dyDescent="0.35">
      <c r="H273" s="45"/>
    </row>
    <row r="274" spans="8:8" x14ac:dyDescent="0.35">
      <c r="H274" s="45"/>
    </row>
    <row r="275" spans="8:8" x14ac:dyDescent="0.35">
      <c r="H275" s="45"/>
    </row>
    <row r="276" spans="8:8" x14ac:dyDescent="0.35">
      <c r="H276" s="45"/>
    </row>
    <row r="277" spans="8:8" x14ac:dyDescent="0.35">
      <c r="H277" s="45"/>
    </row>
    <row r="278" spans="8:8" x14ac:dyDescent="0.35">
      <c r="H278" s="45"/>
    </row>
    <row r="279" spans="8:8" x14ac:dyDescent="0.35">
      <c r="H279" s="45"/>
    </row>
    <row r="280" spans="8:8" x14ac:dyDescent="0.35">
      <c r="H280" s="45"/>
    </row>
    <row r="281" spans="8:8" x14ac:dyDescent="0.35">
      <c r="H281" s="45"/>
    </row>
    <row r="282" spans="8:8" x14ac:dyDescent="0.35">
      <c r="H282" s="45"/>
    </row>
    <row r="283" spans="8:8" x14ac:dyDescent="0.35">
      <c r="H283" s="45"/>
    </row>
    <row r="284" spans="8:8" x14ac:dyDescent="0.35">
      <c r="H284" s="45"/>
    </row>
    <row r="285" spans="8:8" x14ac:dyDescent="0.35">
      <c r="H285" s="45"/>
    </row>
    <row r="286" spans="8:8" x14ac:dyDescent="0.35">
      <c r="H286" s="45"/>
    </row>
    <row r="287" spans="8:8" x14ac:dyDescent="0.35">
      <c r="H287" s="45"/>
    </row>
    <row r="288" spans="8:8" x14ac:dyDescent="0.35">
      <c r="H288" s="45"/>
    </row>
    <row r="289" spans="8:8" x14ac:dyDescent="0.35">
      <c r="H289" s="45"/>
    </row>
    <row r="290" spans="8:8" x14ac:dyDescent="0.35">
      <c r="H290" s="45"/>
    </row>
    <row r="291" spans="8:8" x14ac:dyDescent="0.35">
      <c r="H291" s="45"/>
    </row>
    <row r="292" spans="8:8" x14ac:dyDescent="0.35">
      <c r="H292" s="45"/>
    </row>
    <row r="293" spans="8:8" x14ac:dyDescent="0.35">
      <c r="H293" s="45"/>
    </row>
    <row r="294" spans="8:8" x14ac:dyDescent="0.35">
      <c r="H294" s="45"/>
    </row>
    <row r="295" spans="8:8" x14ac:dyDescent="0.35">
      <c r="H295" s="45"/>
    </row>
    <row r="296" spans="8:8" x14ac:dyDescent="0.35">
      <c r="H296" s="45"/>
    </row>
    <row r="297" spans="8:8" x14ac:dyDescent="0.35">
      <c r="H297" s="45"/>
    </row>
    <row r="298" spans="8:8" x14ac:dyDescent="0.35">
      <c r="H298" s="45"/>
    </row>
    <row r="299" spans="8:8" x14ac:dyDescent="0.35">
      <c r="H299" s="45"/>
    </row>
    <row r="300" spans="8:8" x14ac:dyDescent="0.35">
      <c r="H300" s="45"/>
    </row>
    <row r="301" spans="8:8" x14ac:dyDescent="0.35">
      <c r="H301" s="45"/>
    </row>
    <row r="302" spans="8:8" x14ac:dyDescent="0.35">
      <c r="H302" s="45"/>
    </row>
    <row r="303" spans="8:8" x14ac:dyDescent="0.35">
      <c r="H303" s="45"/>
    </row>
    <row r="304" spans="8:8" x14ac:dyDescent="0.35">
      <c r="H304" s="45"/>
    </row>
    <row r="305" spans="8:8" x14ac:dyDescent="0.35">
      <c r="H305" s="45"/>
    </row>
    <row r="306" spans="8:8" x14ac:dyDescent="0.35">
      <c r="H306" s="45"/>
    </row>
    <row r="307" spans="8:8" x14ac:dyDescent="0.35">
      <c r="H307" s="45"/>
    </row>
    <row r="308" spans="8:8" x14ac:dyDescent="0.35">
      <c r="H308" s="45"/>
    </row>
    <row r="309" spans="8:8" x14ac:dyDescent="0.35">
      <c r="H309" s="45"/>
    </row>
    <row r="310" spans="8:8" x14ac:dyDescent="0.35">
      <c r="H310" s="45"/>
    </row>
    <row r="311" spans="8:8" x14ac:dyDescent="0.35">
      <c r="H311" s="45"/>
    </row>
    <row r="312" spans="8:8" x14ac:dyDescent="0.35">
      <c r="H312" s="45"/>
    </row>
    <row r="313" spans="8:8" x14ac:dyDescent="0.35">
      <c r="H313" s="45"/>
    </row>
    <row r="314" spans="8:8" x14ac:dyDescent="0.35">
      <c r="H314" s="45"/>
    </row>
    <row r="315" spans="8:8" x14ac:dyDescent="0.35">
      <c r="H315" s="45"/>
    </row>
    <row r="316" spans="8:8" x14ac:dyDescent="0.35">
      <c r="H316" s="45"/>
    </row>
    <row r="317" spans="8:8" x14ac:dyDescent="0.35">
      <c r="H317" s="45"/>
    </row>
    <row r="318" spans="8:8" x14ac:dyDescent="0.35">
      <c r="H318" s="45"/>
    </row>
    <row r="319" spans="8:8" x14ac:dyDescent="0.35">
      <c r="H319" s="45"/>
    </row>
    <row r="320" spans="8:8" x14ac:dyDescent="0.35">
      <c r="H320" s="45"/>
    </row>
    <row r="321" spans="8:8" x14ac:dyDescent="0.35">
      <c r="H321" s="45"/>
    </row>
    <row r="322" spans="8:8" x14ac:dyDescent="0.35">
      <c r="H322" s="45"/>
    </row>
    <row r="323" spans="8:8" x14ac:dyDescent="0.35">
      <c r="H323" s="45"/>
    </row>
    <row r="324" spans="8:8" x14ac:dyDescent="0.35">
      <c r="H324" s="45"/>
    </row>
    <row r="325" spans="8:8" x14ac:dyDescent="0.35">
      <c r="H325" s="45"/>
    </row>
    <row r="326" spans="8:8" x14ac:dyDescent="0.35">
      <c r="H326" s="45"/>
    </row>
    <row r="327" spans="8:8" x14ac:dyDescent="0.35">
      <c r="H327" s="45"/>
    </row>
    <row r="328" spans="8:8" x14ac:dyDescent="0.35">
      <c r="H328" s="45"/>
    </row>
    <row r="329" spans="8:8" x14ac:dyDescent="0.35">
      <c r="H329" s="45"/>
    </row>
    <row r="330" spans="8:8" x14ac:dyDescent="0.35">
      <c r="H330" s="45"/>
    </row>
    <row r="331" spans="8:8" x14ac:dyDescent="0.35">
      <c r="H331" s="45"/>
    </row>
    <row r="332" spans="8:8" x14ac:dyDescent="0.35">
      <c r="H332" s="45"/>
    </row>
    <row r="333" spans="8:8" x14ac:dyDescent="0.35">
      <c r="H333" s="45"/>
    </row>
    <row r="334" spans="8:8" x14ac:dyDescent="0.35">
      <c r="H334" s="45"/>
    </row>
    <row r="335" spans="8:8" x14ac:dyDescent="0.35">
      <c r="H335" s="45"/>
    </row>
    <row r="336" spans="8:8" x14ac:dyDescent="0.35">
      <c r="H336" s="45"/>
    </row>
    <row r="337" spans="8:8" x14ac:dyDescent="0.35">
      <c r="H337" s="45"/>
    </row>
    <row r="338" spans="8:8" x14ac:dyDescent="0.35">
      <c r="H338" s="45"/>
    </row>
    <row r="339" spans="8:8" x14ac:dyDescent="0.35">
      <c r="H339" s="45"/>
    </row>
    <row r="340" spans="8:8" x14ac:dyDescent="0.35">
      <c r="H340" s="45"/>
    </row>
    <row r="341" spans="8:8" x14ac:dyDescent="0.35">
      <c r="H341" s="45"/>
    </row>
    <row r="342" spans="8:8" x14ac:dyDescent="0.35">
      <c r="H342" s="45"/>
    </row>
    <row r="343" spans="8:8" x14ac:dyDescent="0.35">
      <c r="H343" s="45"/>
    </row>
    <row r="344" spans="8:8" x14ac:dyDescent="0.35">
      <c r="H344" s="45"/>
    </row>
    <row r="345" spans="8:8" x14ac:dyDescent="0.35">
      <c r="H345" s="45"/>
    </row>
    <row r="346" spans="8:8" x14ac:dyDescent="0.35">
      <c r="H346" s="45"/>
    </row>
    <row r="347" spans="8:8" x14ac:dyDescent="0.35">
      <c r="H347" s="45"/>
    </row>
    <row r="348" spans="8:8" x14ac:dyDescent="0.35">
      <c r="H348" s="45"/>
    </row>
    <row r="349" spans="8:8" x14ac:dyDescent="0.35">
      <c r="H349" s="45"/>
    </row>
    <row r="350" spans="8:8" x14ac:dyDescent="0.35">
      <c r="H350" s="45"/>
    </row>
    <row r="351" spans="8:8" x14ac:dyDescent="0.35">
      <c r="H351" s="45"/>
    </row>
    <row r="352" spans="8:8" x14ac:dyDescent="0.35">
      <c r="H352" s="45"/>
    </row>
    <row r="353" spans="8:8" x14ac:dyDescent="0.35">
      <c r="H353" s="45"/>
    </row>
    <row r="354" spans="8:8" x14ac:dyDescent="0.35">
      <c r="H354" s="45"/>
    </row>
    <row r="355" spans="8:8" x14ac:dyDescent="0.35">
      <c r="H355" s="45"/>
    </row>
    <row r="356" spans="8:8" x14ac:dyDescent="0.35">
      <c r="H356" s="45"/>
    </row>
    <row r="357" spans="8:8" x14ac:dyDescent="0.35">
      <c r="H357" s="45"/>
    </row>
    <row r="358" spans="8:8" x14ac:dyDescent="0.35">
      <c r="H358" s="45"/>
    </row>
    <row r="359" spans="8:8" x14ac:dyDescent="0.35">
      <c r="H359" s="45"/>
    </row>
    <row r="360" spans="8:8" x14ac:dyDescent="0.35">
      <c r="H360" s="45"/>
    </row>
    <row r="361" spans="8:8" x14ac:dyDescent="0.35">
      <c r="H361" s="45"/>
    </row>
    <row r="362" spans="8:8" x14ac:dyDescent="0.35">
      <c r="H362" s="45"/>
    </row>
    <row r="363" spans="8:8" x14ac:dyDescent="0.35">
      <c r="H363" s="45"/>
    </row>
    <row r="364" spans="8:8" x14ac:dyDescent="0.35">
      <c r="H364" s="45"/>
    </row>
    <row r="365" spans="8:8" x14ac:dyDescent="0.35">
      <c r="H365" s="45"/>
    </row>
    <row r="366" spans="8:8" x14ac:dyDescent="0.35">
      <c r="H366" s="45"/>
    </row>
    <row r="367" spans="8:8" x14ac:dyDescent="0.35">
      <c r="H367" s="45"/>
    </row>
    <row r="368" spans="8:8" x14ac:dyDescent="0.35">
      <c r="H368" s="45"/>
    </row>
  </sheetData>
  <mergeCells count="11">
    <mergeCell ref="BC3:BD4"/>
    <mergeCell ref="P4:Q4"/>
    <mergeCell ref="S3:U4"/>
    <mergeCell ref="A3:A4"/>
    <mergeCell ref="B3:B4"/>
    <mergeCell ref="C3:C4"/>
    <mergeCell ref="E4:F4"/>
    <mergeCell ref="N4:O4"/>
    <mergeCell ref="H4:I4"/>
    <mergeCell ref="K4:L4"/>
    <mergeCell ref="E3:O3"/>
  </mergeCells>
  <phoneticPr fontId="13" type="noConversion"/>
  <conditionalFormatting sqref="N10:N192">
    <cfRule type="expression" dxfId="104" priority="257">
      <formula>$N10&lt;=$N$8</formula>
    </cfRule>
    <cfRule type="expression" dxfId="103" priority="258">
      <formula>$N10&lt;=$N$7</formula>
    </cfRule>
  </conditionalFormatting>
  <conditionalFormatting sqref="H10:H192">
    <cfRule type="expression" dxfId="102" priority="265">
      <formula>$H10&gt;=$H$8</formula>
    </cfRule>
    <cfRule type="expression" dxfId="101" priority="266">
      <formula>$H10&gt;=$H$7</formula>
    </cfRule>
  </conditionalFormatting>
  <conditionalFormatting sqref="L44:M44">
    <cfRule type="expression" dxfId="100" priority="235">
      <formula>$C44="No"</formula>
    </cfRule>
    <cfRule type="expression" dxfId="99" priority="236">
      <formula>$C44="Possible"</formula>
    </cfRule>
  </conditionalFormatting>
  <conditionalFormatting sqref="L37:M37">
    <cfRule type="expression" dxfId="98" priority="237">
      <formula>$C37="No"</formula>
    </cfRule>
    <cfRule type="expression" dxfId="97" priority="238">
      <formula>$C37="Possible"</formula>
    </cfRule>
  </conditionalFormatting>
  <conditionalFormatting sqref="E68:G68">
    <cfRule type="expression" dxfId="96" priority="233">
      <formula>$C68="No"</formula>
    </cfRule>
    <cfRule type="expression" dxfId="95" priority="234">
      <formula>$C68="Possible"</formula>
    </cfRule>
  </conditionalFormatting>
  <conditionalFormatting sqref="E10:E192">
    <cfRule type="expression" dxfId="94" priority="231">
      <formula>$E10&gt;=$E$8</formula>
    </cfRule>
    <cfRule type="expression" dxfId="93" priority="232">
      <formula>$E10&gt;=$E$7</formula>
    </cfRule>
  </conditionalFormatting>
  <conditionalFormatting sqref="L153:M153">
    <cfRule type="expression" dxfId="92" priority="229">
      <formula>$C153="No"</formula>
    </cfRule>
    <cfRule type="expression" dxfId="91" priority="230">
      <formula>$C153="Possible"</formula>
    </cfRule>
  </conditionalFormatting>
  <conditionalFormatting sqref="K10:K192 P110:P111 Q161:R161 P113:P192">
    <cfRule type="expression" dxfId="90" priority="263">
      <formula>$K10&lt;=$K$8</formula>
    </cfRule>
    <cfRule type="expression" dxfId="89" priority="264">
      <formula>$K10&lt;=$K$7</formula>
    </cfRule>
  </conditionalFormatting>
  <conditionalFormatting sqref="L154:M154">
    <cfRule type="expression" dxfId="88" priority="135">
      <formula>$C154="No"</formula>
    </cfRule>
    <cfRule type="expression" dxfId="87" priority="136">
      <formula>$C154="Possible"</formula>
    </cfRule>
  </conditionalFormatting>
  <conditionalFormatting sqref="T10:V10">
    <cfRule type="expression" dxfId="86" priority="5">
      <formula>$S10&gt;=$S$8</formula>
    </cfRule>
    <cfRule type="expression" dxfId="85" priority="6">
      <formula>$S10&gt;=$S$7</formula>
    </cfRule>
  </conditionalFormatting>
  <conditionalFormatting sqref="A10:BD192">
    <cfRule type="expression" dxfId="84" priority="7">
      <formula>$C10="not suitable"</formula>
    </cfRule>
    <cfRule type="expression" dxfId="83" priority="8">
      <formula>$C10="restricted"</formula>
    </cfRule>
  </conditionalFormatting>
  <conditionalFormatting sqref="S10:S192">
    <cfRule type="expression" dxfId="82" priority="255">
      <formula>$S10&gt;=$S$8</formula>
    </cfRule>
    <cfRule type="expression" dxfId="81" priority="256">
      <formula>$S10&gt;=$S$7</formula>
    </cfRule>
  </conditionalFormatting>
  <conditionalFormatting sqref="BC10:BC192">
    <cfRule type="expression" dxfId="80" priority="1">
      <formula>BC10&gt;=$BC$8</formula>
    </cfRule>
    <cfRule type="expression" dxfId="79" priority="2">
      <formula>AND(BC10&gt;=$BC$7,BC10&lt;$BC$8)</formula>
    </cfRule>
  </conditionalFormatting>
  <hyperlinks>
    <hyperlink ref="B113" r:id="rId1" display="https://www.sigmaaldrich.com/catalog/search?term=589-98-0&amp;interface=CAS%20No.&amp;N=0&amp;mode=partialmax&amp;lang=de&amp;region=DE&amp;focus=product" xr:uid="{00000000-0004-0000-0000-000000000000}"/>
    <hyperlink ref="L123" r:id="rId2" xr:uid="{00000000-0004-0000-0000-000001000000}"/>
    <hyperlink ref="L63" r:id="rId3" xr:uid="{00000000-0004-0000-0000-000002000000}"/>
    <hyperlink ref="L40" r:id="rId4" xr:uid="{00000000-0004-0000-0000-000003000000}"/>
    <hyperlink ref="L176" r:id="rId5" xr:uid="{00000000-0004-0000-0000-000004000000}"/>
    <hyperlink ref="L125" r:id="rId6" xr:uid="{00000000-0004-0000-0000-000005000000}"/>
    <hyperlink ref="L177" r:id="rId7" xr:uid="{00000000-0004-0000-0000-000006000000}"/>
    <hyperlink ref="L136" r:id="rId8" xr:uid="{00000000-0004-0000-0000-000007000000}"/>
    <hyperlink ref="L27" r:id="rId9" xr:uid="{00000000-0004-0000-0000-000008000000}"/>
    <hyperlink ref="L135" r:id="rId10" xr:uid="{00000000-0004-0000-0000-000009000000}"/>
    <hyperlink ref="L36" r:id="rId11" xr:uid="{00000000-0004-0000-0000-00000A000000}"/>
    <hyperlink ref="L134" r:id="rId12" xr:uid="{00000000-0004-0000-0000-00000B000000}"/>
    <hyperlink ref="L184" r:id="rId13" xr:uid="{00000000-0004-0000-0000-00000C000000}"/>
    <hyperlink ref="L117" r:id="rId14" xr:uid="{00000000-0004-0000-0000-00000D000000}"/>
    <hyperlink ref="L179" r:id="rId15" xr:uid="{00000000-0004-0000-0000-00000E000000}"/>
    <hyperlink ref="L82" r:id="rId16" xr:uid="{00000000-0004-0000-0000-00000F000000}"/>
    <hyperlink ref="L150" r:id="rId17" xr:uid="{00000000-0004-0000-0000-000010000000}"/>
    <hyperlink ref="L186" r:id="rId18" xr:uid="{00000000-0004-0000-0000-000011000000}"/>
    <hyperlink ref="L121" r:id="rId19" xr:uid="{00000000-0004-0000-0000-000012000000}"/>
    <hyperlink ref="L31" r:id="rId20" xr:uid="{00000000-0004-0000-0000-000013000000}"/>
    <hyperlink ref="B176" r:id="rId21" display="https://www.sigmaaldrich.com/catalog/search?term=706-31-0&amp;interface=CAS%20No.&amp;N=0&amp;mode=partialmax&amp;lang=de&amp;region=DE&amp;focus=product" xr:uid="{00000000-0004-0000-0000-000014000000}"/>
    <hyperlink ref="I176" r:id="rId22" xr:uid="{00000000-0004-0000-0000-000015000000}"/>
    <hyperlink ref="O176" r:id="rId23" xr:uid="{00000000-0004-0000-0000-000016000000}"/>
    <hyperlink ref="I27" r:id="rId24" xr:uid="{00000000-0004-0000-0000-000017000000}"/>
    <hyperlink ref="F27" r:id="rId25" xr:uid="{00000000-0004-0000-0000-000018000000}"/>
    <hyperlink ref="O27" r:id="rId26" xr:uid="{00000000-0004-0000-0000-000019000000}"/>
    <hyperlink ref="I125" r:id="rId27" xr:uid="{00000000-0004-0000-0000-00001A000000}"/>
    <hyperlink ref="F125" r:id="rId28" xr:uid="{00000000-0004-0000-0000-00001B000000}"/>
    <hyperlink ref="O125" r:id="rId29" xr:uid="{00000000-0004-0000-0000-00001C000000}"/>
    <hyperlink ref="L137" r:id="rId30" xr:uid="{00000000-0004-0000-0000-00001D000000}"/>
    <hyperlink ref="I137" r:id="rId31" xr:uid="{00000000-0004-0000-0000-00001E000000}"/>
    <hyperlink ref="F137" r:id="rId32" xr:uid="{00000000-0004-0000-0000-00001F000000}"/>
    <hyperlink ref="I177" r:id="rId33" xr:uid="{00000000-0004-0000-0000-000020000000}"/>
    <hyperlink ref="F177" r:id="rId34" xr:uid="{00000000-0004-0000-0000-000021000000}"/>
    <hyperlink ref="L62" r:id="rId35" xr:uid="{00000000-0004-0000-0000-000022000000}"/>
    <hyperlink ref="I123" r:id="rId36" xr:uid="{00000000-0004-0000-0000-000023000000}"/>
    <hyperlink ref="F123" r:id="rId37" xr:uid="{00000000-0004-0000-0000-000024000000}"/>
    <hyperlink ref="O123" r:id="rId38" xr:uid="{00000000-0004-0000-0000-000025000000}"/>
    <hyperlink ref="L115" r:id="rId39" xr:uid="{00000000-0004-0000-0000-000026000000}"/>
    <hyperlink ref="O115" r:id="rId40" xr:uid="{00000000-0004-0000-0000-000027000000}"/>
    <hyperlink ref="I61" r:id="rId41" xr:uid="{00000000-0004-0000-0000-000028000000}"/>
    <hyperlink ref="L61" r:id="rId42" xr:uid="{00000000-0004-0000-0000-000029000000}"/>
    <hyperlink ref="O61" r:id="rId43" xr:uid="{00000000-0004-0000-0000-00002A000000}"/>
    <hyperlink ref="O60" r:id="rId44" xr:uid="{00000000-0004-0000-0000-00002B000000}"/>
    <hyperlink ref="L126" r:id="rId45" xr:uid="{00000000-0004-0000-0000-00002C000000}"/>
    <hyperlink ref="O126" r:id="rId46" xr:uid="{00000000-0004-0000-0000-00002D000000}"/>
    <hyperlink ref="F134" r:id="rId47" xr:uid="{00000000-0004-0000-0000-00002E000000}"/>
    <hyperlink ref="O134" r:id="rId48" xr:uid="{00000000-0004-0000-0000-00002F000000}"/>
    <hyperlink ref="I121" r:id="rId49" xr:uid="{00000000-0004-0000-0000-000030000000}"/>
    <hyperlink ref="F121" r:id="rId50" xr:uid="{00000000-0004-0000-0000-000031000000}"/>
    <hyperlink ref="O121" r:id="rId51" xr:uid="{00000000-0004-0000-0000-000032000000}"/>
    <hyperlink ref="I31" r:id="rId52" xr:uid="{00000000-0004-0000-0000-000033000000}"/>
    <hyperlink ref="F31" r:id="rId53" xr:uid="{00000000-0004-0000-0000-000034000000}"/>
    <hyperlink ref="O31" r:id="rId54" xr:uid="{00000000-0004-0000-0000-000035000000}"/>
    <hyperlink ref="L35" r:id="rId55" xr:uid="{00000000-0004-0000-0000-000036000000}"/>
    <hyperlink ref="O35" r:id="rId56" xr:uid="{00000000-0004-0000-0000-000037000000}"/>
    <hyperlink ref="I117" r:id="rId57" xr:uid="{00000000-0004-0000-0000-000038000000}"/>
    <hyperlink ref="F117" r:id="rId58" xr:uid="{00000000-0004-0000-0000-000039000000}"/>
    <hyperlink ref="O117" r:id="rId59" xr:uid="{00000000-0004-0000-0000-00003A000000}"/>
    <hyperlink ref="F36" r:id="rId60" xr:uid="{00000000-0004-0000-0000-00003B000000}"/>
    <hyperlink ref="L139" r:id="rId61" xr:uid="{00000000-0004-0000-0000-00003C000000}"/>
    <hyperlink ref="I59" r:id="rId62" xr:uid="{00000000-0004-0000-0000-00003D000000}"/>
    <hyperlink ref="L59" r:id="rId63" xr:uid="{00000000-0004-0000-0000-00003E000000}"/>
    <hyperlink ref="O59" r:id="rId64" xr:uid="{00000000-0004-0000-0000-00003F000000}"/>
    <hyperlink ref="F40" r:id="rId65" xr:uid="{00000000-0004-0000-0000-000040000000}"/>
    <hyperlink ref="O40" r:id="rId66" xr:uid="{00000000-0004-0000-0000-000041000000}"/>
    <hyperlink ref="L118" r:id="rId67" xr:uid="{00000000-0004-0000-0000-000042000000}"/>
    <hyperlink ref="O118" r:id="rId68" xr:uid="{00000000-0004-0000-0000-000043000000}"/>
    <hyperlink ref="L32" r:id="rId69" xr:uid="{00000000-0004-0000-0000-000044000000}"/>
    <hyperlink ref="I32" r:id="rId70" xr:uid="{00000000-0004-0000-0000-000045000000}"/>
    <hyperlink ref="F32" r:id="rId71" xr:uid="{00000000-0004-0000-0000-000046000000}"/>
    <hyperlink ref="O32" r:id="rId72" xr:uid="{00000000-0004-0000-0000-000047000000}"/>
    <hyperlink ref="F184" r:id="rId73" xr:uid="{00000000-0004-0000-0000-000048000000}"/>
    <hyperlink ref="O184" r:id="rId74" xr:uid="{00000000-0004-0000-0000-000049000000}"/>
    <hyperlink ref="O140" r:id="rId75" xr:uid="{00000000-0004-0000-0000-00004A000000}"/>
    <hyperlink ref="I63" r:id="rId76" xr:uid="{00000000-0004-0000-0000-00004B000000}"/>
    <hyperlink ref="F63" r:id="rId77" xr:uid="{00000000-0004-0000-0000-00004C000000}"/>
    <hyperlink ref="O63" r:id="rId78" xr:uid="{00000000-0004-0000-0000-00004D000000}"/>
    <hyperlink ref="I136" r:id="rId79" xr:uid="{00000000-0004-0000-0000-00004E000000}"/>
    <hyperlink ref="F136" r:id="rId80" xr:uid="{00000000-0004-0000-0000-00004F000000}"/>
    <hyperlink ref="O136" r:id="rId81" xr:uid="{00000000-0004-0000-0000-000050000000}"/>
    <hyperlink ref="I135" r:id="rId82" xr:uid="{00000000-0004-0000-0000-000051000000}"/>
    <hyperlink ref="F135" r:id="rId83" xr:uid="{00000000-0004-0000-0000-000052000000}"/>
    <hyperlink ref="O135" r:id="rId84" xr:uid="{00000000-0004-0000-0000-000053000000}"/>
    <hyperlink ref="L190" r:id="rId85" xr:uid="{00000000-0004-0000-0000-000054000000}"/>
    <hyperlink ref="I190" r:id="rId86" xr:uid="{00000000-0004-0000-0000-000055000000}"/>
    <hyperlink ref="F190" r:id="rId87" xr:uid="{00000000-0004-0000-0000-000056000000}"/>
    <hyperlink ref="O190" r:id="rId88" xr:uid="{00000000-0004-0000-0000-000057000000}"/>
    <hyperlink ref="L70" r:id="rId89" xr:uid="{00000000-0004-0000-0000-000058000000}"/>
    <hyperlink ref="L71" r:id="rId90" xr:uid="{00000000-0004-0000-0000-000059000000}"/>
    <hyperlink ref="L69" r:id="rId91" xr:uid="{00000000-0004-0000-0000-00005A000000}"/>
    <hyperlink ref="L165" r:id="rId92" xr:uid="{00000000-0004-0000-0000-00005B000000}"/>
    <hyperlink ref="L96" r:id="rId93" xr:uid="{00000000-0004-0000-0000-00005C000000}"/>
    <hyperlink ref="L95" r:id="rId94" xr:uid="{00000000-0004-0000-0000-00005D000000}"/>
    <hyperlink ref="L93" r:id="rId95" xr:uid="{00000000-0004-0000-0000-00005E000000}"/>
    <hyperlink ref="L55" r:id="rId96" xr:uid="{00000000-0004-0000-0000-00005F000000}"/>
    <hyperlink ref="O55" r:id="rId97" xr:uid="{00000000-0004-0000-0000-000060000000}"/>
    <hyperlink ref="L84" r:id="rId98" xr:uid="{00000000-0004-0000-0000-000061000000}"/>
    <hyperlink ref="I84" r:id="rId99" xr:uid="{00000000-0004-0000-0000-000062000000}"/>
    <hyperlink ref="F84" r:id="rId100" xr:uid="{00000000-0004-0000-0000-000063000000}"/>
    <hyperlink ref="O84" r:id="rId101" xr:uid="{00000000-0004-0000-0000-000064000000}"/>
    <hyperlink ref="L143" r:id="rId102" xr:uid="{00000000-0004-0000-0000-000065000000}"/>
    <hyperlink ref="I143" r:id="rId103" xr:uid="{00000000-0004-0000-0000-000066000000}"/>
    <hyperlink ref="F143" r:id="rId104" xr:uid="{00000000-0004-0000-0000-000067000000}"/>
    <hyperlink ref="O143" r:id="rId105" xr:uid="{00000000-0004-0000-0000-000068000000}"/>
    <hyperlink ref="L107" r:id="rId106" xr:uid="{00000000-0004-0000-0000-000069000000}"/>
    <hyperlink ref="O107" r:id="rId107" xr:uid="{00000000-0004-0000-0000-00006A000000}"/>
    <hyperlink ref="L46" r:id="rId108" xr:uid="{00000000-0004-0000-0000-00006B000000}"/>
    <hyperlink ref="I46" r:id="rId109" xr:uid="{00000000-0004-0000-0000-00006C000000}"/>
    <hyperlink ref="F46" r:id="rId110" xr:uid="{00000000-0004-0000-0000-00006D000000}"/>
    <hyperlink ref="O46" r:id="rId111" xr:uid="{00000000-0004-0000-0000-00006E000000}"/>
    <hyperlink ref="L80" r:id="rId112" xr:uid="{00000000-0004-0000-0000-00006F000000}"/>
    <hyperlink ref="I80" r:id="rId113" xr:uid="{00000000-0004-0000-0000-000070000000}"/>
    <hyperlink ref="F80" r:id="rId114" xr:uid="{00000000-0004-0000-0000-000071000000}"/>
    <hyperlink ref="O80" r:id="rId115" xr:uid="{00000000-0004-0000-0000-000072000000}"/>
    <hyperlink ref="L158" r:id="rId116" xr:uid="{00000000-0004-0000-0000-000073000000}"/>
    <hyperlink ref="I158" r:id="rId117" xr:uid="{00000000-0004-0000-0000-000074000000}"/>
    <hyperlink ref="F158" r:id="rId118" xr:uid="{00000000-0004-0000-0000-000075000000}"/>
    <hyperlink ref="O158" r:id="rId119" xr:uid="{00000000-0004-0000-0000-000076000000}"/>
    <hyperlink ref="I186" r:id="rId120" xr:uid="{00000000-0004-0000-0000-000077000000}"/>
    <hyperlink ref="F186" r:id="rId121" xr:uid="{00000000-0004-0000-0000-000078000000}"/>
    <hyperlink ref="O186" r:id="rId122" xr:uid="{00000000-0004-0000-0000-000079000000}"/>
    <hyperlink ref="I182" r:id="rId123" xr:uid="{00000000-0004-0000-0000-00007A000000}"/>
    <hyperlink ref="F182" r:id="rId124" xr:uid="{00000000-0004-0000-0000-00007B000000}"/>
    <hyperlink ref="O182" r:id="rId125" xr:uid="{00000000-0004-0000-0000-00007C000000}"/>
    <hyperlink ref="L94" r:id="rId126" xr:uid="{00000000-0004-0000-0000-00007D000000}"/>
    <hyperlink ref="I94" r:id="rId127" xr:uid="{00000000-0004-0000-0000-00007E000000}"/>
    <hyperlink ref="F94" r:id="rId128" xr:uid="{00000000-0004-0000-0000-00007F000000}"/>
    <hyperlink ref="O94" r:id="rId129" xr:uid="{00000000-0004-0000-0000-000080000000}"/>
    <hyperlink ref="L54" r:id="rId130" xr:uid="{00000000-0004-0000-0000-000081000000}"/>
    <hyperlink ref="L58" r:id="rId131" xr:uid="{00000000-0004-0000-0000-000082000000}"/>
    <hyperlink ref="O58" r:id="rId132" xr:uid="{00000000-0004-0000-0000-000083000000}"/>
    <hyperlink ref="L142" r:id="rId133" xr:uid="{00000000-0004-0000-0000-000084000000}"/>
    <hyperlink ref="O142" r:id="rId134" xr:uid="{00000000-0004-0000-0000-000085000000}"/>
    <hyperlink ref="L170" r:id="rId135" xr:uid="{00000000-0004-0000-0000-000086000000}"/>
    <hyperlink ref="I170" r:id="rId136" xr:uid="{00000000-0004-0000-0000-000087000000}"/>
    <hyperlink ref="F170" r:id="rId137" xr:uid="{00000000-0004-0000-0000-000088000000}"/>
    <hyperlink ref="O170" r:id="rId138" xr:uid="{00000000-0004-0000-0000-000089000000}"/>
    <hyperlink ref="L155" r:id="rId139" xr:uid="{00000000-0004-0000-0000-00008A000000}"/>
    <hyperlink ref="F155" r:id="rId140" xr:uid="{00000000-0004-0000-0000-00008B000000}"/>
    <hyperlink ref="L85" r:id="rId141" xr:uid="{00000000-0004-0000-0000-00008C000000}"/>
    <hyperlink ref="I85" r:id="rId142" xr:uid="{00000000-0004-0000-0000-00008D000000}"/>
    <hyperlink ref="F85" r:id="rId143" xr:uid="{00000000-0004-0000-0000-00008E000000}"/>
    <hyperlink ref="O85" r:id="rId144" xr:uid="{00000000-0004-0000-0000-00008F000000}"/>
    <hyperlink ref="L64" r:id="rId145" xr:uid="{00000000-0004-0000-0000-000090000000}"/>
    <hyperlink ref="F64" r:id="rId146" xr:uid="{00000000-0004-0000-0000-000091000000}"/>
    <hyperlink ref="L174" r:id="rId147" xr:uid="{00000000-0004-0000-0000-000092000000}"/>
    <hyperlink ref="I174" r:id="rId148" xr:uid="{00000000-0004-0000-0000-000093000000}"/>
    <hyperlink ref="F174" r:id="rId149" xr:uid="{00000000-0004-0000-0000-000094000000}"/>
    <hyperlink ref="O174" r:id="rId150" xr:uid="{00000000-0004-0000-0000-000095000000}"/>
    <hyperlink ref="L112" r:id="rId151" xr:uid="{00000000-0004-0000-0000-000096000000}"/>
    <hyperlink ref="O112" r:id="rId152" xr:uid="{00000000-0004-0000-0000-000097000000}"/>
    <hyperlink ref="L83" r:id="rId153" xr:uid="{00000000-0004-0000-0000-000098000000}"/>
    <hyperlink ref="I83" r:id="rId154" xr:uid="{00000000-0004-0000-0000-000099000000}"/>
    <hyperlink ref="F83" r:id="rId155" xr:uid="{00000000-0004-0000-0000-00009A000000}"/>
    <hyperlink ref="O83" r:id="rId156" xr:uid="{00000000-0004-0000-0000-00009B000000}"/>
    <hyperlink ref="L159" r:id="rId157" xr:uid="{00000000-0004-0000-0000-00009C000000}"/>
    <hyperlink ref="L157" r:id="rId158" xr:uid="{00000000-0004-0000-0000-00009D000000}"/>
    <hyperlink ref="O157" r:id="rId159" xr:uid="{00000000-0004-0000-0000-00009E000000}"/>
    <hyperlink ref="L106" r:id="rId160" xr:uid="{00000000-0004-0000-0000-00009F000000}"/>
    <hyperlink ref="F106" r:id="rId161" xr:uid="{00000000-0004-0000-0000-0000A0000000}"/>
    <hyperlink ref="L110" r:id="rId162" xr:uid="{00000000-0004-0000-0000-0000A1000000}"/>
    <hyperlink ref="L65" r:id="rId163" xr:uid="{00000000-0004-0000-0000-0000A2000000}"/>
    <hyperlink ref="I150" r:id="rId164" xr:uid="{00000000-0004-0000-0000-0000A3000000}"/>
    <hyperlink ref="F150" r:id="rId165" xr:uid="{00000000-0004-0000-0000-0000A4000000}"/>
    <hyperlink ref="O150" r:id="rId166" xr:uid="{00000000-0004-0000-0000-0000A5000000}"/>
    <hyperlink ref="O132" r:id="rId167" xr:uid="{00000000-0004-0000-0000-0000A6000000}"/>
    <hyperlink ref="L173" r:id="rId168" xr:uid="{00000000-0004-0000-0000-0000A7000000}"/>
    <hyperlink ref="L188" r:id="rId169" xr:uid="{00000000-0004-0000-0000-0000A8000000}"/>
    <hyperlink ref="L128" r:id="rId170" xr:uid="{00000000-0004-0000-0000-0000A9000000}"/>
    <hyperlink ref="L103" r:id="rId171" xr:uid="{00000000-0004-0000-0000-0000AA000000}"/>
    <hyperlink ref="I103" r:id="rId172" xr:uid="{00000000-0004-0000-0000-0000AB000000}"/>
    <hyperlink ref="F103" r:id="rId173" xr:uid="{00000000-0004-0000-0000-0000AC000000}"/>
    <hyperlink ref="O103" r:id="rId174" xr:uid="{00000000-0004-0000-0000-0000AD000000}"/>
    <hyperlink ref="L172" r:id="rId175" xr:uid="{00000000-0004-0000-0000-0000AE000000}"/>
    <hyperlink ref="L145" r:id="rId176" xr:uid="{00000000-0004-0000-0000-0000AF000000}"/>
    <hyperlink ref="F191" r:id="rId177" xr:uid="{00000000-0004-0000-0000-0000B0000000}"/>
    <hyperlink ref="L144" r:id="rId178" xr:uid="{00000000-0004-0000-0000-0000B1000000}"/>
    <hyperlink ref="L153" r:id="rId179" xr:uid="{00000000-0004-0000-0000-0000B2000000}"/>
    <hyperlink ref="L133" r:id="rId180" xr:uid="{00000000-0004-0000-0000-0000B3000000}"/>
    <hyperlink ref="L73" r:id="rId181" xr:uid="{00000000-0004-0000-0000-0000B4000000}"/>
    <hyperlink ref="L140" r:id="rId182" xr:uid="{00000000-0004-0000-0000-0000B5000000}"/>
    <hyperlink ref="L60" r:id="rId183" xr:uid="{00000000-0004-0000-0000-0000B6000000}"/>
    <hyperlink ref="O51" r:id="rId184" xr:uid="{00000000-0004-0000-0000-0000B7000000}"/>
    <hyperlink ref="O113" r:id="rId185" xr:uid="{00000000-0004-0000-0000-0000B8000000}"/>
    <hyperlink ref="O137" r:id="rId186" xr:uid="{00000000-0004-0000-0000-0000B9000000}"/>
    <hyperlink ref="Q133" r:id="rId187" xr:uid="{00000000-0004-0000-0000-0000BA000000}"/>
    <hyperlink ref="Q98" r:id="rId188" xr:uid="{00000000-0004-0000-0000-0000BB000000}"/>
    <hyperlink ref="L98" r:id="rId189" xr:uid="{00000000-0004-0000-0000-0000BC000000}"/>
    <hyperlink ref="Q90" r:id="rId190" xr:uid="{00000000-0004-0000-0000-0000BD000000}"/>
    <hyperlink ref="L171" r:id="rId191" xr:uid="{00000000-0004-0000-0000-0000BE000000}"/>
    <hyperlink ref="Q171" r:id="rId192" xr:uid="{00000000-0004-0000-0000-0000BF000000}"/>
    <hyperlink ref="L91" r:id="rId193" xr:uid="{00000000-0004-0000-0000-0000C0000000}"/>
    <hyperlink ref="Q110" r:id="rId194" xr:uid="{00000000-0004-0000-0000-0000C1000000}"/>
    <hyperlink ref="L104" r:id="rId195" xr:uid="{00000000-0004-0000-0000-0000C2000000}"/>
    <hyperlink ref="Q104" r:id="rId196" xr:uid="{00000000-0004-0000-0000-0000C3000000}"/>
    <hyperlink ref="L44" r:id="rId197" xr:uid="{00000000-0004-0000-0000-0000C4000000}"/>
    <hyperlink ref="Q44" r:id="rId198" xr:uid="{00000000-0004-0000-0000-0000C5000000}"/>
    <hyperlink ref="L92" r:id="rId199" xr:uid="{00000000-0004-0000-0000-0000C6000000}"/>
    <hyperlink ref="Q92" r:id="rId200" xr:uid="{00000000-0004-0000-0000-0000C7000000}"/>
    <hyperlink ref="Q49" r:id="rId201" xr:uid="{00000000-0004-0000-0000-0000C8000000}"/>
    <hyperlink ref="L52" r:id="rId202" xr:uid="{00000000-0004-0000-0000-0000C9000000}"/>
    <hyperlink ref="Q52" r:id="rId203" xr:uid="{00000000-0004-0000-0000-0000CA000000}"/>
    <hyperlink ref="L79" r:id="rId204" xr:uid="{00000000-0004-0000-0000-0000CB000000}"/>
    <hyperlink ref="Q79" r:id="rId205" xr:uid="{00000000-0004-0000-0000-0000CC000000}"/>
    <hyperlink ref="Q173" r:id="rId206" xr:uid="{00000000-0004-0000-0000-0000CD000000}"/>
    <hyperlink ref="Q123" r:id="rId207" xr:uid="{00000000-0004-0000-0000-0000CE000000}"/>
    <hyperlink ref="Q85" r:id="rId208" xr:uid="{00000000-0004-0000-0000-0000CF000000}"/>
    <hyperlink ref="L168" r:id="rId209" xr:uid="{00000000-0004-0000-0000-0000D0000000}"/>
    <hyperlink ref="Q168" r:id="rId210" xr:uid="{00000000-0004-0000-0000-0000D1000000}"/>
    <hyperlink ref="L76" r:id="rId211" xr:uid="{00000000-0004-0000-0000-0000D2000000}"/>
    <hyperlink ref="L175" r:id="rId212" xr:uid="{00000000-0004-0000-0000-0000D3000000}"/>
    <hyperlink ref="L77" r:id="rId213" xr:uid="{00000000-0004-0000-0000-0000D4000000}"/>
    <hyperlink ref="L75" r:id="rId214" xr:uid="{00000000-0004-0000-0000-0000D5000000}"/>
    <hyperlink ref="L108" r:id="rId215" xr:uid="{00000000-0004-0000-0000-0000D6000000}"/>
    <hyperlink ref="L56" r:id="rId216" xr:uid="{00000000-0004-0000-0000-0000D7000000}"/>
    <hyperlink ref="L81" r:id="rId217" xr:uid="{00000000-0004-0000-0000-0000D8000000}"/>
    <hyperlink ref="L86" r:id="rId218" xr:uid="{00000000-0004-0000-0000-0000D9000000}"/>
    <hyperlink ref="L100" r:id="rId219" xr:uid="{00000000-0004-0000-0000-0000DA000000}"/>
    <hyperlink ref="L178" r:id="rId220" xr:uid="{00000000-0004-0000-0000-0000DB000000}"/>
    <hyperlink ref="L185" r:id="rId221" xr:uid="{00000000-0004-0000-0000-0000DC000000}"/>
    <hyperlink ref="L114" r:id="rId222" xr:uid="{00000000-0004-0000-0000-0000DD000000}"/>
    <hyperlink ref="L72" r:id="rId223" xr:uid="{00000000-0004-0000-0000-0000DE000000}"/>
    <hyperlink ref="L87" r:id="rId224" xr:uid="{00000000-0004-0000-0000-0000DF000000}"/>
    <hyperlink ref="L141" r:id="rId225" xr:uid="{00000000-0004-0000-0000-0000E0000000}"/>
    <hyperlink ref="Q141" r:id="rId226" xr:uid="{00000000-0004-0000-0000-0000E1000000}"/>
    <hyperlink ref="L154" r:id="rId227" xr:uid="{00000000-0004-0000-0000-0000E2000000}"/>
    <hyperlink ref="L181" r:id="rId228" xr:uid="{00000000-0004-0000-0000-0000E3000000}"/>
    <hyperlink ref="L88" r:id="rId229" xr:uid="{00000000-0004-0000-0000-0000E4000000}"/>
    <hyperlink ref="L169" r:id="rId230" xr:uid="{00000000-0004-0000-0000-0000E5000000}"/>
    <hyperlink ref="L53" r:id="rId231" xr:uid="{00000000-0004-0000-0000-0000E6000000}"/>
    <hyperlink ref="L45" r:id="rId232" xr:uid="{00000000-0004-0000-0000-0000E7000000}"/>
    <hyperlink ref="L111" r:id="rId233" xr:uid="{00000000-0004-0000-0000-0000E8000000}"/>
    <hyperlink ref="L43" r:id="rId234" xr:uid="{00000000-0004-0000-0000-0000E9000000}"/>
    <hyperlink ref="L160" r:id="rId235" xr:uid="{00000000-0004-0000-0000-0000EA000000}"/>
    <hyperlink ref="Q160" r:id="rId236" xr:uid="{00000000-0004-0000-0000-0000EB000000}"/>
    <hyperlink ref="Q188" r:id="rId237" xr:uid="{00000000-0004-0000-0000-0000EC000000}"/>
    <hyperlink ref="L120" r:id="rId238" xr:uid="{00000000-0004-0000-0000-0000ED000000}"/>
    <hyperlink ref="L50" r:id="rId239" xr:uid="{00000000-0004-0000-0000-0000EE000000}"/>
    <hyperlink ref="L89" r:id="rId240" xr:uid="{00000000-0004-0000-0000-0000EF000000}"/>
    <hyperlink ref="L101" r:id="rId241" xr:uid="{00000000-0004-0000-0000-0000F0000000}"/>
    <hyperlink ref="L132" r:id="rId242" xr:uid="{00000000-0004-0000-0000-0000F1000000}"/>
    <hyperlink ref="Q132" r:id="rId243" xr:uid="{00000000-0004-0000-0000-0000F2000000}"/>
    <hyperlink ref="L116" r:id="rId244" xr:uid="{00000000-0004-0000-0000-0000F3000000}"/>
    <hyperlink ref="L166" r:id="rId245" xr:uid="{00000000-0004-0000-0000-0000F4000000}"/>
    <hyperlink ref="Q166" r:id="rId246" xr:uid="{00000000-0004-0000-0000-0000F5000000}"/>
    <hyperlink ref="L163" r:id="rId247" xr:uid="{00000000-0004-0000-0000-0000F6000000}"/>
    <hyperlink ref="Q163" r:id="rId248" xr:uid="{00000000-0004-0000-0000-0000F7000000}"/>
    <hyperlink ref="L130" r:id="rId249" xr:uid="{00000000-0004-0000-0000-0000F8000000}"/>
    <hyperlink ref="Q130" r:id="rId250" xr:uid="{00000000-0004-0000-0000-0000F9000000}"/>
    <hyperlink ref="L102" r:id="rId251" xr:uid="{00000000-0004-0000-0000-0000FA000000}"/>
    <hyperlink ref="Q128" r:id="rId252" xr:uid="{00000000-0004-0000-0000-0000FB000000}"/>
    <hyperlink ref="L164" r:id="rId253" xr:uid="{00000000-0004-0000-0000-0000FC000000}"/>
    <hyperlink ref="Q164" r:id="rId254" xr:uid="{00000000-0004-0000-0000-0000FD000000}"/>
    <hyperlink ref="L124" r:id="rId255" xr:uid="{00000000-0004-0000-0000-0000FE000000}"/>
    <hyperlink ref="L183" r:id="rId256" xr:uid="{00000000-0004-0000-0000-0000FF000000}"/>
    <hyperlink ref="Q183" r:id="rId257" xr:uid="{00000000-0004-0000-0000-000000010000}"/>
    <hyperlink ref="Q165" r:id="rId258" xr:uid="{00000000-0004-0000-0000-000001010000}"/>
    <hyperlink ref="L129" r:id="rId259" xr:uid="{00000000-0004-0000-0000-000002010000}"/>
    <hyperlink ref="L109" r:id="rId260" xr:uid="{00000000-0004-0000-0000-000003010000}"/>
    <hyperlink ref="Q131" r:id="rId261" xr:uid="{00000000-0004-0000-0000-000004010000}"/>
    <hyperlink ref="L131" r:id="rId262" xr:uid="{00000000-0004-0000-0000-000005010000}"/>
    <hyperlink ref="L67" r:id="rId263" xr:uid="{00000000-0004-0000-0000-000006010000}"/>
    <hyperlink ref="Q67" r:id="rId264" xr:uid="{00000000-0004-0000-0000-000007010000}"/>
    <hyperlink ref="L42" r:id="rId265" xr:uid="{00000000-0004-0000-0000-000008010000}"/>
    <hyperlink ref="Q66" r:id="rId266" xr:uid="{00000000-0004-0000-0000-000009010000}"/>
    <hyperlink ref="L187" r:id="rId267" xr:uid="{00000000-0004-0000-0000-00000A010000}"/>
    <hyperlink ref="Q162" r:id="rId268" xr:uid="{00000000-0004-0000-0000-00000B010000}"/>
    <hyperlink ref="L180" r:id="rId269" xr:uid="{00000000-0004-0000-0000-00000C010000}"/>
    <hyperlink ref="Q180" r:id="rId270" xr:uid="{00000000-0004-0000-0000-00000D010000}"/>
    <hyperlink ref="Q41" r:id="rId271" xr:uid="{00000000-0004-0000-0000-00000E010000}"/>
    <hyperlink ref="L151" r:id="rId272" xr:uid="{00000000-0004-0000-0000-00000F010000}"/>
    <hyperlink ref="Q176" r:id="rId273" xr:uid="{00000000-0004-0000-0000-000010010000}"/>
    <hyperlink ref="Q161" r:id="rId274" xr:uid="{00000000-0004-0000-0000-000011010000}"/>
    <hyperlink ref="Q190" r:id="rId275" xr:uid="{00000000-0004-0000-0000-000012010000}"/>
    <hyperlink ref="L47" r:id="rId276" xr:uid="{00000000-0004-0000-0000-000013010000}"/>
    <hyperlink ref="L189" r:id="rId277" xr:uid="{00000000-0004-0000-0000-000014010000}"/>
    <hyperlink ref="L182" r:id="rId278" xr:uid="{00000000-0004-0000-0000-000015010000}"/>
    <hyperlink ref="L68" r:id="rId279" xr:uid="{00000000-0004-0000-0000-000016010000}"/>
    <hyperlink ref="Q74" r:id="rId280" xr:uid="{00000000-0004-0000-0000-000017010000}"/>
    <hyperlink ref="L74" r:id="rId281" xr:uid="{00000000-0004-0000-0000-000018010000}"/>
    <hyperlink ref="L48" r:id="rId282" xr:uid="{00000000-0004-0000-0000-000019010000}"/>
    <hyperlink ref="L127" r:id="rId283" xr:uid="{00000000-0004-0000-0000-00001A010000}"/>
    <hyperlink ref="Q127" r:id="rId284" xr:uid="{00000000-0004-0000-0000-00001B010000}"/>
    <hyperlink ref="L97" r:id="rId285" xr:uid="{00000000-0004-0000-0000-00001C010000}"/>
    <hyperlink ref="L122" r:id="rId286" xr:uid="{00000000-0004-0000-0000-00001D010000}"/>
    <hyperlink ref="Q122" r:id="rId287" xr:uid="{00000000-0004-0000-0000-00001E010000}"/>
    <hyperlink ref="L99" r:id="rId288" xr:uid="{00000000-0004-0000-0000-00001F010000}"/>
    <hyperlink ref="L146" r:id="rId289" xr:uid="{00000000-0004-0000-0000-000020010000}"/>
    <hyperlink ref="O191" r:id="rId290" xr:uid="{00000000-0004-0000-0000-000021010000}"/>
    <hyperlink ref="O87" r:id="rId291" xr:uid="{00000000-0004-0000-0000-000022010000}"/>
    <hyperlink ref="O153" r:id="rId292" xr:uid="{00000000-0004-0000-0000-000023010000}"/>
    <hyperlink ref="O156" r:id="rId293" xr:uid="{00000000-0004-0000-0000-000024010000}"/>
    <hyperlink ref="T114" r:id="rId294" xr:uid="{00000000-0004-0000-0000-000025010000}"/>
    <hyperlink ref="T126" r:id="rId295" xr:uid="{00000000-0004-0000-0000-000026010000}"/>
    <hyperlink ref="T121" r:id="rId296" xr:uid="{00000000-0004-0000-0000-000027010000}"/>
    <hyperlink ref="T36" r:id="rId297" xr:uid="{00000000-0004-0000-0000-000028010000}"/>
    <hyperlink ref="T117" r:id="rId298" xr:uid="{00000000-0004-0000-0000-000029010000}"/>
    <hyperlink ref="T45:T70" r:id="rId299" display="www.sigmaaldrich.com" xr:uid="{00000000-0004-0000-0000-00002A010000}"/>
    <hyperlink ref="T115" r:id="rId300" xr:uid="{00000000-0004-0000-0000-00002B010000}"/>
    <hyperlink ref="T73:T93" r:id="rId301" display="www.sigmaaldrich.com" xr:uid="{00000000-0004-0000-0000-00002C010000}"/>
    <hyperlink ref="T87" r:id="rId302" xr:uid="{00000000-0004-0000-0000-00002D010000}"/>
    <hyperlink ref="T152" r:id="rId303" xr:uid="{00000000-0004-0000-0000-00002E010000}"/>
    <hyperlink ref="T78" r:id="rId304" xr:uid="{00000000-0004-0000-0000-00002F010000}"/>
    <hyperlink ref="T101:T113" r:id="rId305" display="www.sigmaaldrich.com" xr:uid="{00000000-0004-0000-0000-000030010000}"/>
    <hyperlink ref="T147" r:id="rId306" xr:uid="{00000000-0004-0000-0000-000031010000}"/>
    <hyperlink ref="T120" r:id="rId307" xr:uid="{00000000-0004-0000-0000-000032010000}"/>
    <hyperlink ref="T184" r:id="rId308" xr:uid="{00000000-0004-0000-0000-000033010000}"/>
    <hyperlink ref="T65" r:id="rId309" xr:uid="{00000000-0004-0000-0000-000034010000}"/>
    <hyperlink ref="T61" r:id="rId310" xr:uid="{00000000-0004-0000-0000-000035010000}"/>
    <hyperlink ref="T122:T125" r:id="rId311" display="www.sigmaaldrich.com" xr:uid="{00000000-0004-0000-0000-000036010000}"/>
    <hyperlink ref="T116" r:id="rId312" xr:uid="{00000000-0004-0000-0000-000037010000}"/>
    <hyperlink ref="T107" r:id="rId313" xr:uid="{00000000-0004-0000-0000-000038010000}"/>
    <hyperlink ref="T102" r:id="rId314" xr:uid="{00000000-0004-0000-0000-000039010000}"/>
    <hyperlink ref="T60" r:id="rId315" xr:uid="{00000000-0004-0000-0000-00003A010000}"/>
    <hyperlink ref="T124" r:id="rId316" xr:uid="{00000000-0004-0000-0000-00003B010000}"/>
    <hyperlink ref="T105" r:id="rId317" xr:uid="{00000000-0004-0000-0000-00003C010000}"/>
    <hyperlink ref="T183" r:id="rId318" xr:uid="{00000000-0004-0000-0000-00003D010000}"/>
    <hyperlink ref="T112" r:id="rId319" xr:uid="{00000000-0004-0000-0000-00003E010000}"/>
    <hyperlink ref="T94" r:id="rId320" xr:uid="{00000000-0004-0000-0000-00003F010000}"/>
    <hyperlink ref="T113" r:id="rId321" xr:uid="{00000000-0004-0000-0000-000040010000}"/>
    <hyperlink ref="T149:T150" r:id="rId322" display="www.sigmaaldrich.com" xr:uid="{00000000-0004-0000-0000-000041010000}"/>
    <hyperlink ref="T143" r:id="rId323" xr:uid="{00000000-0004-0000-0000-000042010000}"/>
    <hyperlink ref="T144" r:id="rId324" xr:uid="{00000000-0004-0000-0000-000043010000}"/>
    <hyperlink ref="T95" r:id="rId325" xr:uid="{00000000-0004-0000-0000-000044010000}"/>
    <hyperlink ref="T42" r:id="rId326" xr:uid="{00000000-0004-0000-0000-000045010000}"/>
    <hyperlink ref="T157" r:id="rId327" xr:uid="{00000000-0004-0000-0000-000046010000}"/>
    <hyperlink ref="T66" r:id="rId328" xr:uid="{00000000-0004-0000-0000-000047010000}"/>
    <hyperlink ref="T180" r:id="rId329" xr:uid="{00000000-0004-0000-0000-000048010000}"/>
    <hyperlink ref="T41" r:id="rId330" xr:uid="{00000000-0004-0000-0000-000049010000}"/>
    <hyperlink ref="T151" r:id="rId331" xr:uid="{00000000-0004-0000-0000-00004A010000}"/>
    <hyperlink ref="T153" r:id="rId332" xr:uid="{00000000-0004-0000-0000-00004B010000}"/>
    <hyperlink ref="T192" r:id="rId333" xr:uid="{00000000-0004-0000-0000-00004C010000}"/>
    <hyperlink ref="T186" r:id="rId334" xr:uid="{00000000-0004-0000-0000-00004D010000}"/>
    <hyperlink ref="T156" r:id="rId335" xr:uid="{00000000-0004-0000-0000-00004E010000}"/>
    <hyperlink ref="T190" r:id="rId336" xr:uid="{00000000-0004-0000-0000-00004F010000}"/>
    <hyperlink ref="T182" r:id="rId337" xr:uid="{00000000-0004-0000-0000-000050010000}"/>
    <hyperlink ref="T47" r:id="rId338" xr:uid="{00000000-0004-0000-0000-000051010000}"/>
    <hyperlink ref="T189" r:id="rId339" xr:uid="{00000000-0004-0000-0000-000052010000}"/>
    <hyperlink ref="T46" r:id="rId340" xr:uid="{00000000-0004-0000-0000-000053010000}"/>
    <hyperlink ref="T83" r:id="rId341" xr:uid="{00000000-0004-0000-0000-000054010000}"/>
    <hyperlink ref="T48" r:id="rId342" xr:uid="{00000000-0004-0000-0000-000055010000}"/>
    <hyperlink ref="T64" r:id="rId343" xr:uid="{00000000-0004-0000-0000-000056010000}"/>
    <hyperlink ref="T127" r:id="rId344" xr:uid="{00000000-0004-0000-0000-000057010000}"/>
    <hyperlink ref="T155" r:id="rId345" xr:uid="{00000000-0004-0000-0000-000058010000}"/>
    <hyperlink ref="T97" r:id="rId346" xr:uid="{00000000-0004-0000-0000-000059010000}"/>
    <hyperlink ref="T122" r:id="rId347" xr:uid="{00000000-0004-0000-0000-00005A010000}"/>
    <hyperlink ref="T99" r:id="rId348" xr:uid="{00000000-0004-0000-0000-00005B010000}"/>
    <hyperlink ref="T170" r:id="rId349" xr:uid="{00000000-0004-0000-0000-00005C010000}"/>
    <hyperlink ref="T150" r:id="rId350" xr:uid="{00000000-0004-0000-0000-00005D010000}"/>
    <hyperlink ref="T146" r:id="rId351" xr:uid="{00000000-0004-0000-0000-00005E010000}"/>
    <hyperlink ref="T159" r:id="rId352" xr:uid="{00000000-0004-0000-0000-00005F010000}"/>
    <hyperlink ref="T119" r:id="rId353" xr:uid="{00000000-0004-0000-0000-000060010000}"/>
    <hyperlink ref="T11:T35" r:id="rId354" display="www.sigmaaldrich.com" xr:uid="{00000000-0004-0000-0000-000061010000}"/>
    <hyperlink ref="O29" r:id="rId355" xr:uid="{00000000-0004-0000-0000-000062010000}"/>
    <hyperlink ref="O11" r:id="rId356" xr:uid="{00000000-0004-0000-0000-000063010000}"/>
    <hyperlink ref="O10" r:id="rId357" xr:uid="{00000000-0004-0000-0000-000064010000}"/>
    <hyperlink ref="L26" r:id="rId358" xr:uid="{00000000-0004-0000-0000-000065010000}"/>
    <hyperlink ref="I13" r:id="rId359" xr:uid="{00000000-0004-0000-0000-000066010000}"/>
    <hyperlink ref="F10" r:id="rId360" xr:uid="{00000000-0004-0000-0000-000067010000}"/>
    <hyperlink ref="L11:L22" r:id="rId361" display="www.wikipedia.com" xr:uid="{00000000-0004-0000-0000-000068010000}"/>
    <hyperlink ref="O26" r:id="rId362" xr:uid="{00000000-0004-0000-0000-000069010000}"/>
    <hyperlink ref="I26" r:id="rId363" xr:uid="{00000000-0004-0000-0000-00006A010000}"/>
    <hyperlink ref="F26" r:id="rId364" xr:uid="{00000000-0004-0000-0000-00006B010000}"/>
    <hyperlink ref="O17" r:id="rId365" xr:uid="{00000000-0004-0000-0000-00006C010000}"/>
    <hyperlink ref="O34" r:id="rId366" xr:uid="{00000000-0004-0000-0000-00006D010000}"/>
    <hyperlink ref="F34" r:id="rId367" xr:uid="{00000000-0004-0000-0000-00006E010000}"/>
    <hyperlink ref="I34" r:id="rId368" xr:uid="{00000000-0004-0000-0000-00006F010000}"/>
    <hyperlink ref="O37" r:id="rId369" xr:uid="{00000000-0004-0000-0000-000070010000}"/>
    <hyperlink ref="F37" r:id="rId370" xr:uid="{00000000-0004-0000-0000-000071010000}"/>
    <hyperlink ref="I37" r:id="rId371" xr:uid="{00000000-0004-0000-0000-000072010000}"/>
    <hyperlink ref="L37" r:id="rId372" xr:uid="{00000000-0004-0000-0000-000073010000}"/>
    <hyperlink ref="O28" r:id="rId373" xr:uid="{00000000-0004-0000-0000-000074010000}"/>
    <hyperlink ref="I28" r:id="rId374" xr:uid="{00000000-0004-0000-0000-000075010000}"/>
    <hyperlink ref="L28" r:id="rId375" xr:uid="{00000000-0004-0000-0000-000076010000}"/>
    <hyperlink ref="O39" r:id="rId376" xr:uid="{00000000-0004-0000-0000-000077010000}"/>
    <hyperlink ref="F39" r:id="rId377" xr:uid="{00000000-0004-0000-0000-000078010000}"/>
    <hyperlink ref="I39" r:id="rId378" xr:uid="{00000000-0004-0000-0000-000079010000}"/>
    <hyperlink ref="L29" r:id="rId379" xr:uid="{00000000-0004-0000-0000-00007A010000}"/>
    <hyperlink ref="O30" r:id="rId380" xr:uid="{00000000-0004-0000-0000-00007B010000}"/>
    <hyperlink ref="F30" r:id="rId381" xr:uid="{00000000-0004-0000-0000-00007C010000}"/>
    <hyperlink ref="I30" r:id="rId382" xr:uid="{00000000-0004-0000-0000-00007D010000}"/>
    <hyperlink ref="O33" r:id="rId383" xr:uid="{00000000-0004-0000-0000-00007E010000}"/>
    <hyperlink ref="F33" r:id="rId384" xr:uid="{00000000-0004-0000-0000-00007F010000}"/>
    <hyperlink ref="I33" r:id="rId385" xr:uid="{00000000-0004-0000-0000-000080010000}"/>
    <hyperlink ref="L33" r:id="rId386" xr:uid="{00000000-0004-0000-0000-000081010000}"/>
    <hyperlink ref="F38" r:id="rId387" xr:uid="{00000000-0004-0000-0000-000082010000}"/>
    <hyperlink ref="I38" r:id="rId388" xr:uid="{00000000-0004-0000-0000-000083010000}"/>
    <hyperlink ref="I10" r:id="rId389" xr:uid="{00000000-0004-0000-0000-000084010000}"/>
    <hyperlink ref="L10" r:id="rId390" xr:uid="{00000000-0004-0000-0000-000085010000}"/>
    <hyperlink ref="O167" r:id="rId391" xr:uid="{00000000-0004-0000-0000-000086010000}"/>
    <hyperlink ref="F167" r:id="rId392" xr:uid="{00000000-0004-0000-0000-000087010000}"/>
    <hyperlink ref="I167" r:id="rId393" xr:uid="{00000000-0004-0000-0000-000088010000}"/>
    <hyperlink ref="O25" r:id="rId394" xr:uid="{00000000-0004-0000-0000-000089010000}"/>
    <hyperlink ref="F25" r:id="rId395" xr:uid="{00000000-0004-0000-0000-00008A010000}"/>
    <hyperlink ref="I25" r:id="rId396" xr:uid="{00000000-0004-0000-0000-00008B010000}"/>
    <hyperlink ref="L25" r:id="rId397" xr:uid="{00000000-0004-0000-0000-00008C010000}"/>
    <hyperlink ref="O20" r:id="rId398" xr:uid="{00000000-0004-0000-0000-00008D010000}"/>
    <hyperlink ref="F20" r:id="rId399" xr:uid="{00000000-0004-0000-0000-00008E010000}"/>
    <hyperlink ref="I20" r:id="rId400" xr:uid="{00000000-0004-0000-0000-00008F010000}"/>
    <hyperlink ref="L20" r:id="rId401" xr:uid="{00000000-0004-0000-0000-000090010000}"/>
    <hyperlink ref="O23" r:id="rId402" xr:uid="{00000000-0004-0000-0000-000091010000}"/>
    <hyperlink ref="F23" r:id="rId403" xr:uid="{00000000-0004-0000-0000-000092010000}"/>
    <hyperlink ref="I23" r:id="rId404" xr:uid="{00000000-0004-0000-0000-000093010000}"/>
    <hyperlink ref="L23" r:id="rId405" xr:uid="{00000000-0004-0000-0000-000094010000}"/>
    <hyperlink ref="O24" r:id="rId406" xr:uid="{00000000-0004-0000-0000-000095010000}"/>
    <hyperlink ref="F24" r:id="rId407" xr:uid="{00000000-0004-0000-0000-000096010000}"/>
    <hyperlink ref="I24" r:id="rId408" xr:uid="{00000000-0004-0000-0000-000097010000}"/>
    <hyperlink ref="O18" r:id="rId409" xr:uid="{00000000-0004-0000-0000-000098010000}"/>
    <hyperlink ref="F21" r:id="rId410" xr:uid="{00000000-0004-0000-0000-000099010000}"/>
    <hyperlink ref="O21" r:id="rId411" xr:uid="{00000000-0004-0000-0000-00009A010000}"/>
    <hyperlink ref="I21" r:id="rId412" xr:uid="{00000000-0004-0000-0000-00009B010000}"/>
    <hyperlink ref="L21" r:id="rId413" xr:uid="{00000000-0004-0000-0000-00009C010000}"/>
    <hyperlink ref="O12" r:id="rId414" xr:uid="{00000000-0004-0000-0000-00009D010000}"/>
    <hyperlink ref="F12" r:id="rId415" xr:uid="{00000000-0004-0000-0000-00009E010000}"/>
    <hyperlink ref="I12" r:id="rId416" xr:uid="{00000000-0004-0000-0000-00009F010000}"/>
    <hyperlink ref="O14" r:id="rId417" xr:uid="{00000000-0004-0000-0000-0000A0010000}"/>
    <hyperlink ref="F14" r:id="rId418" xr:uid="{00000000-0004-0000-0000-0000A1010000}"/>
    <hyperlink ref="I14" r:id="rId419" xr:uid="{00000000-0004-0000-0000-0000A2010000}"/>
    <hyperlink ref="O19" r:id="rId420" xr:uid="{00000000-0004-0000-0000-0000A3010000}"/>
    <hyperlink ref="O22" r:id="rId421" xr:uid="{00000000-0004-0000-0000-0000A4010000}"/>
    <hyperlink ref="I22" r:id="rId422" xr:uid="{00000000-0004-0000-0000-0000A5010000}"/>
    <hyperlink ref="I19" r:id="rId423" xr:uid="{00000000-0004-0000-0000-0000A6010000}"/>
    <hyperlink ref="F22" r:id="rId424" xr:uid="{00000000-0004-0000-0000-0000A7010000}"/>
    <hyperlink ref="F19" r:id="rId425" xr:uid="{00000000-0004-0000-0000-0000A8010000}"/>
    <hyperlink ref="L13" r:id="rId426" xr:uid="{00000000-0004-0000-0000-0000A9010000}"/>
    <hyperlink ref="F13" r:id="rId427" xr:uid="{00000000-0004-0000-0000-0000AA010000}"/>
    <hyperlink ref="F17" r:id="rId428" xr:uid="{00000000-0004-0000-0000-0000AB010000}"/>
    <hyperlink ref="I17" r:id="rId429" xr:uid="{00000000-0004-0000-0000-0000AC010000}"/>
    <hyperlink ref="O15" r:id="rId430" xr:uid="{00000000-0004-0000-0000-0000AD010000}"/>
    <hyperlink ref="I15" r:id="rId431" xr:uid="{00000000-0004-0000-0000-0000AE010000}"/>
    <hyperlink ref="F15" r:id="rId432" xr:uid="{00000000-0004-0000-0000-0000AF010000}"/>
    <hyperlink ref="F16" r:id="rId433" xr:uid="{00000000-0004-0000-0000-0000B0010000}"/>
    <hyperlink ref="O16" r:id="rId434" xr:uid="{00000000-0004-0000-0000-0000B1010000}"/>
    <hyperlink ref="I16" r:id="rId435" xr:uid="{00000000-0004-0000-0000-0000B2010000}"/>
    <hyperlink ref="L16" r:id="rId436" xr:uid="{00000000-0004-0000-0000-0000B3010000}"/>
    <hyperlink ref="L38" r:id="rId437" xr:uid="{00000000-0004-0000-0000-0000B4010000}"/>
    <hyperlink ref="L34" r:id="rId438" xr:uid="{00000000-0004-0000-0000-0000B5010000}"/>
    <hyperlink ref="L39" r:id="rId439" xr:uid="{00000000-0004-0000-0000-0000B6010000}"/>
    <hyperlink ref="L22" r:id="rId440" xr:uid="{00000000-0004-0000-0000-0000B7010000}"/>
    <hyperlink ref="L167" r:id="rId441" xr:uid="{00000000-0004-0000-0000-0000B8010000}"/>
    <hyperlink ref="L14" r:id="rId442" xr:uid="{00000000-0004-0000-0000-0000B9010000}"/>
    <hyperlink ref="L12" r:id="rId443" xr:uid="{00000000-0004-0000-0000-0000BA010000}"/>
    <hyperlink ref="L19" r:id="rId444" xr:uid="{00000000-0004-0000-0000-0000BB010000}"/>
    <hyperlink ref="L15" r:id="rId445" xr:uid="{00000000-0004-0000-0000-0000BC010000}"/>
    <hyperlink ref="L17" r:id="rId446" xr:uid="{00000000-0004-0000-0000-0000BD010000}"/>
    <hyperlink ref="L30" r:id="rId447" xr:uid="{00000000-0004-0000-0000-0000BE010000}"/>
    <hyperlink ref="L24" r:id="rId448" xr:uid="{00000000-0004-0000-0000-0000BF010000}"/>
    <hyperlink ref="L18" r:id="rId449" xr:uid="{00000000-0004-0000-0000-0000C0010000}"/>
    <hyperlink ref="I18" r:id="rId450" xr:uid="{00000000-0004-0000-0000-0000C1010000}"/>
    <hyperlink ref="F11:F35" r:id="rId451" display="www.wikipedia.com" xr:uid="{00000000-0004-0000-0000-0000C2010000}"/>
    <hyperlink ref="F18" r:id="rId452" xr:uid="{00000000-0004-0000-0000-0000C3010000}"/>
    <hyperlink ref="T27" r:id="rId453" xr:uid="{00000000-0004-0000-0000-0000C4010000}"/>
    <hyperlink ref="BD14" r:id="rId454" xr:uid="{00000000-0004-0000-0000-0000C5010000}"/>
    <hyperlink ref="BD15" r:id="rId455" xr:uid="{00000000-0004-0000-0000-0000C6010000}"/>
    <hyperlink ref="BD10" r:id="rId456" xr:uid="{00000000-0004-0000-0000-0000C7010000}"/>
    <hyperlink ref="BD17" r:id="rId457" xr:uid="{00000000-0004-0000-0000-0000C8010000}"/>
    <hyperlink ref="BD19" r:id="rId458" xr:uid="{00000000-0004-0000-0000-0000C9010000}"/>
    <hyperlink ref="BD20" r:id="rId459" xr:uid="{00000000-0004-0000-0000-0000CA010000}"/>
    <hyperlink ref="BD21" r:id="rId460" xr:uid="{00000000-0004-0000-0000-0000CB010000}"/>
    <hyperlink ref="BD22" r:id="rId461" xr:uid="{00000000-0004-0000-0000-0000CC010000}"/>
    <hyperlink ref="BD23" r:id="rId462" xr:uid="{00000000-0004-0000-0000-0000CD010000}"/>
    <hyperlink ref="BD24" r:id="rId463" xr:uid="{00000000-0004-0000-0000-0000CE010000}"/>
    <hyperlink ref="BD25" r:id="rId464" xr:uid="{00000000-0004-0000-0000-0000CF010000}"/>
    <hyperlink ref="BD12" r:id="rId465" xr:uid="{00000000-0004-0000-0000-0000D0010000}"/>
    <hyperlink ref="BD13" r:id="rId466" xr:uid="{00000000-0004-0000-0000-0000D1010000}"/>
    <hyperlink ref="BD177" r:id="rId467" xr:uid="{00000000-0004-0000-0000-0000D2010000}"/>
    <hyperlink ref="BD31" r:id="rId468" xr:uid="{00000000-0004-0000-0000-0000D3010000}"/>
    <hyperlink ref="BD32" r:id="rId469" xr:uid="{00000000-0004-0000-0000-0000D4010000}"/>
    <hyperlink ref="BD33" r:id="rId470" xr:uid="{00000000-0004-0000-0000-0000D5010000}"/>
    <hyperlink ref="BD29" r:id="rId471" xr:uid="{00000000-0004-0000-0000-0000D6010000}"/>
    <hyperlink ref="BD35" r:id="rId472" xr:uid="{00000000-0004-0000-0000-0000D7010000}"/>
    <hyperlink ref="BD36" r:id="rId473" xr:uid="{00000000-0004-0000-0000-0000D8010000}"/>
    <hyperlink ref="BD37" r:id="rId474" xr:uid="{00000000-0004-0000-0000-0000D9010000}"/>
    <hyperlink ref="BD38" r:id="rId475" xr:uid="{00000000-0004-0000-0000-0000DA010000}"/>
    <hyperlink ref="BD39" r:id="rId476" xr:uid="{00000000-0004-0000-0000-0000DB010000}"/>
    <hyperlink ref="BD40" r:id="rId477" xr:uid="{00000000-0004-0000-0000-0000DC010000}"/>
    <hyperlink ref="BD75" r:id="rId478" xr:uid="{00000000-0004-0000-0000-0000DD010000}"/>
    <hyperlink ref="BD41" r:id="rId479" xr:uid="{00000000-0004-0000-0000-0000DE010000}"/>
    <hyperlink ref="BD76" r:id="rId480" xr:uid="{00000000-0004-0000-0000-0000DF010000}"/>
    <hyperlink ref="BD42" r:id="rId481" xr:uid="{00000000-0004-0000-0000-0000E0010000}"/>
    <hyperlink ref="BD77" r:id="rId482" xr:uid="{00000000-0004-0000-0000-0000E1010000}"/>
    <hyperlink ref="BD78" r:id="rId483" xr:uid="{00000000-0004-0000-0000-0000E2010000}"/>
    <hyperlink ref="BD43" r:id="rId484" xr:uid="{00000000-0004-0000-0000-0000E3010000}"/>
    <hyperlink ref="BD152" r:id="rId485" xr:uid="{00000000-0004-0000-0000-0000E4010000}"/>
    <hyperlink ref="BD79" r:id="rId486" xr:uid="{00000000-0004-0000-0000-0000E5010000}"/>
    <hyperlink ref="BD44" r:id="rId487" xr:uid="{00000000-0004-0000-0000-0000E6010000}"/>
    <hyperlink ref="BD80" r:id="rId488" xr:uid="{00000000-0004-0000-0000-0000E7010000}"/>
    <hyperlink ref="BD45" r:id="rId489" xr:uid="{00000000-0004-0000-0000-0000E8010000}"/>
    <hyperlink ref="BD178" r:id="rId490" xr:uid="{00000000-0004-0000-0000-0000E9010000}"/>
    <hyperlink ref="BD81" r:id="rId491" xr:uid="{00000000-0004-0000-0000-0000EA010000}"/>
    <hyperlink ref="BD82" r:id="rId492" xr:uid="{00000000-0004-0000-0000-0000EB010000}"/>
    <hyperlink ref="BD46" r:id="rId493" xr:uid="{00000000-0004-0000-0000-0000EC010000}"/>
    <hyperlink ref="BD153" r:id="rId494" xr:uid="{00000000-0004-0000-0000-0000ED010000}"/>
    <hyperlink ref="BD83" r:id="rId495" xr:uid="{00000000-0004-0000-0000-0000EE010000}"/>
    <hyperlink ref="BD47" r:id="rId496" xr:uid="{00000000-0004-0000-0000-0000EF010000}"/>
    <hyperlink ref="BD143" r:id="rId497" xr:uid="{00000000-0004-0000-0000-0000F0010000}"/>
    <hyperlink ref="BD168" r:id="rId498" xr:uid="{00000000-0004-0000-0000-0000F1010000}"/>
    <hyperlink ref="BD84" r:id="rId499" xr:uid="{00000000-0004-0000-0000-0000F2010000}"/>
    <hyperlink ref="BD48" r:id="rId500" xr:uid="{00000000-0004-0000-0000-0000F3010000}"/>
    <hyperlink ref="BD85" r:id="rId501" xr:uid="{00000000-0004-0000-0000-0000F4010000}"/>
    <hyperlink ref="BD86" r:id="rId502" xr:uid="{00000000-0004-0000-0000-0000F5010000}"/>
    <hyperlink ref="BD49" r:id="rId503" xr:uid="{00000000-0004-0000-0000-0000F6010000}"/>
    <hyperlink ref="BD51" r:id="rId504" xr:uid="{00000000-0004-0000-0000-0000F7010000}"/>
    <hyperlink ref="BD87" r:id="rId505" xr:uid="{00000000-0004-0000-0000-0000F8010000}"/>
    <hyperlink ref="BD169" r:id="rId506" xr:uid="{00000000-0004-0000-0000-0000F9010000}"/>
    <hyperlink ref="BD88" r:id="rId507" xr:uid="{00000000-0004-0000-0000-0000FA010000}"/>
    <hyperlink ref="BD89" r:id="rId508" xr:uid="{00000000-0004-0000-0000-0000FB010000}"/>
    <hyperlink ref="BD90" r:id="rId509" xr:uid="{00000000-0004-0000-0000-0000FC010000}"/>
    <hyperlink ref="BD52" r:id="rId510" xr:uid="{00000000-0004-0000-0000-0000FD010000}"/>
    <hyperlink ref="BD53" r:id="rId511" xr:uid="{00000000-0004-0000-0000-0000FE010000}"/>
    <hyperlink ref="BD154" r:id="rId512" xr:uid="{00000000-0004-0000-0000-0000FF010000}"/>
    <hyperlink ref="BD92" r:id="rId513" xr:uid="{00000000-0004-0000-0000-000000020000}"/>
    <hyperlink ref="BD93" r:id="rId514" xr:uid="{00000000-0004-0000-0000-000001020000}"/>
    <hyperlink ref="BD95" r:id="rId515" xr:uid="{00000000-0004-0000-0000-000002020000}"/>
    <hyperlink ref="BD96" r:id="rId516" xr:uid="{00000000-0004-0000-0000-000003020000}"/>
    <hyperlink ref="BD155" r:id="rId517" xr:uid="{00000000-0004-0000-0000-000004020000}"/>
    <hyperlink ref="BD170" r:id="rId518" xr:uid="{00000000-0004-0000-0000-000005020000}"/>
    <hyperlink ref="BD179" r:id="rId519" xr:uid="{00000000-0004-0000-0000-000006020000}"/>
    <hyperlink ref="BD171" r:id="rId520" xr:uid="{00000000-0004-0000-0000-000007020000}"/>
    <hyperlink ref="BD189" r:id="rId521" xr:uid="{00000000-0004-0000-0000-000008020000}"/>
    <hyperlink ref="BD97" r:id="rId522" xr:uid="{00000000-0004-0000-0000-000009020000}"/>
    <hyperlink ref="BD190" r:id="rId523" xr:uid="{00000000-0004-0000-0000-00000A020000}"/>
    <hyperlink ref="BD54" r:id="rId524" xr:uid="{00000000-0004-0000-0000-00000B020000}"/>
    <hyperlink ref="BD98" r:id="rId525" xr:uid="{00000000-0004-0000-0000-00000C020000}"/>
    <hyperlink ref="BD99" r:id="rId526" xr:uid="{00000000-0004-0000-0000-00000D020000}"/>
    <hyperlink ref="BD55" r:id="rId527" xr:uid="{00000000-0004-0000-0000-00000E020000}"/>
    <hyperlink ref="BD180" r:id="rId528" xr:uid="{00000000-0004-0000-0000-00000F020000}"/>
    <hyperlink ref="BD100" r:id="rId529" xr:uid="{00000000-0004-0000-0000-000010020000}"/>
    <hyperlink ref="BD101" r:id="rId530" xr:uid="{00000000-0004-0000-0000-000011020000}"/>
    <hyperlink ref="BD144" r:id="rId531" xr:uid="{00000000-0004-0000-0000-000012020000}"/>
    <hyperlink ref="BD172" r:id="rId532" xr:uid="{00000000-0004-0000-0000-000013020000}"/>
    <hyperlink ref="BD145" r:id="rId533" xr:uid="{00000000-0004-0000-0000-000014020000}"/>
    <hyperlink ref="BD146" r:id="rId534" xr:uid="{00000000-0004-0000-0000-000015020000}"/>
    <hyperlink ref="BD192" r:id="rId535" xr:uid="{00000000-0004-0000-0000-000016020000}"/>
    <hyperlink ref="BD181" r:id="rId536" xr:uid="{00000000-0004-0000-0000-000017020000}"/>
    <hyperlink ref="BD103" r:id="rId537" xr:uid="{00000000-0004-0000-0000-000018020000}"/>
    <hyperlink ref="BD147" r:id="rId538" xr:uid="{00000000-0004-0000-0000-000019020000}"/>
    <hyperlink ref="BD148" r:id="rId539" xr:uid="{00000000-0004-0000-0000-00001A020000}"/>
    <hyperlink ref="BD149" r:id="rId540" xr:uid="{00000000-0004-0000-0000-00001B020000}"/>
    <hyperlink ref="BD104" r:id="rId541" xr:uid="{00000000-0004-0000-0000-00001C020000}"/>
    <hyperlink ref="BD105" r:id="rId542" xr:uid="{00000000-0004-0000-0000-00001D020000}"/>
    <hyperlink ref="BD106" r:id="rId543" xr:uid="{00000000-0004-0000-0000-00001E020000}"/>
    <hyperlink ref="BD150" r:id="rId544" xr:uid="{00000000-0004-0000-0000-00001F020000}"/>
    <hyperlink ref="BD56" r:id="rId545" xr:uid="{00000000-0004-0000-0000-000020020000}"/>
    <hyperlink ref="BD108" r:id="rId546" xr:uid="{00000000-0004-0000-0000-000021020000}"/>
    <hyperlink ref="BD57" r:id="rId547" xr:uid="{00000000-0004-0000-0000-000022020000}"/>
    <hyperlink ref="BD156" r:id="rId548" xr:uid="{00000000-0004-0000-0000-000023020000}"/>
    <hyperlink ref="BD159" r:id="rId549" xr:uid="{00000000-0004-0000-0000-000024020000}"/>
    <hyperlink ref="BD182" r:id="rId550" xr:uid="{00000000-0004-0000-0000-000025020000}"/>
    <hyperlink ref="BD111" r:id="rId551" xr:uid="{00000000-0004-0000-0000-000026020000}"/>
    <hyperlink ref="BD112" r:id="rId552" xr:uid="{00000000-0004-0000-0000-000027020000}"/>
    <hyperlink ref="BD113" r:id="rId553" xr:uid="{00000000-0004-0000-0000-000028020000}"/>
    <hyperlink ref="BD119" r:id="rId554" xr:uid="{00000000-0004-0000-0000-000029020000}"/>
    <hyperlink ref="BD183" r:id="rId555" xr:uid="{00000000-0004-0000-0000-00002A020000}"/>
    <hyperlink ref="BD62" r:id="rId556" xr:uid="{00000000-0004-0000-0000-00002B020000}"/>
    <hyperlink ref="BD66" r:id="rId557" xr:uid="{00000000-0004-0000-0000-00002C020000}"/>
    <hyperlink ref="BD186" r:id="rId558" xr:uid="{00000000-0004-0000-0000-00002D020000}"/>
    <hyperlink ref="BD130" r:id="rId559" xr:uid="{00000000-0004-0000-0000-00002E020000}"/>
    <hyperlink ref="BD67" r:id="rId560" xr:uid="{00000000-0004-0000-0000-00002F020000}"/>
    <hyperlink ref="BD164" r:id="rId561" xr:uid="{00000000-0004-0000-0000-000030020000}"/>
    <hyperlink ref="BD132" r:id="rId562" xr:uid="{00000000-0004-0000-0000-000031020000}"/>
    <hyperlink ref="BD165" r:id="rId563" xr:uid="{00000000-0004-0000-0000-000032020000}"/>
    <hyperlink ref="BD73" r:id="rId564" xr:uid="{00000000-0004-0000-0000-000033020000}"/>
    <hyperlink ref="BD139" r:id="rId565" xr:uid="{00000000-0004-0000-0000-000034020000}"/>
    <hyperlink ref="BD176" r:id="rId566" xr:uid="{00000000-0004-0000-0000-000035020000}"/>
    <hyperlink ref="BD140" r:id="rId567" xr:uid="{00000000-0004-0000-0000-000036020000}"/>
    <hyperlink ref="BD191" r:id="rId568" xr:uid="{00000000-0004-0000-0000-000037020000}"/>
    <hyperlink ref="BD141" r:id="rId569" xr:uid="{00000000-0004-0000-0000-000038020000}"/>
    <hyperlink ref="BD142" r:id="rId570" xr:uid="{00000000-0004-0000-0000-000039020000}"/>
    <hyperlink ref="BD16" r:id="rId571" xr:uid="{00000000-0004-0000-0000-00003A020000}"/>
    <hyperlink ref="BD18" r:id="rId572" xr:uid="{00000000-0004-0000-0000-00003B020000}"/>
    <hyperlink ref="BD11" r:id="rId573" xr:uid="{00000000-0004-0000-0000-00003C020000}"/>
    <hyperlink ref="BD26" r:id="rId574" xr:uid="{00000000-0004-0000-0000-00003D020000}"/>
    <hyperlink ref="BD27" r:id="rId575" xr:uid="{00000000-0004-0000-0000-00003E020000}"/>
    <hyperlink ref="BD30" r:id="rId576" xr:uid="{00000000-0004-0000-0000-00003F020000}"/>
    <hyperlink ref="BD28" r:id="rId577" xr:uid="{00000000-0004-0000-0000-000040020000}"/>
    <hyperlink ref="BD34" r:id="rId578" xr:uid="{00000000-0004-0000-0000-000041020000}"/>
    <hyperlink ref="BD91" r:id="rId579" xr:uid="{00000000-0004-0000-0000-000042020000}"/>
    <hyperlink ref="BD94" r:id="rId580" xr:uid="{00000000-0004-0000-0000-000043020000}"/>
    <hyperlink ref="BD102" r:id="rId581" xr:uid="{00000000-0004-0000-0000-000044020000}"/>
    <hyperlink ref="BD50" r:id="rId582" xr:uid="{00000000-0004-0000-0000-000045020000}"/>
    <hyperlink ref="BD173" r:id="rId583" xr:uid="{00000000-0004-0000-0000-000046020000}"/>
    <hyperlink ref="BD107" r:id="rId584" xr:uid="{00000000-0004-0000-0000-000047020000}"/>
    <hyperlink ref="BD109" r:id="rId585" xr:uid="{00000000-0004-0000-0000-000048020000}"/>
    <hyperlink ref="BD110" r:id="rId586" xr:uid="{00000000-0004-0000-0000-000049020000}"/>
    <hyperlink ref="BD151" r:id="rId587" xr:uid="{00000000-0004-0000-0000-00004A020000}"/>
    <hyperlink ref="BD114" r:id="rId588" xr:uid="{00000000-0004-0000-0000-00004B020000}"/>
    <hyperlink ref="BD174" r:id="rId589" xr:uid="{00000000-0004-0000-0000-00004C020000}"/>
    <hyperlink ref="BD115" r:id="rId590" xr:uid="{00000000-0004-0000-0000-00004D020000}"/>
    <hyperlink ref="BD116" r:id="rId591" xr:uid="{00000000-0004-0000-0000-00004E020000}"/>
    <hyperlink ref="BD59" r:id="rId592" xr:uid="{00000000-0004-0000-0000-00004F020000}"/>
    <hyperlink ref="BD117" r:id="rId593" xr:uid="{00000000-0004-0000-0000-000050020000}"/>
    <hyperlink ref="BD118" r:id="rId594" xr:uid="{00000000-0004-0000-0000-000051020000}"/>
    <hyperlink ref="BD60" r:id="rId595" xr:uid="{00000000-0004-0000-0000-000052020000}"/>
    <hyperlink ref="BD61" r:id="rId596" xr:uid="{00000000-0004-0000-0000-000053020000}"/>
    <hyperlink ref="BD157" r:id="rId597" xr:uid="{00000000-0004-0000-0000-000054020000}"/>
    <hyperlink ref="BD120" r:id="rId598" xr:uid="{00000000-0004-0000-0000-000055020000}"/>
    <hyperlink ref="BD121" r:id="rId599" xr:uid="{00000000-0004-0000-0000-000056020000}"/>
    <hyperlink ref="BD122" r:id="rId600" xr:uid="{00000000-0004-0000-0000-000057020000}"/>
    <hyperlink ref="BD184" r:id="rId601" xr:uid="{00000000-0004-0000-0000-000058020000}"/>
    <hyperlink ref="BD63" r:id="rId602" xr:uid="{00000000-0004-0000-0000-000059020000}"/>
    <hyperlink ref="BD123" r:id="rId603" xr:uid="{00000000-0004-0000-0000-00005A020000}"/>
    <hyperlink ref="BD185" r:id="rId604" xr:uid="{00000000-0004-0000-0000-00005B020000}"/>
    <hyperlink ref="BD64" r:id="rId605" xr:uid="{00000000-0004-0000-0000-00005C020000}"/>
    <hyperlink ref="BD124" r:id="rId606" xr:uid="{00000000-0004-0000-0000-00005D020000}"/>
    <hyperlink ref="BD125" r:id="rId607" xr:uid="{00000000-0004-0000-0000-00005E020000}"/>
    <hyperlink ref="BD65" r:id="rId608" xr:uid="{00000000-0004-0000-0000-00005F020000}"/>
    <hyperlink ref="BD126" r:id="rId609" xr:uid="{00000000-0004-0000-0000-000060020000}"/>
    <hyperlink ref="BD127" r:id="rId610" xr:uid="{00000000-0004-0000-0000-000061020000}"/>
    <hyperlink ref="BD175" r:id="rId611" xr:uid="{00000000-0004-0000-0000-000062020000}"/>
    <hyperlink ref="BD129" r:id="rId612" xr:uid="{00000000-0004-0000-0000-000063020000}"/>
    <hyperlink ref="BD187" r:id="rId613" xr:uid="{00000000-0004-0000-0000-000064020000}"/>
    <hyperlink ref="BD131" r:id="rId614" xr:uid="{00000000-0004-0000-0000-000065020000}"/>
    <hyperlink ref="BD68" r:id="rId615" xr:uid="{00000000-0004-0000-0000-000066020000}"/>
    <hyperlink ref="BD158" r:id="rId616" xr:uid="{00000000-0004-0000-0000-000067020000}"/>
    <hyperlink ref="BD188" r:id="rId617" xr:uid="{00000000-0004-0000-0000-000068020000}"/>
    <hyperlink ref="BD134" r:id="rId618" xr:uid="{00000000-0004-0000-0000-000069020000}"/>
    <hyperlink ref="BD135" r:id="rId619" xr:uid="{00000000-0004-0000-0000-00006A020000}"/>
    <hyperlink ref="BD69" r:id="rId620" xr:uid="{00000000-0004-0000-0000-00006B020000}"/>
    <hyperlink ref="BD70" r:id="rId621" xr:uid="{00000000-0004-0000-0000-00006C020000}"/>
    <hyperlink ref="BD72" r:id="rId622" xr:uid="{00000000-0004-0000-0000-00006D020000}"/>
    <hyperlink ref="BD136" r:id="rId623" xr:uid="{00000000-0004-0000-0000-00006E020000}"/>
    <hyperlink ref="BD137" r:id="rId624" xr:uid="{00000000-0004-0000-0000-00006F020000}"/>
    <hyperlink ref="BD138" r:id="rId625" xr:uid="{00000000-0004-0000-0000-000070020000}"/>
  </hyperlinks>
  <pageMargins left="0.70866141732283472" right="0.70866141732283472" top="0.78740157480314965" bottom="0.78740157480314965" header="0.31496062992125984" footer="0.31496062992125984"/>
  <pageSetup paperSize="9" scale="37" orientation="landscape" r:id="rId626"/>
  <tableParts count="1">
    <tablePart r:id="rId62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7"/>
  <sheetViews>
    <sheetView workbookViewId="0">
      <selection activeCell="J7" sqref="J7"/>
    </sheetView>
  </sheetViews>
  <sheetFormatPr baseColWidth="10" defaultColWidth="11.36328125" defaultRowHeight="14.5" x14ac:dyDescent="0.35"/>
  <cols>
    <col min="6" max="6" width="11.7265625" bestFit="1" customWidth="1"/>
  </cols>
  <sheetData>
    <row r="2" spans="1:10" ht="16.5" x14ac:dyDescent="0.45">
      <c r="B2" s="40" t="s">
        <v>406</v>
      </c>
      <c r="C2" s="40" t="s">
        <v>4</v>
      </c>
      <c r="D2" s="40" t="s">
        <v>5</v>
      </c>
      <c r="E2" s="40" t="s">
        <v>6</v>
      </c>
      <c r="F2" s="40" t="s">
        <v>7</v>
      </c>
      <c r="G2" s="40" t="s">
        <v>407</v>
      </c>
      <c r="H2" s="40" t="s">
        <v>428</v>
      </c>
      <c r="J2" s="40" t="s">
        <v>422</v>
      </c>
    </row>
    <row r="3" spans="1:10" x14ac:dyDescent="0.35">
      <c r="A3" s="40" t="s">
        <v>33</v>
      </c>
      <c r="B3">
        <v>18</v>
      </c>
      <c r="C3">
        <v>79</v>
      </c>
      <c r="D3">
        <v>136</v>
      </c>
      <c r="E3">
        <v>160</v>
      </c>
      <c r="F3">
        <v>67</v>
      </c>
      <c r="G3">
        <v>113</v>
      </c>
      <c r="H3">
        <v>133</v>
      </c>
      <c r="J3">
        <f>B3/$B$7</f>
        <v>9.8360655737704916E-2</v>
      </c>
    </row>
    <row r="4" spans="1:10" x14ac:dyDescent="0.35">
      <c r="A4" s="40" t="s">
        <v>79</v>
      </c>
      <c r="B4">
        <v>14</v>
      </c>
      <c r="C4">
        <v>29</v>
      </c>
      <c r="D4">
        <v>11</v>
      </c>
      <c r="E4">
        <v>6</v>
      </c>
      <c r="F4">
        <v>28</v>
      </c>
      <c r="G4">
        <v>5</v>
      </c>
      <c r="H4">
        <v>16</v>
      </c>
      <c r="J4">
        <f>B4/$B$7</f>
        <v>7.650273224043716E-2</v>
      </c>
    </row>
    <row r="5" spans="1:10" x14ac:dyDescent="0.35">
      <c r="A5" s="40" t="s">
        <v>130</v>
      </c>
      <c r="B5">
        <v>151</v>
      </c>
      <c r="C5">
        <v>75</v>
      </c>
      <c r="D5">
        <v>35</v>
      </c>
      <c r="E5">
        <v>17</v>
      </c>
      <c r="F5">
        <v>88</v>
      </c>
      <c r="G5">
        <v>29</v>
      </c>
      <c r="H5">
        <v>34</v>
      </c>
      <c r="J5">
        <f>B5/$B$7</f>
        <v>0.82513661202185795</v>
      </c>
    </row>
    <row r="6" spans="1:10" x14ac:dyDescent="0.35">
      <c r="A6" s="40" t="s">
        <v>408</v>
      </c>
      <c r="B6">
        <v>0</v>
      </c>
      <c r="C6">
        <v>0</v>
      </c>
      <c r="D6">
        <v>1</v>
      </c>
      <c r="E6">
        <v>0</v>
      </c>
      <c r="F6">
        <v>0</v>
      </c>
      <c r="G6">
        <v>36</v>
      </c>
      <c r="H6">
        <v>0</v>
      </c>
    </row>
    <row r="7" spans="1:10" x14ac:dyDescent="0.35">
      <c r="A7" t="s">
        <v>424</v>
      </c>
      <c r="B7">
        <f t="shared" ref="B7:G7" si="0">SUM(B3:B6)</f>
        <v>183</v>
      </c>
      <c r="C7">
        <f t="shared" si="0"/>
        <v>183</v>
      </c>
      <c r="D7">
        <f t="shared" si="0"/>
        <v>183</v>
      </c>
      <c r="E7">
        <f t="shared" si="0"/>
        <v>183</v>
      </c>
      <c r="F7">
        <f t="shared" si="0"/>
        <v>183</v>
      </c>
      <c r="G7">
        <f t="shared" si="0"/>
        <v>183</v>
      </c>
      <c r="H7">
        <f>SUM(H3:H6)</f>
        <v>183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1D9B85F47D2F468EC1B52241B10263" ma:contentTypeVersion="11" ma:contentTypeDescription="Ein neues Dokument erstellen." ma:contentTypeScope="" ma:versionID="1b5ead7be26683f8c63996ef5a4f8f28">
  <xsd:schema xmlns:xsd="http://www.w3.org/2001/XMLSchema" xmlns:xs="http://www.w3.org/2001/XMLSchema" xmlns:p="http://schemas.microsoft.com/office/2006/metadata/properties" xmlns:ns3="6d70d0ca-05d3-40cb-9585-524fc5b3237c" xmlns:ns4="ab4a43fb-3a9a-4903-b3f5-853609a2b018" targetNamespace="http://schemas.microsoft.com/office/2006/metadata/properties" ma:root="true" ma:fieldsID="aeb55631813b7fc38371ff81b064bac1" ns3:_="" ns4:_="">
    <xsd:import namespace="6d70d0ca-05d3-40cb-9585-524fc5b3237c"/>
    <xsd:import namespace="ab4a43fb-3a9a-4903-b3f5-853609a2b01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70d0ca-05d3-40cb-9585-524fc5b3237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Freigabehinweis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4a43fb-3a9a-4903-b3f5-853609a2b0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CA687-099A-41F9-82A3-D3BAE96881EC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ab4a43fb-3a9a-4903-b3f5-853609a2b018"/>
    <ds:schemaRef ds:uri="6d70d0ca-05d3-40cb-9585-524fc5b3237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47C2160-4775-4153-BDD7-557A9F81A6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70d0ca-05d3-40cb-9585-524fc5b3237c"/>
    <ds:schemaRef ds:uri="ab4a43fb-3a9a-4903-b3f5-853609a2b0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BD099B-FC2D-46F5-B33A-6523AE645D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solvents</vt:lpstr>
      <vt:lpstr>evaluation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Philipp Demling</cp:lastModifiedBy>
  <cp:revision/>
  <cp:lastPrinted>2020-10-23T13:53:46Z</cp:lastPrinted>
  <dcterms:created xsi:type="dcterms:W3CDTF">2018-05-30T09:42:40Z</dcterms:created>
  <dcterms:modified xsi:type="dcterms:W3CDTF">2020-10-23T13:55:18Z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0x010100211D9B85F47D2F468EC1B52241B10263</vt:lpwstr>
  </property>
</Properties>
</file>