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nb\Desktop\리비젼2\Raw_data\"/>
    </mc:Choice>
  </mc:AlternateContent>
  <xr:revisionPtr revIDLastSave="0" documentId="13_ncr:1_{DECC9666-5F98-4E1A-8D3A-2308A6E9A860}" xr6:coauthVersionLast="36" xr6:coauthVersionMax="36" xr10:uidLastSave="{00000000-0000-0000-0000-000000000000}"/>
  <bookViews>
    <workbookView xWindow="0" yWindow="0" windowWidth="16050" windowHeight="6765" activeTab="2" xr2:uid="{AA19C98C-E03B-46F4-BC30-9D2313E3B742}"/>
  </bookViews>
  <sheets>
    <sheet name="15um_10um_beads" sheetId="1" r:id="rId1"/>
    <sheet name="HL60_Jurkat_cells" sheetId="5" r:id="rId2"/>
    <sheet name="HL60_K562_cells" sheetId="8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" i="8" l="1"/>
  <c r="T28" i="8"/>
  <c r="S21" i="8"/>
  <c r="R21" i="8"/>
  <c r="U17" i="8"/>
  <c r="T17" i="8"/>
  <c r="U16" i="8"/>
  <c r="T16" i="8"/>
  <c r="U15" i="8"/>
  <c r="T15" i="8"/>
  <c r="U14" i="8"/>
  <c r="T14" i="8"/>
  <c r="U13" i="8"/>
  <c r="T13" i="8"/>
  <c r="U12" i="8"/>
  <c r="T12" i="8"/>
  <c r="U11" i="8"/>
  <c r="T11" i="8"/>
  <c r="U10" i="8"/>
  <c r="T10" i="8"/>
  <c r="U9" i="8"/>
  <c r="T9" i="8"/>
  <c r="U8" i="8"/>
  <c r="T8" i="8"/>
  <c r="U7" i="8"/>
  <c r="T7" i="8"/>
  <c r="U6" i="8"/>
  <c r="T6" i="8"/>
  <c r="U5" i="8"/>
  <c r="T5" i="8"/>
  <c r="U4" i="8"/>
  <c r="U18" i="8" s="1"/>
  <c r="T4" i="8"/>
  <c r="T18" i="8" s="1"/>
  <c r="U3" i="8"/>
  <c r="T3" i="8"/>
  <c r="M46" i="8"/>
  <c r="L46" i="8"/>
  <c r="O42" i="8"/>
  <c r="N42" i="8"/>
  <c r="O41" i="8"/>
  <c r="N41" i="8"/>
  <c r="O40" i="8"/>
  <c r="N40" i="8"/>
  <c r="O39" i="8"/>
  <c r="N39" i="8"/>
  <c r="O38" i="8"/>
  <c r="N38" i="8"/>
  <c r="O37" i="8"/>
  <c r="N37" i="8"/>
  <c r="O36" i="8"/>
  <c r="N36" i="8"/>
  <c r="O35" i="8"/>
  <c r="N35" i="8"/>
  <c r="O34" i="8"/>
  <c r="N34" i="8"/>
  <c r="O33" i="8"/>
  <c r="N33" i="8"/>
  <c r="O32" i="8"/>
  <c r="N32" i="8"/>
  <c r="O31" i="8"/>
  <c r="N31" i="8"/>
  <c r="O30" i="8"/>
  <c r="N30" i="8"/>
  <c r="O29" i="8"/>
  <c r="N29" i="8"/>
  <c r="O28" i="8"/>
  <c r="O43" i="8" s="1"/>
  <c r="N28" i="8"/>
  <c r="N43" i="8" s="1"/>
  <c r="H47" i="8"/>
  <c r="I46" i="8"/>
  <c r="H46" i="8"/>
  <c r="G46" i="8"/>
  <c r="G47" i="8" s="1"/>
  <c r="J42" i="8"/>
  <c r="I42" i="8"/>
  <c r="J41" i="8"/>
  <c r="I41" i="8"/>
  <c r="J40" i="8"/>
  <c r="I40" i="8"/>
  <c r="J39" i="8"/>
  <c r="I39" i="8"/>
  <c r="J38" i="8"/>
  <c r="I38" i="8"/>
  <c r="J37" i="8"/>
  <c r="I37" i="8"/>
  <c r="J36" i="8"/>
  <c r="I36" i="8"/>
  <c r="J35" i="8"/>
  <c r="I35" i="8"/>
  <c r="J34" i="8"/>
  <c r="I34" i="8"/>
  <c r="J33" i="8"/>
  <c r="I33" i="8"/>
  <c r="J32" i="8"/>
  <c r="I32" i="8"/>
  <c r="J31" i="8"/>
  <c r="I31" i="8"/>
  <c r="J30" i="8"/>
  <c r="I30" i="8"/>
  <c r="J29" i="8"/>
  <c r="I29" i="8"/>
  <c r="J28" i="8"/>
  <c r="J43" i="8" s="1"/>
  <c r="I28" i="8"/>
  <c r="I43" i="8" s="1"/>
  <c r="C46" i="8"/>
  <c r="B46" i="8"/>
  <c r="E42" i="8"/>
  <c r="D42" i="8"/>
  <c r="E41" i="8"/>
  <c r="D41" i="8"/>
  <c r="E40" i="8"/>
  <c r="D40" i="8"/>
  <c r="E39" i="8"/>
  <c r="D39" i="8"/>
  <c r="E38" i="8"/>
  <c r="D38" i="8"/>
  <c r="E37" i="8"/>
  <c r="D37" i="8"/>
  <c r="E36" i="8"/>
  <c r="D36" i="8"/>
  <c r="E35" i="8"/>
  <c r="D35" i="8"/>
  <c r="E34" i="8"/>
  <c r="D34" i="8"/>
  <c r="E33" i="8"/>
  <c r="D33" i="8"/>
  <c r="E32" i="8"/>
  <c r="D32" i="8"/>
  <c r="E31" i="8"/>
  <c r="D31" i="8"/>
  <c r="E30" i="8"/>
  <c r="D30" i="8"/>
  <c r="E29" i="8"/>
  <c r="D29" i="8"/>
  <c r="D43" i="8" s="1"/>
  <c r="E28" i="8"/>
  <c r="E43" i="8" s="1"/>
  <c r="D28" i="8"/>
  <c r="M21" i="8"/>
  <c r="N21" i="8" s="1"/>
  <c r="L22" i="8" s="1"/>
  <c r="L21" i="8"/>
  <c r="O17" i="8"/>
  <c r="N17" i="8"/>
  <c r="O16" i="8"/>
  <c r="N16" i="8"/>
  <c r="O15" i="8"/>
  <c r="N15" i="8"/>
  <c r="O14" i="8"/>
  <c r="N14" i="8"/>
  <c r="O13" i="8"/>
  <c r="N13" i="8"/>
  <c r="O12" i="8"/>
  <c r="N12" i="8"/>
  <c r="O11" i="8"/>
  <c r="N11" i="8"/>
  <c r="O10" i="8"/>
  <c r="N10" i="8"/>
  <c r="O9" i="8"/>
  <c r="N9" i="8"/>
  <c r="O8" i="8"/>
  <c r="N8" i="8"/>
  <c r="O7" i="8"/>
  <c r="N7" i="8"/>
  <c r="O6" i="8"/>
  <c r="N6" i="8"/>
  <c r="O5" i="8"/>
  <c r="N5" i="8"/>
  <c r="O4" i="8"/>
  <c r="N4" i="8"/>
  <c r="O3" i="8"/>
  <c r="O18" i="8" s="1"/>
  <c r="N3" i="8"/>
  <c r="N18" i="8" s="1"/>
  <c r="H21" i="8"/>
  <c r="G21" i="8"/>
  <c r="J17" i="8"/>
  <c r="I17" i="8"/>
  <c r="J16" i="8"/>
  <c r="I16" i="8"/>
  <c r="J15" i="8"/>
  <c r="I15" i="8"/>
  <c r="J14" i="8"/>
  <c r="I14" i="8"/>
  <c r="J13" i="8"/>
  <c r="I13" i="8"/>
  <c r="J12" i="8"/>
  <c r="I12" i="8"/>
  <c r="J11" i="8"/>
  <c r="I11" i="8"/>
  <c r="J10" i="8"/>
  <c r="I10" i="8"/>
  <c r="J9" i="8"/>
  <c r="I9" i="8"/>
  <c r="J8" i="8"/>
  <c r="I8" i="8"/>
  <c r="J7" i="8"/>
  <c r="I7" i="8"/>
  <c r="J6" i="8"/>
  <c r="I6" i="8"/>
  <c r="J5" i="8"/>
  <c r="I5" i="8"/>
  <c r="J4" i="8"/>
  <c r="I4" i="8"/>
  <c r="J3" i="8"/>
  <c r="J18" i="8" s="1"/>
  <c r="I3" i="8"/>
  <c r="I18" i="8" s="1"/>
  <c r="C21" i="8"/>
  <c r="B21" i="8"/>
  <c r="E18" i="8"/>
  <c r="D18" i="8"/>
  <c r="E17" i="8"/>
  <c r="D17" i="8"/>
  <c r="E16" i="8"/>
  <c r="D16" i="8"/>
  <c r="E15" i="8"/>
  <c r="D15" i="8"/>
  <c r="E14" i="8"/>
  <c r="D14" i="8"/>
  <c r="E13" i="8"/>
  <c r="D13" i="8"/>
  <c r="E12" i="8"/>
  <c r="D12" i="8"/>
  <c r="E11" i="8"/>
  <c r="D11" i="8"/>
  <c r="E10" i="8"/>
  <c r="D10" i="8"/>
  <c r="E9" i="8"/>
  <c r="D9" i="8"/>
  <c r="E8" i="8"/>
  <c r="D8" i="8"/>
  <c r="E7" i="8"/>
  <c r="D7" i="8"/>
  <c r="E6" i="8"/>
  <c r="D6" i="8"/>
  <c r="E5" i="8"/>
  <c r="D5" i="8"/>
  <c r="E4" i="8"/>
  <c r="D4" i="8"/>
  <c r="E3" i="8"/>
  <c r="D3" i="8"/>
  <c r="T21" i="8" l="1"/>
  <c r="R22" i="8" s="1"/>
  <c r="N46" i="8"/>
  <c r="L47" i="8" s="1"/>
  <c r="C47" i="8"/>
  <c r="D46" i="8"/>
  <c r="B47" i="8" s="1"/>
  <c r="M22" i="8"/>
  <c r="I21" i="8"/>
  <c r="G22" i="8" s="1"/>
  <c r="D21" i="8"/>
  <c r="B22" i="8" s="1"/>
  <c r="S22" i="8" l="1"/>
  <c r="M47" i="8"/>
  <c r="H22" i="8"/>
  <c r="C22" i="8"/>
  <c r="R29" i="8" l="1"/>
  <c r="T29" i="8" s="1"/>
  <c r="S30" i="5"/>
  <c r="R30" i="5"/>
  <c r="T30" i="5" s="1"/>
  <c r="T29" i="5"/>
  <c r="S29" i="5"/>
  <c r="R29" i="5"/>
  <c r="S28" i="5"/>
  <c r="S32" i="5" s="1"/>
  <c r="R28" i="5"/>
  <c r="R32" i="5" s="1"/>
  <c r="R30" i="8" l="1"/>
  <c r="T30" i="8" s="1"/>
  <c r="S30" i="8"/>
  <c r="R28" i="8"/>
  <c r="S29" i="8"/>
  <c r="S32" i="8" s="1"/>
  <c r="T28" i="5"/>
  <c r="T32" i="5" s="1"/>
  <c r="T30" i="1"/>
  <c r="T32" i="1"/>
  <c r="T29" i="1"/>
  <c r="T28" i="1"/>
  <c r="S30" i="1"/>
  <c r="S29" i="1"/>
  <c r="S28" i="1"/>
  <c r="T32" i="8" l="1"/>
  <c r="R32" i="8"/>
  <c r="S21" i="5"/>
  <c r="R21" i="5"/>
  <c r="U17" i="5"/>
  <c r="T17" i="5"/>
  <c r="U16" i="5"/>
  <c r="T16" i="5"/>
  <c r="U15" i="5"/>
  <c r="T15" i="5"/>
  <c r="U14" i="5"/>
  <c r="T14" i="5"/>
  <c r="U13" i="5"/>
  <c r="T13" i="5"/>
  <c r="U12" i="5"/>
  <c r="T12" i="5"/>
  <c r="U11" i="5"/>
  <c r="T11" i="5"/>
  <c r="U10" i="5"/>
  <c r="T10" i="5"/>
  <c r="U9" i="5"/>
  <c r="T9" i="5"/>
  <c r="U8" i="5"/>
  <c r="T8" i="5"/>
  <c r="U7" i="5"/>
  <c r="T7" i="5"/>
  <c r="U6" i="5"/>
  <c r="U18" i="5" s="1"/>
  <c r="T6" i="5"/>
  <c r="U5" i="5"/>
  <c r="T5" i="5"/>
  <c r="U4" i="5"/>
  <c r="T4" i="5"/>
  <c r="U3" i="5"/>
  <c r="T3" i="5"/>
  <c r="T18" i="5" s="1"/>
  <c r="N46" i="5"/>
  <c r="L47" i="5" s="1"/>
  <c r="M46" i="5"/>
  <c r="M47" i="5" s="1"/>
  <c r="L46" i="5"/>
  <c r="O42" i="5"/>
  <c r="N42" i="5"/>
  <c r="O41" i="5"/>
  <c r="N41" i="5"/>
  <c r="O40" i="5"/>
  <c r="N40" i="5"/>
  <c r="O39" i="5"/>
  <c r="N39" i="5"/>
  <c r="O38" i="5"/>
  <c r="N38" i="5"/>
  <c r="O37" i="5"/>
  <c r="N37" i="5"/>
  <c r="O36" i="5"/>
  <c r="N36" i="5"/>
  <c r="O35" i="5"/>
  <c r="N35" i="5"/>
  <c r="O34" i="5"/>
  <c r="N34" i="5"/>
  <c r="O33" i="5"/>
  <c r="N33" i="5"/>
  <c r="O32" i="5"/>
  <c r="N32" i="5"/>
  <c r="O31" i="5"/>
  <c r="N31" i="5"/>
  <c r="O30" i="5"/>
  <c r="N30" i="5"/>
  <c r="O29" i="5"/>
  <c r="O43" i="5" s="1"/>
  <c r="N29" i="5"/>
  <c r="O28" i="5"/>
  <c r="N28" i="5"/>
  <c r="N43" i="5" s="1"/>
  <c r="M21" i="5"/>
  <c r="L21" i="5"/>
  <c r="O17" i="5"/>
  <c r="N17" i="5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O6" i="5"/>
  <c r="N6" i="5"/>
  <c r="O5" i="5"/>
  <c r="N5" i="5"/>
  <c r="O4" i="5"/>
  <c r="N4" i="5"/>
  <c r="N18" i="5" s="1"/>
  <c r="O3" i="5"/>
  <c r="O18" i="5" s="1"/>
  <c r="N3" i="5"/>
  <c r="I21" i="5"/>
  <c r="H21" i="5"/>
  <c r="H22" i="5" s="1"/>
  <c r="G21" i="5"/>
  <c r="G22" i="5" s="1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J6" i="5"/>
  <c r="I6" i="5"/>
  <c r="J5" i="5"/>
  <c r="I5" i="5"/>
  <c r="J4" i="5"/>
  <c r="I4" i="5"/>
  <c r="I18" i="5" s="1"/>
  <c r="J3" i="5"/>
  <c r="J18" i="5" s="1"/>
  <c r="I3" i="5"/>
  <c r="H46" i="5"/>
  <c r="G46" i="5"/>
  <c r="I46" i="5" s="1"/>
  <c r="G47" i="5" s="1"/>
  <c r="J42" i="5"/>
  <c r="I42" i="5"/>
  <c r="J41" i="5"/>
  <c r="I41" i="5"/>
  <c r="J40" i="5"/>
  <c r="I40" i="5"/>
  <c r="J39" i="5"/>
  <c r="I39" i="5"/>
  <c r="J38" i="5"/>
  <c r="I38" i="5"/>
  <c r="J37" i="5"/>
  <c r="I37" i="5"/>
  <c r="J36" i="5"/>
  <c r="I36" i="5"/>
  <c r="J35" i="5"/>
  <c r="I35" i="5"/>
  <c r="J34" i="5"/>
  <c r="I34" i="5"/>
  <c r="J33" i="5"/>
  <c r="I33" i="5"/>
  <c r="J32" i="5"/>
  <c r="I32" i="5"/>
  <c r="J31" i="5"/>
  <c r="I31" i="5"/>
  <c r="J30" i="5"/>
  <c r="I30" i="5"/>
  <c r="J29" i="5"/>
  <c r="I29" i="5"/>
  <c r="I43" i="5" s="1"/>
  <c r="J28" i="5"/>
  <c r="J43" i="5" s="1"/>
  <c r="I28" i="5"/>
  <c r="C46" i="5"/>
  <c r="B46" i="5"/>
  <c r="D46" i="5" s="1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E43" i="5" s="1"/>
  <c r="D29" i="5"/>
  <c r="E28" i="5"/>
  <c r="D28" i="5"/>
  <c r="D43" i="5" s="1"/>
  <c r="C21" i="5"/>
  <c r="B21" i="5"/>
  <c r="D21" i="5" s="1"/>
  <c r="B22" i="5" s="1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E3" i="5"/>
  <c r="E18" i="5" s="1"/>
  <c r="D3" i="5"/>
  <c r="D18" i="5" s="1"/>
  <c r="I3" i="1"/>
  <c r="I18" i="1" s="1"/>
  <c r="S32" i="1"/>
  <c r="R30" i="1"/>
  <c r="R28" i="1"/>
  <c r="T21" i="1"/>
  <c r="S21" i="1"/>
  <c r="S22" i="1" s="1"/>
  <c r="R21" i="1"/>
  <c r="R22" i="1" s="1"/>
  <c r="U17" i="1"/>
  <c r="T17" i="1"/>
  <c r="U16" i="1"/>
  <c r="T16" i="1"/>
  <c r="U15" i="1"/>
  <c r="T15" i="1"/>
  <c r="U14" i="1"/>
  <c r="T14" i="1"/>
  <c r="U13" i="1"/>
  <c r="T13" i="1"/>
  <c r="U12" i="1"/>
  <c r="T12" i="1"/>
  <c r="U11" i="1"/>
  <c r="T11" i="1"/>
  <c r="U10" i="1"/>
  <c r="T10" i="1"/>
  <c r="U9" i="1"/>
  <c r="T9" i="1"/>
  <c r="U8" i="1"/>
  <c r="T8" i="1"/>
  <c r="U7" i="1"/>
  <c r="T7" i="1"/>
  <c r="U6" i="1"/>
  <c r="T6" i="1"/>
  <c r="U5" i="1"/>
  <c r="T5" i="1"/>
  <c r="U4" i="1"/>
  <c r="T4" i="1"/>
  <c r="T18" i="1" s="1"/>
  <c r="U3" i="1"/>
  <c r="U18" i="1" s="1"/>
  <c r="T3" i="1"/>
  <c r="M46" i="1"/>
  <c r="L46" i="1"/>
  <c r="H46" i="1"/>
  <c r="G46" i="1"/>
  <c r="O42" i="1"/>
  <c r="N42" i="1"/>
  <c r="J42" i="1"/>
  <c r="I42" i="1"/>
  <c r="O41" i="1"/>
  <c r="N41" i="1"/>
  <c r="J41" i="1"/>
  <c r="I41" i="1"/>
  <c r="O40" i="1"/>
  <c r="N40" i="1"/>
  <c r="J40" i="1"/>
  <c r="I40" i="1"/>
  <c r="O39" i="1"/>
  <c r="N39" i="1"/>
  <c r="J39" i="1"/>
  <c r="I39" i="1"/>
  <c r="O38" i="1"/>
  <c r="N38" i="1"/>
  <c r="J38" i="1"/>
  <c r="I38" i="1"/>
  <c r="O37" i="1"/>
  <c r="N37" i="1"/>
  <c r="J37" i="1"/>
  <c r="I37" i="1"/>
  <c r="O36" i="1"/>
  <c r="N36" i="1"/>
  <c r="J36" i="1"/>
  <c r="I36" i="1"/>
  <c r="O35" i="1"/>
  <c r="N35" i="1"/>
  <c r="J35" i="1"/>
  <c r="I35" i="1"/>
  <c r="O34" i="1"/>
  <c r="N34" i="1"/>
  <c r="J34" i="1"/>
  <c r="I34" i="1"/>
  <c r="O33" i="1"/>
  <c r="N33" i="1"/>
  <c r="J33" i="1"/>
  <c r="I33" i="1"/>
  <c r="O32" i="1"/>
  <c r="N32" i="1"/>
  <c r="J32" i="1"/>
  <c r="I32" i="1"/>
  <c r="O31" i="1"/>
  <c r="N31" i="1"/>
  <c r="J31" i="1"/>
  <c r="I31" i="1"/>
  <c r="O30" i="1"/>
  <c r="N30" i="1"/>
  <c r="J30" i="1"/>
  <c r="I30" i="1"/>
  <c r="O29" i="1"/>
  <c r="N29" i="1"/>
  <c r="J29" i="1"/>
  <c r="I29" i="1"/>
  <c r="O28" i="1"/>
  <c r="O43" i="1" s="1"/>
  <c r="N28" i="1"/>
  <c r="N43" i="1" s="1"/>
  <c r="J28" i="1"/>
  <c r="J43" i="1" s="1"/>
  <c r="I28" i="1"/>
  <c r="I43" i="1" s="1"/>
  <c r="M21" i="1"/>
  <c r="L21" i="1"/>
  <c r="H21" i="1"/>
  <c r="G21" i="1"/>
  <c r="O17" i="1"/>
  <c r="N17" i="1"/>
  <c r="J17" i="1"/>
  <c r="I17" i="1"/>
  <c r="O16" i="1"/>
  <c r="N16" i="1"/>
  <c r="J16" i="1"/>
  <c r="I16" i="1"/>
  <c r="O15" i="1"/>
  <c r="N15" i="1"/>
  <c r="J15" i="1"/>
  <c r="I15" i="1"/>
  <c r="O14" i="1"/>
  <c r="N14" i="1"/>
  <c r="J14" i="1"/>
  <c r="I14" i="1"/>
  <c r="O13" i="1"/>
  <c r="N13" i="1"/>
  <c r="J13" i="1"/>
  <c r="I13" i="1"/>
  <c r="O12" i="1"/>
  <c r="N12" i="1"/>
  <c r="J12" i="1"/>
  <c r="I12" i="1"/>
  <c r="O11" i="1"/>
  <c r="N11" i="1"/>
  <c r="J11" i="1"/>
  <c r="I11" i="1"/>
  <c r="O10" i="1"/>
  <c r="N10" i="1"/>
  <c r="J10" i="1"/>
  <c r="I10" i="1"/>
  <c r="O9" i="1"/>
  <c r="N9" i="1"/>
  <c r="J9" i="1"/>
  <c r="I9" i="1"/>
  <c r="O8" i="1"/>
  <c r="N8" i="1"/>
  <c r="J8" i="1"/>
  <c r="I8" i="1"/>
  <c r="O7" i="1"/>
  <c r="N7" i="1"/>
  <c r="J7" i="1"/>
  <c r="I7" i="1"/>
  <c r="O6" i="1"/>
  <c r="N6" i="1"/>
  <c r="J6" i="1"/>
  <c r="I6" i="1"/>
  <c r="O5" i="1"/>
  <c r="N5" i="1"/>
  <c r="J5" i="1"/>
  <c r="I5" i="1"/>
  <c r="O4" i="1"/>
  <c r="N4" i="1"/>
  <c r="J4" i="1"/>
  <c r="I4" i="1"/>
  <c r="O3" i="1"/>
  <c r="O18" i="1" s="1"/>
  <c r="N3" i="1"/>
  <c r="N18" i="1" s="1"/>
  <c r="J3" i="1"/>
  <c r="C46" i="1"/>
  <c r="B46" i="1"/>
  <c r="D46" i="1" s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E43" i="1" s="1"/>
  <c r="D28" i="1"/>
  <c r="D43" i="1" s="1"/>
  <c r="D21" i="1"/>
  <c r="B22" i="1" s="1"/>
  <c r="C21" i="1"/>
  <c r="B21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E18" i="1" s="1"/>
  <c r="D3" i="1"/>
  <c r="D18" i="1" s="1"/>
  <c r="J18" i="1" l="1"/>
  <c r="T21" i="5"/>
  <c r="R22" i="5" s="1"/>
  <c r="N21" i="5"/>
  <c r="L22" i="5" s="1"/>
  <c r="H47" i="5"/>
  <c r="C47" i="5"/>
  <c r="B47" i="5"/>
  <c r="C22" i="5"/>
  <c r="I21" i="1"/>
  <c r="H22" i="1" s="1"/>
  <c r="I46" i="1"/>
  <c r="G47" i="1" s="1"/>
  <c r="N21" i="1"/>
  <c r="L22" i="1" s="1"/>
  <c r="N46" i="1"/>
  <c r="M47" i="1" s="1"/>
  <c r="B47" i="1"/>
  <c r="C47" i="1"/>
  <c r="C22" i="1"/>
  <c r="S22" i="5" l="1"/>
  <c r="M22" i="5"/>
  <c r="L47" i="1"/>
  <c r="H47" i="1"/>
  <c r="M22" i="1"/>
  <c r="G22" i="1"/>
  <c r="R29" i="1" s="1"/>
  <c r="R32" i="1" s="1"/>
</calcChain>
</file>

<file path=xl/sharedStrings.xml><?xml version="1.0" encoding="utf-8"?>
<sst xmlns="http://schemas.openxmlformats.org/spreadsheetml/2006/main" count="432" uniqueCount="338">
  <si>
    <t>B_1</t>
    <phoneticPr fontId="2" type="noConversion"/>
  </si>
  <si>
    <t>B_2</t>
  </si>
  <si>
    <t>B_3</t>
  </si>
  <si>
    <t>B_4</t>
  </si>
  <si>
    <t>B_5</t>
  </si>
  <si>
    <t>B_6</t>
  </si>
  <si>
    <t>B_7</t>
  </si>
  <si>
    <t>B_8</t>
  </si>
  <si>
    <t>B_9</t>
  </si>
  <si>
    <t>B_10</t>
  </si>
  <si>
    <t>B_11</t>
  </si>
  <si>
    <t>B_12</t>
  </si>
  <si>
    <t>B_13</t>
  </si>
  <si>
    <t>B_14</t>
  </si>
  <si>
    <t>B_15</t>
  </si>
  <si>
    <t>Post-Sorting</t>
    <phoneticPr fontId="2" type="noConversion"/>
  </si>
  <si>
    <t>Waste</t>
    <phoneticPr fontId="2" type="noConversion"/>
  </si>
  <si>
    <t>Pre-Sorting</t>
    <phoneticPr fontId="2" type="noConversion"/>
  </si>
  <si>
    <t>A1_C1</t>
    <phoneticPr fontId="2" type="noConversion"/>
  </si>
  <si>
    <t>A1_C2</t>
  </si>
  <si>
    <t>A1_C3</t>
  </si>
  <si>
    <t>A1_C4</t>
  </si>
  <si>
    <t>A1_C5</t>
  </si>
  <si>
    <t>A1_C6</t>
  </si>
  <si>
    <t>A1_C7</t>
  </si>
  <si>
    <t>A1_C8</t>
  </si>
  <si>
    <t>A1_C9</t>
  </si>
  <si>
    <t>A1_C10</t>
  </si>
  <si>
    <t>A1_C11</t>
  </si>
  <si>
    <t>A1_C12</t>
  </si>
  <si>
    <t>A1_C13</t>
  </si>
  <si>
    <t>A1_C14</t>
  </si>
  <si>
    <t>A1_C15</t>
  </si>
  <si>
    <t>A1_W1</t>
    <phoneticPr fontId="2" type="noConversion"/>
  </si>
  <si>
    <t>A1_W2</t>
  </si>
  <si>
    <t>A1_W3</t>
  </si>
  <si>
    <t>A1_W4</t>
  </si>
  <si>
    <t>A1_W5</t>
  </si>
  <si>
    <t>A1_W6</t>
  </si>
  <si>
    <t>A1_W7</t>
  </si>
  <si>
    <t>A1_W8</t>
  </si>
  <si>
    <t>A1_W9</t>
  </si>
  <si>
    <t>A1_W10</t>
  </si>
  <si>
    <t>A1_W11</t>
  </si>
  <si>
    <t>A1_W12</t>
  </si>
  <si>
    <t>A1_W13</t>
  </si>
  <si>
    <t>A1_W14</t>
  </si>
  <si>
    <t>A1_W15</t>
  </si>
  <si>
    <t>A2_C1</t>
    <phoneticPr fontId="2" type="noConversion"/>
  </si>
  <si>
    <t>A2_C2</t>
  </si>
  <si>
    <t>A2_C3</t>
  </si>
  <si>
    <t>A2_C4</t>
  </si>
  <si>
    <t>A2_C5</t>
  </si>
  <si>
    <t>A2_C6</t>
  </si>
  <si>
    <t>A2_C7</t>
  </si>
  <si>
    <t>A2_C8</t>
  </si>
  <si>
    <t>A2_C9</t>
  </si>
  <si>
    <t>A2_C10</t>
  </si>
  <si>
    <t>A2_C11</t>
  </si>
  <si>
    <t>A2_C12</t>
  </si>
  <si>
    <t>A2_C13</t>
  </si>
  <si>
    <t>A2_C14</t>
  </si>
  <si>
    <t>A2_C15</t>
  </si>
  <si>
    <t>A2_W1</t>
    <phoneticPr fontId="2" type="noConversion"/>
  </si>
  <si>
    <t>A2_W2</t>
  </si>
  <si>
    <t>A2_W3</t>
  </si>
  <si>
    <t>A2_W4</t>
  </si>
  <si>
    <t>A2_W5</t>
  </si>
  <si>
    <t>A2_W6</t>
  </si>
  <si>
    <t>A2_W7</t>
  </si>
  <si>
    <t>A2_W8</t>
  </si>
  <si>
    <t>A2_W9</t>
  </si>
  <si>
    <t>A2_W10</t>
  </si>
  <si>
    <t>A2_W11</t>
  </si>
  <si>
    <t>A2_W12</t>
  </si>
  <si>
    <t>A2_W13</t>
  </si>
  <si>
    <t>A2_W14</t>
  </si>
  <si>
    <t>A2_W15</t>
  </si>
  <si>
    <t>A3_C1</t>
    <phoneticPr fontId="2" type="noConversion"/>
  </si>
  <si>
    <t>A3_C2</t>
  </si>
  <si>
    <t>A3_C3</t>
  </si>
  <si>
    <t>A3_C4</t>
  </si>
  <si>
    <t>A3_C5</t>
  </si>
  <si>
    <t>A3_C6</t>
  </si>
  <si>
    <t>A3_C7</t>
  </si>
  <si>
    <t>A3_C8</t>
  </si>
  <si>
    <t>A3_C9</t>
  </si>
  <si>
    <t>A3_C10</t>
  </si>
  <si>
    <t>A3_C11</t>
  </si>
  <si>
    <t>A3_C12</t>
  </si>
  <si>
    <t>A3_C13</t>
  </si>
  <si>
    <t>A3_C14</t>
  </si>
  <si>
    <t>A3_C15</t>
  </si>
  <si>
    <t>A3_W1</t>
    <phoneticPr fontId="2" type="noConversion"/>
  </si>
  <si>
    <t>A3_W2</t>
  </si>
  <si>
    <t>A3_W3</t>
  </si>
  <si>
    <t>A3_W4</t>
  </si>
  <si>
    <t>A3_W5</t>
  </si>
  <si>
    <t>A3_W6</t>
  </si>
  <si>
    <t>A3_W7</t>
  </si>
  <si>
    <t>A3_W8</t>
  </si>
  <si>
    <t>A3_W9</t>
  </si>
  <si>
    <t>A3_W10</t>
  </si>
  <si>
    <t>A3_W11</t>
  </si>
  <si>
    <t>A3_W12</t>
  </si>
  <si>
    <t>A3_W13</t>
  </si>
  <si>
    <t>A3_W14</t>
  </si>
  <si>
    <t>A3_W15</t>
  </si>
  <si>
    <t>A_1</t>
    <phoneticPr fontId="2" type="noConversion"/>
  </si>
  <si>
    <t>A_2</t>
  </si>
  <si>
    <t>A_3</t>
  </si>
  <si>
    <t>A_4</t>
  </si>
  <si>
    <t>A_5</t>
  </si>
  <si>
    <t>A_6</t>
  </si>
  <si>
    <t>A_7</t>
  </si>
  <si>
    <t>A_8</t>
  </si>
  <si>
    <t>A_9</t>
  </si>
  <si>
    <t>A_10</t>
  </si>
  <si>
    <t>A_11</t>
  </si>
  <si>
    <t>A_12</t>
  </si>
  <si>
    <t>A_13</t>
  </si>
  <si>
    <t>A_14</t>
  </si>
  <si>
    <t>A_15</t>
  </si>
  <si>
    <t>Result</t>
    <phoneticPr fontId="2" type="noConversion"/>
  </si>
  <si>
    <t>A1</t>
    <phoneticPr fontId="2" type="noConversion"/>
  </si>
  <si>
    <t>A2</t>
    <phoneticPr fontId="2" type="noConversion"/>
  </si>
  <si>
    <t>A3</t>
    <phoneticPr fontId="2" type="noConversion"/>
  </si>
  <si>
    <t>Purity (%)</t>
    <phoneticPr fontId="2" type="noConversion"/>
  </si>
  <si>
    <t>Yield (%)</t>
    <phoneticPr fontId="2" type="noConversion"/>
  </si>
  <si>
    <t>Average:</t>
    <phoneticPr fontId="2" type="noConversion"/>
  </si>
  <si>
    <t>15um (Blue)</t>
    <phoneticPr fontId="2" type="noConversion"/>
  </si>
  <si>
    <t>10um (Green)</t>
    <phoneticPr fontId="2" type="noConversion"/>
  </si>
  <si>
    <t>Sum:</t>
    <phoneticPr fontId="2" type="noConversion"/>
  </si>
  <si>
    <t>B1_C1</t>
    <phoneticPr fontId="2" type="noConversion"/>
  </si>
  <si>
    <t>B1_C2</t>
  </si>
  <si>
    <t>B1_C3</t>
  </si>
  <si>
    <t>B1_C4</t>
  </si>
  <si>
    <t>B1_C5</t>
  </si>
  <si>
    <t>B1_C6</t>
  </si>
  <si>
    <t>B1_C7</t>
  </si>
  <si>
    <t>B1_C8</t>
  </si>
  <si>
    <t>B1_C9</t>
  </si>
  <si>
    <t>B1_C10</t>
  </si>
  <si>
    <t>B1_C11</t>
  </si>
  <si>
    <t>B1_C12</t>
  </si>
  <si>
    <t>B1_C13</t>
  </si>
  <si>
    <t>B1_C14</t>
  </si>
  <si>
    <t>B1_C15</t>
  </si>
  <si>
    <t>B2_C1</t>
    <phoneticPr fontId="2" type="noConversion"/>
  </si>
  <si>
    <t>B2_C2</t>
  </si>
  <si>
    <t>B2_C3</t>
  </si>
  <si>
    <t>B2_C4</t>
  </si>
  <si>
    <t>B2_C5</t>
  </si>
  <si>
    <t>B2_C6</t>
  </si>
  <si>
    <t>B2_C7</t>
  </si>
  <si>
    <t>B2_C8</t>
  </si>
  <si>
    <t>B2_C9</t>
  </si>
  <si>
    <t>B2_C10</t>
  </si>
  <si>
    <t>B2_C11</t>
  </si>
  <si>
    <t>B2_C12</t>
  </si>
  <si>
    <t>B2_C13</t>
  </si>
  <si>
    <t>B2_C14</t>
  </si>
  <si>
    <t>B2_C15</t>
  </si>
  <si>
    <t>B3_C1</t>
    <phoneticPr fontId="2" type="noConversion"/>
  </si>
  <si>
    <t>B3_C2</t>
  </si>
  <si>
    <t>B3_C3</t>
  </si>
  <si>
    <t>B3_C4</t>
  </si>
  <si>
    <t>B3_C5</t>
  </si>
  <si>
    <t>B3_C6</t>
  </si>
  <si>
    <t>B3_C7</t>
  </si>
  <si>
    <t>B3_C8</t>
  </si>
  <si>
    <t>B3_C9</t>
  </si>
  <si>
    <t>B3_C10</t>
  </si>
  <si>
    <t>B3_C11</t>
  </si>
  <si>
    <t>B3_C12</t>
  </si>
  <si>
    <t>B3_C13</t>
  </si>
  <si>
    <t>B3_C14</t>
  </si>
  <si>
    <t>B3_C15</t>
  </si>
  <si>
    <t>B1_W1</t>
    <phoneticPr fontId="2" type="noConversion"/>
  </si>
  <si>
    <t>B1_W2</t>
  </si>
  <si>
    <t>B1_W3</t>
  </si>
  <si>
    <t>B1_W4</t>
  </si>
  <si>
    <t>B1_W5</t>
  </si>
  <si>
    <t>B1_W6</t>
  </si>
  <si>
    <t>B1_W7</t>
  </si>
  <si>
    <t>B1_W8</t>
  </si>
  <si>
    <t>B1_W9</t>
  </si>
  <si>
    <t>B1_W10</t>
  </si>
  <si>
    <t>B1_W11</t>
  </si>
  <si>
    <t>B1_W12</t>
  </si>
  <si>
    <t>B1_W13</t>
  </si>
  <si>
    <t>B1_W14</t>
  </si>
  <si>
    <t>B1_W15</t>
  </si>
  <si>
    <t>B2_W1</t>
    <phoneticPr fontId="2" type="noConversion"/>
  </si>
  <si>
    <t>B2_W2</t>
  </si>
  <si>
    <t>B2_W3</t>
  </si>
  <si>
    <t>B2_W4</t>
  </si>
  <si>
    <t>B2_W5</t>
  </si>
  <si>
    <t>B2_W6</t>
  </si>
  <si>
    <t>B2_W7</t>
  </si>
  <si>
    <t>B2_W8</t>
  </si>
  <si>
    <t>B2_W9</t>
  </si>
  <si>
    <t>B2_W10</t>
  </si>
  <si>
    <t>B2_W11</t>
  </si>
  <si>
    <t>B2_W12</t>
  </si>
  <si>
    <t>B2_W13</t>
  </si>
  <si>
    <t>B2_W14</t>
  </si>
  <si>
    <t>B2_W15</t>
  </si>
  <si>
    <t>B3_W1</t>
    <phoneticPr fontId="2" type="noConversion"/>
  </si>
  <si>
    <t>B3_W2</t>
  </si>
  <si>
    <t>B3_W3</t>
  </si>
  <si>
    <t>B3_W4</t>
  </si>
  <si>
    <t>B3_W5</t>
  </si>
  <si>
    <t>B3_W6</t>
  </si>
  <si>
    <t>B3_W7</t>
  </si>
  <si>
    <t>B3_W8</t>
  </si>
  <si>
    <t>B3_W9</t>
  </si>
  <si>
    <t>B3_W10</t>
  </si>
  <si>
    <t>B3_W11</t>
  </si>
  <si>
    <t>B3_W12</t>
  </si>
  <si>
    <t>B3_W13</t>
  </si>
  <si>
    <t>B3_W14</t>
  </si>
  <si>
    <t>B3_W15</t>
  </si>
  <si>
    <t>HL60 (Green)</t>
    <phoneticPr fontId="2" type="noConversion"/>
  </si>
  <si>
    <t>B1</t>
    <phoneticPr fontId="2" type="noConversion"/>
  </si>
  <si>
    <t>B2</t>
  </si>
  <si>
    <t>B3</t>
  </si>
  <si>
    <t>C1_C1</t>
    <phoneticPr fontId="2" type="noConversion"/>
  </si>
  <si>
    <t>C1_C2</t>
  </si>
  <si>
    <t>C1_C3</t>
  </si>
  <si>
    <t>C1_C4</t>
  </si>
  <si>
    <t>C1_C5</t>
  </si>
  <si>
    <t>C1_C6</t>
  </si>
  <si>
    <t>C1_C7</t>
  </si>
  <si>
    <t>C1_C8</t>
  </si>
  <si>
    <t>C1_C9</t>
  </si>
  <si>
    <t>C1_C10</t>
  </si>
  <si>
    <t>C1_C11</t>
  </si>
  <si>
    <t>C1_C12</t>
  </si>
  <si>
    <t>C1_C13</t>
  </si>
  <si>
    <t>C1_C14</t>
  </si>
  <si>
    <t>C1_C15</t>
  </si>
  <si>
    <t>C2_C1</t>
    <phoneticPr fontId="2" type="noConversion"/>
  </si>
  <si>
    <t>C2_C2</t>
  </si>
  <si>
    <t>C2_C3</t>
  </si>
  <si>
    <t>C2_C4</t>
  </si>
  <si>
    <t>C2_C5</t>
  </si>
  <si>
    <t>C2_C6</t>
  </si>
  <si>
    <t>C2_C7</t>
  </si>
  <si>
    <t>C2_C8</t>
  </si>
  <si>
    <t>C2_C9</t>
  </si>
  <si>
    <t>C2_C10</t>
  </si>
  <si>
    <t>C2_C11</t>
  </si>
  <si>
    <t>C2_C12</t>
  </si>
  <si>
    <t>C2_C13</t>
  </si>
  <si>
    <t>C2_C14</t>
  </si>
  <si>
    <t>C2_C15</t>
  </si>
  <si>
    <t>C3_C1</t>
    <phoneticPr fontId="2" type="noConversion"/>
  </si>
  <si>
    <t>C3_C2</t>
  </si>
  <si>
    <t>C3_C3</t>
  </si>
  <si>
    <t>C3_C4</t>
  </si>
  <si>
    <t>C3_C5</t>
  </si>
  <si>
    <t>C3_C6</t>
  </si>
  <si>
    <t>C3_C7</t>
  </si>
  <si>
    <t>C3_C8</t>
  </si>
  <si>
    <t>C3_C9</t>
  </si>
  <si>
    <t>C3_C10</t>
  </si>
  <si>
    <t>C3_C11</t>
  </si>
  <si>
    <t>C3_C12</t>
  </si>
  <si>
    <t>C3_C13</t>
  </si>
  <si>
    <t>C3_C14</t>
  </si>
  <si>
    <t>C3_C15</t>
  </si>
  <si>
    <t>C1_W1</t>
    <phoneticPr fontId="2" type="noConversion"/>
  </si>
  <si>
    <t>C1_W2</t>
  </si>
  <si>
    <t>C1_W3</t>
  </si>
  <si>
    <t>C1_W4</t>
  </si>
  <si>
    <t>C1_W5</t>
  </si>
  <si>
    <t>C1_W6</t>
  </si>
  <si>
    <t>C1_W7</t>
  </si>
  <si>
    <t>C1_W8</t>
  </si>
  <si>
    <t>C1_W9</t>
  </si>
  <si>
    <t>C1_W10</t>
  </si>
  <si>
    <t>C1_W11</t>
  </si>
  <si>
    <t>C1_W12</t>
  </si>
  <si>
    <t>C1_W13</t>
  </si>
  <si>
    <t>C1_W14</t>
  </si>
  <si>
    <t>C1_W15</t>
  </si>
  <si>
    <t>C2_W1</t>
    <phoneticPr fontId="2" type="noConversion"/>
  </si>
  <si>
    <t>C2_W2</t>
  </si>
  <si>
    <t>C2_W3</t>
  </si>
  <si>
    <t>C2_W4</t>
  </si>
  <si>
    <t>C2_W5</t>
  </si>
  <si>
    <t>C2_W6</t>
  </si>
  <si>
    <t>C2_W7</t>
  </si>
  <si>
    <t>C2_W8</t>
  </si>
  <si>
    <t>C2_W9</t>
  </si>
  <si>
    <t>C2_W10</t>
  </si>
  <si>
    <t>C2_W11</t>
  </si>
  <si>
    <t>C2_W12</t>
  </si>
  <si>
    <t>C2_W13</t>
  </si>
  <si>
    <t>C2_W14</t>
  </si>
  <si>
    <t>C2_W15</t>
  </si>
  <si>
    <t>C3_W1</t>
    <phoneticPr fontId="2" type="noConversion"/>
  </si>
  <si>
    <t>C3_W2</t>
  </si>
  <si>
    <t>C3_W3</t>
  </si>
  <si>
    <t>C3_W4</t>
  </si>
  <si>
    <t>C3_W5</t>
  </si>
  <si>
    <t>C3_W6</t>
  </si>
  <si>
    <t>C3_W7</t>
  </si>
  <si>
    <t>C3_W8</t>
  </si>
  <si>
    <t>C3_W9</t>
  </si>
  <si>
    <t>C3_W10</t>
  </si>
  <si>
    <t>C3_W11</t>
  </si>
  <si>
    <t>C3_W12</t>
  </si>
  <si>
    <t>C3_W13</t>
  </si>
  <si>
    <t>C3_W14</t>
  </si>
  <si>
    <t>C3_W15</t>
  </si>
  <si>
    <t>C_1</t>
    <phoneticPr fontId="2" type="noConversion"/>
  </si>
  <si>
    <t>C_2</t>
  </si>
  <si>
    <t>C_3</t>
  </si>
  <si>
    <t>C_4</t>
  </si>
  <si>
    <t>C_5</t>
  </si>
  <si>
    <t>C_6</t>
  </si>
  <si>
    <t>C_7</t>
  </si>
  <si>
    <t>C_8</t>
  </si>
  <si>
    <t>C_9</t>
  </si>
  <si>
    <t>C_10</t>
  </si>
  <si>
    <t>C_11</t>
  </si>
  <si>
    <t>C_12</t>
  </si>
  <si>
    <t>C_13</t>
  </si>
  <si>
    <t>C_14</t>
  </si>
  <si>
    <t>C_15</t>
  </si>
  <si>
    <t>C1</t>
    <phoneticPr fontId="2" type="noConversion"/>
  </si>
  <si>
    <t>C2</t>
  </si>
  <si>
    <t>C3</t>
  </si>
  <si>
    <t>Enrichment factor</t>
    <phoneticPr fontId="2" type="noConversion"/>
  </si>
  <si>
    <t>K562 (Red)</t>
    <phoneticPr fontId="2" type="noConversion"/>
  </si>
  <si>
    <t>Jurkat (Blue)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</si>
</sst>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4" xfId="0" applyFont="1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0" xfId="0" applyFill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6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right" vertical="center"/>
    </xf>
    <xf numFmtId="177" fontId="1" fillId="0" borderId="5" xfId="0" applyNumberFormat="1" applyFont="1" applyBorder="1" applyAlignment="1">
      <alignment horizontal="right" vertical="center"/>
    </xf>
    <xf numFmtId="177" fontId="1" fillId="0" borderId="7" xfId="0" applyNumberFormat="1" applyFont="1" applyBorder="1" applyAlignment="1">
      <alignment horizontal="right" vertical="center"/>
    </xf>
    <xf numFmtId="177" fontId="1" fillId="0" borderId="8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10BF5-0ECC-4453-ABF1-E483E997F719}">
  <dimension ref="A1:U47"/>
  <sheetViews>
    <sheetView view="pageBreakPreview" topLeftCell="A2" zoomScale="60" zoomScaleNormal="70" workbookViewId="0">
      <selection activeCell="Z19" sqref="Z19"/>
    </sheetView>
  </sheetViews>
  <sheetFormatPr defaultRowHeight="16.5" x14ac:dyDescent="0.3"/>
  <sheetData>
    <row r="1" spans="1:21" ht="17.25" thickBot="1" x14ac:dyDescent="0.35">
      <c r="A1" s="30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30" t="s">
        <v>17</v>
      </c>
      <c r="R1" s="31"/>
      <c r="S1" s="31"/>
      <c r="T1" s="31"/>
      <c r="U1" s="32"/>
    </row>
    <row r="2" spans="1:21" ht="33" x14ac:dyDescent="0.3">
      <c r="A2" s="13"/>
      <c r="B2" s="14" t="s">
        <v>130</v>
      </c>
      <c r="C2" s="14" t="s">
        <v>131</v>
      </c>
      <c r="D2" s="15"/>
      <c r="E2" s="16"/>
      <c r="F2" s="13"/>
      <c r="G2" s="14" t="s">
        <v>130</v>
      </c>
      <c r="H2" s="14" t="s">
        <v>131</v>
      </c>
      <c r="I2" s="15"/>
      <c r="J2" s="16"/>
      <c r="K2" s="13"/>
      <c r="L2" s="14" t="s">
        <v>130</v>
      </c>
      <c r="M2" s="14" t="s">
        <v>131</v>
      </c>
      <c r="N2" s="15"/>
      <c r="O2" s="16"/>
      <c r="P2" s="11"/>
      <c r="Q2" s="13"/>
      <c r="R2" s="14" t="s">
        <v>130</v>
      </c>
      <c r="S2" s="14" t="s">
        <v>131</v>
      </c>
      <c r="T2" s="15"/>
      <c r="U2" s="16"/>
    </row>
    <row r="3" spans="1:21" x14ac:dyDescent="0.3">
      <c r="A3" s="2" t="s">
        <v>18</v>
      </c>
      <c r="B3" s="3">
        <v>32</v>
      </c>
      <c r="C3" s="3">
        <v>4</v>
      </c>
      <c r="D3" s="3">
        <f>B3*100/(SUM(B3:C3))</f>
        <v>88.888888888888886</v>
      </c>
      <c r="E3" s="4">
        <f>C3*100/(SUM(B3:C3))</f>
        <v>11.111111111111111</v>
      </c>
      <c r="F3" s="2" t="s">
        <v>48</v>
      </c>
      <c r="G3" s="3">
        <v>95</v>
      </c>
      <c r="H3" s="3">
        <v>1</v>
      </c>
      <c r="I3" s="3">
        <f>G3*100/(SUM(G3:H3))</f>
        <v>98.958333333333329</v>
      </c>
      <c r="J3" s="4">
        <f>H3*100/(SUM(G3:H3))</f>
        <v>1.0416666666666667</v>
      </c>
      <c r="K3" s="2" t="s">
        <v>78</v>
      </c>
      <c r="L3" s="3">
        <v>20</v>
      </c>
      <c r="M3" s="3">
        <v>0</v>
      </c>
      <c r="N3" s="3">
        <f>L3*100/(SUM(L3:M3))</f>
        <v>100</v>
      </c>
      <c r="O3" s="4">
        <f>M3*100/(SUM(L3:M3))</f>
        <v>0</v>
      </c>
      <c r="Q3" s="2" t="s">
        <v>108</v>
      </c>
      <c r="R3" s="3">
        <v>23</v>
      </c>
      <c r="S3" s="3">
        <v>576</v>
      </c>
      <c r="T3" s="3">
        <f>R3*100/(SUM(R3:S3))</f>
        <v>3.8397328881469117</v>
      </c>
      <c r="U3" s="4">
        <f>S3*100/(SUM(R3:S3))</f>
        <v>96.160267111853088</v>
      </c>
    </row>
    <row r="4" spans="1:21" x14ac:dyDescent="0.3">
      <c r="A4" s="2" t="s">
        <v>19</v>
      </c>
      <c r="B4" s="3">
        <v>59</v>
      </c>
      <c r="C4" s="3">
        <v>2</v>
      </c>
      <c r="D4" s="3">
        <f t="shared" ref="D4:D17" si="0">B4*100/(SUM(B4:C4))</f>
        <v>96.721311475409834</v>
      </c>
      <c r="E4" s="4">
        <f t="shared" ref="E4:E17" si="1">C4*100/(SUM(B4:C4))</f>
        <v>3.278688524590164</v>
      </c>
      <c r="F4" s="2" t="s">
        <v>49</v>
      </c>
      <c r="G4" s="3">
        <v>105</v>
      </c>
      <c r="H4" s="3">
        <v>3</v>
      </c>
      <c r="I4" s="3">
        <f t="shared" ref="I4:I17" si="2">G4*100/(SUM(G4:H4))</f>
        <v>97.222222222222229</v>
      </c>
      <c r="J4" s="4">
        <f t="shared" ref="J4:J17" si="3">H4*100/(SUM(G4:H4))</f>
        <v>2.7777777777777777</v>
      </c>
      <c r="K4" s="2" t="s">
        <v>79</v>
      </c>
      <c r="L4" s="3">
        <v>39</v>
      </c>
      <c r="M4" s="3">
        <v>0</v>
      </c>
      <c r="N4" s="3">
        <f t="shared" ref="N4:N17" si="4">L4*100/(SUM(L4:M4))</f>
        <v>100</v>
      </c>
      <c r="O4" s="4">
        <f t="shared" ref="O4:O17" si="5">M4*100/(SUM(L4:M4))</f>
        <v>0</v>
      </c>
      <c r="Q4" s="2" t="s">
        <v>109</v>
      </c>
      <c r="R4" s="3">
        <v>27</v>
      </c>
      <c r="S4" s="3">
        <v>824</v>
      </c>
      <c r="T4" s="3">
        <f t="shared" ref="T4:T17" si="6">R4*100/(SUM(R4:S4))</f>
        <v>3.1727379553466508</v>
      </c>
      <c r="U4" s="4">
        <f t="shared" ref="U4:U17" si="7">S4*100/(SUM(R4:S4))</f>
        <v>96.827262044653352</v>
      </c>
    </row>
    <row r="5" spans="1:21" x14ac:dyDescent="0.3">
      <c r="A5" s="2" t="s">
        <v>20</v>
      </c>
      <c r="B5" s="3">
        <v>72</v>
      </c>
      <c r="C5" s="3">
        <v>0</v>
      </c>
      <c r="D5" s="3">
        <f t="shared" si="0"/>
        <v>100</v>
      </c>
      <c r="E5" s="4">
        <f t="shared" si="1"/>
        <v>0</v>
      </c>
      <c r="F5" s="2" t="s">
        <v>50</v>
      </c>
      <c r="G5" s="3">
        <v>65</v>
      </c>
      <c r="H5" s="3">
        <v>1</v>
      </c>
      <c r="I5" s="3">
        <f t="shared" si="2"/>
        <v>98.484848484848484</v>
      </c>
      <c r="J5" s="4">
        <f t="shared" si="3"/>
        <v>1.5151515151515151</v>
      </c>
      <c r="K5" s="2" t="s">
        <v>80</v>
      </c>
      <c r="L5" s="3">
        <v>29</v>
      </c>
      <c r="M5" s="3">
        <v>0</v>
      </c>
      <c r="N5" s="3">
        <f t="shared" si="4"/>
        <v>100</v>
      </c>
      <c r="O5" s="4">
        <f t="shared" si="5"/>
        <v>0</v>
      </c>
      <c r="Q5" s="2" t="s">
        <v>110</v>
      </c>
      <c r="R5" s="3">
        <v>36</v>
      </c>
      <c r="S5" s="3">
        <v>542</v>
      </c>
      <c r="T5" s="3">
        <f t="shared" si="6"/>
        <v>6.2283737024221457</v>
      </c>
      <c r="U5" s="4">
        <f t="shared" si="7"/>
        <v>93.771626297577853</v>
      </c>
    </row>
    <row r="6" spans="1:21" x14ac:dyDescent="0.3">
      <c r="A6" s="2" t="s">
        <v>21</v>
      </c>
      <c r="B6" s="3">
        <v>54</v>
      </c>
      <c r="C6" s="3">
        <v>1</v>
      </c>
      <c r="D6" s="3">
        <f t="shared" si="0"/>
        <v>98.181818181818187</v>
      </c>
      <c r="E6" s="4">
        <f t="shared" si="1"/>
        <v>1.8181818181818181</v>
      </c>
      <c r="F6" s="2" t="s">
        <v>51</v>
      </c>
      <c r="G6" s="3">
        <v>58</v>
      </c>
      <c r="H6" s="3">
        <v>1</v>
      </c>
      <c r="I6" s="3">
        <f t="shared" si="2"/>
        <v>98.305084745762713</v>
      </c>
      <c r="J6" s="4">
        <f t="shared" si="3"/>
        <v>1.6949152542372881</v>
      </c>
      <c r="K6" s="2" t="s">
        <v>81</v>
      </c>
      <c r="L6" s="3">
        <v>10</v>
      </c>
      <c r="M6" s="3">
        <v>2</v>
      </c>
      <c r="N6" s="3">
        <f t="shared" si="4"/>
        <v>83.333333333333329</v>
      </c>
      <c r="O6" s="4">
        <f t="shared" si="5"/>
        <v>16.666666666666668</v>
      </c>
      <c r="Q6" s="2" t="s">
        <v>111</v>
      </c>
      <c r="R6" s="5">
        <v>14</v>
      </c>
      <c r="S6" s="5">
        <v>287</v>
      </c>
      <c r="T6" s="3">
        <f t="shared" si="6"/>
        <v>4.6511627906976747</v>
      </c>
      <c r="U6" s="4">
        <f t="shared" si="7"/>
        <v>95.348837209302332</v>
      </c>
    </row>
    <row r="7" spans="1:21" x14ac:dyDescent="0.3">
      <c r="A7" s="2" t="s">
        <v>22</v>
      </c>
      <c r="B7" s="3">
        <v>68</v>
      </c>
      <c r="C7" s="3">
        <v>3</v>
      </c>
      <c r="D7" s="3">
        <f t="shared" si="0"/>
        <v>95.774647887323937</v>
      </c>
      <c r="E7" s="4">
        <f t="shared" si="1"/>
        <v>4.225352112676056</v>
      </c>
      <c r="F7" s="2" t="s">
        <v>52</v>
      </c>
      <c r="G7" s="3">
        <v>76</v>
      </c>
      <c r="H7" s="3">
        <v>1</v>
      </c>
      <c r="I7" s="3">
        <f t="shared" si="2"/>
        <v>98.701298701298697</v>
      </c>
      <c r="J7" s="4">
        <f t="shared" si="3"/>
        <v>1.2987012987012987</v>
      </c>
      <c r="K7" s="2" t="s">
        <v>82</v>
      </c>
      <c r="L7" s="3">
        <v>54</v>
      </c>
      <c r="M7" s="3">
        <v>2</v>
      </c>
      <c r="N7" s="3">
        <f t="shared" si="4"/>
        <v>96.428571428571431</v>
      </c>
      <c r="O7" s="4">
        <f t="shared" si="5"/>
        <v>3.5714285714285716</v>
      </c>
      <c r="Q7" s="2" t="s">
        <v>112</v>
      </c>
      <c r="R7" s="5">
        <v>84</v>
      </c>
      <c r="S7" s="5">
        <v>826</v>
      </c>
      <c r="T7" s="3">
        <f t="shared" si="6"/>
        <v>9.2307692307692299</v>
      </c>
      <c r="U7" s="4">
        <f t="shared" si="7"/>
        <v>90.769230769230774</v>
      </c>
    </row>
    <row r="8" spans="1:21" x14ac:dyDescent="0.3">
      <c r="A8" s="2" t="s">
        <v>23</v>
      </c>
      <c r="B8" s="3">
        <v>56</v>
      </c>
      <c r="C8" s="3">
        <v>0</v>
      </c>
      <c r="D8" s="3">
        <f t="shared" si="0"/>
        <v>100</v>
      </c>
      <c r="E8" s="4">
        <f t="shared" si="1"/>
        <v>0</v>
      </c>
      <c r="F8" s="2" t="s">
        <v>53</v>
      </c>
      <c r="G8" s="5">
        <v>105</v>
      </c>
      <c r="H8" s="3">
        <v>1</v>
      </c>
      <c r="I8" s="3">
        <f t="shared" si="2"/>
        <v>99.056603773584911</v>
      </c>
      <c r="J8" s="4">
        <f t="shared" si="3"/>
        <v>0.94339622641509435</v>
      </c>
      <c r="K8" s="2" t="s">
        <v>83</v>
      </c>
      <c r="L8" s="3">
        <v>65</v>
      </c>
      <c r="M8" s="3">
        <v>0</v>
      </c>
      <c r="N8" s="3">
        <f t="shared" si="4"/>
        <v>100</v>
      </c>
      <c r="O8" s="4">
        <f t="shared" si="5"/>
        <v>0</v>
      </c>
      <c r="Q8" s="2" t="s">
        <v>113</v>
      </c>
      <c r="R8" s="5">
        <v>52</v>
      </c>
      <c r="S8" s="5">
        <v>574</v>
      </c>
      <c r="T8" s="3">
        <f t="shared" si="6"/>
        <v>8.3067092651757193</v>
      </c>
      <c r="U8" s="4">
        <f t="shared" si="7"/>
        <v>91.693290734824288</v>
      </c>
    </row>
    <row r="9" spans="1:21" x14ac:dyDescent="0.3">
      <c r="A9" s="2" t="s">
        <v>24</v>
      </c>
      <c r="B9" s="3">
        <v>55</v>
      </c>
      <c r="C9" s="3">
        <v>2</v>
      </c>
      <c r="D9" s="3">
        <f t="shared" si="0"/>
        <v>96.491228070175438</v>
      </c>
      <c r="E9" s="4">
        <f t="shared" si="1"/>
        <v>3.5087719298245612</v>
      </c>
      <c r="F9" s="2" t="s">
        <v>54</v>
      </c>
      <c r="G9" s="5">
        <v>102</v>
      </c>
      <c r="H9" s="3">
        <v>2</v>
      </c>
      <c r="I9" s="3">
        <f t="shared" si="2"/>
        <v>98.07692307692308</v>
      </c>
      <c r="J9" s="4">
        <f t="shared" si="3"/>
        <v>1.9230769230769231</v>
      </c>
      <c r="K9" s="2" t="s">
        <v>84</v>
      </c>
      <c r="L9" s="3">
        <v>48</v>
      </c>
      <c r="M9" s="3">
        <v>4</v>
      </c>
      <c r="N9" s="3">
        <f t="shared" si="4"/>
        <v>92.307692307692307</v>
      </c>
      <c r="O9" s="4">
        <f t="shared" si="5"/>
        <v>7.6923076923076925</v>
      </c>
      <c r="Q9" s="2" t="s">
        <v>114</v>
      </c>
      <c r="R9" s="5">
        <v>61</v>
      </c>
      <c r="S9" s="5">
        <v>967</v>
      </c>
      <c r="T9" s="3">
        <f t="shared" si="6"/>
        <v>5.9338521400778212</v>
      </c>
      <c r="U9" s="4">
        <f t="shared" si="7"/>
        <v>94.066147859922182</v>
      </c>
    </row>
    <row r="10" spans="1:21" x14ac:dyDescent="0.3">
      <c r="A10" s="2" t="s">
        <v>25</v>
      </c>
      <c r="B10" s="5">
        <v>52</v>
      </c>
      <c r="C10" s="5">
        <v>1</v>
      </c>
      <c r="D10" s="3">
        <f t="shared" si="0"/>
        <v>98.113207547169807</v>
      </c>
      <c r="E10" s="4">
        <f t="shared" si="1"/>
        <v>1.8867924528301887</v>
      </c>
      <c r="F10" s="2" t="s">
        <v>55</v>
      </c>
      <c r="G10" s="3">
        <v>64</v>
      </c>
      <c r="H10" s="3">
        <v>1</v>
      </c>
      <c r="I10" s="3">
        <f t="shared" si="2"/>
        <v>98.461538461538467</v>
      </c>
      <c r="J10" s="4">
        <f t="shared" si="3"/>
        <v>1.5384615384615385</v>
      </c>
      <c r="K10" s="2" t="s">
        <v>85</v>
      </c>
      <c r="L10" s="3">
        <v>23</v>
      </c>
      <c r="M10" s="3">
        <v>0</v>
      </c>
      <c r="N10" s="3">
        <f t="shared" si="4"/>
        <v>100</v>
      </c>
      <c r="O10" s="4">
        <f t="shared" si="5"/>
        <v>0</v>
      </c>
      <c r="Q10" s="2" t="s">
        <v>115</v>
      </c>
      <c r="R10" s="5">
        <v>58</v>
      </c>
      <c r="S10" s="5">
        <v>733</v>
      </c>
      <c r="T10" s="3">
        <f t="shared" si="6"/>
        <v>7.3324905183312259</v>
      </c>
      <c r="U10" s="4">
        <f t="shared" si="7"/>
        <v>92.667509481668773</v>
      </c>
    </row>
    <row r="11" spans="1:21" x14ac:dyDescent="0.3">
      <c r="A11" s="2" t="s">
        <v>26</v>
      </c>
      <c r="B11" s="3">
        <v>52</v>
      </c>
      <c r="C11" s="3">
        <v>0</v>
      </c>
      <c r="D11" s="3">
        <f t="shared" si="0"/>
        <v>100</v>
      </c>
      <c r="E11" s="4">
        <f t="shared" si="1"/>
        <v>0</v>
      </c>
      <c r="F11" s="2" t="s">
        <v>56</v>
      </c>
      <c r="G11" s="3">
        <v>103</v>
      </c>
      <c r="H11" s="3">
        <v>5</v>
      </c>
      <c r="I11" s="3">
        <f t="shared" si="2"/>
        <v>95.370370370370367</v>
      </c>
      <c r="J11" s="4">
        <f t="shared" si="3"/>
        <v>4.6296296296296298</v>
      </c>
      <c r="K11" s="2" t="s">
        <v>86</v>
      </c>
      <c r="L11" s="3">
        <v>58</v>
      </c>
      <c r="M11" s="3">
        <v>1</v>
      </c>
      <c r="N11" s="3">
        <f t="shared" si="4"/>
        <v>98.305084745762713</v>
      </c>
      <c r="O11" s="4">
        <f t="shared" si="5"/>
        <v>1.6949152542372881</v>
      </c>
      <c r="Q11" s="2" t="s">
        <v>116</v>
      </c>
      <c r="R11" s="5">
        <v>96</v>
      </c>
      <c r="S11" s="5">
        <v>747</v>
      </c>
      <c r="T11" s="3">
        <f t="shared" si="6"/>
        <v>11.387900355871887</v>
      </c>
      <c r="U11" s="4">
        <f t="shared" si="7"/>
        <v>88.612099644128108</v>
      </c>
    </row>
    <row r="12" spans="1:21" x14ac:dyDescent="0.3">
      <c r="A12" s="2" t="s">
        <v>27</v>
      </c>
      <c r="B12" s="3">
        <v>63</v>
      </c>
      <c r="C12" s="3">
        <v>0</v>
      </c>
      <c r="D12" s="3">
        <f t="shared" si="0"/>
        <v>100</v>
      </c>
      <c r="E12" s="4">
        <f t="shared" si="1"/>
        <v>0</v>
      </c>
      <c r="F12" s="2" t="s">
        <v>57</v>
      </c>
      <c r="G12" s="3">
        <v>123</v>
      </c>
      <c r="H12" s="3">
        <v>4</v>
      </c>
      <c r="I12" s="3">
        <f t="shared" si="2"/>
        <v>96.850393700787407</v>
      </c>
      <c r="J12" s="4">
        <f t="shared" si="3"/>
        <v>3.1496062992125986</v>
      </c>
      <c r="K12" s="2" t="s">
        <v>87</v>
      </c>
      <c r="L12" s="3">
        <v>43</v>
      </c>
      <c r="M12" s="3">
        <v>0</v>
      </c>
      <c r="N12" s="3">
        <f t="shared" si="4"/>
        <v>100</v>
      </c>
      <c r="O12" s="4">
        <f t="shared" si="5"/>
        <v>0</v>
      </c>
      <c r="Q12" s="2" t="s">
        <v>117</v>
      </c>
      <c r="R12" s="5">
        <v>74</v>
      </c>
      <c r="S12" s="5">
        <v>867</v>
      </c>
      <c r="T12" s="3">
        <f t="shared" si="6"/>
        <v>7.8639744952178532</v>
      </c>
      <c r="U12" s="4">
        <f t="shared" si="7"/>
        <v>92.13602550478214</v>
      </c>
    </row>
    <row r="13" spans="1:21" x14ac:dyDescent="0.3">
      <c r="A13" s="2" t="s">
        <v>28</v>
      </c>
      <c r="B13" s="3">
        <v>49</v>
      </c>
      <c r="C13" s="3">
        <v>0</v>
      </c>
      <c r="D13" s="3">
        <f t="shared" si="0"/>
        <v>100</v>
      </c>
      <c r="E13" s="4">
        <f t="shared" si="1"/>
        <v>0</v>
      </c>
      <c r="F13" s="2" t="s">
        <v>58</v>
      </c>
      <c r="G13" s="3">
        <v>76</v>
      </c>
      <c r="H13" s="3">
        <v>1</v>
      </c>
      <c r="I13" s="3">
        <f t="shared" si="2"/>
        <v>98.701298701298697</v>
      </c>
      <c r="J13" s="4">
        <f t="shared" si="3"/>
        <v>1.2987012987012987</v>
      </c>
      <c r="K13" s="2" t="s">
        <v>88</v>
      </c>
      <c r="L13" s="3">
        <v>46</v>
      </c>
      <c r="M13" s="3">
        <v>0</v>
      </c>
      <c r="N13" s="3">
        <f t="shared" si="4"/>
        <v>100</v>
      </c>
      <c r="O13" s="4">
        <f t="shared" si="5"/>
        <v>0</v>
      </c>
      <c r="Q13" s="2" t="s">
        <v>118</v>
      </c>
      <c r="R13" s="5">
        <v>53</v>
      </c>
      <c r="S13" s="5">
        <v>762</v>
      </c>
      <c r="T13" s="3">
        <f t="shared" si="6"/>
        <v>6.5030674846625764</v>
      </c>
      <c r="U13" s="4">
        <f t="shared" si="7"/>
        <v>93.49693251533742</v>
      </c>
    </row>
    <row r="14" spans="1:21" x14ac:dyDescent="0.3">
      <c r="A14" s="2" t="s">
        <v>29</v>
      </c>
      <c r="B14" s="3">
        <v>50</v>
      </c>
      <c r="C14" s="3">
        <v>5</v>
      </c>
      <c r="D14" s="3">
        <f t="shared" si="0"/>
        <v>90.909090909090907</v>
      </c>
      <c r="E14" s="4">
        <f t="shared" si="1"/>
        <v>9.0909090909090917</v>
      </c>
      <c r="F14" s="2" t="s">
        <v>59</v>
      </c>
      <c r="G14" s="3">
        <v>57</v>
      </c>
      <c r="H14" s="3">
        <v>1</v>
      </c>
      <c r="I14" s="3">
        <f t="shared" si="2"/>
        <v>98.275862068965523</v>
      </c>
      <c r="J14" s="4">
        <f t="shared" si="3"/>
        <v>1.7241379310344827</v>
      </c>
      <c r="K14" s="2" t="s">
        <v>89</v>
      </c>
      <c r="L14" s="3">
        <v>20</v>
      </c>
      <c r="M14" s="3">
        <v>0</v>
      </c>
      <c r="N14" s="3">
        <f t="shared" si="4"/>
        <v>100</v>
      </c>
      <c r="O14" s="4">
        <f t="shared" si="5"/>
        <v>0</v>
      </c>
      <c r="Q14" s="2" t="s">
        <v>119</v>
      </c>
      <c r="R14" s="5">
        <v>17</v>
      </c>
      <c r="S14" s="5">
        <v>298</v>
      </c>
      <c r="T14" s="3">
        <f t="shared" si="6"/>
        <v>5.3968253968253972</v>
      </c>
      <c r="U14" s="4">
        <f t="shared" si="7"/>
        <v>94.603174603174608</v>
      </c>
    </row>
    <row r="15" spans="1:21" x14ac:dyDescent="0.3">
      <c r="A15" s="2" t="s">
        <v>30</v>
      </c>
      <c r="B15" s="3">
        <v>61</v>
      </c>
      <c r="C15" s="3">
        <v>0</v>
      </c>
      <c r="D15" s="3">
        <f t="shared" si="0"/>
        <v>100</v>
      </c>
      <c r="E15" s="4">
        <f t="shared" si="1"/>
        <v>0</v>
      </c>
      <c r="F15" s="2" t="s">
        <v>60</v>
      </c>
      <c r="G15" s="3">
        <v>54</v>
      </c>
      <c r="H15" s="3">
        <v>0</v>
      </c>
      <c r="I15" s="3">
        <f t="shared" si="2"/>
        <v>100</v>
      </c>
      <c r="J15" s="4">
        <f t="shared" si="3"/>
        <v>0</v>
      </c>
      <c r="K15" s="2" t="s">
        <v>90</v>
      </c>
      <c r="L15" s="3">
        <v>31</v>
      </c>
      <c r="M15" s="3">
        <v>0</v>
      </c>
      <c r="N15" s="3">
        <f t="shared" si="4"/>
        <v>100</v>
      </c>
      <c r="O15" s="4">
        <f t="shared" si="5"/>
        <v>0</v>
      </c>
      <c r="Q15" s="2" t="s">
        <v>120</v>
      </c>
      <c r="R15" s="5">
        <v>18</v>
      </c>
      <c r="S15" s="5">
        <v>412</v>
      </c>
      <c r="T15" s="5">
        <f t="shared" si="6"/>
        <v>4.1860465116279073</v>
      </c>
      <c r="U15" s="4">
        <f t="shared" si="7"/>
        <v>95.813953488372093</v>
      </c>
    </row>
    <row r="16" spans="1:21" x14ac:dyDescent="0.3">
      <c r="A16" s="2" t="s">
        <v>31</v>
      </c>
      <c r="B16" s="3">
        <v>60</v>
      </c>
      <c r="C16" s="3">
        <v>1</v>
      </c>
      <c r="D16" s="3">
        <f t="shared" si="0"/>
        <v>98.360655737704917</v>
      </c>
      <c r="E16" s="4">
        <f t="shared" si="1"/>
        <v>1.639344262295082</v>
      </c>
      <c r="F16" s="2" t="s">
        <v>61</v>
      </c>
      <c r="G16" s="3">
        <v>74</v>
      </c>
      <c r="H16" s="3">
        <v>4</v>
      </c>
      <c r="I16" s="3">
        <f t="shared" si="2"/>
        <v>94.871794871794876</v>
      </c>
      <c r="J16" s="4">
        <f t="shared" si="3"/>
        <v>5.1282051282051286</v>
      </c>
      <c r="K16" s="2" t="s">
        <v>91</v>
      </c>
      <c r="L16" s="3">
        <v>28</v>
      </c>
      <c r="M16" s="3">
        <v>1</v>
      </c>
      <c r="N16" s="3">
        <f t="shared" si="4"/>
        <v>96.551724137931032</v>
      </c>
      <c r="O16" s="4">
        <f t="shared" si="5"/>
        <v>3.4482758620689653</v>
      </c>
      <c r="Q16" s="2" t="s">
        <v>121</v>
      </c>
      <c r="R16" s="5">
        <v>83</v>
      </c>
      <c r="S16" s="5">
        <v>791</v>
      </c>
      <c r="T16" s="5">
        <f t="shared" si="6"/>
        <v>9.4965675057208241</v>
      </c>
      <c r="U16" s="4">
        <f t="shared" si="7"/>
        <v>90.503432494279181</v>
      </c>
    </row>
    <row r="17" spans="1:21" x14ac:dyDescent="0.3">
      <c r="A17" s="2" t="s">
        <v>32</v>
      </c>
      <c r="B17" s="3">
        <v>48</v>
      </c>
      <c r="C17" s="3">
        <v>0</v>
      </c>
      <c r="D17" s="3">
        <f t="shared" si="0"/>
        <v>100</v>
      </c>
      <c r="E17" s="4">
        <f t="shared" si="1"/>
        <v>0</v>
      </c>
      <c r="F17" s="2" t="s">
        <v>62</v>
      </c>
      <c r="G17" s="3">
        <v>82</v>
      </c>
      <c r="H17" s="3">
        <v>1</v>
      </c>
      <c r="I17" s="3">
        <f t="shared" si="2"/>
        <v>98.795180722891573</v>
      </c>
      <c r="J17" s="4">
        <f t="shared" si="3"/>
        <v>1.2048192771084338</v>
      </c>
      <c r="K17" s="2" t="s">
        <v>92</v>
      </c>
      <c r="L17" s="3">
        <v>41</v>
      </c>
      <c r="M17" s="3">
        <v>0</v>
      </c>
      <c r="N17" s="3">
        <f t="shared" si="4"/>
        <v>100</v>
      </c>
      <c r="O17" s="4">
        <f t="shared" si="5"/>
        <v>0</v>
      </c>
      <c r="Q17" s="2" t="s">
        <v>122</v>
      </c>
      <c r="R17" s="5">
        <v>51</v>
      </c>
      <c r="S17" s="5">
        <v>691</v>
      </c>
      <c r="T17" s="5">
        <f t="shared" si="6"/>
        <v>6.8733153638814013</v>
      </c>
      <c r="U17" s="4">
        <f t="shared" si="7"/>
        <v>93.126684636118597</v>
      </c>
    </row>
    <row r="18" spans="1:21" x14ac:dyDescent="0.3">
      <c r="A18" s="6" t="s">
        <v>129</v>
      </c>
      <c r="B18" s="3"/>
      <c r="C18" s="3"/>
      <c r="D18" s="3">
        <f>AVERAGE(D3:D16)</f>
        <v>97.388632049827294</v>
      </c>
      <c r="E18" s="4">
        <f>AVERAGE(E3:E16)</f>
        <v>2.6113679501727196</v>
      </c>
      <c r="F18" s="6" t="s">
        <v>129</v>
      </c>
      <c r="G18" s="3"/>
      <c r="H18" s="3"/>
      <c r="I18" s="3">
        <f>AVERAGE(I3:I16)</f>
        <v>97.952612322337771</v>
      </c>
      <c r="J18" s="4">
        <f>AVERAGE(J3:J16)</f>
        <v>2.0473876776622317</v>
      </c>
      <c r="K18" s="6" t="s">
        <v>129</v>
      </c>
      <c r="L18" s="3"/>
      <c r="M18" s="3"/>
      <c r="N18" s="3">
        <f>AVERAGE(N3:N16)</f>
        <v>97.63760042523505</v>
      </c>
      <c r="O18" s="4">
        <f>AVERAGE(O3:O16)</f>
        <v>2.3623995747649422</v>
      </c>
      <c r="Q18" s="6" t="s">
        <v>129</v>
      </c>
      <c r="R18" s="3"/>
      <c r="S18" s="3"/>
      <c r="T18" s="3">
        <f>AVERAGE(T3:T17)</f>
        <v>6.6935683736516811</v>
      </c>
      <c r="U18" s="4">
        <f>AVERAGE(U3:U17)</f>
        <v>93.306431626348328</v>
      </c>
    </row>
    <row r="19" spans="1:21" x14ac:dyDescent="0.3">
      <c r="A19" s="6"/>
      <c r="B19" s="3"/>
      <c r="C19" s="3"/>
      <c r="D19" s="3"/>
      <c r="E19" s="4"/>
      <c r="F19" s="6"/>
      <c r="G19" s="3"/>
      <c r="H19" s="3"/>
      <c r="I19" s="3"/>
      <c r="J19" s="4"/>
      <c r="K19" s="6"/>
      <c r="L19" s="3"/>
      <c r="M19" s="3"/>
      <c r="N19" s="3"/>
      <c r="O19" s="4"/>
      <c r="Q19" s="6"/>
      <c r="R19" s="3"/>
      <c r="S19" s="3"/>
      <c r="T19" s="3"/>
      <c r="U19" s="4"/>
    </row>
    <row r="20" spans="1:21" x14ac:dyDescent="0.3">
      <c r="A20" s="6"/>
      <c r="B20" s="3"/>
      <c r="C20" s="3"/>
      <c r="D20" s="3"/>
      <c r="E20" s="4"/>
      <c r="F20" s="6"/>
      <c r="G20" s="3"/>
      <c r="H20" s="3"/>
      <c r="I20" s="3"/>
      <c r="J20" s="4"/>
      <c r="K20" s="6"/>
      <c r="L20" s="3"/>
      <c r="M20" s="3"/>
      <c r="N20" s="3"/>
      <c r="O20" s="4"/>
      <c r="Q20" s="6"/>
      <c r="R20" s="3"/>
      <c r="S20" s="3"/>
      <c r="T20" s="3"/>
      <c r="U20" s="4"/>
    </row>
    <row r="21" spans="1:21" x14ac:dyDescent="0.3">
      <c r="A21" s="6" t="s">
        <v>132</v>
      </c>
      <c r="B21" s="3">
        <f>SUM(B3:B20)</f>
        <v>831</v>
      </c>
      <c r="C21" s="3">
        <f>SUM(C3:C20)</f>
        <v>19</v>
      </c>
      <c r="D21" s="3">
        <f>SUM(B21:C21)</f>
        <v>850</v>
      </c>
      <c r="E21" s="4"/>
      <c r="F21" s="6" t="s">
        <v>132</v>
      </c>
      <c r="G21" s="3">
        <f>SUM(G3:G20)</f>
        <v>1239</v>
      </c>
      <c r="H21" s="3">
        <f>SUM(H3:H20)</f>
        <v>27</v>
      </c>
      <c r="I21" s="3">
        <f>SUM(G21:H21)</f>
        <v>1266</v>
      </c>
      <c r="J21" s="4"/>
      <c r="K21" s="6" t="s">
        <v>132</v>
      </c>
      <c r="L21" s="3">
        <f>SUM(L3:L20)</f>
        <v>555</v>
      </c>
      <c r="M21" s="3">
        <f>SUM(M3:M20)</f>
        <v>10</v>
      </c>
      <c r="N21" s="3">
        <f>SUM(L21:M21)</f>
        <v>565</v>
      </c>
      <c r="O21" s="4"/>
      <c r="Q21" s="6" t="s">
        <v>132</v>
      </c>
      <c r="R21" s="3">
        <f>SUM(R3:R20)</f>
        <v>747</v>
      </c>
      <c r="S21" s="3">
        <f>SUM(S3:S20)</f>
        <v>9897</v>
      </c>
      <c r="T21" s="3">
        <f>SUM(R21:S21)</f>
        <v>10644</v>
      </c>
      <c r="U21" s="4"/>
    </row>
    <row r="22" spans="1:21" ht="17.25" thickBot="1" x14ac:dyDescent="0.35">
      <c r="A22" s="7"/>
      <c r="B22" s="8">
        <f>B21/D21*100</f>
        <v>97.764705882352942</v>
      </c>
      <c r="C22" s="8">
        <f>C21/D21*100</f>
        <v>2.2352941176470589</v>
      </c>
      <c r="D22" s="8"/>
      <c r="E22" s="9"/>
      <c r="F22" s="7"/>
      <c r="G22" s="8">
        <f>G21/I21*100</f>
        <v>97.867298578199041</v>
      </c>
      <c r="H22" s="8">
        <f>H21/I21*100</f>
        <v>2.1327014218009479</v>
      </c>
      <c r="I22" s="8"/>
      <c r="J22" s="9"/>
      <c r="K22" s="7"/>
      <c r="L22" s="8">
        <f>L21/N21*100</f>
        <v>98.230088495575217</v>
      </c>
      <c r="M22" s="8">
        <f>M21/N21*100</f>
        <v>1.7699115044247788</v>
      </c>
      <c r="N22" s="8"/>
      <c r="O22" s="9"/>
      <c r="Q22" s="7"/>
      <c r="R22" s="8">
        <f>R21/T21*100</f>
        <v>7.0180383314543402</v>
      </c>
      <c r="S22" s="8">
        <f>S21/T21*100</f>
        <v>92.981961668545651</v>
      </c>
      <c r="T22" s="8"/>
      <c r="U22" s="9"/>
    </row>
    <row r="25" spans="1:21" ht="17.25" thickBot="1" x14ac:dyDescent="0.35"/>
    <row r="26" spans="1:21" ht="17.25" thickBot="1" x14ac:dyDescent="0.35">
      <c r="A26" s="30" t="s">
        <v>16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/>
      <c r="Q26" s="30" t="s">
        <v>123</v>
      </c>
      <c r="R26" s="31"/>
      <c r="S26" s="31"/>
      <c r="T26" s="31"/>
      <c r="U26" s="32"/>
    </row>
    <row r="27" spans="1:21" ht="33" x14ac:dyDescent="0.3">
      <c r="A27" s="13"/>
      <c r="B27" s="14" t="s">
        <v>130</v>
      </c>
      <c r="C27" s="14" t="s">
        <v>131</v>
      </c>
      <c r="D27" s="15"/>
      <c r="E27" s="16"/>
      <c r="F27" s="13"/>
      <c r="G27" s="14" t="s">
        <v>130</v>
      </c>
      <c r="H27" s="14" t="s">
        <v>131</v>
      </c>
      <c r="I27" s="15"/>
      <c r="J27" s="16"/>
      <c r="K27" s="13"/>
      <c r="L27" s="14" t="s">
        <v>130</v>
      </c>
      <c r="M27" s="14" t="s">
        <v>131</v>
      </c>
      <c r="N27" s="15"/>
      <c r="O27" s="16"/>
      <c r="Q27" s="6"/>
      <c r="R27" s="12" t="s">
        <v>127</v>
      </c>
      <c r="S27" s="12" t="s">
        <v>128</v>
      </c>
      <c r="T27" s="33" t="s">
        <v>335</v>
      </c>
      <c r="U27" s="34"/>
    </row>
    <row r="28" spans="1:21" x14ac:dyDescent="0.3">
      <c r="A28" s="2" t="s">
        <v>33</v>
      </c>
      <c r="B28" s="3">
        <v>13</v>
      </c>
      <c r="C28" s="3">
        <v>426</v>
      </c>
      <c r="D28" s="3">
        <f>B28*100/(SUM(B28:C28))</f>
        <v>2.9612756264236904</v>
      </c>
      <c r="E28" s="4">
        <f>C28*100/(SUM(B28:C28))</f>
        <v>97.038724373576315</v>
      </c>
      <c r="F28" s="2" t="s">
        <v>63</v>
      </c>
      <c r="G28" s="3">
        <v>8</v>
      </c>
      <c r="H28" s="3">
        <v>249</v>
      </c>
      <c r="I28" s="3">
        <f>G28*100/(SUM(G28:H28))</f>
        <v>3.1128404669260701</v>
      </c>
      <c r="J28" s="4">
        <f>H28*100/(SUM(G28:H28))</f>
        <v>96.887159533073927</v>
      </c>
      <c r="K28" s="2" t="s">
        <v>93</v>
      </c>
      <c r="L28" s="3">
        <v>13</v>
      </c>
      <c r="M28" s="3">
        <v>259</v>
      </c>
      <c r="N28" s="3">
        <f>L28*100/(SUM(L28:M28))</f>
        <v>4.7794117647058822</v>
      </c>
      <c r="O28" s="4">
        <f>M28*100/(SUM(L28:M28))</f>
        <v>95.220588235294116</v>
      </c>
      <c r="Q28" s="2" t="s">
        <v>124</v>
      </c>
      <c r="R28" s="17">
        <f>B22</f>
        <v>97.764705882352942</v>
      </c>
      <c r="S28" s="17">
        <f>(1-B47/R22)*100</f>
        <v>72.795661166041242</v>
      </c>
      <c r="T28" s="24">
        <f>R28/$R$22</f>
        <v>13.930489014883062</v>
      </c>
      <c r="U28" s="25"/>
    </row>
    <row r="29" spans="1:21" x14ac:dyDescent="0.3">
      <c r="A29" s="2" t="s">
        <v>34</v>
      </c>
      <c r="B29" s="3">
        <v>12</v>
      </c>
      <c r="C29" s="3">
        <v>544</v>
      </c>
      <c r="D29" s="3">
        <f t="shared" ref="D29:D42" si="8">B29*100/(SUM(B29:C29))</f>
        <v>2.1582733812949639</v>
      </c>
      <c r="E29" s="4">
        <f t="shared" ref="E29:E42" si="9">C29*100/(SUM(B29:C29))</f>
        <v>97.841726618705039</v>
      </c>
      <c r="F29" s="2" t="s">
        <v>64</v>
      </c>
      <c r="G29" s="3">
        <v>13</v>
      </c>
      <c r="H29" s="3">
        <v>446</v>
      </c>
      <c r="I29" s="3">
        <f t="shared" ref="I29:I42" si="10">G29*100/(SUM(G29:H29))</f>
        <v>2.8322440087145968</v>
      </c>
      <c r="J29" s="4">
        <f t="shared" ref="J29:J42" si="11">H29*100/(SUM(G29:H29))</f>
        <v>97.167755991285404</v>
      </c>
      <c r="K29" s="2" t="s">
        <v>94</v>
      </c>
      <c r="L29" s="3">
        <v>14</v>
      </c>
      <c r="M29" s="3">
        <v>227</v>
      </c>
      <c r="N29" s="3">
        <f t="shared" ref="N29:N42" si="12">L29*100/(SUM(L29:M29))</f>
        <v>5.809128630705394</v>
      </c>
      <c r="O29" s="4">
        <f t="shared" ref="O29:O42" si="13">M29*100/(SUM(L29:M29))</f>
        <v>94.190871369294612</v>
      </c>
      <c r="Q29" s="2" t="s">
        <v>125</v>
      </c>
      <c r="R29" s="17">
        <f>G22</f>
        <v>97.867298578199041</v>
      </c>
      <c r="S29" s="17">
        <f>(1-G47/R22)*100</f>
        <v>69.779435877124612</v>
      </c>
      <c r="T29" s="24">
        <f>R29/$R$22</f>
        <v>13.945107443993985</v>
      </c>
      <c r="U29" s="25"/>
    </row>
    <row r="30" spans="1:21" x14ac:dyDescent="0.3">
      <c r="A30" s="2" t="s">
        <v>35</v>
      </c>
      <c r="B30" s="3">
        <v>7</v>
      </c>
      <c r="C30" s="3">
        <v>446</v>
      </c>
      <c r="D30" s="3">
        <f t="shared" si="8"/>
        <v>1.5452538631346577</v>
      </c>
      <c r="E30" s="4">
        <f t="shared" si="9"/>
        <v>98.454746136865339</v>
      </c>
      <c r="F30" s="2" t="s">
        <v>65</v>
      </c>
      <c r="G30" s="3">
        <v>3</v>
      </c>
      <c r="H30" s="3">
        <v>379</v>
      </c>
      <c r="I30" s="3">
        <f t="shared" si="10"/>
        <v>0.78534031413612571</v>
      </c>
      <c r="J30" s="4">
        <f t="shared" si="11"/>
        <v>99.214659685863879</v>
      </c>
      <c r="K30" s="2" t="s">
        <v>95</v>
      </c>
      <c r="L30" s="3">
        <v>6</v>
      </c>
      <c r="M30" s="3">
        <v>167</v>
      </c>
      <c r="N30" s="3">
        <f t="shared" si="12"/>
        <v>3.4682080924855492</v>
      </c>
      <c r="O30" s="4">
        <f t="shared" si="13"/>
        <v>96.531791907514446</v>
      </c>
      <c r="Q30" s="2" t="s">
        <v>126</v>
      </c>
      <c r="R30" s="17">
        <f>L22</f>
        <v>98.230088495575217</v>
      </c>
      <c r="S30" s="17">
        <f>(1-L47/R22)*100</f>
        <v>55.53904910744032</v>
      </c>
      <c r="T30" s="24">
        <f>R30/$R$22</f>
        <v>13.99680136475104</v>
      </c>
      <c r="U30" s="25"/>
    </row>
    <row r="31" spans="1:21" x14ac:dyDescent="0.3">
      <c r="A31" s="2" t="s">
        <v>36</v>
      </c>
      <c r="B31" s="3">
        <v>17</v>
      </c>
      <c r="C31" s="5">
        <v>392</v>
      </c>
      <c r="D31" s="3">
        <f t="shared" si="8"/>
        <v>4.1564792176039118</v>
      </c>
      <c r="E31" s="4">
        <f t="shared" si="9"/>
        <v>95.843520782396084</v>
      </c>
      <c r="F31" s="2" t="s">
        <v>66</v>
      </c>
      <c r="G31" s="3">
        <v>1</v>
      </c>
      <c r="H31" s="5">
        <v>229</v>
      </c>
      <c r="I31" s="3">
        <f t="shared" si="10"/>
        <v>0.43478260869565216</v>
      </c>
      <c r="J31" s="4">
        <f t="shared" si="11"/>
        <v>99.565217391304344</v>
      </c>
      <c r="K31" s="2" t="s">
        <v>96</v>
      </c>
      <c r="L31" s="3">
        <v>6</v>
      </c>
      <c r="M31" s="5">
        <v>196</v>
      </c>
      <c r="N31" s="3">
        <f t="shared" si="12"/>
        <v>2.9702970297029703</v>
      </c>
      <c r="O31" s="4">
        <f t="shared" si="13"/>
        <v>97.029702970297024</v>
      </c>
      <c r="Q31" s="2"/>
      <c r="R31" s="18"/>
      <c r="S31" s="18"/>
      <c r="T31" s="28"/>
      <c r="U31" s="29"/>
    </row>
    <row r="32" spans="1:21" ht="17.25" thickBot="1" x14ac:dyDescent="0.35">
      <c r="A32" s="2" t="s">
        <v>37</v>
      </c>
      <c r="B32" s="3">
        <v>8</v>
      </c>
      <c r="C32" s="5">
        <v>703</v>
      </c>
      <c r="D32" s="3">
        <f t="shared" si="8"/>
        <v>1.1251758087201125</v>
      </c>
      <c r="E32" s="4">
        <f t="shared" si="9"/>
        <v>98.874824191279885</v>
      </c>
      <c r="F32" s="2" t="s">
        <v>67</v>
      </c>
      <c r="G32" s="3">
        <v>11</v>
      </c>
      <c r="H32" s="5">
        <v>840</v>
      </c>
      <c r="I32" s="3">
        <f t="shared" si="10"/>
        <v>1.2925969447708578</v>
      </c>
      <c r="J32" s="4">
        <f t="shared" si="11"/>
        <v>98.707403055229136</v>
      </c>
      <c r="K32" s="2" t="s">
        <v>97</v>
      </c>
      <c r="L32" s="3">
        <v>19</v>
      </c>
      <c r="M32" s="5">
        <v>493</v>
      </c>
      <c r="N32" s="3">
        <f t="shared" si="12"/>
        <v>3.7109375</v>
      </c>
      <c r="O32" s="4">
        <f t="shared" si="13"/>
        <v>96.2890625</v>
      </c>
      <c r="Q32" s="10" t="s">
        <v>129</v>
      </c>
      <c r="R32" s="19">
        <f>AVERAGE(R28:R30)</f>
        <v>97.954030985375724</v>
      </c>
      <c r="S32" s="19">
        <f>AVERAGE(S28:S30)</f>
        <v>66.038048716868715</v>
      </c>
      <c r="T32" s="26">
        <f>AVERAGE(T28:T30)</f>
        <v>13.957465941209364</v>
      </c>
      <c r="U32" s="27"/>
    </row>
    <row r="33" spans="1:15" x14ac:dyDescent="0.3">
      <c r="A33" s="2" t="s">
        <v>38</v>
      </c>
      <c r="B33" s="3">
        <v>10</v>
      </c>
      <c r="C33" s="5">
        <v>1075</v>
      </c>
      <c r="D33" s="3">
        <f>B33*100/(SUM(B33:C33))</f>
        <v>0.92165898617511521</v>
      </c>
      <c r="E33" s="4">
        <f t="shared" si="9"/>
        <v>99.078341013824883</v>
      </c>
      <c r="F33" s="2" t="s">
        <v>68</v>
      </c>
      <c r="G33" s="3">
        <v>42</v>
      </c>
      <c r="H33" s="5">
        <v>1543</v>
      </c>
      <c r="I33" s="3">
        <f t="shared" si="10"/>
        <v>2.6498422712933754</v>
      </c>
      <c r="J33" s="4">
        <f t="shared" si="11"/>
        <v>97.35015772870662</v>
      </c>
      <c r="K33" s="2" t="s">
        <v>98</v>
      </c>
      <c r="L33" s="3">
        <v>43</v>
      </c>
      <c r="M33" s="5">
        <v>1338</v>
      </c>
      <c r="N33" s="3">
        <f t="shared" si="12"/>
        <v>3.1136857349746561</v>
      </c>
      <c r="O33" s="4">
        <f t="shared" si="13"/>
        <v>96.886314265025348</v>
      </c>
    </row>
    <row r="34" spans="1:15" x14ac:dyDescent="0.3">
      <c r="A34" s="2" t="s">
        <v>39</v>
      </c>
      <c r="B34" s="3">
        <v>18</v>
      </c>
      <c r="C34" s="5">
        <v>668</v>
      </c>
      <c r="D34" s="3">
        <f t="shared" si="8"/>
        <v>2.6239067055393588</v>
      </c>
      <c r="E34" s="4">
        <f t="shared" si="9"/>
        <v>97.376093294460645</v>
      </c>
      <c r="F34" s="2" t="s">
        <v>69</v>
      </c>
      <c r="G34" s="3">
        <v>16</v>
      </c>
      <c r="H34" s="5">
        <v>506</v>
      </c>
      <c r="I34" s="3">
        <f t="shared" si="10"/>
        <v>3.0651340996168583</v>
      </c>
      <c r="J34" s="4">
        <f t="shared" si="11"/>
        <v>96.934865900383144</v>
      </c>
      <c r="K34" s="2" t="s">
        <v>99</v>
      </c>
      <c r="L34" s="3">
        <v>18</v>
      </c>
      <c r="M34" s="5">
        <v>581</v>
      </c>
      <c r="N34" s="3">
        <f t="shared" si="12"/>
        <v>3.005008347245409</v>
      </c>
      <c r="O34" s="4">
        <f t="shared" si="13"/>
        <v>96.994991652754592</v>
      </c>
    </row>
    <row r="35" spans="1:15" x14ac:dyDescent="0.3">
      <c r="A35" s="2" t="s">
        <v>40</v>
      </c>
      <c r="B35" s="3">
        <v>14</v>
      </c>
      <c r="C35" s="5">
        <v>410</v>
      </c>
      <c r="D35" s="3">
        <f t="shared" si="8"/>
        <v>3.3018867924528301</v>
      </c>
      <c r="E35" s="4">
        <f t="shared" si="9"/>
        <v>96.698113207547166</v>
      </c>
      <c r="F35" s="2" t="s">
        <v>70</v>
      </c>
      <c r="G35" s="3">
        <v>5</v>
      </c>
      <c r="H35" s="5">
        <v>237</v>
      </c>
      <c r="I35" s="3">
        <f t="shared" si="10"/>
        <v>2.0661157024793386</v>
      </c>
      <c r="J35" s="4">
        <f t="shared" si="11"/>
        <v>97.933884297520663</v>
      </c>
      <c r="K35" s="2" t="s">
        <v>100</v>
      </c>
      <c r="L35" s="3">
        <v>8</v>
      </c>
      <c r="M35" s="5">
        <v>381</v>
      </c>
      <c r="N35" s="3">
        <f t="shared" si="12"/>
        <v>2.0565552699228791</v>
      </c>
      <c r="O35" s="4">
        <f t="shared" si="13"/>
        <v>97.943444730077118</v>
      </c>
    </row>
    <row r="36" spans="1:15" x14ac:dyDescent="0.3">
      <c r="A36" s="2" t="s">
        <v>41</v>
      </c>
      <c r="B36" s="3">
        <v>14</v>
      </c>
      <c r="C36" s="5">
        <v>784</v>
      </c>
      <c r="D36" s="3">
        <f t="shared" si="8"/>
        <v>1.7543859649122806</v>
      </c>
      <c r="E36" s="4">
        <f t="shared" si="9"/>
        <v>98.245614035087726</v>
      </c>
      <c r="F36" s="2" t="s">
        <v>71</v>
      </c>
      <c r="G36" s="3">
        <v>5</v>
      </c>
      <c r="H36" s="5">
        <v>860</v>
      </c>
      <c r="I36" s="3">
        <f t="shared" si="10"/>
        <v>0.5780346820809249</v>
      </c>
      <c r="J36" s="4">
        <f t="shared" si="11"/>
        <v>99.421965317919074</v>
      </c>
      <c r="K36" s="2" t="s">
        <v>101</v>
      </c>
      <c r="L36" s="3">
        <v>40</v>
      </c>
      <c r="M36" s="5">
        <v>1414</v>
      </c>
      <c r="N36" s="3">
        <f t="shared" si="12"/>
        <v>2.7510316368638241</v>
      </c>
      <c r="O36" s="4">
        <f t="shared" si="13"/>
        <v>97.248968363136171</v>
      </c>
    </row>
    <row r="37" spans="1:15" x14ac:dyDescent="0.3">
      <c r="A37" s="2" t="s">
        <v>42</v>
      </c>
      <c r="B37" s="3">
        <v>20</v>
      </c>
      <c r="C37" s="5">
        <v>849</v>
      </c>
      <c r="D37" s="3">
        <f t="shared" si="8"/>
        <v>2.3014959723820483</v>
      </c>
      <c r="E37" s="4">
        <f t="shared" si="9"/>
        <v>97.698504027617957</v>
      </c>
      <c r="F37" s="2" t="s">
        <v>72</v>
      </c>
      <c r="G37" s="3">
        <v>54</v>
      </c>
      <c r="H37" s="5">
        <v>2159</v>
      </c>
      <c r="I37" s="3">
        <f t="shared" si="10"/>
        <v>2.4401265250790782</v>
      </c>
      <c r="J37" s="4">
        <f t="shared" si="11"/>
        <v>97.55987347492092</v>
      </c>
      <c r="K37" s="2" t="s">
        <v>102</v>
      </c>
      <c r="L37" s="3">
        <v>52</v>
      </c>
      <c r="M37" s="5">
        <v>1953</v>
      </c>
      <c r="N37" s="3">
        <f t="shared" si="12"/>
        <v>2.5935162094763093</v>
      </c>
      <c r="O37" s="4">
        <f t="shared" si="13"/>
        <v>97.406483790523694</v>
      </c>
    </row>
    <row r="38" spans="1:15" x14ac:dyDescent="0.3">
      <c r="A38" s="2" t="s">
        <v>43</v>
      </c>
      <c r="B38" s="3">
        <v>8</v>
      </c>
      <c r="C38" s="5">
        <v>761</v>
      </c>
      <c r="D38" s="3">
        <f t="shared" si="8"/>
        <v>1.0403120936280885</v>
      </c>
      <c r="E38" s="4">
        <f t="shared" si="9"/>
        <v>98.959687906371911</v>
      </c>
      <c r="F38" s="2" t="s">
        <v>73</v>
      </c>
      <c r="G38" s="3">
        <v>22</v>
      </c>
      <c r="H38" s="5">
        <v>1131</v>
      </c>
      <c r="I38" s="3">
        <f t="shared" si="10"/>
        <v>1.9080659150043364</v>
      </c>
      <c r="J38" s="4">
        <f t="shared" si="11"/>
        <v>98.091934084995657</v>
      </c>
      <c r="K38" s="2" t="s">
        <v>103</v>
      </c>
      <c r="L38" s="3">
        <v>21</v>
      </c>
      <c r="M38" s="5">
        <v>668</v>
      </c>
      <c r="N38" s="3">
        <f t="shared" si="12"/>
        <v>3.0478955007256894</v>
      </c>
      <c r="O38" s="4">
        <f t="shared" si="13"/>
        <v>96.952104499274313</v>
      </c>
    </row>
    <row r="39" spans="1:15" x14ac:dyDescent="0.3">
      <c r="A39" s="2" t="s">
        <v>44</v>
      </c>
      <c r="B39" s="3">
        <v>7</v>
      </c>
      <c r="C39" s="5">
        <v>533</v>
      </c>
      <c r="D39" s="3">
        <f t="shared" si="8"/>
        <v>1.2962962962962963</v>
      </c>
      <c r="E39" s="4">
        <f t="shared" si="9"/>
        <v>98.703703703703709</v>
      </c>
      <c r="F39" s="2" t="s">
        <v>74</v>
      </c>
      <c r="G39" s="3">
        <v>12</v>
      </c>
      <c r="H39" s="5">
        <v>373</v>
      </c>
      <c r="I39" s="3">
        <f t="shared" si="10"/>
        <v>3.116883116883117</v>
      </c>
      <c r="J39" s="4">
        <f t="shared" si="11"/>
        <v>96.883116883116884</v>
      </c>
      <c r="K39" s="2" t="s">
        <v>104</v>
      </c>
      <c r="L39" s="3">
        <v>14</v>
      </c>
      <c r="M39" s="5">
        <v>248</v>
      </c>
      <c r="N39" s="3">
        <f t="shared" si="12"/>
        <v>5.343511450381679</v>
      </c>
      <c r="O39" s="4">
        <f t="shared" si="13"/>
        <v>94.656488549618317</v>
      </c>
    </row>
    <row r="40" spans="1:15" x14ac:dyDescent="0.3">
      <c r="A40" s="2" t="s">
        <v>45</v>
      </c>
      <c r="B40" s="3">
        <v>13</v>
      </c>
      <c r="C40" s="5">
        <v>666</v>
      </c>
      <c r="D40" s="5">
        <f t="shared" si="8"/>
        <v>1.9145802650957291</v>
      </c>
      <c r="E40" s="4">
        <f t="shared" si="9"/>
        <v>98.085419734904278</v>
      </c>
      <c r="F40" s="2" t="s">
        <v>75</v>
      </c>
      <c r="G40" s="3">
        <v>13</v>
      </c>
      <c r="H40" s="5">
        <v>702</v>
      </c>
      <c r="I40" s="5">
        <f t="shared" si="10"/>
        <v>1.8181818181818181</v>
      </c>
      <c r="J40" s="4">
        <f t="shared" si="11"/>
        <v>98.181818181818187</v>
      </c>
      <c r="K40" s="2" t="s">
        <v>105</v>
      </c>
      <c r="L40" s="3">
        <v>18</v>
      </c>
      <c r="M40" s="5">
        <v>389</v>
      </c>
      <c r="N40" s="5">
        <f t="shared" si="12"/>
        <v>4.4226044226044223</v>
      </c>
      <c r="O40" s="4">
        <f t="shared" si="13"/>
        <v>95.577395577395578</v>
      </c>
    </row>
    <row r="41" spans="1:15" x14ac:dyDescent="0.3">
      <c r="A41" s="2" t="s">
        <v>46</v>
      </c>
      <c r="B41" s="3">
        <v>13</v>
      </c>
      <c r="C41" s="5">
        <v>789</v>
      </c>
      <c r="D41" s="5">
        <f t="shared" si="8"/>
        <v>1.6209476309226933</v>
      </c>
      <c r="E41" s="4">
        <f t="shared" si="9"/>
        <v>98.3790523690773</v>
      </c>
      <c r="F41" s="2" t="s">
        <v>76</v>
      </c>
      <c r="G41" s="3">
        <v>26</v>
      </c>
      <c r="H41" s="5">
        <v>979</v>
      </c>
      <c r="I41" s="5">
        <f t="shared" si="10"/>
        <v>2.5870646766169156</v>
      </c>
      <c r="J41" s="4">
        <f t="shared" si="11"/>
        <v>97.412935323383081</v>
      </c>
      <c r="K41" s="2" t="s">
        <v>106</v>
      </c>
      <c r="L41" s="3">
        <v>35</v>
      </c>
      <c r="M41" s="5">
        <v>976</v>
      </c>
      <c r="N41" s="5">
        <f t="shared" si="12"/>
        <v>3.4619188921859547</v>
      </c>
      <c r="O41" s="4">
        <f t="shared" si="13"/>
        <v>96.538081107814051</v>
      </c>
    </row>
    <row r="42" spans="1:15" x14ac:dyDescent="0.3">
      <c r="A42" s="2" t="s">
        <v>47</v>
      </c>
      <c r="B42" s="3">
        <v>14</v>
      </c>
      <c r="C42" s="5">
        <v>613</v>
      </c>
      <c r="D42" s="5">
        <f t="shared" si="8"/>
        <v>2.2328548644338118</v>
      </c>
      <c r="E42" s="4">
        <f t="shared" si="9"/>
        <v>97.767145135566182</v>
      </c>
      <c r="F42" s="2" t="s">
        <v>77</v>
      </c>
      <c r="G42" s="3">
        <v>9</v>
      </c>
      <c r="H42" s="5">
        <v>443</v>
      </c>
      <c r="I42" s="5">
        <f t="shared" si="10"/>
        <v>1.9911504424778761</v>
      </c>
      <c r="J42" s="4">
        <f t="shared" si="11"/>
        <v>98.008849557522126</v>
      </c>
      <c r="K42" s="2" t="s">
        <v>107</v>
      </c>
      <c r="L42" s="3">
        <v>24</v>
      </c>
      <c r="M42" s="5">
        <v>987</v>
      </c>
      <c r="N42" s="5">
        <f t="shared" si="12"/>
        <v>2.3738872403560829</v>
      </c>
      <c r="O42" s="4">
        <f t="shared" si="13"/>
        <v>97.626112759643917</v>
      </c>
    </row>
    <row r="43" spans="1:15" x14ac:dyDescent="0.3">
      <c r="A43" s="6" t="s">
        <v>129</v>
      </c>
      <c r="B43" s="3"/>
      <c r="C43" s="3"/>
      <c r="D43" s="3">
        <f>AVERAGE(D28:D42)</f>
        <v>2.0636522312677057</v>
      </c>
      <c r="E43" s="4">
        <f>AVERAGE(E28:E42)</f>
        <v>97.936347768732276</v>
      </c>
      <c r="F43" s="6" t="s">
        <v>129</v>
      </c>
      <c r="G43" s="3"/>
      <c r="H43" s="3"/>
      <c r="I43" s="3">
        <f>AVERAGE(I28:I42)</f>
        <v>2.0452269061971298</v>
      </c>
      <c r="J43" s="4">
        <f>AVERAGE(J28:J42)</f>
        <v>97.954773093802871</v>
      </c>
      <c r="K43" s="6" t="s">
        <v>129</v>
      </c>
      <c r="L43" s="3"/>
      <c r="M43" s="3"/>
      <c r="N43" s="3">
        <f>AVERAGE(N28:N42)</f>
        <v>3.527173181489113</v>
      </c>
      <c r="O43" s="4">
        <f>AVERAGE(O28:O42)</f>
        <v>96.47282681851091</v>
      </c>
    </row>
    <row r="44" spans="1:15" x14ac:dyDescent="0.3">
      <c r="A44" s="6"/>
      <c r="B44" s="3"/>
      <c r="C44" s="3"/>
      <c r="D44" s="3"/>
      <c r="E44" s="4"/>
      <c r="F44" s="6"/>
      <c r="G44" s="3"/>
      <c r="H44" s="3"/>
      <c r="I44" s="3"/>
      <c r="J44" s="4"/>
      <c r="K44" s="6"/>
      <c r="L44" s="3"/>
      <c r="M44" s="3"/>
      <c r="N44" s="3"/>
      <c r="O44" s="4"/>
    </row>
    <row r="45" spans="1:15" x14ac:dyDescent="0.3">
      <c r="A45" s="6"/>
      <c r="B45" s="3"/>
      <c r="C45" s="3"/>
      <c r="D45" s="3"/>
      <c r="E45" s="4"/>
      <c r="F45" s="6"/>
      <c r="G45" s="3"/>
      <c r="H45" s="3"/>
      <c r="I45" s="3"/>
      <c r="J45" s="4"/>
      <c r="K45" s="6"/>
      <c r="L45" s="3"/>
      <c r="M45" s="3"/>
      <c r="N45" s="3"/>
      <c r="O45" s="4"/>
    </row>
    <row r="46" spans="1:15" x14ac:dyDescent="0.3">
      <c r="A46" s="6" t="s">
        <v>132</v>
      </c>
      <c r="B46" s="3">
        <f>SUM(B28:B45)</f>
        <v>188</v>
      </c>
      <c r="C46" s="3">
        <f>SUM(C28:C45)</f>
        <v>9659</v>
      </c>
      <c r="D46" s="3">
        <f>SUM(B46:C46)</f>
        <v>9847</v>
      </c>
      <c r="E46" s="4"/>
      <c r="F46" s="6" t="s">
        <v>132</v>
      </c>
      <c r="G46" s="3">
        <f>SUM(G28:G45)</f>
        <v>240</v>
      </c>
      <c r="H46" s="3">
        <f>SUM(H28:H45)</f>
        <v>11076</v>
      </c>
      <c r="I46" s="3">
        <f>SUM(G46:H46)</f>
        <v>11316</v>
      </c>
      <c r="J46" s="4"/>
      <c r="K46" s="6" t="s">
        <v>132</v>
      </c>
      <c r="L46" s="3">
        <f>SUM(L28:L45)</f>
        <v>331</v>
      </c>
      <c r="M46" s="3">
        <f>SUM(M28:M45)</f>
        <v>10277</v>
      </c>
      <c r="N46" s="3">
        <f>SUM(L46:M46)</f>
        <v>10608</v>
      </c>
      <c r="O46" s="4"/>
    </row>
    <row r="47" spans="1:15" ht="17.25" thickBot="1" x14ac:dyDescent="0.35">
      <c r="A47" s="7"/>
      <c r="B47" s="8">
        <f>B46/D46*100</f>
        <v>1.9092109271859452</v>
      </c>
      <c r="C47" s="8">
        <f>C46/D46*100</f>
        <v>98.090789072814061</v>
      </c>
      <c r="D47" s="8"/>
      <c r="E47" s="9"/>
      <c r="F47" s="7"/>
      <c r="G47" s="8">
        <f>G46/I46*100</f>
        <v>2.1208907741251326</v>
      </c>
      <c r="H47" s="8">
        <f>H46/I46*100</f>
        <v>97.879109225874871</v>
      </c>
      <c r="I47" s="8"/>
      <c r="J47" s="9"/>
      <c r="K47" s="7"/>
      <c r="L47" s="8">
        <f>L46/N46*100</f>
        <v>3.1202865761689291</v>
      </c>
      <c r="M47" s="8">
        <f>M46/N46*100</f>
        <v>96.879713423831078</v>
      </c>
      <c r="N47" s="8"/>
      <c r="O47" s="9"/>
    </row>
  </sheetData>
  <mergeCells count="10">
    <mergeCell ref="A26:O26"/>
    <mergeCell ref="Q1:U1"/>
    <mergeCell ref="A1:O1"/>
    <mergeCell ref="T27:U27"/>
    <mergeCell ref="Q26:U26"/>
    <mergeCell ref="T28:U28"/>
    <mergeCell ref="T29:U29"/>
    <mergeCell ref="T30:U30"/>
    <mergeCell ref="T32:U32"/>
    <mergeCell ref="T31:U31"/>
  </mergeCells>
  <phoneticPr fontId="2" type="noConversion"/>
  <pageMargins left="0.25" right="0.25" top="0.75" bottom="0.75" header="0.3" footer="0.3"/>
  <pageSetup paperSize="9" scale="5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FBC15-B30D-4A2B-82BC-3CEBE85387AB}">
  <dimension ref="A1:U47"/>
  <sheetViews>
    <sheetView view="pageBreakPreview" zoomScale="60" zoomScaleNormal="70" workbookViewId="0">
      <selection activeCell="AA25" sqref="AA25"/>
    </sheetView>
  </sheetViews>
  <sheetFormatPr defaultRowHeight="16.5" x14ac:dyDescent="0.3"/>
  <sheetData>
    <row r="1" spans="1:21" ht="17.25" thickBot="1" x14ac:dyDescent="0.35">
      <c r="A1" s="30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30" t="s">
        <v>17</v>
      </c>
      <c r="R1" s="31"/>
      <c r="S1" s="31"/>
      <c r="T1" s="31"/>
      <c r="U1" s="32"/>
    </row>
    <row r="2" spans="1:21" ht="33" x14ac:dyDescent="0.3">
      <c r="A2" s="13"/>
      <c r="B2" s="14" t="s">
        <v>223</v>
      </c>
      <c r="C2" s="14" t="s">
        <v>337</v>
      </c>
      <c r="D2" s="15"/>
      <c r="E2" s="16"/>
      <c r="F2" s="13"/>
      <c r="G2" s="23" t="s">
        <v>223</v>
      </c>
      <c r="H2" s="23" t="s">
        <v>337</v>
      </c>
      <c r="I2" s="15"/>
      <c r="J2" s="16"/>
      <c r="K2" s="13"/>
      <c r="L2" s="23" t="s">
        <v>223</v>
      </c>
      <c r="M2" s="23" t="s">
        <v>337</v>
      </c>
      <c r="N2" s="15"/>
      <c r="O2" s="16"/>
      <c r="P2" s="11"/>
      <c r="Q2" s="13"/>
      <c r="R2" s="23" t="s">
        <v>223</v>
      </c>
      <c r="S2" s="23" t="s">
        <v>337</v>
      </c>
      <c r="T2" s="15"/>
      <c r="U2" s="16"/>
    </row>
    <row r="3" spans="1:21" x14ac:dyDescent="0.3">
      <c r="A3" s="2" t="s">
        <v>133</v>
      </c>
      <c r="B3" s="3">
        <v>19</v>
      </c>
      <c r="C3" s="3">
        <v>1</v>
      </c>
      <c r="D3" s="3">
        <f>B3*100/(SUM(B3:C3))</f>
        <v>95</v>
      </c>
      <c r="E3" s="4">
        <f>C3*100/(SUM(B3:C3))</f>
        <v>5</v>
      </c>
      <c r="F3" s="2" t="s">
        <v>148</v>
      </c>
      <c r="G3" s="3">
        <v>24</v>
      </c>
      <c r="H3" s="3">
        <v>1</v>
      </c>
      <c r="I3" s="3">
        <f>G3*100/(SUM(G3:H3))</f>
        <v>96</v>
      </c>
      <c r="J3" s="4">
        <f>H3*100/(SUM(G3:H3))</f>
        <v>4</v>
      </c>
      <c r="K3" s="2" t="s">
        <v>163</v>
      </c>
      <c r="L3" s="3">
        <v>8</v>
      </c>
      <c r="M3" s="3">
        <v>2</v>
      </c>
      <c r="N3" s="3">
        <f>L3*100/(SUM(L3:M3))</f>
        <v>80</v>
      </c>
      <c r="O3" s="4">
        <f>M3*100/(SUM(L3:M3))</f>
        <v>20</v>
      </c>
      <c r="Q3" s="2" t="s">
        <v>0</v>
      </c>
      <c r="R3" s="3">
        <v>34</v>
      </c>
      <c r="S3" s="3">
        <v>248</v>
      </c>
      <c r="T3" s="3">
        <f>R3*100/(SUM(R3:S3))</f>
        <v>12.056737588652481</v>
      </c>
      <c r="U3" s="4">
        <f>S3*100/(SUM(R3:S3))</f>
        <v>87.943262411347519</v>
      </c>
    </row>
    <row r="4" spans="1:21" x14ac:dyDescent="0.3">
      <c r="A4" s="2" t="s">
        <v>134</v>
      </c>
      <c r="B4" s="3">
        <v>20</v>
      </c>
      <c r="C4" s="3">
        <v>0</v>
      </c>
      <c r="D4" s="3">
        <f t="shared" ref="D4:D16" si="0">B4*100/(SUM(B4:C4))</f>
        <v>100</v>
      </c>
      <c r="E4" s="4">
        <f t="shared" ref="E4:E16" si="1">C4*100/(SUM(B4:C4))</f>
        <v>0</v>
      </c>
      <c r="F4" s="2" t="s">
        <v>149</v>
      </c>
      <c r="G4" s="3">
        <v>23</v>
      </c>
      <c r="H4" s="3">
        <v>0</v>
      </c>
      <c r="I4" s="3">
        <f t="shared" ref="I4:I17" si="2">G4*100/(SUM(G4:H4))</f>
        <v>100</v>
      </c>
      <c r="J4" s="4">
        <f t="shared" ref="J4:J17" si="3">H4*100/(SUM(G4:H4))</f>
        <v>0</v>
      </c>
      <c r="K4" s="2" t="s">
        <v>164</v>
      </c>
      <c r="L4" s="3">
        <v>10</v>
      </c>
      <c r="M4" s="3">
        <v>1</v>
      </c>
      <c r="N4" s="3">
        <f t="shared" ref="N4:N17" si="4">L4*100/(SUM(L4:M4))</f>
        <v>90.909090909090907</v>
      </c>
      <c r="O4" s="4">
        <f t="shared" ref="O4:O17" si="5">M4*100/(SUM(L4:M4))</f>
        <v>9.0909090909090917</v>
      </c>
      <c r="Q4" s="2" t="s">
        <v>1</v>
      </c>
      <c r="R4" s="3">
        <v>36</v>
      </c>
      <c r="S4" s="3">
        <v>254</v>
      </c>
      <c r="T4" s="3">
        <f t="shared" ref="T4:T17" si="6">R4*100/(SUM(R4:S4))</f>
        <v>12.413793103448276</v>
      </c>
      <c r="U4" s="4">
        <f t="shared" ref="U4:U17" si="7">S4*100/(SUM(R4:S4))</f>
        <v>87.58620689655173</v>
      </c>
    </row>
    <row r="5" spans="1:21" x14ac:dyDescent="0.3">
      <c r="A5" s="2" t="s">
        <v>135</v>
      </c>
      <c r="B5" s="3">
        <v>13</v>
      </c>
      <c r="C5" s="3">
        <v>1</v>
      </c>
      <c r="D5" s="3">
        <f t="shared" si="0"/>
        <v>92.857142857142861</v>
      </c>
      <c r="E5" s="4">
        <f t="shared" si="1"/>
        <v>7.1428571428571432</v>
      </c>
      <c r="F5" s="2" t="s">
        <v>150</v>
      </c>
      <c r="G5" s="3">
        <v>14</v>
      </c>
      <c r="H5" s="3">
        <v>1</v>
      </c>
      <c r="I5" s="3">
        <f t="shared" si="2"/>
        <v>93.333333333333329</v>
      </c>
      <c r="J5" s="4">
        <f t="shared" si="3"/>
        <v>6.666666666666667</v>
      </c>
      <c r="K5" s="2" t="s">
        <v>165</v>
      </c>
      <c r="L5" s="3">
        <v>12</v>
      </c>
      <c r="M5" s="3">
        <v>0</v>
      </c>
      <c r="N5" s="3">
        <f t="shared" si="4"/>
        <v>100</v>
      </c>
      <c r="O5" s="4">
        <f t="shared" si="5"/>
        <v>0</v>
      </c>
      <c r="Q5" s="2" t="s">
        <v>2</v>
      </c>
      <c r="R5" s="3">
        <v>40</v>
      </c>
      <c r="S5" s="3">
        <v>178</v>
      </c>
      <c r="T5" s="3">
        <f t="shared" si="6"/>
        <v>18.348623853211009</v>
      </c>
      <c r="U5" s="4">
        <f t="shared" si="7"/>
        <v>81.651376146788991</v>
      </c>
    </row>
    <row r="6" spans="1:21" x14ac:dyDescent="0.3">
      <c r="A6" s="2" t="s">
        <v>136</v>
      </c>
      <c r="B6" s="5">
        <v>12</v>
      </c>
      <c r="C6" s="5">
        <v>2</v>
      </c>
      <c r="D6" s="3">
        <f t="shared" si="0"/>
        <v>85.714285714285708</v>
      </c>
      <c r="E6" s="4">
        <f t="shared" si="1"/>
        <v>14.285714285714286</v>
      </c>
      <c r="F6" s="2" t="s">
        <v>151</v>
      </c>
      <c r="G6" s="3">
        <v>13</v>
      </c>
      <c r="H6" s="3">
        <v>2</v>
      </c>
      <c r="I6" s="3">
        <f t="shared" si="2"/>
        <v>86.666666666666671</v>
      </c>
      <c r="J6" s="4">
        <f t="shared" si="3"/>
        <v>13.333333333333334</v>
      </c>
      <c r="K6" s="2" t="s">
        <v>166</v>
      </c>
      <c r="L6" s="3">
        <v>16</v>
      </c>
      <c r="M6" s="3">
        <v>0</v>
      </c>
      <c r="N6" s="3">
        <f t="shared" si="4"/>
        <v>100</v>
      </c>
      <c r="O6" s="4">
        <f t="shared" si="5"/>
        <v>0</v>
      </c>
      <c r="Q6" s="2" t="s">
        <v>3</v>
      </c>
      <c r="R6" s="5">
        <v>45</v>
      </c>
      <c r="S6" s="5">
        <v>268</v>
      </c>
      <c r="T6" s="3">
        <f t="shared" si="6"/>
        <v>14.376996805111821</v>
      </c>
      <c r="U6" s="4">
        <f t="shared" si="7"/>
        <v>85.623003194888184</v>
      </c>
    </row>
    <row r="7" spans="1:21" x14ac:dyDescent="0.3">
      <c r="A7" s="2" t="s">
        <v>137</v>
      </c>
      <c r="B7" s="5">
        <v>28</v>
      </c>
      <c r="C7" s="5">
        <v>1</v>
      </c>
      <c r="D7" s="3">
        <f t="shared" si="0"/>
        <v>96.551724137931032</v>
      </c>
      <c r="E7" s="4">
        <f t="shared" si="1"/>
        <v>3.4482758620689653</v>
      </c>
      <c r="F7" s="2" t="s">
        <v>152</v>
      </c>
      <c r="G7" s="3">
        <v>42</v>
      </c>
      <c r="H7" s="3">
        <v>2</v>
      </c>
      <c r="I7" s="3">
        <f t="shared" si="2"/>
        <v>95.454545454545453</v>
      </c>
      <c r="J7" s="4">
        <f t="shared" si="3"/>
        <v>4.5454545454545459</v>
      </c>
      <c r="K7" s="2" t="s">
        <v>167</v>
      </c>
      <c r="L7" s="3">
        <v>26</v>
      </c>
      <c r="M7" s="3">
        <v>2</v>
      </c>
      <c r="N7" s="3">
        <f t="shared" si="4"/>
        <v>92.857142857142861</v>
      </c>
      <c r="O7" s="4">
        <f t="shared" si="5"/>
        <v>7.1428571428571432</v>
      </c>
      <c r="Q7" s="2" t="s">
        <v>4</v>
      </c>
      <c r="R7" s="5">
        <v>49</v>
      </c>
      <c r="S7" s="5">
        <v>279</v>
      </c>
      <c r="T7" s="3">
        <f t="shared" si="6"/>
        <v>14.939024390243903</v>
      </c>
      <c r="U7" s="4">
        <f t="shared" si="7"/>
        <v>85.060975609756099</v>
      </c>
    </row>
    <row r="8" spans="1:21" x14ac:dyDescent="0.3">
      <c r="A8" s="2" t="s">
        <v>138</v>
      </c>
      <c r="B8" s="5">
        <v>69</v>
      </c>
      <c r="C8" s="5">
        <v>2</v>
      </c>
      <c r="D8" s="3">
        <f t="shared" si="0"/>
        <v>97.183098591549296</v>
      </c>
      <c r="E8" s="4">
        <f t="shared" si="1"/>
        <v>2.816901408450704</v>
      </c>
      <c r="F8" s="2" t="s">
        <v>153</v>
      </c>
      <c r="G8" s="3">
        <v>43</v>
      </c>
      <c r="H8" s="3">
        <v>3</v>
      </c>
      <c r="I8" s="3">
        <f t="shared" si="2"/>
        <v>93.478260869565219</v>
      </c>
      <c r="J8" s="4">
        <f t="shared" si="3"/>
        <v>6.5217391304347823</v>
      </c>
      <c r="K8" s="2" t="s">
        <v>168</v>
      </c>
      <c r="L8" s="3">
        <v>22</v>
      </c>
      <c r="M8" s="3">
        <v>1</v>
      </c>
      <c r="N8" s="3">
        <f t="shared" si="4"/>
        <v>95.652173913043484</v>
      </c>
      <c r="O8" s="4">
        <f t="shared" si="5"/>
        <v>4.3478260869565215</v>
      </c>
      <c r="Q8" s="2" t="s">
        <v>5</v>
      </c>
      <c r="R8" s="5">
        <v>38</v>
      </c>
      <c r="S8" s="5">
        <v>262</v>
      </c>
      <c r="T8" s="3">
        <f t="shared" si="6"/>
        <v>12.666666666666666</v>
      </c>
      <c r="U8" s="4">
        <f t="shared" si="7"/>
        <v>87.333333333333329</v>
      </c>
    </row>
    <row r="9" spans="1:21" x14ac:dyDescent="0.3">
      <c r="A9" s="2" t="s">
        <v>139</v>
      </c>
      <c r="B9" s="5">
        <v>22</v>
      </c>
      <c r="C9" s="5">
        <v>1</v>
      </c>
      <c r="D9" s="5">
        <f t="shared" si="0"/>
        <v>95.652173913043484</v>
      </c>
      <c r="E9" s="4">
        <f t="shared" si="1"/>
        <v>4.3478260869565215</v>
      </c>
      <c r="F9" s="2" t="s">
        <v>154</v>
      </c>
      <c r="G9" s="3">
        <v>22</v>
      </c>
      <c r="H9" s="3">
        <v>1</v>
      </c>
      <c r="I9" s="3">
        <f t="shared" si="2"/>
        <v>95.652173913043484</v>
      </c>
      <c r="J9" s="4">
        <f t="shared" si="3"/>
        <v>4.3478260869565215</v>
      </c>
      <c r="K9" s="2" t="s">
        <v>169</v>
      </c>
      <c r="L9" s="3">
        <v>14</v>
      </c>
      <c r="M9" s="3">
        <v>0</v>
      </c>
      <c r="N9" s="3">
        <f t="shared" si="4"/>
        <v>100</v>
      </c>
      <c r="O9" s="4">
        <f t="shared" si="5"/>
        <v>0</v>
      </c>
      <c r="Q9" s="2" t="s">
        <v>6</v>
      </c>
      <c r="R9" s="5">
        <v>32</v>
      </c>
      <c r="S9" s="5">
        <v>234</v>
      </c>
      <c r="T9" s="3">
        <f t="shared" si="6"/>
        <v>12.030075187969924</v>
      </c>
      <c r="U9" s="4">
        <f t="shared" si="7"/>
        <v>87.969924812030072</v>
      </c>
    </row>
    <row r="10" spans="1:21" x14ac:dyDescent="0.3">
      <c r="A10" s="2" t="s">
        <v>140</v>
      </c>
      <c r="B10" s="5">
        <v>24</v>
      </c>
      <c r="C10" s="5">
        <v>1</v>
      </c>
      <c r="D10" s="5">
        <f t="shared" si="0"/>
        <v>96</v>
      </c>
      <c r="E10" s="4">
        <f t="shared" si="1"/>
        <v>4</v>
      </c>
      <c r="F10" s="2" t="s">
        <v>155</v>
      </c>
      <c r="G10" s="3">
        <v>16</v>
      </c>
      <c r="H10" s="3">
        <v>0</v>
      </c>
      <c r="I10" s="3">
        <f t="shared" si="2"/>
        <v>100</v>
      </c>
      <c r="J10" s="4">
        <f t="shared" si="3"/>
        <v>0</v>
      </c>
      <c r="K10" s="2" t="s">
        <v>170</v>
      </c>
      <c r="L10" s="3">
        <v>16</v>
      </c>
      <c r="M10" s="3">
        <v>0</v>
      </c>
      <c r="N10" s="3">
        <f t="shared" si="4"/>
        <v>100</v>
      </c>
      <c r="O10" s="4">
        <f t="shared" si="5"/>
        <v>0</v>
      </c>
      <c r="Q10" s="2" t="s">
        <v>7</v>
      </c>
      <c r="R10" s="5">
        <v>27</v>
      </c>
      <c r="S10" s="5">
        <v>231</v>
      </c>
      <c r="T10" s="3">
        <f t="shared" si="6"/>
        <v>10.465116279069768</v>
      </c>
      <c r="U10" s="4">
        <f t="shared" si="7"/>
        <v>89.534883720930239</v>
      </c>
    </row>
    <row r="11" spans="1:21" x14ac:dyDescent="0.3">
      <c r="A11" s="2" t="s">
        <v>141</v>
      </c>
      <c r="B11" s="5">
        <v>73</v>
      </c>
      <c r="C11" s="5">
        <v>5</v>
      </c>
      <c r="D11" s="3">
        <f t="shared" si="0"/>
        <v>93.589743589743591</v>
      </c>
      <c r="E11" s="4">
        <f t="shared" si="1"/>
        <v>6.4102564102564106</v>
      </c>
      <c r="F11" s="2" t="s">
        <v>156</v>
      </c>
      <c r="G11" s="3">
        <v>58</v>
      </c>
      <c r="H11" s="3">
        <v>1</v>
      </c>
      <c r="I11" s="3">
        <f t="shared" si="2"/>
        <v>98.305084745762713</v>
      </c>
      <c r="J11" s="4">
        <f t="shared" si="3"/>
        <v>1.6949152542372881</v>
      </c>
      <c r="K11" s="2" t="s">
        <v>171</v>
      </c>
      <c r="L11" s="3">
        <v>23</v>
      </c>
      <c r="M11" s="3">
        <v>2</v>
      </c>
      <c r="N11" s="3">
        <f t="shared" si="4"/>
        <v>92</v>
      </c>
      <c r="O11" s="4">
        <f t="shared" si="5"/>
        <v>8</v>
      </c>
      <c r="Q11" s="2" t="s">
        <v>8</v>
      </c>
      <c r="R11" s="5">
        <v>54</v>
      </c>
      <c r="S11" s="5">
        <v>284</v>
      </c>
      <c r="T11" s="3">
        <f t="shared" si="6"/>
        <v>15.976331360946746</v>
      </c>
      <c r="U11" s="4">
        <f t="shared" si="7"/>
        <v>84.023668639053255</v>
      </c>
    </row>
    <row r="12" spans="1:21" x14ac:dyDescent="0.3">
      <c r="A12" s="2" t="s">
        <v>142</v>
      </c>
      <c r="B12" s="5">
        <v>49</v>
      </c>
      <c r="C12" s="5">
        <v>1</v>
      </c>
      <c r="D12" s="3">
        <f t="shared" si="0"/>
        <v>98</v>
      </c>
      <c r="E12" s="4">
        <f t="shared" si="1"/>
        <v>2</v>
      </c>
      <c r="F12" s="2" t="s">
        <v>157</v>
      </c>
      <c r="G12" s="3">
        <v>98</v>
      </c>
      <c r="H12" s="3">
        <v>6</v>
      </c>
      <c r="I12" s="3">
        <f t="shared" si="2"/>
        <v>94.230769230769226</v>
      </c>
      <c r="J12" s="4">
        <f t="shared" si="3"/>
        <v>5.7692307692307692</v>
      </c>
      <c r="K12" s="2" t="s">
        <v>172</v>
      </c>
      <c r="L12" s="3">
        <v>37</v>
      </c>
      <c r="M12" s="3">
        <v>1</v>
      </c>
      <c r="N12" s="3">
        <f t="shared" si="4"/>
        <v>97.368421052631575</v>
      </c>
      <c r="O12" s="4">
        <f t="shared" si="5"/>
        <v>2.6315789473684212</v>
      </c>
      <c r="Q12" s="2" t="s">
        <v>9</v>
      </c>
      <c r="R12" s="5">
        <v>152</v>
      </c>
      <c r="S12" s="5">
        <v>375</v>
      </c>
      <c r="T12" s="3">
        <f t="shared" si="6"/>
        <v>28.842504743833018</v>
      </c>
      <c r="U12" s="4">
        <f t="shared" si="7"/>
        <v>71.157495256166982</v>
      </c>
    </row>
    <row r="13" spans="1:21" x14ac:dyDescent="0.3">
      <c r="A13" s="2" t="s">
        <v>143</v>
      </c>
      <c r="B13" s="5">
        <v>16</v>
      </c>
      <c r="C13" s="5">
        <v>1</v>
      </c>
      <c r="D13" s="3">
        <f t="shared" si="0"/>
        <v>94.117647058823536</v>
      </c>
      <c r="E13" s="4">
        <f t="shared" si="1"/>
        <v>5.882352941176471</v>
      </c>
      <c r="F13" s="2" t="s">
        <v>158</v>
      </c>
      <c r="G13" s="3">
        <v>35</v>
      </c>
      <c r="H13" s="3">
        <v>3</v>
      </c>
      <c r="I13" s="3">
        <f t="shared" si="2"/>
        <v>92.10526315789474</v>
      </c>
      <c r="J13" s="4">
        <f t="shared" si="3"/>
        <v>7.8947368421052628</v>
      </c>
      <c r="K13" s="2" t="s">
        <v>173</v>
      </c>
      <c r="L13" s="3">
        <v>19</v>
      </c>
      <c r="M13" s="3">
        <v>0</v>
      </c>
      <c r="N13" s="3">
        <f t="shared" si="4"/>
        <v>100</v>
      </c>
      <c r="O13" s="4">
        <f t="shared" si="5"/>
        <v>0</v>
      </c>
      <c r="Q13" s="2" t="s">
        <v>10</v>
      </c>
      <c r="R13" s="5">
        <v>36</v>
      </c>
      <c r="S13" s="5">
        <v>250</v>
      </c>
      <c r="T13" s="3">
        <f t="shared" si="6"/>
        <v>12.587412587412587</v>
      </c>
      <c r="U13" s="4">
        <f t="shared" si="7"/>
        <v>87.412587412587413</v>
      </c>
    </row>
    <row r="14" spans="1:21" x14ac:dyDescent="0.3">
      <c r="A14" s="2" t="s">
        <v>144</v>
      </c>
      <c r="B14" s="5">
        <v>4</v>
      </c>
      <c r="C14" s="5">
        <v>1</v>
      </c>
      <c r="D14" s="3">
        <f t="shared" si="0"/>
        <v>80</v>
      </c>
      <c r="E14" s="4">
        <f t="shared" si="1"/>
        <v>20</v>
      </c>
      <c r="F14" s="2" t="s">
        <v>159</v>
      </c>
      <c r="G14" s="3">
        <v>21</v>
      </c>
      <c r="H14" s="3">
        <v>1</v>
      </c>
      <c r="I14" s="3">
        <f t="shared" si="2"/>
        <v>95.454545454545453</v>
      </c>
      <c r="J14" s="4">
        <f t="shared" si="3"/>
        <v>4.5454545454545459</v>
      </c>
      <c r="K14" s="2" t="s">
        <v>174</v>
      </c>
      <c r="L14" s="5">
        <v>16</v>
      </c>
      <c r="M14" s="5">
        <v>2</v>
      </c>
      <c r="N14" s="3">
        <f t="shared" si="4"/>
        <v>88.888888888888886</v>
      </c>
      <c r="O14" s="4">
        <f t="shared" si="5"/>
        <v>11.111111111111111</v>
      </c>
      <c r="Q14" s="2" t="s">
        <v>11</v>
      </c>
      <c r="R14" s="5">
        <v>29</v>
      </c>
      <c r="S14" s="5">
        <v>252</v>
      </c>
      <c r="T14" s="3">
        <f t="shared" si="6"/>
        <v>10.320284697508896</v>
      </c>
      <c r="U14" s="4">
        <f t="shared" si="7"/>
        <v>89.679715302491104</v>
      </c>
    </row>
    <row r="15" spans="1:21" x14ac:dyDescent="0.3">
      <c r="A15" s="2" t="s">
        <v>145</v>
      </c>
      <c r="B15" s="3">
        <v>31</v>
      </c>
      <c r="C15" s="3">
        <v>1</v>
      </c>
      <c r="D15" s="3">
        <f t="shared" si="0"/>
        <v>96.875</v>
      </c>
      <c r="E15" s="4">
        <f t="shared" si="1"/>
        <v>3.125</v>
      </c>
      <c r="F15" s="2" t="s">
        <v>160</v>
      </c>
      <c r="G15" s="5">
        <v>43</v>
      </c>
      <c r="H15" s="5">
        <v>4</v>
      </c>
      <c r="I15" s="3">
        <f t="shared" si="2"/>
        <v>91.489361702127653</v>
      </c>
      <c r="J15" s="4">
        <f t="shared" si="3"/>
        <v>8.5106382978723403</v>
      </c>
      <c r="K15" s="2" t="s">
        <v>175</v>
      </c>
      <c r="L15" s="5">
        <v>19</v>
      </c>
      <c r="M15" s="5">
        <v>2</v>
      </c>
      <c r="N15" s="3">
        <f t="shared" si="4"/>
        <v>90.476190476190482</v>
      </c>
      <c r="O15" s="4">
        <f t="shared" si="5"/>
        <v>9.5238095238095237</v>
      </c>
      <c r="Q15" s="2" t="s">
        <v>12</v>
      </c>
      <c r="R15" s="5">
        <v>38</v>
      </c>
      <c r="S15" s="5">
        <v>239</v>
      </c>
      <c r="T15" s="3">
        <f t="shared" si="6"/>
        <v>13.71841155234657</v>
      </c>
      <c r="U15" s="4">
        <f t="shared" si="7"/>
        <v>86.281588447653434</v>
      </c>
    </row>
    <row r="16" spans="1:21" x14ac:dyDescent="0.3">
      <c r="A16" s="2" t="s">
        <v>146</v>
      </c>
      <c r="B16" s="5">
        <v>44</v>
      </c>
      <c r="C16" s="5">
        <v>2</v>
      </c>
      <c r="D16" s="3">
        <f t="shared" si="0"/>
        <v>95.652173913043484</v>
      </c>
      <c r="E16" s="4">
        <f t="shared" si="1"/>
        <v>4.3478260869565215</v>
      </c>
      <c r="F16" s="2" t="s">
        <v>161</v>
      </c>
      <c r="G16" s="3">
        <v>46</v>
      </c>
      <c r="H16" s="3">
        <v>1</v>
      </c>
      <c r="I16" s="3">
        <f t="shared" si="2"/>
        <v>97.872340425531917</v>
      </c>
      <c r="J16" s="4">
        <f t="shared" si="3"/>
        <v>2.1276595744680851</v>
      </c>
      <c r="K16" s="2" t="s">
        <v>176</v>
      </c>
      <c r="L16" s="5">
        <v>12</v>
      </c>
      <c r="M16" s="5">
        <v>1</v>
      </c>
      <c r="N16" s="3">
        <f t="shared" si="4"/>
        <v>92.307692307692307</v>
      </c>
      <c r="O16" s="4">
        <f t="shared" si="5"/>
        <v>7.6923076923076925</v>
      </c>
      <c r="Q16" s="2" t="s">
        <v>13</v>
      </c>
      <c r="R16" s="5">
        <v>37</v>
      </c>
      <c r="S16" s="5">
        <v>241</v>
      </c>
      <c r="T16" s="3">
        <f t="shared" si="6"/>
        <v>13.309352517985612</v>
      </c>
      <c r="U16" s="4">
        <f t="shared" si="7"/>
        <v>86.690647482014384</v>
      </c>
    </row>
    <row r="17" spans="1:21" x14ac:dyDescent="0.3">
      <c r="A17" s="2" t="s">
        <v>147</v>
      </c>
      <c r="B17" s="3">
        <v>22</v>
      </c>
      <c r="C17" s="3">
        <v>0</v>
      </c>
      <c r="D17" s="3"/>
      <c r="E17" s="4"/>
      <c r="F17" s="2" t="s">
        <v>162</v>
      </c>
      <c r="G17" s="3">
        <v>32</v>
      </c>
      <c r="H17" s="3">
        <v>1</v>
      </c>
      <c r="I17" s="3">
        <f t="shared" si="2"/>
        <v>96.969696969696969</v>
      </c>
      <c r="J17" s="4">
        <f t="shared" si="3"/>
        <v>3.0303030303030303</v>
      </c>
      <c r="K17" s="2" t="s">
        <v>177</v>
      </c>
      <c r="L17" s="3">
        <v>8</v>
      </c>
      <c r="M17" s="3">
        <v>1</v>
      </c>
      <c r="N17" s="3">
        <f t="shared" si="4"/>
        <v>88.888888888888886</v>
      </c>
      <c r="O17" s="4">
        <f t="shared" si="5"/>
        <v>11.111111111111111</v>
      </c>
      <c r="Q17" s="2" t="s">
        <v>14</v>
      </c>
      <c r="R17" s="5">
        <v>39</v>
      </c>
      <c r="S17" s="5">
        <v>234</v>
      </c>
      <c r="T17" s="5">
        <f t="shared" si="6"/>
        <v>14.285714285714286</v>
      </c>
      <c r="U17" s="4">
        <f t="shared" si="7"/>
        <v>85.714285714285708</v>
      </c>
    </row>
    <row r="18" spans="1:21" x14ac:dyDescent="0.3">
      <c r="A18" s="6" t="s">
        <v>129</v>
      </c>
      <c r="B18" s="3"/>
      <c r="C18" s="3"/>
      <c r="D18" s="3">
        <f>AVERAGE(D3:D16)</f>
        <v>94.08521355539736</v>
      </c>
      <c r="E18" s="3">
        <f>AVERAGE(E3:E16)</f>
        <v>5.9147864446026448</v>
      </c>
      <c r="F18" s="6" t="s">
        <v>129</v>
      </c>
      <c r="G18" s="3"/>
      <c r="H18" s="3"/>
      <c r="I18" s="3">
        <f>AVERAGE(I3:I16)</f>
        <v>95.003024639556131</v>
      </c>
      <c r="J18" s="3">
        <f>AVERAGE(J3:J16)</f>
        <v>4.9969753604438676</v>
      </c>
      <c r="K18" s="6" t="s">
        <v>129</v>
      </c>
      <c r="L18" s="3"/>
      <c r="M18" s="3"/>
      <c r="N18" s="3">
        <f>AVERAGE(N3:N16)</f>
        <v>94.318542886048618</v>
      </c>
      <c r="O18" s="4">
        <f>AVERAGE(O3:O16)</f>
        <v>5.6814571139513941</v>
      </c>
      <c r="Q18" s="6" t="s">
        <v>129</v>
      </c>
      <c r="R18" s="3"/>
      <c r="S18" s="3"/>
      <c r="T18" s="3">
        <f>AVERAGE(T3:T17)</f>
        <v>14.422469708008103</v>
      </c>
      <c r="U18" s="4">
        <f>AVERAGE(U3:U17)</f>
        <v>85.577530291991891</v>
      </c>
    </row>
    <row r="19" spans="1:21" x14ac:dyDescent="0.3">
      <c r="A19" s="6"/>
      <c r="B19" s="3"/>
      <c r="C19" s="3"/>
      <c r="D19" s="3"/>
      <c r="E19" s="4"/>
      <c r="F19" s="6"/>
      <c r="G19" s="3"/>
      <c r="H19" s="3"/>
      <c r="I19" s="3"/>
      <c r="J19" s="4"/>
      <c r="K19" s="6"/>
      <c r="L19" s="3"/>
      <c r="M19" s="3"/>
      <c r="N19" s="3"/>
      <c r="O19" s="4"/>
      <c r="Q19" s="6"/>
      <c r="R19" s="3"/>
      <c r="S19" s="3"/>
      <c r="T19" s="3"/>
      <c r="U19" s="4"/>
    </row>
    <row r="20" spans="1:21" x14ac:dyDescent="0.3">
      <c r="A20" s="6"/>
      <c r="B20" s="3"/>
      <c r="C20" s="3"/>
      <c r="D20" s="3"/>
      <c r="E20" s="4"/>
      <c r="F20" s="6"/>
      <c r="G20" s="3"/>
      <c r="H20" s="3"/>
      <c r="I20" s="3"/>
      <c r="J20" s="4"/>
      <c r="K20" s="6"/>
      <c r="L20" s="3"/>
      <c r="M20" s="3"/>
      <c r="N20" s="3"/>
      <c r="O20" s="4"/>
      <c r="Q20" s="6"/>
      <c r="R20" s="3"/>
      <c r="S20" s="3"/>
      <c r="T20" s="3"/>
      <c r="U20" s="4"/>
    </row>
    <row r="21" spans="1:21" x14ac:dyDescent="0.3">
      <c r="A21" s="6" t="s">
        <v>132</v>
      </c>
      <c r="B21" s="3">
        <f>SUM(B3:B20)</f>
        <v>446</v>
      </c>
      <c r="C21" s="3">
        <f>SUM(C3:C20)</f>
        <v>20</v>
      </c>
      <c r="D21" s="3">
        <f>SUM(B21:C21)</f>
        <v>466</v>
      </c>
      <c r="E21" s="4"/>
      <c r="F21" s="6" t="s">
        <v>132</v>
      </c>
      <c r="G21" s="3">
        <f>SUM(G3:G20)</f>
        <v>530</v>
      </c>
      <c r="H21" s="3">
        <f>SUM(H3:H20)</f>
        <v>27</v>
      </c>
      <c r="I21" s="3">
        <f>SUM(G21:H21)</f>
        <v>557</v>
      </c>
      <c r="J21" s="4"/>
      <c r="K21" s="6" t="s">
        <v>132</v>
      </c>
      <c r="L21" s="3">
        <f>SUM(L3:L20)</f>
        <v>258</v>
      </c>
      <c r="M21" s="3">
        <f>SUM(M3:M20)</f>
        <v>15</v>
      </c>
      <c r="N21" s="3">
        <f>SUM(L21:M21)</f>
        <v>273</v>
      </c>
      <c r="O21" s="4"/>
      <c r="Q21" s="6" t="s">
        <v>132</v>
      </c>
      <c r="R21" s="3">
        <f>SUM(R3:R20)</f>
        <v>686</v>
      </c>
      <c r="S21" s="3">
        <f>SUM(S3:S20)</f>
        <v>3829</v>
      </c>
      <c r="T21" s="3">
        <f>SUM(R21:S21)</f>
        <v>4515</v>
      </c>
      <c r="U21" s="4"/>
    </row>
    <row r="22" spans="1:21" ht="17.25" thickBot="1" x14ac:dyDescent="0.35">
      <c r="A22" s="7"/>
      <c r="B22" s="8">
        <f>B21/D21*100</f>
        <v>95.708154506437765</v>
      </c>
      <c r="C22" s="8">
        <f>C21/D21*100</f>
        <v>4.2918454935622314</v>
      </c>
      <c r="D22" s="8"/>
      <c r="E22" s="9"/>
      <c r="F22" s="7"/>
      <c r="G22" s="8">
        <f>G21/I21*100</f>
        <v>95.152603231597837</v>
      </c>
      <c r="H22" s="8">
        <f>H21/I21*100</f>
        <v>4.8473967684021542</v>
      </c>
      <c r="I22" s="8"/>
      <c r="J22" s="9"/>
      <c r="K22" s="7"/>
      <c r="L22" s="8">
        <f>L21/N21*100</f>
        <v>94.505494505494497</v>
      </c>
      <c r="M22" s="8">
        <f>M21/N21*100</f>
        <v>5.4945054945054945</v>
      </c>
      <c r="N22" s="8"/>
      <c r="O22" s="9"/>
      <c r="Q22" s="7"/>
      <c r="R22" s="8">
        <f>R21/T21*100</f>
        <v>15.193798449612403</v>
      </c>
      <c r="S22" s="8">
        <f>S21/T21*100</f>
        <v>84.806201550387598</v>
      </c>
      <c r="T22" s="8"/>
      <c r="U22" s="9"/>
    </row>
    <row r="25" spans="1:21" ht="17.25" thickBot="1" x14ac:dyDescent="0.35"/>
    <row r="26" spans="1:21" ht="17.25" thickBot="1" x14ac:dyDescent="0.35">
      <c r="A26" s="30" t="s">
        <v>16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/>
      <c r="Q26" s="30" t="s">
        <v>123</v>
      </c>
      <c r="R26" s="31"/>
      <c r="S26" s="31"/>
      <c r="T26" s="31"/>
      <c r="U26" s="32"/>
    </row>
    <row r="27" spans="1:21" ht="33" x14ac:dyDescent="0.3">
      <c r="A27" s="1"/>
      <c r="B27" s="23" t="s">
        <v>223</v>
      </c>
      <c r="C27" s="23" t="s">
        <v>337</v>
      </c>
      <c r="D27" s="15"/>
      <c r="E27" s="16"/>
      <c r="F27" s="13"/>
      <c r="G27" s="23" t="s">
        <v>223</v>
      </c>
      <c r="H27" s="23" t="s">
        <v>337</v>
      </c>
      <c r="I27" s="15"/>
      <c r="J27" s="16"/>
      <c r="K27" s="13"/>
      <c r="L27" s="23" t="s">
        <v>223</v>
      </c>
      <c r="M27" s="23" t="s">
        <v>337</v>
      </c>
      <c r="N27" s="15"/>
      <c r="O27" s="16"/>
      <c r="P27" s="11"/>
      <c r="Q27" s="6"/>
      <c r="R27" s="12" t="s">
        <v>127</v>
      </c>
      <c r="S27" s="12" t="s">
        <v>128</v>
      </c>
      <c r="T27" s="33" t="s">
        <v>335</v>
      </c>
      <c r="U27" s="34"/>
    </row>
    <row r="28" spans="1:21" x14ac:dyDescent="0.3">
      <c r="A28" s="2" t="s">
        <v>178</v>
      </c>
      <c r="B28" s="3">
        <v>3</v>
      </c>
      <c r="C28" s="3">
        <v>100</v>
      </c>
      <c r="D28" s="3">
        <f>B28*100/(SUM(B28:C28))</f>
        <v>2.912621359223301</v>
      </c>
      <c r="E28" s="4">
        <f>C28*100/(SUM(B28:C28))</f>
        <v>97.087378640776706</v>
      </c>
      <c r="F28" s="2" t="s">
        <v>193</v>
      </c>
      <c r="G28" s="3">
        <v>13</v>
      </c>
      <c r="H28" s="3">
        <v>202</v>
      </c>
      <c r="I28" s="3">
        <f>G28*100/(SUM(G28:H28))</f>
        <v>6.0465116279069768</v>
      </c>
      <c r="J28" s="4">
        <f>H28*100/(SUM(G28:H28))</f>
        <v>93.95348837209302</v>
      </c>
      <c r="K28" s="2" t="s">
        <v>208</v>
      </c>
      <c r="L28" s="3">
        <v>6</v>
      </c>
      <c r="M28" s="3">
        <v>59</v>
      </c>
      <c r="N28" s="3">
        <f>L28*100/(SUM(L28:M28))</f>
        <v>9.2307692307692299</v>
      </c>
      <c r="O28" s="4">
        <f>M28*100/(SUM(L28:M28))</f>
        <v>90.769230769230774</v>
      </c>
      <c r="Q28" s="2" t="s">
        <v>224</v>
      </c>
      <c r="R28" s="17">
        <f>B22</f>
        <v>95.708154506437765</v>
      </c>
      <c r="S28" s="17">
        <f>(1-B47/R22)*100</f>
        <v>75.860560751034839</v>
      </c>
      <c r="T28" s="24">
        <f>R28/$R$22</f>
        <v>6.2991591486379956</v>
      </c>
      <c r="U28" s="25"/>
    </row>
    <row r="29" spans="1:21" x14ac:dyDescent="0.3">
      <c r="A29" s="2" t="s">
        <v>179</v>
      </c>
      <c r="B29" s="3">
        <v>2</v>
      </c>
      <c r="C29" s="3">
        <v>139</v>
      </c>
      <c r="D29" s="3">
        <f t="shared" ref="D29:D42" si="8">B29*100/(SUM(B29:C29))</f>
        <v>1.4184397163120568</v>
      </c>
      <c r="E29" s="4">
        <f t="shared" ref="E29:E42" si="9">C29*100/(SUM(B29:C29))</f>
        <v>98.581560283687949</v>
      </c>
      <c r="F29" s="2" t="s">
        <v>194</v>
      </c>
      <c r="G29" s="3">
        <v>7</v>
      </c>
      <c r="H29" s="3">
        <v>208</v>
      </c>
      <c r="I29" s="3">
        <f t="shared" ref="I29:I42" si="10">G29*100/(SUM(G29:H29))</f>
        <v>3.2558139534883721</v>
      </c>
      <c r="J29" s="4">
        <f t="shared" ref="J29:J42" si="11">H29*100/(SUM(G29:H29))</f>
        <v>96.744186046511629</v>
      </c>
      <c r="K29" s="2" t="s">
        <v>209</v>
      </c>
      <c r="L29" s="3">
        <v>1</v>
      </c>
      <c r="M29" s="3">
        <v>33</v>
      </c>
      <c r="N29" s="3">
        <f t="shared" ref="N29:N42" si="12">L29*100/(SUM(L29:M29))</f>
        <v>2.9411764705882355</v>
      </c>
      <c r="O29" s="4">
        <f t="shared" ref="O29:O42" si="13">M29*100/(SUM(L29:M29))</f>
        <v>97.058823529411768</v>
      </c>
      <c r="Q29" s="2" t="s">
        <v>225</v>
      </c>
      <c r="R29" s="17">
        <f>G22</f>
        <v>95.152603231597837</v>
      </c>
      <c r="S29" s="17">
        <f>(1-G47/R22)*100</f>
        <v>68.742617260617521</v>
      </c>
      <c r="T29" s="24">
        <f>R29/$R$22</f>
        <v>6.262594804528633</v>
      </c>
      <c r="U29" s="25"/>
    </row>
    <row r="30" spans="1:21" x14ac:dyDescent="0.3">
      <c r="A30" s="2" t="s">
        <v>180</v>
      </c>
      <c r="B30" s="3">
        <v>3</v>
      </c>
      <c r="C30" s="3">
        <v>72</v>
      </c>
      <c r="D30" s="3">
        <f t="shared" si="8"/>
        <v>4</v>
      </c>
      <c r="E30" s="4">
        <f t="shared" si="9"/>
        <v>96</v>
      </c>
      <c r="F30" s="2" t="s">
        <v>195</v>
      </c>
      <c r="G30" s="3">
        <v>9</v>
      </c>
      <c r="H30" s="3">
        <v>144</v>
      </c>
      <c r="I30" s="3">
        <f t="shared" si="10"/>
        <v>5.882352941176471</v>
      </c>
      <c r="J30" s="4">
        <f t="shared" si="11"/>
        <v>94.117647058823536</v>
      </c>
      <c r="K30" s="2" t="s">
        <v>210</v>
      </c>
      <c r="L30" s="3">
        <v>1</v>
      </c>
      <c r="M30" s="3">
        <v>7</v>
      </c>
      <c r="N30" s="3">
        <f t="shared" si="12"/>
        <v>12.5</v>
      </c>
      <c r="O30" s="4">
        <f t="shared" si="13"/>
        <v>87.5</v>
      </c>
      <c r="Q30" s="2" t="s">
        <v>226</v>
      </c>
      <c r="R30" s="17">
        <f>L22</f>
        <v>94.505494505494497</v>
      </c>
      <c r="S30" s="17">
        <f>(1-L47/R22)*100</f>
        <v>70.007749935417209</v>
      </c>
      <c r="T30" s="24">
        <f>R30/$R$22</f>
        <v>6.2200044853106071</v>
      </c>
      <c r="U30" s="25"/>
    </row>
    <row r="31" spans="1:21" x14ac:dyDescent="0.3">
      <c r="A31" s="2" t="s">
        <v>181</v>
      </c>
      <c r="B31" s="5">
        <v>4</v>
      </c>
      <c r="C31" s="5">
        <v>83</v>
      </c>
      <c r="D31" s="3">
        <f t="shared" si="8"/>
        <v>4.5977011494252871</v>
      </c>
      <c r="E31" s="4">
        <f t="shared" si="9"/>
        <v>95.402298850574709</v>
      </c>
      <c r="F31" s="2" t="s">
        <v>196</v>
      </c>
      <c r="G31" s="5">
        <v>7</v>
      </c>
      <c r="H31" s="5">
        <v>136</v>
      </c>
      <c r="I31" s="3">
        <f t="shared" si="10"/>
        <v>4.895104895104895</v>
      </c>
      <c r="J31" s="4">
        <f t="shared" si="11"/>
        <v>95.104895104895107</v>
      </c>
      <c r="K31" s="2" t="s">
        <v>211</v>
      </c>
      <c r="L31" s="5">
        <v>1</v>
      </c>
      <c r="M31" s="5">
        <v>29</v>
      </c>
      <c r="N31" s="3">
        <f t="shared" si="12"/>
        <v>3.3333333333333335</v>
      </c>
      <c r="O31" s="4">
        <f t="shared" si="13"/>
        <v>96.666666666666671</v>
      </c>
      <c r="Q31" s="2"/>
      <c r="R31" s="18"/>
      <c r="S31" s="18"/>
      <c r="T31" s="28"/>
      <c r="U31" s="29"/>
    </row>
    <row r="32" spans="1:21" ht="17.25" thickBot="1" x14ac:dyDescent="0.35">
      <c r="A32" s="2" t="s">
        <v>182</v>
      </c>
      <c r="B32" s="5">
        <v>8</v>
      </c>
      <c r="C32" s="5">
        <v>216</v>
      </c>
      <c r="D32" s="3">
        <f t="shared" si="8"/>
        <v>3.5714285714285716</v>
      </c>
      <c r="E32" s="4">
        <f t="shared" si="9"/>
        <v>96.428571428571431</v>
      </c>
      <c r="F32" s="2" t="s">
        <v>197</v>
      </c>
      <c r="G32" s="5">
        <v>13</v>
      </c>
      <c r="H32" s="5">
        <v>293</v>
      </c>
      <c r="I32" s="3">
        <f t="shared" si="10"/>
        <v>4.2483660130718954</v>
      </c>
      <c r="J32" s="4">
        <f t="shared" si="11"/>
        <v>95.751633986928098</v>
      </c>
      <c r="K32" s="2" t="s">
        <v>212</v>
      </c>
      <c r="L32" s="5">
        <v>3</v>
      </c>
      <c r="M32" s="5">
        <v>54</v>
      </c>
      <c r="N32" s="3">
        <f t="shared" si="12"/>
        <v>5.2631578947368425</v>
      </c>
      <c r="O32" s="4">
        <f t="shared" si="13"/>
        <v>94.736842105263165</v>
      </c>
      <c r="Q32" s="10" t="s">
        <v>129</v>
      </c>
      <c r="R32" s="19">
        <f>AVERAGE(R28:R30)</f>
        <v>95.122084081176695</v>
      </c>
      <c r="S32" s="19">
        <f>AVERAGE(S28:S30)</f>
        <v>71.536975982356523</v>
      </c>
      <c r="T32" s="26">
        <f>AVERAGE(T28:T30)</f>
        <v>6.2605861461590786</v>
      </c>
      <c r="U32" s="27"/>
    </row>
    <row r="33" spans="1:15" x14ac:dyDescent="0.3">
      <c r="A33" s="2" t="s">
        <v>183</v>
      </c>
      <c r="B33" s="5">
        <v>7</v>
      </c>
      <c r="C33" s="5">
        <v>209</v>
      </c>
      <c r="D33" s="3">
        <f t="shared" si="8"/>
        <v>3.2407407407407409</v>
      </c>
      <c r="E33" s="4">
        <f t="shared" si="9"/>
        <v>96.759259259259252</v>
      </c>
      <c r="F33" s="2" t="s">
        <v>198</v>
      </c>
      <c r="G33" s="5">
        <v>11</v>
      </c>
      <c r="H33" s="5">
        <v>317</v>
      </c>
      <c r="I33" s="3">
        <f t="shared" si="10"/>
        <v>3.3536585365853657</v>
      </c>
      <c r="J33" s="4">
        <f t="shared" si="11"/>
        <v>96.646341463414629</v>
      </c>
      <c r="K33" s="2" t="s">
        <v>213</v>
      </c>
      <c r="L33" s="5">
        <v>2</v>
      </c>
      <c r="M33" s="5">
        <v>65</v>
      </c>
      <c r="N33" s="3">
        <f t="shared" si="12"/>
        <v>2.9850746268656718</v>
      </c>
      <c r="O33" s="4">
        <f t="shared" si="13"/>
        <v>97.014925373134332</v>
      </c>
    </row>
    <row r="34" spans="1:15" x14ac:dyDescent="0.3">
      <c r="A34" s="2" t="s">
        <v>184</v>
      </c>
      <c r="B34" s="5">
        <v>5</v>
      </c>
      <c r="C34" s="5">
        <v>121</v>
      </c>
      <c r="D34" s="3">
        <f t="shared" si="8"/>
        <v>3.9682539682539684</v>
      </c>
      <c r="E34" s="4">
        <f t="shared" si="9"/>
        <v>96.031746031746039</v>
      </c>
      <c r="F34" s="2" t="s">
        <v>199</v>
      </c>
      <c r="G34" s="5">
        <v>10</v>
      </c>
      <c r="H34" s="5">
        <v>230</v>
      </c>
      <c r="I34" s="3">
        <f t="shared" si="10"/>
        <v>4.166666666666667</v>
      </c>
      <c r="J34" s="4">
        <f t="shared" si="11"/>
        <v>95.833333333333329</v>
      </c>
      <c r="K34" s="2" t="s">
        <v>214</v>
      </c>
      <c r="L34" s="5">
        <v>1</v>
      </c>
      <c r="M34" s="5">
        <v>49</v>
      </c>
      <c r="N34" s="3">
        <f t="shared" si="12"/>
        <v>2</v>
      </c>
      <c r="O34" s="4">
        <f t="shared" si="13"/>
        <v>98</v>
      </c>
    </row>
    <row r="35" spans="1:15" x14ac:dyDescent="0.3">
      <c r="A35" s="2" t="s">
        <v>185</v>
      </c>
      <c r="B35" s="5">
        <v>5</v>
      </c>
      <c r="C35" s="5">
        <v>78</v>
      </c>
      <c r="D35" s="3">
        <f t="shared" si="8"/>
        <v>6.024096385542169</v>
      </c>
      <c r="E35" s="4">
        <f t="shared" si="9"/>
        <v>93.975903614457835</v>
      </c>
      <c r="F35" s="2" t="s">
        <v>200</v>
      </c>
      <c r="G35" s="5">
        <v>16</v>
      </c>
      <c r="H35" s="5">
        <v>196</v>
      </c>
      <c r="I35" s="3">
        <f t="shared" si="10"/>
        <v>7.5471698113207548</v>
      </c>
      <c r="J35" s="4">
        <f t="shared" si="11"/>
        <v>92.452830188679243</v>
      </c>
      <c r="K35" s="2" t="s">
        <v>215</v>
      </c>
      <c r="L35" s="5">
        <v>3</v>
      </c>
      <c r="M35" s="5">
        <v>54</v>
      </c>
      <c r="N35" s="3">
        <f t="shared" si="12"/>
        <v>5.2631578947368425</v>
      </c>
      <c r="O35" s="4">
        <f t="shared" si="13"/>
        <v>94.736842105263165</v>
      </c>
    </row>
    <row r="36" spans="1:15" x14ac:dyDescent="0.3">
      <c r="A36" s="2" t="s">
        <v>186</v>
      </c>
      <c r="B36" s="5">
        <v>7</v>
      </c>
      <c r="C36" s="5">
        <v>215</v>
      </c>
      <c r="D36" s="3">
        <f t="shared" si="8"/>
        <v>3.1531531531531534</v>
      </c>
      <c r="E36" s="4">
        <f t="shared" si="9"/>
        <v>96.846846846846844</v>
      </c>
      <c r="F36" s="2" t="s">
        <v>201</v>
      </c>
      <c r="G36" s="5">
        <v>17</v>
      </c>
      <c r="H36" s="5">
        <v>329</v>
      </c>
      <c r="I36" s="3">
        <f t="shared" si="10"/>
        <v>4.9132947976878611</v>
      </c>
      <c r="J36" s="4">
        <f t="shared" si="11"/>
        <v>95.086705202312132</v>
      </c>
      <c r="K36" s="2" t="s">
        <v>216</v>
      </c>
      <c r="L36" s="5">
        <v>1</v>
      </c>
      <c r="M36" s="5">
        <v>64</v>
      </c>
      <c r="N36" s="3">
        <f t="shared" si="12"/>
        <v>1.5384615384615385</v>
      </c>
      <c r="O36" s="4">
        <f t="shared" si="13"/>
        <v>98.461538461538467</v>
      </c>
    </row>
    <row r="37" spans="1:15" x14ac:dyDescent="0.3">
      <c r="A37" s="2" t="s">
        <v>187</v>
      </c>
      <c r="B37" s="5">
        <v>6</v>
      </c>
      <c r="C37" s="5">
        <v>204</v>
      </c>
      <c r="D37" s="3">
        <f t="shared" si="8"/>
        <v>2.8571428571428572</v>
      </c>
      <c r="E37" s="4">
        <f t="shared" si="9"/>
        <v>97.142857142857139</v>
      </c>
      <c r="F37" s="2" t="s">
        <v>202</v>
      </c>
      <c r="G37" s="5">
        <v>16</v>
      </c>
      <c r="H37" s="5">
        <v>368</v>
      </c>
      <c r="I37" s="3">
        <f t="shared" si="10"/>
        <v>4.166666666666667</v>
      </c>
      <c r="J37" s="4">
        <f t="shared" si="11"/>
        <v>95.833333333333329</v>
      </c>
      <c r="K37" s="2" t="s">
        <v>217</v>
      </c>
      <c r="L37" s="5">
        <v>5</v>
      </c>
      <c r="M37" s="5">
        <v>55</v>
      </c>
      <c r="N37" s="3">
        <f t="shared" si="12"/>
        <v>8.3333333333333339</v>
      </c>
      <c r="O37" s="4">
        <f t="shared" si="13"/>
        <v>91.666666666666671</v>
      </c>
    </row>
    <row r="38" spans="1:15" x14ac:dyDescent="0.3">
      <c r="A38" s="2" t="s">
        <v>188</v>
      </c>
      <c r="B38" s="5">
        <v>6</v>
      </c>
      <c r="C38" s="5">
        <v>164</v>
      </c>
      <c r="D38" s="3">
        <f t="shared" si="8"/>
        <v>3.5294117647058822</v>
      </c>
      <c r="E38" s="4">
        <f t="shared" si="9"/>
        <v>96.470588235294116</v>
      </c>
      <c r="F38" s="2" t="s">
        <v>203</v>
      </c>
      <c r="G38" s="5">
        <v>12</v>
      </c>
      <c r="H38" s="5">
        <v>189</v>
      </c>
      <c r="I38" s="3">
        <f t="shared" si="10"/>
        <v>5.9701492537313436</v>
      </c>
      <c r="J38" s="4">
        <f t="shared" si="11"/>
        <v>94.02985074626865</v>
      </c>
      <c r="K38" s="2" t="s">
        <v>218</v>
      </c>
      <c r="L38" s="5">
        <v>2</v>
      </c>
      <c r="M38" s="5">
        <v>54</v>
      </c>
      <c r="N38" s="3">
        <f t="shared" si="12"/>
        <v>3.5714285714285716</v>
      </c>
      <c r="O38" s="4">
        <f t="shared" si="13"/>
        <v>96.428571428571431</v>
      </c>
    </row>
    <row r="39" spans="1:15" x14ac:dyDescent="0.3">
      <c r="A39" s="2" t="s">
        <v>189</v>
      </c>
      <c r="B39" s="5">
        <v>7</v>
      </c>
      <c r="C39" s="5">
        <v>89</v>
      </c>
      <c r="D39" s="3">
        <f t="shared" si="8"/>
        <v>7.291666666666667</v>
      </c>
      <c r="E39" s="4">
        <f t="shared" si="9"/>
        <v>92.708333333333329</v>
      </c>
      <c r="F39" s="2" t="s">
        <v>204</v>
      </c>
      <c r="G39" s="5">
        <v>5</v>
      </c>
      <c r="H39" s="5">
        <v>97</v>
      </c>
      <c r="I39" s="3">
        <f t="shared" si="10"/>
        <v>4.9019607843137258</v>
      </c>
      <c r="J39" s="4">
        <f t="shared" si="11"/>
        <v>95.098039215686271</v>
      </c>
      <c r="K39" s="2" t="s">
        <v>219</v>
      </c>
      <c r="L39" s="5">
        <v>0</v>
      </c>
      <c r="M39" s="5">
        <v>40</v>
      </c>
      <c r="N39" s="3">
        <f t="shared" si="12"/>
        <v>0</v>
      </c>
      <c r="O39" s="4">
        <f t="shared" si="13"/>
        <v>100</v>
      </c>
    </row>
    <row r="40" spans="1:15" x14ac:dyDescent="0.3">
      <c r="A40" s="2" t="s">
        <v>190</v>
      </c>
      <c r="B40" s="5">
        <v>8</v>
      </c>
      <c r="C40" s="5">
        <v>194</v>
      </c>
      <c r="D40" s="3">
        <f t="shared" si="8"/>
        <v>3.9603960396039604</v>
      </c>
      <c r="E40" s="4">
        <f t="shared" si="9"/>
        <v>96.039603960396036</v>
      </c>
      <c r="F40" s="2" t="s">
        <v>205</v>
      </c>
      <c r="G40" s="5">
        <v>9</v>
      </c>
      <c r="H40" s="5">
        <v>169</v>
      </c>
      <c r="I40" s="3">
        <f t="shared" si="10"/>
        <v>5.0561797752808992</v>
      </c>
      <c r="J40" s="4">
        <f t="shared" si="11"/>
        <v>94.943820224719104</v>
      </c>
      <c r="K40" s="2" t="s">
        <v>220</v>
      </c>
      <c r="L40" s="5">
        <v>3</v>
      </c>
      <c r="M40" s="5">
        <v>75</v>
      </c>
      <c r="N40" s="3">
        <f t="shared" si="12"/>
        <v>3.8461538461538463</v>
      </c>
      <c r="O40" s="4">
        <f t="shared" si="13"/>
        <v>96.15384615384616</v>
      </c>
    </row>
    <row r="41" spans="1:15" x14ac:dyDescent="0.3">
      <c r="A41" s="2" t="s">
        <v>191</v>
      </c>
      <c r="B41" s="5">
        <v>6</v>
      </c>
      <c r="C41" s="5">
        <v>188</v>
      </c>
      <c r="D41" s="3">
        <f t="shared" si="8"/>
        <v>3.0927835051546393</v>
      </c>
      <c r="E41" s="4">
        <f t="shared" si="9"/>
        <v>96.907216494845358</v>
      </c>
      <c r="F41" s="2" t="s">
        <v>206</v>
      </c>
      <c r="G41" s="5">
        <v>6</v>
      </c>
      <c r="H41" s="5">
        <v>200</v>
      </c>
      <c r="I41" s="3">
        <f t="shared" si="10"/>
        <v>2.912621359223301</v>
      </c>
      <c r="J41" s="4">
        <f t="shared" si="11"/>
        <v>97.087378640776706</v>
      </c>
      <c r="K41" s="2" t="s">
        <v>221</v>
      </c>
      <c r="L41" s="5">
        <v>2</v>
      </c>
      <c r="M41" s="5">
        <v>60</v>
      </c>
      <c r="N41" s="3">
        <f t="shared" si="12"/>
        <v>3.225806451612903</v>
      </c>
      <c r="O41" s="4">
        <f t="shared" si="13"/>
        <v>96.774193548387103</v>
      </c>
    </row>
    <row r="42" spans="1:15" x14ac:dyDescent="0.3">
      <c r="A42" s="2" t="s">
        <v>192</v>
      </c>
      <c r="B42" s="5">
        <v>6</v>
      </c>
      <c r="C42" s="5">
        <v>108</v>
      </c>
      <c r="D42" s="3">
        <f t="shared" si="8"/>
        <v>5.2631578947368425</v>
      </c>
      <c r="E42" s="4">
        <f t="shared" si="9"/>
        <v>94.736842105263165</v>
      </c>
      <c r="F42" s="2" t="s">
        <v>207</v>
      </c>
      <c r="G42" s="5">
        <v>9</v>
      </c>
      <c r="H42" s="5">
        <v>131</v>
      </c>
      <c r="I42" s="3">
        <f t="shared" si="10"/>
        <v>6.4285714285714288</v>
      </c>
      <c r="J42" s="4">
        <f t="shared" si="11"/>
        <v>93.571428571428569</v>
      </c>
      <c r="K42" s="2" t="s">
        <v>222</v>
      </c>
      <c r="L42" s="5">
        <v>5</v>
      </c>
      <c r="M42" s="5">
        <v>56</v>
      </c>
      <c r="N42" s="5">
        <f t="shared" si="12"/>
        <v>8.1967213114754092</v>
      </c>
      <c r="O42" s="4">
        <f t="shared" si="13"/>
        <v>91.803278688524586</v>
      </c>
    </row>
    <row r="43" spans="1:15" x14ac:dyDescent="0.3">
      <c r="A43" s="6" t="s">
        <v>129</v>
      </c>
      <c r="B43" s="3"/>
      <c r="C43" s="3"/>
      <c r="D43" s="3">
        <f>AVERAGE(D28:D41)</f>
        <v>3.8298454198109471</v>
      </c>
      <c r="E43" s="3">
        <f>AVERAGE(E28:E41)</f>
        <v>96.170154580189063</v>
      </c>
      <c r="F43" s="6" t="s">
        <v>129</v>
      </c>
      <c r="G43" s="3"/>
      <c r="H43" s="3"/>
      <c r="I43" s="3">
        <f>AVERAGE(I28:I41)</f>
        <v>4.8083226487303694</v>
      </c>
      <c r="J43" s="3">
        <f>AVERAGE(J28:J41)</f>
        <v>95.191677351269632</v>
      </c>
      <c r="K43" s="6" t="s">
        <v>129</v>
      </c>
      <c r="L43" s="3"/>
      <c r="M43" s="3"/>
      <c r="N43" s="3">
        <f>AVERAGE(N28:N42)</f>
        <v>4.8152383002330508</v>
      </c>
      <c r="O43" s="4">
        <f>AVERAGE(O28:O42)</f>
        <v>95.184761699766952</v>
      </c>
    </row>
    <row r="44" spans="1:15" x14ac:dyDescent="0.3">
      <c r="A44" s="6"/>
      <c r="B44" s="3"/>
      <c r="C44" s="3"/>
      <c r="D44" s="3"/>
      <c r="E44" s="4"/>
      <c r="F44" s="6"/>
      <c r="G44" s="3"/>
      <c r="H44" s="3"/>
      <c r="I44" s="3"/>
      <c r="J44" s="4"/>
      <c r="K44" s="6"/>
      <c r="L44" s="3"/>
      <c r="M44" s="3"/>
      <c r="N44" s="3"/>
      <c r="O44" s="4"/>
    </row>
    <row r="45" spans="1:15" x14ac:dyDescent="0.3">
      <c r="A45" s="6"/>
      <c r="B45" s="3"/>
      <c r="C45" s="3"/>
      <c r="D45" s="3"/>
      <c r="E45" s="4"/>
      <c r="F45" s="6"/>
      <c r="G45" s="3"/>
      <c r="H45" s="3"/>
      <c r="I45" s="3"/>
      <c r="J45" s="4"/>
      <c r="K45" s="6"/>
      <c r="L45" s="3"/>
      <c r="M45" s="3"/>
      <c r="N45" s="3"/>
      <c r="O45" s="4"/>
    </row>
    <row r="46" spans="1:15" x14ac:dyDescent="0.3">
      <c r="A46" s="6" t="s">
        <v>132</v>
      </c>
      <c r="B46" s="3">
        <f>SUM(B28:B45)</f>
        <v>83</v>
      </c>
      <c r="C46" s="3">
        <f>SUM(C28:C45)</f>
        <v>2180</v>
      </c>
      <c r="D46" s="3">
        <f>SUM(B46:C46)</f>
        <v>2263</v>
      </c>
      <c r="E46" s="4"/>
      <c r="F46" s="6" t="s">
        <v>132</v>
      </c>
      <c r="G46" s="3">
        <f>SUM(G28:G45)</f>
        <v>160</v>
      </c>
      <c r="H46" s="3">
        <f>SUM(H28:H45)</f>
        <v>3209</v>
      </c>
      <c r="I46" s="3">
        <f>SUM(G46:H46)</f>
        <v>3369</v>
      </c>
      <c r="J46" s="4"/>
      <c r="K46" s="6" t="s">
        <v>132</v>
      </c>
      <c r="L46" s="3">
        <f>SUM(L28:L45)</f>
        <v>36</v>
      </c>
      <c r="M46" s="3">
        <f>SUM(M28:M45)</f>
        <v>754</v>
      </c>
      <c r="N46" s="3">
        <f>SUM(L46:M46)</f>
        <v>790</v>
      </c>
      <c r="O46" s="4"/>
    </row>
    <row r="47" spans="1:15" ht="17.25" thickBot="1" x14ac:dyDescent="0.35">
      <c r="A47" s="7"/>
      <c r="B47" s="8">
        <f>B46/D46*100</f>
        <v>3.6676977463543965</v>
      </c>
      <c r="C47" s="8">
        <f>C46/D46*100</f>
        <v>96.332302253645608</v>
      </c>
      <c r="D47" s="8"/>
      <c r="E47" s="9"/>
      <c r="F47" s="7"/>
      <c r="G47" s="8">
        <f>G46/I46*100</f>
        <v>4.7491837340457108</v>
      </c>
      <c r="H47" s="8">
        <f>H46/I46*100</f>
        <v>95.250816265954285</v>
      </c>
      <c r="I47" s="8"/>
      <c r="J47" s="9"/>
      <c r="K47" s="7"/>
      <c r="L47" s="8">
        <f>L46/N46*100</f>
        <v>4.556962025316456</v>
      </c>
      <c r="M47" s="8">
        <f>M46/N46*100</f>
        <v>95.443037974683548</v>
      </c>
      <c r="N47" s="8"/>
      <c r="O47" s="9"/>
    </row>
  </sheetData>
  <mergeCells count="10">
    <mergeCell ref="A1:O1"/>
    <mergeCell ref="Q1:U1"/>
    <mergeCell ref="A26:O26"/>
    <mergeCell ref="Q26:U26"/>
    <mergeCell ref="T32:U32"/>
    <mergeCell ref="T27:U27"/>
    <mergeCell ref="T28:U28"/>
    <mergeCell ref="T29:U29"/>
    <mergeCell ref="T30:U30"/>
    <mergeCell ref="T31:U31"/>
  </mergeCells>
  <phoneticPr fontId="2" type="noConversion"/>
  <pageMargins left="0.25" right="0.25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A83C8-24DB-4443-A1C1-F5E43249F2A5}">
  <dimension ref="A1:U47"/>
  <sheetViews>
    <sheetView tabSelected="1" view="pageBreakPreview" zoomScale="60" zoomScaleNormal="70" workbookViewId="0">
      <selection activeCell="Y35" sqref="Y35"/>
    </sheetView>
  </sheetViews>
  <sheetFormatPr defaultRowHeight="16.5" x14ac:dyDescent="0.3"/>
  <sheetData>
    <row r="1" spans="1:21" ht="17.25" thickBot="1" x14ac:dyDescent="0.35">
      <c r="A1" s="30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30" t="s">
        <v>17</v>
      </c>
      <c r="R1" s="31"/>
      <c r="S1" s="31"/>
      <c r="T1" s="31"/>
      <c r="U1" s="32"/>
    </row>
    <row r="2" spans="1:21" ht="33" x14ac:dyDescent="0.3">
      <c r="A2" s="1"/>
      <c r="B2" s="20" t="s">
        <v>223</v>
      </c>
      <c r="C2" s="20" t="s">
        <v>336</v>
      </c>
      <c r="D2" s="21"/>
      <c r="E2" s="22"/>
      <c r="F2" s="1"/>
      <c r="G2" s="23" t="s">
        <v>223</v>
      </c>
      <c r="H2" s="23" t="s">
        <v>336</v>
      </c>
      <c r="I2" s="21"/>
      <c r="J2" s="22"/>
      <c r="K2" s="1"/>
      <c r="L2" s="23" t="s">
        <v>223</v>
      </c>
      <c r="M2" s="23" t="s">
        <v>336</v>
      </c>
      <c r="N2" s="21"/>
      <c r="O2" s="22"/>
      <c r="P2" s="11"/>
      <c r="Q2" s="1"/>
      <c r="R2" s="23" t="s">
        <v>223</v>
      </c>
      <c r="S2" s="23" t="s">
        <v>336</v>
      </c>
      <c r="T2" s="21"/>
      <c r="U2" s="22"/>
    </row>
    <row r="3" spans="1:21" x14ac:dyDescent="0.3">
      <c r="A3" s="2" t="s">
        <v>227</v>
      </c>
      <c r="B3" s="3">
        <v>21</v>
      </c>
      <c r="C3" s="3">
        <v>0</v>
      </c>
      <c r="D3" s="3">
        <f>B3*100/(SUM(B3:C3))</f>
        <v>100</v>
      </c>
      <c r="E3" s="4">
        <f>C3*100/(SUM(B3:C3))</f>
        <v>0</v>
      </c>
      <c r="F3" s="2" t="s">
        <v>242</v>
      </c>
      <c r="G3" s="3">
        <v>24</v>
      </c>
      <c r="H3" s="3">
        <v>2</v>
      </c>
      <c r="I3" s="3">
        <f>G3*100/(SUM(G3:H3))</f>
        <v>92.307692307692307</v>
      </c>
      <c r="J3" s="4">
        <f>H3*100/(SUM(G3:H3))</f>
        <v>7.6923076923076925</v>
      </c>
      <c r="K3" s="2" t="s">
        <v>257</v>
      </c>
      <c r="L3" s="3">
        <v>20</v>
      </c>
      <c r="M3" s="3">
        <v>0</v>
      </c>
      <c r="N3" s="3">
        <f>L3*100/(SUM(L3:M3))</f>
        <v>100</v>
      </c>
      <c r="O3" s="4">
        <f>M3*100/(SUM(L3:M3))</f>
        <v>0</v>
      </c>
      <c r="Q3" s="2" t="s">
        <v>317</v>
      </c>
      <c r="R3" s="3">
        <v>33</v>
      </c>
      <c r="S3" s="3">
        <v>132</v>
      </c>
      <c r="T3" s="3">
        <f>R3*100/(SUM(R3:S3))</f>
        <v>20</v>
      </c>
      <c r="U3" s="4">
        <f>S3*100/(SUM(R3:S3))</f>
        <v>80</v>
      </c>
    </row>
    <row r="4" spans="1:21" x14ac:dyDescent="0.3">
      <c r="A4" s="2" t="s">
        <v>228</v>
      </c>
      <c r="B4" s="3">
        <v>14</v>
      </c>
      <c r="C4" s="3">
        <v>1</v>
      </c>
      <c r="D4" s="3">
        <f t="shared" ref="D4:D17" si="0">B4*100/(SUM(B4:C4))</f>
        <v>93.333333333333329</v>
      </c>
      <c r="E4" s="4">
        <f t="shared" ref="E4:E17" si="1">C4*100/(SUM(B4:C4))</f>
        <v>6.666666666666667</v>
      </c>
      <c r="F4" s="2" t="s">
        <v>243</v>
      </c>
      <c r="G4" s="3">
        <v>33</v>
      </c>
      <c r="H4" s="3">
        <v>2</v>
      </c>
      <c r="I4" s="3">
        <f t="shared" ref="I4:I17" si="2">G4*100/(SUM(G4:H4))</f>
        <v>94.285714285714292</v>
      </c>
      <c r="J4" s="4">
        <f t="shared" ref="J4:J17" si="3">H4*100/(SUM(G4:H4))</f>
        <v>5.7142857142857144</v>
      </c>
      <c r="K4" s="2" t="s">
        <v>258</v>
      </c>
      <c r="L4" s="3">
        <v>20</v>
      </c>
      <c r="M4" s="3">
        <v>2</v>
      </c>
      <c r="N4" s="3">
        <f t="shared" ref="N4:N17" si="4">L4*100/(SUM(L4:M4))</f>
        <v>90.909090909090907</v>
      </c>
      <c r="O4" s="4">
        <f t="shared" ref="O4:O17" si="5">M4*100/(SUM(L4:M4))</f>
        <v>9.0909090909090917</v>
      </c>
      <c r="Q4" s="2" t="s">
        <v>318</v>
      </c>
      <c r="R4" s="3">
        <v>30</v>
      </c>
      <c r="S4" s="3">
        <v>163</v>
      </c>
      <c r="T4" s="3">
        <f t="shared" ref="T4:T17" si="6">R4*100/(SUM(R4:S4))</f>
        <v>15.544041450777202</v>
      </c>
      <c r="U4" s="4">
        <f t="shared" ref="U4:U17" si="7">S4*100/(SUM(R4:S4))</f>
        <v>84.4559585492228</v>
      </c>
    </row>
    <row r="5" spans="1:21" x14ac:dyDescent="0.3">
      <c r="A5" s="2" t="s">
        <v>229</v>
      </c>
      <c r="B5" s="3">
        <v>31</v>
      </c>
      <c r="C5" s="3">
        <v>1</v>
      </c>
      <c r="D5" s="3">
        <f t="shared" si="0"/>
        <v>96.875</v>
      </c>
      <c r="E5" s="4">
        <f t="shared" si="1"/>
        <v>3.125</v>
      </c>
      <c r="F5" s="2" t="s">
        <v>244</v>
      </c>
      <c r="G5" s="3">
        <v>28</v>
      </c>
      <c r="H5" s="3">
        <v>4</v>
      </c>
      <c r="I5" s="3">
        <f t="shared" si="2"/>
        <v>87.5</v>
      </c>
      <c r="J5" s="4">
        <f t="shared" si="3"/>
        <v>12.5</v>
      </c>
      <c r="K5" s="2" t="s">
        <v>259</v>
      </c>
      <c r="L5" s="3">
        <v>41</v>
      </c>
      <c r="M5" s="3">
        <v>2</v>
      </c>
      <c r="N5" s="3">
        <f t="shared" si="4"/>
        <v>95.348837209302332</v>
      </c>
      <c r="O5" s="4">
        <f t="shared" si="5"/>
        <v>4.6511627906976747</v>
      </c>
      <c r="Q5" s="2" t="s">
        <v>319</v>
      </c>
      <c r="R5" s="3">
        <v>43</v>
      </c>
      <c r="S5" s="3">
        <v>243</v>
      </c>
      <c r="T5" s="3">
        <f t="shared" si="6"/>
        <v>15.034965034965035</v>
      </c>
      <c r="U5" s="4">
        <f t="shared" si="7"/>
        <v>84.96503496503496</v>
      </c>
    </row>
    <row r="6" spans="1:21" x14ac:dyDescent="0.3">
      <c r="A6" s="2" t="s">
        <v>230</v>
      </c>
      <c r="B6" s="5">
        <v>38</v>
      </c>
      <c r="C6" s="5">
        <v>1</v>
      </c>
      <c r="D6" s="3">
        <f t="shared" si="0"/>
        <v>97.435897435897431</v>
      </c>
      <c r="E6" s="4">
        <f t="shared" si="1"/>
        <v>2.5641025641025643</v>
      </c>
      <c r="F6" s="2" t="s">
        <v>245</v>
      </c>
      <c r="G6" s="5">
        <v>31</v>
      </c>
      <c r="H6" s="5">
        <v>1</v>
      </c>
      <c r="I6" s="3">
        <f t="shared" si="2"/>
        <v>96.875</v>
      </c>
      <c r="J6" s="4">
        <f t="shared" si="3"/>
        <v>3.125</v>
      </c>
      <c r="K6" s="2" t="s">
        <v>260</v>
      </c>
      <c r="L6" s="5">
        <v>34</v>
      </c>
      <c r="M6" s="5">
        <v>2</v>
      </c>
      <c r="N6" s="3">
        <f t="shared" si="4"/>
        <v>94.444444444444443</v>
      </c>
      <c r="O6" s="4">
        <f t="shared" si="5"/>
        <v>5.5555555555555554</v>
      </c>
      <c r="Q6" s="2" t="s">
        <v>320</v>
      </c>
      <c r="R6" s="5">
        <v>39</v>
      </c>
      <c r="S6" s="5">
        <v>227</v>
      </c>
      <c r="T6" s="3">
        <f t="shared" si="6"/>
        <v>14.661654135338345</v>
      </c>
      <c r="U6" s="4">
        <f t="shared" si="7"/>
        <v>85.338345864661648</v>
      </c>
    </row>
    <row r="7" spans="1:21" x14ac:dyDescent="0.3">
      <c r="A7" s="2" t="s">
        <v>231</v>
      </c>
      <c r="B7" s="5">
        <v>21</v>
      </c>
      <c r="C7" s="5">
        <v>1</v>
      </c>
      <c r="D7" s="3">
        <f t="shared" si="0"/>
        <v>95.454545454545453</v>
      </c>
      <c r="E7" s="4">
        <f t="shared" si="1"/>
        <v>4.5454545454545459</v>
      </c>
      <c r="F7" s="2" t="s">
        <v>246</v>
      </c>
      <c r="G7" s="5">
        <v>31</v>
      </c>
      <c r="H7" s="5">
        <v>0</v>
      </c>
      <c r="I7" s="3">
        <f t="shared" si="2"/>
        <v>100</v>
      </c>
      <c r="J7" s="4">
        <f t="shared" si="3"/>
        <v>0</v>
      </c>
      <c r="K7" s="2" t="s">
        <v>261</v>
      </c>
      <c r="L7" s="5">
        <v>19</v>
      </c>
      <c r="M7" s="5">
        <v>0</v>
      </c>
      <c r="N7" s="3">
        <f t="shared" si="4"/>
        <v>100</v>
      </c>
      <c r="O7" s="4">
        <f t="shared" si="5"/>
        <v>0</v>
      </c>
      <c r="Q7" s="2" t="s">
        <v>321</v>
      </c>
      <c r="R7" s="5">
        <v>22</v>
      </c>
      <c r="S7" s="5">
        <v>120</v>
      </c>
      <c r="T7" s="3">
        <f t="shared" si="6"/>
        <v>15.492957746478874</v>
      </c>
      <c r="U7" s="4">
        <f t="shared" si="7"/>
        <v>84.507042253521121</v>
      </c>
    </row>
    <row r="8" spans="1:21" x14ac:dyDescent="0.3">
      <c r="A8" s="2" t="s">
        <v>232</v>
      </c>
      <c r="B8" s="5">
        <v>18</v>
      </c>
      <c r="C8" s="5">
        <v>1</v>
      </c>
      <c r="D8" s="3">
        <f t="shared" si="0"/>
        <v>94.736842105263165</v>
      </c>
      <c r="E8" s="4">
        <f t="shared" si="1"/>
        <v>5.2631578947368425</v>
      </c>
      <c r="F8" s="2" t="s">
        <v>247</v>
      </c>
      <c r="G8" s="5">
        <v>27</v>
      </c>
      <c r="H8" s="5">
        <v>2</v>
      </c>
      <c r="I8" s="3">
        <f t="shared" si="2"/>
        <v>93.103448275862064</v>
      </c>
      <c r="J8" s="4">
        <f t="shared" si="3"/>
        <v>6.8965517241379306</v>
      </c>
      <c r="K8" s="2" t="s">
        <v>262</v>
      </c>
      <c r="L8" s="5">
        <v>17</v>
      </c>
      <c r="M8" s="5">
        <v>2</v>
      </c>
      <c r="N8" s="3">
        <f t="shared" si="4"/>
        <v>89.473684210526315</v>
      </c>
      <c r="O8" s="4">
        <f t="shared" si="5"/>
        <v>10.526315789473685</v>
      </c>
      <c r="Q8" s="2" t="s">
        <v>322</v>
      </c>
      <c r="R8" s="5">
        <v>25</v>
      </c>
      <c r="S8" s="5">
        <v>111</v>
      </c>
      <c r="T8" s="3">
        <f t="shared" si="6"/>
        <v>18.382352941176471</v>
      </c>
      <c r="U8" s="4">
        <f t="shared" si="7"/>
        <v>81.617647058823536</v>
      </c>
    </row>
    <row r="9" spans="1:21" x14ac:dyDescent="0.3">
      <c r="A9" s="2" t="s">
        <v>233</v>
      </c>
      <c r="B9" s="5">
        <v>48</v>
      </c>
      <c r="C9" s="5">
        <v>6</v>
      </c>
      <c r="D9" s="5">
        <f t="shared" si="0"/>
        <v>88.888888888888886</v>
      </c>
      <c r="E9" s="4">
        <f t="shared" si="1"/>
        <v>11.111111111111111</v>
      </c>
      <c r="F9" s="2" t="s">
        <v>248</v>
      </c>
      <c r="G9" s="5">
        <v>22</v>
      </c>
      <c r="H9" s="5">
        <v>2</v>
      </c>
      <c r="I9" s="3">
        <f t="shared" si="2"/>
        <v>91.666666666666671</v>
      </c>
      <c r="J9" s="4">
        <f t="shared" si="3"/>
        <v>8.3333333333333339</v>
      </c>
      <c r="K9" s="2" t="s">
        <v>263</v>
      </c>
      <c r="L9" s="5">
        <v>44</v>
      </c>
      <c r="M9" s="5">
        <v>4</v>
      </c>
      <c r="N9" s="3">
        <f t="shared" si="4"/>
        <v>91.666666666666671</v>
      </c>
      <c r="O9" s="4">
        <f t="shared" si="5"/>
        <v>8.3333333333333339</v>
      </c>
      <c r="Q9" s="2" t="s">
        <v>323</v>
      </c>
      <c r="R9" s="5">
        <v>52</v>
      </c>
      <c r="S9" s="5">
        <v>219</v>
      </c>
      <c r="T9" s="3">
        <f t="shared" si="6"/>
        <v>19.188191881918819</v>
      </c>
      <c r="U9" s="4">
        <f t="shared" si="7"/>
        <v>80.811808118081174</v>
      </c>
    </row>
    <row r="10" spans="1:21" x14ac:dyDescent="0.3">
      <c r="A10" s="2" t="s">
        <v>234</v>
      </c>
      <c r="B10" s="5">
        <v>46</v>
      </c>
      <c r="C10" s="5">
        <v>4</v>
      </c>
      <c r="D10" s="5">
        <f t="shared" si="0"/>
        <v>92</v>
      </c>
      <c r="E10" s="4">
        <f t="shared" si="1"/>
        <v>8</v>
      </c>
      <c r="F10" s="2" t="s">
        <v>249</v>
      </c>
      <c r="G10" s="5">
        <v>33</v>
      </c>
      <c r="H10" s="5">
        <v>1</v>
      </c>
      <c r="I10" s="3">
        <f t="shared" si="2"/>
        <v>97.058823529411768</v>
      </c>
      <c r="J10" s="4">
        <f t="shared" si="3"/>
        <v>2.9411764705882355</v>
      </c>
      <c r="K10" s="2" t="s">
        <v>264</v>
      </c>
      <c r="L10" s="5">
        <v>52</v>
      </c>
      <c r="M10" s="5">
        <v>1</v>
      </c>
      <c r="N10" s="3">
        <f t="shared" si="4"/>
        <v>98.113207547169807</v>
      </c>
      <c r="O10" s="4">
        <f t="shared" si="5"/>
        <v>1.8867924528301887</v>
      </c>
      <c r="Q10" s="2" t="s">
        <v>324</v>
      </c>
      <c r="R10" s="5">
        <v>60</v>
      </c>
      <c r="S10" s="5">
        <v>292</v>
      </c>
      <c r="T10" s="3">
        <f t="shared" si="6"/>
        <v>17.045454545454547</v>
      </c>
      <c r="U10" s="4">
        <f t="shared" si="7"/>
        <v>82.954545454545453</v>
      </c>
    </row>
    <row r="11" spans="1:21" x14ac:dyDescent="0.3">
      <c r="A11" s="2" t="s">
        <v>235</v>
      </c>
      <c r="B11" s="5">
        <v>33</v>
      </c>
      <c r="C11" s="5">
        <v>1</v>
      </c>
      <c r="D11" s="3">
        <f t="shared" si="0"/>
        <v>97.058823529411768</v>
      </c>
      <c r="E11" s="4">
        <f t="shared" si="1"/>
        <v>2.9411764705882355</v>
      </c>
      <c r="F11" s="2" t="s">
        <v>250</v>
      </c>
      <c r="G11" s="5">
        <v>21</v>
      </c>
      <c r="H11" s="5">
        <v>3</v>
      </c>
      <c r="I11" s="3">
        <f t="shared" si="2"/>
        <v>87.5</v>
      </c>
      <c r="J11" s="4">
        <f t="shared" si="3"/>
        <v>12.5</v>
      </c>
      <c r="K11" s="2" t="s">
        <v>265</v>
      </c>
      <c r="L11" s="5">
        <v>18</v>
      </c>
      <c r="M11" s="5">
        <v>1</v>
      </c>
      <c r="N11" s="3">
        <f t="shared" si="4"/>
        <v>94.736842105263165</v>
      </c>
      <c r="O11" s="4">
        <f t="shared" si="5"/>
        <v>5.2631578947368425</v>
      </c>
      <c r="Q11" s="2" t="s">
        <v>325</v>
      </c>
      <c r="R11" s="5">
        <v>33</v>
      </c>
      <c r="S11" s="5">
        <v>233</v>
      </c>
      <c r="T11" s="3">
        <f t="shared" si="6"/>
        <v>12.406015037593985</v>
      </c>
      <c r="U11" s="4">
        <f t="shared" si="7"/>
        <v>87.593984962406012</v>
      </c>
    </row>
    <row r="12" spans="1:21" x14ac:dyDescent="0.3">
      <c r="A12" s="2" t="s">
        <v>236</v>
      </c>
      <c r="B12" s="5">
        <v>14</v>
      </c>
      <c r="C12" s="5">
        <v>1</v>
      </c>
      <c r="D12" s="3">
        <f t="shared" si="0"/>
        <v>93.333333333333329</v>
      </c>
      <c r="E12" s="4">
        <f t="shared" si="1"/>
        <v>6.666666666666667</v>
      </c>
      <c r="F12" s="2" t="s">
        <v>251</v>
      </c>
      <c r="G12" s="5">
        <v>18</v>
      </c>
      <c r="H12" s="5">
        <v>0</v>
      </c>
      <c r="I12" s="3">
        <f t="shared" si="2"/>
        <v>100</v>
      </c>
      <c r="J12" s="4">
        <f t="shared" si="3"/>
        <v>0</v>
      </c>
      <c r="K12" s="2" t="s">
        <v>266</v>
      </c>
      <c r="L12" s="5">
        <v>13</v>
      </c>
      <c r="M12" s="5">
        <v>2</v>
      </c>
      <c r="N12" s="3">
        <f t="shared" si="4"/>
        <v>86.666666666666671</v>
      </c>
      <c r="O12" s="4">
        <f t="shared" si="5"/>
        <v>13.333333333333334</v>
      </c>
      <c r="Q12" s="2" t="s">
        <v>326</v>
      </c>
      <c r="R12" s="5">
        <v>36</v>
      </c>
      <c r="S12" s="5">
        <v>117</v>
      </c>
      <c r="T12" s="3">
        <f t="shared" si="6"/>
        <v>23.529411764705884</v>
      </c>
      <c r="U12" s="4">
        <f t="shared" si="7"/>
        <v>76.470588235294116</v>
      </c>
    </row>
    <row r="13" spans="1:21" x14ac:dyDescent="0.3">
      <c r="A13" s="2" t="s">
        <v>237</v>
      </c>
      <c r="B13" s="5">
        <v>26</v>
      </c>
      <c r="C13" s="5">
        <v>3</v>
      </c>
      <c r="D13" s="3">
        <f t="shared" si="0"/>
        <v>89.65517241379311</v>
      </c>
      <c r="E13" s="4">
        <f t="shared" si="1"/>
        <v>10.344827586206897</v>
      </c>
      <c r="F13" s="2" t="s">
        <v>252</v>
      </c>
      <c r="G13" s="5">
        <v>30</v>
      </c>
      <c r="H13" s="5">
        <v>1</v>
      </c>
      <c r="I13" s="3">
        <f t="shared" si="2"/>
        <v>96.774193548387103</v>
      </c>
      <c r="J13" s="4">
        <f t="shared" si="3"/>
        <v>3.225806451612903</v>
      </c>
      <c r="K13" s="2" t="s">
        <v>267</v>
      </c>
      <c r="L13" s="5">
        <v>31</v>
      </c>
      <c r="M13" s="5">
        <v>1</v>
      </c>
      <c r="N13" s="3">
        <f t="shared" si="4"/>
        <v>96.875</v>
      </c>
      <c r="O13" s="4">
        <f t="shared" si="5"/>
        <v>3.125</v>
      </c>
      <c r="Q13" s="2" t="s">
        <v>327</v>
      </c>
      <c r="R13" s="5">
        <v>45</v>
      </c>
      <c r="S13" s="5">
        <v>146</v>
      </c>
      <c r="T13" s="3">
        <f t="shared" si="6"/>
        <v>23.560209424083769</v>
      </c>
      <c r="U13" s="4">
        <f t="shared" si="7"/>
        <v>76.439790575916234</v>
      </c>
    </row>
    <row r="14" spans="1:21" x14ac:dyDescent="0.3">
      <c r="A14" s="2" t="s">
        <v>238</v>
      </c>
      <c r="B14" s="5">
        <v>49</v>
      </c>
      <c r="C14" s="5">
        <v>3</v>
      </c>
      <c r="D14" s="3">
        <f t="shared" si="0"/>
        <v>94.230769230769226</v>
      </c>
      <c r="E14" s="4">
        <f t="shared" si="1"/>
        <v>5.7692307692307692</v>
      </c>
      <c r="F14" s="2" t="s">
        <v>253</v>
      </c>
      <c r="G14" s="5">
        <v>19</v>
      </c>
      <c r="H14" s="5">
        <v>1</v>
      </c>
      <c r="I14" s="3">
        <f t="shared" si="2"/>
        <v>95</v>
      </c>
      <c r="J14" s="4">
        <f t="shared" si="3"/>
        <v>5</v>
      </c>
      <c r="K14" s="2" t="s">
        <v>268</v>
      </c>
      <c r="L14" s="5">
        <v>23</v>
      </c>
      <c r="M14" s="5">
        <v>2</v>
      </c>
      <c r="N14" s="3">
        <f t="shared" si="4"/>
        <v>92</v>
      </c>
      <c r="O14" s="4">
        <f t="shared" si="5"/>
        <v>8</v>
      </c>
      <c r="Q14" s="2" t="s">
        <v>328</v>
      </c>
      <c r="R14" s="5">
        <v>51</v>
      </c>
      <c r="S14" s="5">
        <v>182</v>
      </c>
      <c r="T14" s="3">
        <f t="shared" si="6"/>
        <v>21.888412017167383</v>
      </c>
      <c r="U14" s="4">
        <f t="shared" si="7"/>
        <v>78.111587982832617</v>
      </c>
    </row>
    <row r="15" spans="1:21" x14ac:dyDescent="0.3">
      <c r="A15" s="2" t="s">
        <v>239</v>
      </c>
      <c r="B15" s="5">
        <v>21</v>
      </c>
      <c r="C15" s="5">
        <v>1</v>
      </c>
      <c r="D15" s="3">
        <f t="shared" si="0"/>
        <v>95.454545454545453</v>
      </c>
      <c r="E15" s="4">
        <f t="shared" si="1"/>
        <v>4.5454545454545459</v>
      </c>
      <c r="F15" s="2" t="s">
        <v>254</v>
      </c>
      <c r="G15" s="5">
        <v>18</v>
      </c>
      <c r="H15" s="5">
        <v>3</v>
      </c>
      <c r="I15" s="3">
        <f t="shared" si="2"/>
        <v>85.714285714285708</v>
      </c>
      <c r="J15" s="4">
        <f t="shared" si="3"/>
        <v>14.285714285714286</v>
      </c>
      <c r="K15" s="2" t="s">
        <v>269</v>
      </c>
      <c r="L15" s="5">
        <v>21</v>
      </c>
      <c r="M15" s="5">
        <v>1</v>
      </c>
      <c r="N15" s="3">
        <f t="shared" si="4"/>
        <v>95.454545454545453</v>
      </c>
      <c r="O15" s="4">
        <f t="shared" si="5"/>
        <v>4.5454545454545459</v>
      </c>
      <c r="Q15" s="2" t="s">
        <v>329</v>
      </c>
      <c r="R15" s="5">
        <v>30</v>
      </c>
      <c r="S15" s="5">
        <v>110</v>
      </c>
      <c r="T15" s="3">
        <f t="shared" si="6"/>
        <v>21.428571428571427</v>
      </c>
      <c r="U15" s="4">
        <f t="shared" si="7"/>
        <v>78.571428571428569</v>
      </c>
    </row>
    <row r="16" spans="1:21" x14ac:dyDescent="0.3">
      <c r="A16" s="2" t="s">
        <v>240</v>
      </c>
      <c r="B16" s="5">
        <v>25</v>
      </c>
      <c r="C16" s="5">
        <v>1</v>
      </c>
      <c r="D16" s="3">
        <f t="shared" si="0"/>
        <v>96.15384615384616</v>
      </c>
      <c r="E16" s="4">
        <f t="shared" si="1"/>
        <v>3.8461538461538463</v>
      </c>
      <c r="F16" s="2" t="s">
        <v>255</v>
      </c>
      <c r="G16" s="5">
        <v>21</v>
      </c>
      <c r="H16" s="5">
        <v>1</v>
      </c>
      <c r="I16" s="3">
        <f t="shared" si="2"/>
        <v>95.454545454545453</v>
      </c>
      <c r="J16" s="4">
        <f t="shared" si="3"/>
        <v>4.5454545454545459</v>
      </c>
      <c r="K16" s="2" t="s">
        <v>270</v>
      </c>
      <c r="L16" s="5">
        <v>12</v>
      </c>
      <c r="M16" s="5">
        <v>3</v>
      </c>
      <c r="N16" s="3">
        <f t="shared" si="4"/>
        <v>80</v>
      </c>
      <c r="O16" s="4">
        <f t="shared" si="5"/>
        <v>20</v>
      </c>
      <c r="Q16" s="2" t="s">
        <v>330</v>
      </c>
      <c r="R16" s="5">
        <v>30</v>
      </c>
      <c r="S16" s="5">
        <v>138</v>
      </c>
      <c r="T16" s="3">
        <f t="shared" si="6"/>
        <v>17.857142857142858</v>
      </c>
      <c r="U16" s="4">
        <f t="shared" si="7"/>
        <v>82.142857142857139</v>
      </c>
    </row>
    <row r="17" spans="1:21" x14ac:dyDescent="0.3">
      <c r="A17" s="2" t="s">
        <v>241</v>
      </c>
      <c r="B17" s="5">
        <v>26</v>
      </c>
      <c r="C17" s="5">
        <v>1</v>
      </c>
      <c r="D17" s="3">
        <f t="shared" si="0"/>
        <v>96.296296296296291</v>
      </c>
      <c r="E17" s="4">
        <f t="shared" si="1"/>
        <v>3.7037037037037037</v>
      </c>
      <c r="F17" s="2" t="s">
        <v>256</v>
      </c>
      <c r="G17" s="5">
        <v>20</v>
      </c>
      <c r="H17" s="5">
        <v>1</v>
      </c>
      <c r="I17" s="3">
        <f t="shared" si="2"/>
        <v>95.238095238095241</v>
      </c>
      <c r="J17" s="4">
        <f t="shared" si="3"/>
        <v>4.7619047619047619</v>
      </c>
      <c r="K17" s="2" t="s">
        <v>271</v>
      </c>
      <c r="L17" s="5">
        <v>18</v>
      </c>
      <c r="M17" s="5">
        <v>0</v>
      </c>
      <c r="N17" s="3">
        <f t="shared" si="4"/>
        <v>100</v>
      </c>
      <c r="O17" s="4">
        <f t="shared" si="5"/>
        <v>0</v>
      </c>
      <c r="Q17" s="2" t="s">
        <v>331</v>
      </c>
      <c r="R17" s="5">
        <v>23</v>
      </c>
      <c r="S17" s="5">
        <v>153</v>
      </c>
      <c r="T17" s="5">
        <f t="shared" si="6"/>
        <v>13.068181818181818</v>
      </c>
      <c r="U17" s="4">
        <f t="shared" si="7"/>
        <v>86.931818181818187</v>
      </c>
    </row>
    <row r="18" spans="1:21" x14ac:dyDescent="0.3">
      <c r="A18" s="6" t="s">
        <v>129</v>
      </c>
      <c r="B18" s="3"/>
      <c r="C18" s="3"/>
      <c r="D18" s="3">
        <f>AVERAGE(D3:D16)</f>
        <v>94.615071238116244</v>
      </c>
      <c r="E18" s="3">
        <f>AVERAGE(E3:E17)</f>
        <v>5.2728470913384262</v>
      </c>
      <c r="F18" s="6" t="s">
        <v>129</v>
      </c>
      <c r="G18" s="3"/>
      <c r="H18" s="3"/>
      <c r="I18" s="3">
        <f>AVERAGE(I3:I16)</f>
        <v>93.802883555897537</v>
      </c>
      <c r="J18" s="3">
        <f>AVERAGE(J3:J16)</f>
        <v>6.1971164441024751</v>
      </c>
      <c r="K18" s="6" t="s">
        <v>129</v>
      </c>
      <c r="L18" s="3"/>
      <c r="M18" s="3"/>
      <c r="N18" s="3">
        <f>AVERAGE(N3:N16)</f>
        <v>93.26349894383398</v>
      </c>
      <c r="O18" s="4">
        <f>AVERAGE(O3:O16)</f>
        <v>6.7365010561660181</v>
      </c>
      <c r="Q18" s="6" t="s">
        <v>129</v>
      </c>
      <c r="R18" s="3"/>
      <c r="S18" s="3"/>
      <c r="T18" s="3">
        <f>AVERAGE(T3:T17)</f>
        <v>17.939170805570427</v>
      </c>
      <c r="U18" s="4">
        <f>AVERAGE(U3:U17)</f>
        <v>82.060829194429587</v>
      </c>
    </row>
    <row r="19" spans="1:21" x14ac:dyDescent="0.3">
      <c r="A19" s="6"/>
      <c r="B19" s="3"/>
      <c r="C19" s="3"/>
      <c r="D19" s="3"/>
      <c r="E19" s="4"/>
      <c r="F19" s="6"/>
      <c r="G19" s="3"/>
      <c r="H19" s="3"/>
      <c r="I19" s="3"/>
      <c r="J19" s="4"/>
      <c r="K19" s="6"/>
      <c r="L19" s="3"/>
      <c r="M19" s="3"/>
      <c r="N19" s="3"/>
      <c r="O19" s="4"/>
      <c r="Q19" s="6"/>
      <c r="R19" s="3"/>
      <c r="S19" s="3"/>
      <c r="T19" s="3"/>
      <c r="U19" s="4"/>
    </row>
    <row r="20" spans="1:21" x14ac:dyDescent="0.3">
      <c r="A20" s="6"/>
      <c r="B20" s="3"/>
      <c r="C20" s="3"/>
      <c r="D20" s="3"/>
      <c r="E20" s="4"/>
      <c r="F20" s="6"/>
      <c r="G20" s="3"/>
      <c r="H20" s="3"/>
      <c r="I20" s="3"/>
      <c r="J20" s="4"/>
      <c r="K20" s="6"/>
      <c r="L20" s="3"/>
      <c r="M20" s="3"/>
      <c r="N20" s="3"/>
      <c r="O20" s="4"/>
      <c r="Q20" s="6"/>
      <c r="R20" s="3"/>
      <c r="S20" s="3"/>
      <c r="T20" s="3"/>
      <c r="U20" s="4"/>
    </row>
    <row r="21" spans="1:21" x14ac:dyDescent="0.3">
      <c r="A21" s="6" t="s">
        <v>132</v>
      </c>
      <c r="B21" s="3">
        <f>SUM(B3:B20)</f>
        <v>431</v>
      </c>
      <c r="C21" s="3">
        <f>SUM(C3:C20)</f>
        <v>26</v>
      </c>
      <c r="D21" s="3">
        <f>SUM(B21:C21)</f>
        <v>457</v>
      </c>
      <c r="E21" s="4"/>
      <c r="F21" s="6" t="s">
        <v>132</v>
      </c>
      <c r="G21" s="3">
        <f>SUM(G3:G20)</f>
        <v>376</v>
      </c>
      <c r="H21" s="3">
        <f>SUM(H3:H20)</f>
        <v>24</v>
      </c>
      <c r="I21" s="3">
        <f>SUM(G21:H21)</f>
        <v>400</v>
      </c>
      <c r="J21" s="4"/>
      <c r="K21" s="6" t="s">
        <v>132</v>
      </c>
      <c r="L21" s="3">
        <f>SUM(L3:L20)</f>
        <v>383</v>
      </c>
      <c r="M21" s="3">
        <f>SUM(M3:M20)</f>
        <v>23</v>
      </c>
      <c r="N21" s="3">
        <f>SUM(L21:M21)</f>
        <v>406</v>
      </c>
      <c r="O21" s="4"/>
      <c r="Q21" s="6" t="s">
        <v>132</v>
      </c>
      <c r="R21" s="3">
        <f>SUM(R3:R20)</f>
        <v>552</v>
      </c>
      <c r="S21" s="3">
        <f>SUM(S3:S20)</f>
        <v>2586</v>
      </c>
      <c r="T21" s="3">
        <f>SUM(R21:S21)</f>
        <v>3138</v>
      </c>
      <c r="U21" s="4"/>
    </row>
    <row r="22" spans="1:21" ht="17.25" thickBot="1" x14ac:dyDescent="0.35">
      <c r="A22" s="7"/>
      <c r="B22" s="8">
        <f>B21/D21*100</f>
        <v>94.310722100656449</v>
      </c>
      <c r="C22" s="8">
        <f>C21/D21*100</f>
        <v>5.6892778993435451</v>
      </c>
      <c r="D22" s="8"/>
      <c r="E22" s="9"/>
      <c r="F22" s="7"/>
      <c r="G22" s="8">
        <f>G21/I21*100</f>
        <v>94</v>
      </c>
      <c r="H22" s="8">
        <f>H21/I21*100</f>
        <v>6</v>
      </c>
      <c r="I22" s="8"/>
      <c r="J22" s="9"/>
      <c r="K22" s="7"/>
      <c r="L22" s="8">
        <f>L21/N21*100</f>
        <v>94.334975369458135</v>
      </c>
      <c r="M22" s="8">
        <f>M21/N21*100</f>
        <v>5.6650246305418719</v>
      </c>
      <c r="N22" s="8"/>
      <c r="O22" s="9"/>
      <c r="Q22" s="7"/>
      <c r="R22" s="8">
        <f>R21/T21*100</f>
        <v>17.590822179732314</v>
      </c>
      <c r="S22" s="8">
        <f>S21/T21*100</f>
        <v>82.409177820267686</v>
      </c>
      <c r="T22" s="8"/>
      <c r="U22" s="9"/>
    </row>
    <row r="25" spans="1:21" ht="17.25" thickBot="1" x14ac:dyDescent="0.35"/>
    <row r="26" spans="1:21" ht="17.25" thickBot="1" x14ac:dyDescent="0.35">
      <c r="A26" s="30" t="s">
        <v>16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/>
      <c r="Q26" s="30" t="s">
        <v>123</v>
      </c>
      <c r="R26" s="31"/>
      <c r="S26" s="31"/>
      <c r="T26" s="31"/>
      <c r="U26" s="32"/>
    </row>
    <row r="27" spans="1:21" ht="33" x14ac:dyDescent="0.3">
      <c r="A27" s="1"/>
      <c r="B27" s="23" t="s">
        <v>223</v>
      </c>
      <c r="C27" s="23" t="s">
        <v>336</v>
      </c>
      <c r="D27" s="21"/>
      <c r="E27" s="22"/>
      <c r="F27" s="1"/>
      <c r="G27" s="23" t="s">
        <v>223</v>
      </c>
      <c r="H27" s="23" t="s">
        <v>336</v>
      </c>
      <c r="I27" s="21"/>
      <c r="J27" s="22"/>
      <c r="K27" s="1"/>
      <c r="L27" s="23" t="s">
        <v>223</v>
      </c>
      <c r="M27" s="23" t="s">
        <v>336</v>
      </c>
      <c r="N27" s="21"/>
      <c r="O27" s="22"/>
      <c r="Q27" s="6"/>
      <c r="R27" s="12" t="s">
        <v>127</v>
      </c>
      <c r="S27" s="12" t="s">
        <v>128</v>
      </c>
      <c r="T27" s="33" t="s">
        <v>335</v>
      </c>
      <c r="U27" s="34"/>
    </row>
    <row r="28" spans="1:21" x14ac:dyDescent="0.3">
      <c r="A28" s="2" t="s">
        <v>272</v>
      </c>
      <c r="B28" s="3">
        <v>4</v>
      </c>
      <c r="C28" s="3">
        <v>91</v>
      </c>
      <c r="D28" s="3">
        <f>B28*100/(SUM(B28:C28))</f>
        <v>4.2105263157894735</v>
      </c>
      <c r="E28" s="4">
        <f>C28*100/(SUM(B28:C28))</f>
        <v>95.78947368421052</v>
      </c>
      <c r="F28" s="2" t="s">
        <v>287</v>
      </c>
      <c r="G28" s="3">
        <v>3</v>
      </c>
      <c r="H28" s="3">
        <v>99</v>
      </c>
      <c r="I28" s="3">
        <f>G28*100/(SUM(G28:H28))</f>
        <v>2.9411764705882355</v>
      </c>
      <c r="J28" s="4">
        <f>H28*100/(SUM(G28:H28))</f>
        <v>97.058823529411768</v>
      </c>
      <c r="K28" s="2" t="s">
        <v>302</v>
      </c>
      <c r="L28" s="3">
        <v>5</v>
      </c>
      <c r="M28" s="3">
        <v>73</v>
      </c>
      <c r="N28" s="3">
        <f>L28*100/(SUM(L28:M28))</f>
        <v>6.4102564102564106</v>
      </c>
      <c r="O28" s="4">
        <f>M28*100/(SUM(L28:M28))</f>
        <v>93.589743589743591</v>
      </c>
      <c r="Q28" s="2" t="s">
        <v>332</v>
      </c>
      <c r="R28" s="17">
        <f>B22</f>
        <v>94.310722100656449</v>
      </c>
      <c r="S28" s="17">
        <f>(1-B47/R22)*100</f>
        <v>72.335876270226777</v>
      </c>
      <c r="T28" s="24">
        <f>R28/$R$22</f>
        <v>5.3613595281134048</v>
      </c>
      <c r="U28" s="25"/>
    </row>
    <row r="29" spans="1:21" x14ac:dyDescent="0.3">
      <c r="A29" s="2" t="s">
        <v>273</v>
      </c>
      <c r="B29" s="3">
        <v>8</v>
      </c>
      <c r="C29" s="3">
        <v>99</v>
      </c>
      <c r="D29" s="3">
        <f t="shared" ref="D29:D42" si="8">B29*100/(SUM(B29:C29))</f>
        <v>7.4766355140186915</v>
      </c>
      <c r="E29" s="4">
        <f t="shared" ref="E29:E42" si="9">C29*100/(SUM(B29:C29))</f>
        <v>92.523364485981304</v>
      </c>
      <c r="F29" s="2" t="s">
        <v>288</v>
      </c>
      <c r="G29" s="3">
        <v>3</v>
      </c>
      <c r="H29" s="3">
        <v>98</v>
      </c>
      <c r="I29" s="3">
        <f t="shared" ref="I29:I42" si="10">G29*100/(SUM(G29:H29))</f>
        <v>2.9702970297029703</v>
      </c>
      <c r="J29" s="4">
        <f t="shared" ref="J29:J42" si="11">H29*100/(SUM(G29:H29))</f>
        <v>97.029702970297024</v>
      </c>
      <c r="K29" s="2" t="s">
        <v>303</v>
      </c>
      <c r="L29" s="3">
        <v>6</v>
      </c>
      <c r="M29" s="3">
        <v>92</v>
      </c>
      <c r="N29" s="3">
        <f t="shared" ref="N29:N42" si="12">L29*100/(SUM(L29:M29))</f>
        <v>6.1224489795918364</v>
      </c>
      <c r="O29" s="4">
        <f t="shared" ref="O29:O42" si="13">M29*100/(SUM(L29:M29))</f>
        <v>93.877551020408163</v>
      </c>
      <c r="Q29" s="2" t="s">
        <v>333</v>
      </c>
      <c r="R29" s="17">
        <f>G22</f>
        <v>94</v>
      </c>
      <c r="S29" s="17">
        <f>(1-G47/R22)*100</f>
        <v>70.27090727595386</v>
      </c>
      <c r="T29" s="24">
        <f>R29/$R$22</f>
        <v>5.3436956521739134</v>
      </c>
      <c r="U29" s="25"/>
    </row>
    <row r="30" spans="1:21" x14ac:dyDescent="0.3">
      <c r="A30" s="2" t="s">
        <v>274</v>
      </c>
      <c r="B30" s="3">
        <v>12</v>
      </c>
      <c r="C30" s="3">
        <v>221</v>
      </c>
      <c r="D30" s="3">
        <f t="shared" si="8"/>
        <v>5.1502145922746783</v>
      </c>
      <c r="E30" s="4">
        <f t="shared" si="9"/>
        <v>94.849785407725321</v>
      </c>
      <c r="F30" s="2" t="s">
        <v>289</v>
      </c>
      <c r="G30" s="3">
        <v>5</v>
      </c>
      <c r="H30" s="3">
        <v>177</v>
      </c>
      <c r="I30" s="3">
        <f t="shared" si="10"/>
        <v>2.7472527472527473</v>
      </c>
      <c r="J30" s="4">
        <f t="shared" si="11"/>
        <v>97.252747252747255</v>
      </c>
      <c r="K30" s="2" t="s">
        <v>304</v>
      </c>
      <c r="L30" s="3">
        <v>12</v>
      </c>
      <c r="M30" s="3">
        <v>176</v>
      </c>
      <c r="N30" s="3">
        <f t="shared" si="12"/>
        <v>6.3829787234042552</v>
      </c>
      <c r="O30" s="4">
        <f t="shared" si="13"/>
        <v>93.61702127659575</v>
      </c>
      <c r="Q30" s="2" t="s">
        <v>334</v>
      </c>
      <c r="R30" s="17">
        <f>L22</f>
        <v>94.334975369458135</v>
      </c>
      <c r="S30" s="17">
        <f>(1-L47/R22)*100</f>
        <v>68.648400860397047</v>
      </c>
      <c r="T30" s="24">
        <f>R30/$R$22</f>
        <v>5.3627382737202831</v>
      </c>
      <c r="U30" s="25"/>
    </row>
    <row r="31" spans="1:21" x14ac:dyDescent="0.3">
      <c r="A31" s="2" t="s">
        <v>275</v>
      </c>
      <c r="B31" s="5">
        <v>11</v>
      </c>
      <c r="C31" s="5">
        <v>204</v>
      </c>
      <c r="D31" s="3">
        <f t="shared" si="8"/>
        <v>5.1162790697674421</v>
      </c>
      <c r="E31" s="4">
        <f t="shared" si="9"/>
        <v>94.883720930232556</v>
      </c>
      <c r="F31" s="2" t="s">
        <v>290</v>
      </c>
      <c r="G31" s="5">
        <v>16</v>
      </c>
      <c r="H31" s="5">
        <v>244</v>
      </c>
      <c r="I31" s="3">
        <f t="shared" si="10"/>
        <v>6.1538461538461542</v>
      </c>
      <c r="J31" s="4">
        <f t="shared" si="11"/>
        <v>93.84615384615384</v>
      </c>
      <c r="K31" s="2" t="s">
        <v>305</v>
      </c>
      <c r="L31" s="5">
        <v>17</v>
      </c>
      <c r="M31" s="5">
        <v>237</v>
      </c>
      <c r="N31" s="3">
        <f t="shared" si="12"/>
        <v>6.6929133858267713</v>
      </c>
      <c r="O31" s="4">
        <f t="shared" si="13"/>
        <v>93.30708661417323</v>
      </c>
      <c r="Q31" s="2"/>
      <c r="R31" s="18"/>
      <c r="S31" s="18"/>
      <c r="T31" s="28"/>
      <c r="U31" s="29"/>
    </row>
    <row r="32" spans="1:21" ht="17.25" thickBot="1" x14ac:dyDescent="0.35">
      <c r="A32" s="2" t="s">
        <v>276</v>
      </c>
      <c r="B32" s="5">
        <v>5</v>
      </c>
      <c r="C32" s="5">
        <v>139</v>
      </c>
      <c r="D32" s="3">
        <f t="shared" si="8"/>
        <v>3.4722222222222223</v>
      </c>
      <c r="E32" s="4">
        <f t="shared" si="9"/>
        <v>96.527777777777771</v>
      </c>
      <c r="F32" s="2" t="s">
        <v>291</v>
      </c>
      <c r="G32" s="5">
        <v>6</v>
      </c>
      <c r="H32" s="5">
        <v>137</v>
      </c>
      <c r="I32" s="3">
        <f t="shared" si="10"/>
        <v>4.1958041958041958</v>
      </c>
      <c r="J32" s="4">
        <f t="shared" si="11"/>
        <v>95.8041958041958</v>
      </c>
      <c r="K32" s="2" t="s">
        <v>306</v>
      </c>
      <c r="L32" s="5">
        <v>9</v>
      </c>
      <c r="M32" s="5">
        <v>102</v>
      </c>
      <c r="N32" s="3">
        <f t="shared" si="12"/>
        <v>8.1081081081081088</v>
      </c>
      <c r="O32" s="4">
        <f t="shared" si="13"/>
        <v>91.891891891891888</v>
      </c>
      <c r="Q32" s="10" t="s">
        <v>129</v>
      </c>
      <c r="R32" s="19">
        <f>AVERAGE(R28:R30)</f>
        <v>94.21523249003819</v>
      </c>
      <c r="S32" s="19">
        <f>AVERAGE(S28:S30)</f>
        <v>70.418394802192552</v>
      </c>
      <c r="T32" s="26">
        <f>AVERAGE(T28:T30)</f>
        <v>5.3559311513358665</v>
      </c>
      <c r="U32" s="27"/>
    </row>
    <row r="33" spans="1:15" x14ac:dyDescent="0.3">
      <c r="A33" s="2" t="s">
        <v>277</v>
      </c>
      <c r="B33" s="5">
        <v>8</v>
      </c>
      <c r="C33" s="5">
        <v>172</v>
      </c>
      <c r="D33" s="3">
        <f t="shared" si="8"/>
        <v>4.4444444444444446</v>
      </c>
      <c r="E33" s="4">
        <f t="shared" si="9"/>
        <v>95.555555555555557</v>
      </c>
      <c r="F33" s="2" t="s">
        <v>292</v>
      </c>
      <c r="G33" s="5">
        <v>12</v>
      </c>
      <c r="H33" s="5">
        <v>139</v>
      </c>
      <c r="I33" s="3">
        <f t="shared" si="10"/>
        <v>7.9470198675496686</v>
      </c>
      <c r="J33" s="4">
        <f t="shared" si="11"/>
        <v>92.05298013245033</v>
      </c>
      <c r="K33" s="2" t="s">
        <v>307</v>
      </c>
      <c r="L33" s="5">
        <v>7</v>
      </c>
      <c r="M33" s="5">
        <v>126</v>
      </c>
      <c r="N33" s="3">
        <f t="shared" si="12"/>
        <v>5.2631578947368425</v>
      </c>
      <c r="O33" s="4">
        <f t="shared" si="13"/>
        <v>94.736842105263165</v>
      </c>
    </row>
    <row r="34" spans="1:15" x14ac:dyDescent="0.3">
      <c r="A34" s="2" t="s">
        <v>278</v>
      </c>
      <c r="B34" s="5">
        <v>13</v>
      </c>
      <c r="C34" s="5">
        <v>278</v>
      </c>
      <c r="D34" s="3">
        <f t="shared" si="8"/>
        <v>4.4673539518900345</v>
      </c>
      <c r="E34" s="4">
        <f t="shared" si="9"/>
        <v>95.532646048109967</v>
      </c>
      <c r="F34" s="2" t="s">
        <v>293</v>
      </c>
      <c r="G34" s="5">
        <v>10</v>
      </c>
      <c r="H34" s="5">
        <v>222</v>
      </c>
      <c r="I34" s="3">
        <f t="shared" si="10"/>
        <v>4.3103448275862073</v>
      </c>
      <c r="J34" s="4">
        <f t="shared" si="11"/>
        <v>95.689655172413794</v>
      </c>
      <c r="K34" s="2" t="s">
        <v>308</v>
      </c>
      <c r="L34" s="5">
        <v>13</v>
      </c>
      <c r="M34" s="5">
        <v>288</v>
      </c>
      <c r="N34" s="3">
        <f t="shared" si="12"/>
        <v>4.3189368770764123</v>
      </c>
      <c r="O34" s="4">
        <f t="shared" si="13"/>
        <v>95.68106312292359</v>
      </c>
    </row>
    <row r="35" spans="1:15" x14ac:dyDescent="0.3">
      <c r="A35" s="2" t="s">
        <v>279</v>
      </c>
      <c r="B35" s="5">
        <v>18</v>
      </c>
      <c r="C35" s="5">
        <v>336</v>
      </c>
      <c r="D35" s="3">
        <f t="shared" si="8"/>
        <v>5.0847457627118642</v>
      </c>
      <c r="E35" s="4">
        <f t="shared" si="9"/>
        <v>94.915254237288138</v>
      </c>
      <c r="F35" s="2" t="s">
        <v>294</v>
      </c>
      <c r="G35" s="5">
        <v>15</v>
      </c>
      <c r="H35" s="5">
        <v>223</v>
      </c>
      <c r="I35" s="3">
        <f t="shared" si="10"/>
        <v>6.3025210084033612</v>
      </c>
      <c r="J35" s="4">
        <f t="shared" si="11"/>
        <v>93.69747899159664</v>
      </c>
      <c r="K35" s="2" t="s">
        <v>309</v>
      </c>
      <c r="L35" s="5">
        <v>26</v>
      </c>
      <c r="M35" s="5">
        <v>366</v>
      </c>
      <c r="N35" s="3">
        <f t="shared" si="12"/>
        <v>6.6326530612244898</v>
      </c>
      <c r="O35" s="4">
        <f t="shared" si="13"/>
        <v>93.367346938775512</v>
      </c>
    </row>
    <row r="36" spans="1:15" x14ac:dyDescent="0.3">
      <c r="A36" s="2" t="s">
        <v>280</v>
      </c>
      <c r="B36" s="5">
        <v>12</v>
      </c>
      <c r="C36" s="5">
        <v>192</v>
      </c>
      <c r="D36" s="3">
        <f t="shared" si="8"/>
        <v>5.882352941176471</v>
      </c>
      <c r="E36" s="4">
        <f t="shared" si="9"/>
        <v>94.117647058823536</v>
      </c>
      <c r="F36" s="2" t="s">
        <v>295</v>
      </c>
      <c r="G36" s="5">
        <v>6</v>
      </c>
      <c r="H36" s="5">
        <v>132</v>
      </c>
      <c r="I36" s="3">
        <f t="shared" si="10"/>
        <v>4.3478260869565215</v>
      </c>
      <c r="J36" s="4">
        <f t="shared" si="11"/>
        <v>95.652173913043484</v>
      </c>
      <c r="K36" s="2" t="s">
        <v>310</v>
      </c>
      <c r="L36" s="5">
        <v>7</v>
      </c>
      <c r="M36" s="5">
        <v>126</v>
      </c>
      <c r="N36" s="3">
        <f t="shared" si="12"/>
        <v>5.2631578947368425</v>
      </c>
      <c r="O36" s="4">
        <f t="shared" si="13"/>
        <v>94.736842105263165</v>
      </c>
    </row>
    <row r="37" spans="1:15" x14ac:dyDescent="0.3">
      <c r="A37" s="2" t="s">
        <v>281</v>
      </c>
      <c r="B37" s="5">
        <v>10</v>
      </c>
      <c r="C37" s="5">
        <v>123</v>
      </c>
      <c r="D37" s="3">
        <f t="shared" si="8"/>
        <v>7.518796992481203</v>
      </c>
      <c r="E37" s="4">
        <f t="shared" si="9"/>
        <v>92.481203007518801</v>
      </c>
      <c r="F37" s="2" t="s">
        <v>296</v>
      </c>
      <c r="G37" s="5">
        <v>3</v>
      </c>
      <c r="H37" s="5">
        <v>114</v>
      </c>
      <c r="I37" s="3">
        <f t="shared" si="10"/>
        <v>2.5641025641025643</v>
      </c>
      <c r="J37" s="4">
        <f t="shared" si="11"/>
        <v>97.435897435897431</v>
      </c>
      <c r="K37" s="2" t="s">
        <v>311</v>
      </c>
      <c r="L37" s="5">
        <v>0</v>
      </c>
      <c r="M37" s="5">
        <v>80</v>
      </c>
      <c r="N37" s="3">
        <f t="shared" si="12"/>
        <v>0</v>
      </c>
      <c r="O37" s="4">
        <f t="shared" si="13"/>
        <v>100</v>
      </c>
    </row>
    <row r="38" spans="1:15" x14ac:dyDescent="0.3">
      <c r="A38" s="2" t="s">
        <v>282</v>
      </c>
      <c r="B38" s="5">
        <v>11</v>
      </c>
      <c r="C38" s="5">
        <v>258</v>
      </c>
      <c r="D38" s="3">
        <f t="shared" si="8"/>
        <v>4.0892193308550189</v>
      </c>
      <c r="E38" s="4">
        <f t="shared" si="9"/>
        <v>95.910780669144984</v>
      </c>
      <c r="F38" s="2" t="s">
        <v>297</v>
      </c>
      <c r="G38" s="5">
        <v>13</v>
      </c>
      <c r="H38" s="5">
        <v>151</v>
      </c>
      <c r="I38" s="3">
        <f t="shared" si="10"/>
        <v>7.9268292682926829</v>
      </c>
      <c r="J38" s="4">
        <f t="shared" si="11"/>
        <v>92.073170731707322</v>
      </c>
      <c r="K38" s="2" t="s">
        <v>312</v>
      </c>
      <c r="L38" s="5">
        <v>12</v>
      </c>
      <c r="M38" s="5">
        <v>214</v>
      </c>
      <c r="N38" s="3">
        <f t="shared" si="12"/>
        <v>5.3097345132743365</v>
      </c>
      <c r="O38" s="4">
        <f t="shared" si="13"/>
        <v>94.690265486725664</v>
      </c>
    </row>
    <row r="39" spans="1:15" x14ac:dyDescent="0.3">
      <c r="A39" s="2" t="s">
        <v>283</v>
      </c>
      <c r="B39" s="5">
        <v>12</v>
      </c>
      <c r="C39" s="5">
        <v>202</v>
      </c>
      <c r="D39" s="3">
        <f t="shared" si="8"/>
        <v>5.6074766355140184</v>
      </c>
      <c r="E39" s="4">
        <f t="shared" si="9"/>
        <v>94.392523364485982</v>
      </c>
      <c r="F39" s="2" t="s">
        <v>298</v>
      </c>
      <c r="G39" s="5">
        <v>8</v>
      </c>
      <c r="H39" s="5">
        <v>178</v>
      </c>
      <c r="I39" s="3">
        <f t="shared" si="10"/>
        <v>4.301075268817204</v>
      </c>
      <c r="J39" s="4">
        <f t="shared" si="11"/>
        <v>95.6989247311828</v>
      </c>
      <c r="K39" s="2" t="s">
        <v>313</v>
      </c>
      <c r="L39" s="5">
        <v>4</v>
      </c>
      <c r="M39" s="5">
        <v>166</v>
      </c>
      <c r="N39" s="3">
        <f t="shared" si="12"/>
        <v>2.3529411764705883</v>
      </c>
      <c r="O39" s="4">
        <f t="shared" si="13"/>
        <v>97.647058823529406</v>
      </c>
    </row>
    <row r="40" spans="1:15" x14ac:dyDescent="0.3">
      <c r="A40" s="2" t="s">
        <v>284</v>
      </c>
      <c r="B40" s="5">
        <v>9</v>
      </c>
      <c r="C40" s="5">
        <v>149</v>
      </c>
      <c r="D40" s="3">
        <f t="shared" si="8"/>
        <v>5.6962025316455698</v>
      </c>
      <c r="E40" s="4">
        <f t="shared" si="9"/>
        <v>94.303797468354432</v>
      </c>
      <c r="F40" s="2" t="s">
        <v>299</v>
      </c>
      <c r="G40" s="5">
        <v>9</v>
      </c>
      <c r="H40" s="5">
        <v>108</v>
      </c>
      <c r="I40" s="3">
        <f t="shared" si="10"/>
        <v>7.6923076923076925</v>
      </c>
      <c r="J40" s="4">
        <f t="shared" si="11"/>
        <v>92.307692307692307</v>
      </c>
      <c r="K40" s="2" t="s">
        <v>314</v>
      </c>
      <c r="L40" s="5">
        <v>8</v>
      </c>
      <c r="M40" s="5">
        <v>114</v>
      </c>
      <c r="N40" s="3">
        <f t="shared" si="12"/>
        <v>6.557377049180328</v>
      </c>
      <c r="O40" s="4">
        <f t="shared" si="13"/>
        <v>93.442622950819668</v>
      </c>
    </row>
    <row r="41" spans="1:15" x14ac:dyDescent="0.3">
      <c r="A41" s="2" t="s">
        <v>285</v>
      </c>
      <c r="B41" s="5">
        <v>3</v>
      </c>
      <c r="C41" s="5">
        <v>133</v>
      </c>
      <c r="D41" s="3">
        <f t="shared" si="8"/>
        <v>2.2058823529411766</v>
      </c>
      <c r="E41" s="4">
        <f t="shared" si="9"/>
        <v>97.794117647058826</v>
      </c>
      <c r="F41" s="2" t="s">
        <v>300</v>
      </c>
      <c r="G41" s="5">
        <v>7</v>
      </c>
      <c r="H41" s="5">
        <v>104</v>
      </c>
      <c r="I41" s="3">
        <f t="shared" si="10"/>
        <v>6.3063063063063067</v>
      </c>
      <c r="J41" s="4">
        <f t="shared" si="11"/>
        <v>93.693693693693689</v>
      </c>
      <c r="K41" s="2" t="s">
        <v>315</v>
      </c>
      <c r="L41" s="5">
        <v>4</v>
      </c>
      <c r="M41" s="5">
        <v>58</v>
      </c>
      <c r="N41" s="3">
        <f t="shared" si="12"/>
        <v>6.4516129032258061</v>
      </c>
      <c r="O41" s="4">
        <f t="shared" si="13"/>
        <v>93.548387096774192</v>
      </c>
    </row>
    <row r="42" spans="1:15" x14ac:dyDescent="0.3">
      <c r="A42" s="2" t="s">
        <v>286</v>
      </c>
      <c r="B42" s="5">
        <v>6</v>
      </c>
      <c r="C42" s="5">
        <v>179</v>
      </c>
      <c r="D42" s="3">
        <f t="shared" si="8"/>
        <v>3.2432432432432434</v>
      </c>
      <c r="E42" s="4">
        <f t="shared" si="9"/>
        <v>96.756756756756758</v>
      </c>
      <c r="F42" s="2" t="s">
        <v>301</v>
      </c>
      <c r="G42" s="5">
        <v>7</v>
      </c>
      <c r="H42" s="5">
        <v>103</v>
      </c>
      <c r="I42" s="3">
        <f t="shared" si="10"/>
        <v>6.3636363636363633</v>
      </c>
      <c r="J42" s="4">
        <f t="shared" si="11"/>
        <v>93.63636363636364</v>
      </c>
      <c r="K42" s="2" t="s">
        <v>316</v>
      </c>
      <c r="L42" s="5">
        <v>6</v>
      </c>
      <c r="M42" s="5">
        <v>112</v>
      </c>
      <c r="N42" s="5">
        <f t="shared" si="12"/>
        <v>5.0847457627118642</v>
      </c>
      <c r="O42" s="4">
        <f t="shared" si="13"/>
        <v>94.915254237288138</v>
      </c>
    </row>
    <row r="43" spans="1:15" x14ac:dyDescent="0.3">
      <c r="A43" s="6" t="s">
        <v>129</v>
      </c>
      <c r="B43" s="3"/>
      <c r="C43" s="3"/>
      <c r="D43" s="3">
        <f>AVERAGE(D28:D41)</f>
        <v>5.0301680469808776</v>
      </c>
      <c r="E43" s="3">
        <f>AVERAGE(E28:E41)</f>
        <v>94.969831953019124</v>
      </c>
      <c r="F43" s="6" t="s">
        <v>129</v>
      </c>
      <c r="G43" s="3"/>
      <c r="H43" s="3"/>
      <c r="I43" s="3">
        <f>AVERAGE(I28:I41)</f>
        <v>5.0504792491083226</v>
      </c>
      <c r="J43" s="3">
        <f>AVERAGE(J28:J41)</f>
        <v>94.949520750891693</v>
      </c>
      <c r="K43" s="6" t="s">
        <v>129</v>
      </c>
      <c r="L43" s="3"/>
      <c r="M43" s="3"/>
      <c r="N43" s="3">
        <f>AVERAGE(N28:N42)</f>
        <v>5.3967348493216587</v>
      </c>
      <c r="O43" s="4">
        <f>AVERAGE(O28:O42)</f>
        <v>94.603265150678325</v>
      </c>
    </row>
    <row r="44" spans="1:15" x14ac:dyDescent="0.3">
      <c r="A44" s="6"/>
      <c r="B44" s="3"/>
      <c r="C44" s="3"/>
      <c r="D44" s="3"/>
      <c r="E44" s="4"/>
      <c r="F44" s="6"/>
      <c r="G44" s="3"/>
      <c r="H44" s="3"/>
      <c r="I44" s="3"/>
      <c r="J44" s="4"/>
      <c r="K44" s="6"/>
      <c r="L44" s="3"/>
      <c r="M44" s="3"/>
      <c r="N44" s="3"/>
      <c r="O44" s="4"/>
    </row>
    <row r="45" spans="1:15" x14ac:dyDescent="0.3">
      <c r="A45" s="6"/>
      <c r="B45" s="3"/>
      <c r="C45" s="3"/>
      <c r="D45" s="3"/>
      <c r="E45" s="4"/>
      <c r="F45" s="6"/>
      <c r="G45" s="3"/>
      <c r="H45" s="3"/>
      <c r="I45" s="3"/>
      <c r="J45" s="4"/>
      <c r="K45" s="6"/>
      <c r="L45" s="3"/>
      <c r="M45" s="3"/>
      <c r="N45" s="3"/>
      <c r="O45" s="4"/>
    </row>
    <row r="46" spans="1:15" x14ac:dyDescent="0.3">
      <c r="A46" s="6" t="s">
        <v>132</v>
      </c>
      <c r="B46" s="3">
        <f>SUM(B28:B45)</f>
        <v>142</v>
      </c>
      <c r="C46" s="3">
        <f>SUM(C28:C45)</f>
        <v>2776</v>
      </c>
      <c r="D46" s="3">
        <f>SUM(B46:C46)</f>
        <v>2918</v>
      </c>
      <c r="E46" s="4"/>
      <c r="F46" s="6" t="s">
        <v>132</v>
      </c>
      <c r="G46" s="3">
        <f>SUM(G28:G45)</f>
        <v>123</v>
      </c>
      <c r="H46" s="3">
        <f>SUM(H28:H45)</f>
        <v>2229</v>
      </c>
      <c r="I46" s="3">
        <f>SUM(G46:H46)</f>
        <v>2352</v>
      </c>
      <c r="J46" s="4"/>
      <c r="K46" s="6" t="s">
        <v>132</v>
      </c>
      <c r="L46" s="3">
        <f>SUM(L28:L45)</f>
        <v>136</v>
      </c>
      <c r="M46" s="3">
        <f>SUM(M28:M45)</f>
        <v>2330</v>
      </c>
      <c r="N46" s="3">
        <f>SUM(L46:M46)</f>
        <v>2466</v>
      </c>
      <c r="O46" s="4"/>
    </row>
    <row r="47" spans="1:15" ht="17.25" thickBot="1" x14ac:dyDescent="0.35">
      <c r="A47" s="7"/>
      <c r="B47" s="8">
        <f>B46/D46*100</f>
        <v>4.8663468128855376</v>
      </c>
      <c r="C47" s="8">
        <f>C46/D46*100</f>
        <v>95.133653187114462</v>
      </c>
      <c r="D47" s="8"/>
      <c r="E47" s="9"/>
      <c r="F47" s="7"/>
      <c r="G47" s="8">
        <f>G46/I46*100</f>
        <v>5.2295918367346941</v>
      </c>
      <c r="H47" s="8">
        <f>H46/I46*100</f>
        <v>94.770408163265301</v>
      </c>
      <c r="I47" s="8"/>
      <c r="J47" s="9"/>
      <c r="K47" s="7"/>
      <c r="L47" s="8">
        <f>L46/N46*100</f>
        <v>5.5150040551500403</v>
      </c>
      <c r="M47" s="8">
        <f>M46/N46*100</f>
        <v>94.484995944849956</v>
      </c>
      <c r="N47" s="8"/>
      <c r="O47" s="9"/>
    </row>
  </sheetData>
  <mergeCells count="10">
    <mergeCell ref="T29:U29"/>
    <mergeCell ref="T30:U30"/>
    <mergeCell ref="T31:U31"/>
    <mergeCell ref="T32:U32"/>
    <mergeCell ref="A1:O1"/>
    <mergeCell ref="Q1:U1"/>
    <mergeCell ref="A26:O26"/>
    <mergeCell ref="Q26:U26"/>
    <mergeCell ref="T27:U27"/>
    <mergeCell ref="T28:U28"/>
  </mergeCells>
  <phoneticPr fontId="2" type="noConversion"/>
  <pageMargins left="0.25" right="0.25" top="0.75" bottom="0.75" header="0.3" footer="0.3"/>
  <pageSetup paperSize="9" scale="5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15um_10um_beads</vt:lpstr>
      <vt:lpstr>HL60_Jurkat_cells</vt:lpstr>
      <vt:lpstr>HL60_K562_cells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rnb</dc:creator>
  <cp:lastModifiedBy>rnb</cp:lastModifiedBy>
  <cp:lastPrinted>2021-02-19T19:20:16Z</cp:lastPrinted>
  <dcterms:created xsi:type="dcterms:W3CDTF">2021-02-19T01:23:55Z</dcterms:created>
  <dcterms:modified xsi:type="dcterms:W3CDTF">2021-02-19T19:20:20Z</dcterms:modified>
</cp:coreProperties>
</file>