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9420" windowHeight="11020" activeTab="8"/>
  </bookViews>
  <sheets>
    <sheet name="Table 1" sheetId="4" r:id="rId1"/>
    <sheet name="Table 2" sheetId="5" r:id="rId2"/>
    <sheet name="Table 3" sheetId="9" r:id="rId3"/>
    <sheet name="Table 4" sheetId="10" r:id="rId4"/>
    <sheet name="Table 5" sheetId="11" r:id="rId5"/>
    <sheet name="Table 6" sheetId="12" r:id="rId6"/>
    <sheet name="Figure S1" sheetId="13" r:id="rId7"/>
    <sheet name="Figure S2" sheetId="14" r:id="rId8"/>
    <sheet name="Figure S3" sheetId="15" r:id="rId9"/>
  </sheets>
  <externalReferences>
    <externalReference r:id="rId10"/>
  </externalReferences>
  <calcPr calcId="145621"/>
</workbook>
</file>

<file path=xl/calcChain.xml><?xml version="1.0" encoding="utf-8"?>
<calcChain xmlns="http://schemas.openxmlformats.org/spreadsheetml/2006/main">
  <c r="I26" i="11" l="1"/>
  <c r="I27" i="11" l="1"/>
  <c r="K23" i="11" l="1"/>
  <c r="K22" i="11"/>
  <c r="H3" i="9"/>
  <c r="H4" i="9"/>
  <c r="H5" i="9"/>
  <c r="H6" i="9"/>
  <c r="H7" i="9"/>
  <c r="H8" i="9"/>
  <c r="H9" i="9"/>
  <c r="H10" i="9"/>
  <c r="H11" i="9"/>
  <c r="H12" i="9"/>
  <c r="H13" i="9"/>
  <c r="H14" i="9"/>
  <c r="H15" i="9"/>
  <c r="H16" i="9"/>
  <c r="X89" i="12" l="1"/>
  <c r="W89" i="12"/>
  <c r="AE89" i="12" s="1"/>
  <c r="V89" i="12"/>
  <c r="AD89" i="12" s="1"/>
  <c r="U89" i="12"/>
  <c r="AC89" i="12" s="1"/>
  <c r="S89" i="12"/>
  <c r="R89" i="12"/>
  <c r="Q89" i="12"/>
  <c r="P89" i="12"/>
  <c r="O89" i="12"/>
  <c r="N89" i="12"/>
  <c r="X88" i="12"/>
  <c r="AF88" i="12" s="1"/>
  <c r="W88" i="12"/>
  <c r="AE88" i="12" s="1"/>
  <c r="V88" i="12"/>
  <c r="U88" i="12"/>
  <c r="AC88" i="12" s="1"/>
  <c r="S88" i="12"/>
  <c r="R88" i="12"/>
  <c r="Q88" i="12"/>
  <c r="P88" i="12"/>
  <c r="O88" i="12"/>
  <c r="N88" i="12"/>
  <c r="X87" i="12"/>
  <c r="W87" i="12"/>
  <c r="AE87" i="12" s="1"/>
  <c r="V87" i="12"/>
  <c r="AD87" i="12" s="1"/>
  <c r="U87" i="12"/>
  <c r="AC87" i="12" s="1"/>
  <c r="S87" i="12"/>
  <c r="R87" i="12"/>
  <c r="Q87" i="12"/>
  <c r="P87" i="12"/>
  <c r="O87" i="12"/>
  <c r="N87" i="12"/>
  <c r="X86" i="12"/>
  <c r="AF86" i="12" s="1"/>
  <c r="W86" i="12"/>
  <c r="AE86" i="12" s="1"/>
  <c r="V86" i="12"/>
  <c r="U86" i="12"/>
  <c r="AC86" i="12" s="1"/>
  <c r="S86" i="12"/>
  <c r="R86" i="12"/>
  <c r="Q86" i="12"/>
  <c r="P86" i="12"/>
  <c r="O86" i="12"/>
  <c r="N86" i="12"/>
  <c r="X85" i="12"/>
  <c r="W85" i="12"/>
  <c r="AE85" i="12" s="1"/>
  <c r="V85" i="12"/>
  <c r="AD85" i="12" s="1"/>
  <c r="U85" i="12"/>
  <c r="AC85" i="12" s="1"/>
  <c r="S85" i="12"/>
  <c r="R85" i="12"/>
  <c r="Q85" i="12"/>
  <c r="P85" i="12"/>
  <c r="O85" i="12"/>
  <c r="N85" i="12"/>
  <c r="X84" i="12"/>
  <c r="AF84" i="12" s="1"/>
  <c r="W84" i="12"/>
  <c r="AE84" i="12" s="1"/>
  <c r="V84" i="12"/>
  <c r="U84" i="12"/>
  <c r="AC84" i="12" s="1"/>
  <c r="S84" i="12"/>
  <c r="R84" i="12"/>
  <c r="Q84" i="12"/>
  <c r="P84" i="12"/>
  <c r="O84" i="12"/>
  <c r="N84" i="12"/>
  <c r="X83" i="12"/>
  <c r="W83" i="12"/>
  <c r="AE83" i="12" s="1"/>
  <c r="V83" i="12"/>
  <c r="AD83" i="12" s="1"/>
  <c r="U83" i="12"/>
  <c r="AC83" i="12" s="1"/>
  <c r="S83" i="12"/>
  <c r="R83" i="12"/>
  <c r="Q83" i="12"/>
  <c r="P83" i="12"/>
  <c r="O83" i="12"/>
  <c r="N83" i="12"/>
  <c r="X82" i="12"/>
  <c r="AF82" i="12" s="1"/>
  <c r="W82" i="12"/>
  <c r="AE82" i="12" s="1"/>
  <c r="V82" i="12"/>
  <c r="U82" i="12"/>
  <c r="AC82" i="12" s="1"/>
  <c r="S82" i="12"/>
  <c r="R82" i="12"/>
  <c r="Q82" i="12"/>
  <c r="P82" i="12"/>
  <c r="O82" i="12"/>
  <c r="N82" i="12"/>
  <c r="X81" i="12"/>
  <c r="W81" i="12"/>
  <c r="AE81" i="12" s="1"/>
  <c r="V81" i="12"/>
  <c r="AD81" i="12" s="1"/>
  <c r="U81" i="12"/>
  <c r="AC81" i="12" s="1"/>
  <c r="S81" i="12"/>
  <c r="R81" i="12"/>
  <c r="Q81" i="12"/>
  <c r="P81" i="12"/>
  <c r="O81" i="12"/>
  <c r="N81" i="12"/>
  <c r="X80" i="12"/>
  <c r="AF80" i="12" s="1"/>
  <c r="W80" i="12"/>
  <c r="AE80" i="12" s="1"/>
  <c r="V80" i="12"/>
  <c r="U80" i="12"/>
  <c r="AC80" i="12" s="1"/>
  <c r="S80" i="12"/>
  <c r="R80" i="12"/>
  <c r="Q80" i="12"/>
  <c r="P80" i="12"/>
  <c r="O80" i="12"/>
  <c r="N80" i="12"/>
  <c r="X79" i="12"/>
  <c r="W79" i="12"/>
  <c r="AE79" i="12" s="1"/>
  <c r="V79" i="12"/>
  <c r="AD79" i="12" s="1"/>
  <c r="U79" i="12"/>
  <c r="AC79" i="12" s="1"/>
  <c r="S79" i="12"/>
  <c r="R79" i="12"/>
  <c r="Q79" i="12"/>
  <c r="P79" i="12"/>
  <c r="O79" i="12"/>
  <c r="N79" i="12"/>
  <c r="X78" i="12"/>
  <c r="AF78" i="12" s="1"/>
  <c r="W78" i="12"/>
  <c r="AE78" i="12" s="1"/>
  <c r="V78" i="12"/>
  <c r="U78" i="12"/>
  <c r="AC78" i="12" s="1"/>
  <c r="S78" i="12"/>
  <c r="R78" i="12"/>
  <c r="Q78" i="12"/>
  <c r="P78" i="12"/>
  <c r="O78" i="12"/>
  <c r="N78" i="12"/>
  <c r="X77" i="12"/>
  <c r="W77" i="12"/>
  <c r="AE77" i="12" s="1"/>
  <c r="V77" i="12"/>
  <c r="AD77" i="12" s="1"/>
  <c r="U77" i="12"/>
  <c r="AC77" i="12" s="1"/>
  <c r="S77" i="12"/>
  <c r="R77" i="12"/>
  <c r="Q77" i="12"/>
  <c r="P77" i="12"/>
  <c r="O77" i="12"/>
  <c r="N77" i="12"/>
  <c r="X76" i="12"/>
  <c r="AF76" i="12" s="1"/>
  <c r="W76" i="12"/>
  <c r="V76" i="12"/>
  <c r="AD76" i="12" s="1"/>
  <c r="U76" i="12"/>
  <c r="AC76" i="12" s="1"/>
  <c r="S76" i="12"/>
  <c r="R76" i="12"/>
  <c r="Q76" i="12"/>
  <c r="P76" i="12"/>
  <c r="O76" i="12"/>
  <c r="N76" i="12"/>
  <c r="X75" i="12"/>
  <c r="AF75" i="12" s="1"/>
  <c r="W75" i="12"/>
  <c r="AE75" i="12" s="1"/>
  <c r="V75" i="12"/>
  <c r="U75" i="12"/>
  <c r="S75" i="12"/>
  <c r="R75" i="12"/>
  <c r="Q75" i="12"/>
  <c r="P75" i="12"/>
  <c r="O75" i="12"/>
  <c r="N75" i="12"/>
  <c r="X74" i="12"/>
  <c r="AF74" i="12" s="1"/>
  <c r="W74" i="12"/>
  <c r="V74" i="12"/>
  <c r="AD74" i="12" s="1"/>
  <c r="U74" i="12"/>
  <c r="AC74" i="12" s="1"/>
  <c r="S74" i="12"/>
  <c r="R74" i="12"/>
  <c r="Q74" i="12"/>
  <c r="P74" i="12"/>
  <c r="O74" i="12"/>
  <c r="N74" i="12"/>
  <c r="X73" i="12"/>
  <c r="AF73" i="12" s="1"/>
  <c r="W73" i="12"/>
  <c r="AE73" i="12" s="1"/>
  <c r="V73" i="12"/>
  <c r="AD73" i="12" s="1"/>
  <c r="U73" i="12"/>
  <c r="S73" i="12"/>
  <c r="R73" i="12"/>
  <c r="Q73" i="12"/>
  <c r="P73" i="12"/>
  <c r="O73" i="12"/>
  <c r="N73" i="12"/>
  <c r="X72" i="12"/>
  <c r="AF72" i="12" s="1"/>
  <c r="W72" i="12"/>
  <c r="V72" i="12"/>
  <c r="AD72" i="12" s="1"/>
  <c r="U72" i="12"/>
  <c r="AC72" i="12" s="1"/>
  <c r="S72" i="12"/>
  <c r="R72" i="12"/>
  <c r="Q72" i="12"/>
  <c r="P72" i="12"/>
  <c r="O72" i="12"/>
  <c r="N72" i="12"/>
  <c r="X71" i="12"/>
  <c r="AF71" i="12" s="1"/>
  <c r="W71" i="12"/>
  <c r="AE71" i="12" s="1"/>
  <c r="V71" i="12"/>
  <c r="U71" i="12"/>
  <c r="AC71" i="12" s="1"/>
  <c r="S71" i="12"/>
  <c r="R71" i="12"/>
  <c r="Q71" i="12"/>
  <c r="P71" i="12"/>
  <c r="O71" i="12"/>
  <c r="N71" i="12"/>
  <c r="X70" i="12"/>
  <c r="AF70" i="12" s="1"/>
  <c r="W70" i="12"/>
  <c r="V70" i="12"/>
  <c r="AD70" i="12" s="1"/>
  <c r="U70" i="12"/>
  <c r="AC70" i="12" s="1"/>
  <c r="S70" i="12"/>
  <c r="R70" i="12"/>
  <c r="Q70" i="12"/>
  <c r="P70" i="12"/>
  <c r="O70" i="12"/>
  <c r="N70" i="12"/>
  <c r="X69" i="12"/>
  <c r="AF69" i="12" s="1"/>
  <c r="W69" i="12"/>
  <c r="V69" i="12"/>
  <c r="AD69" i="12" s="1"/>
  <c r="U69" i="12"/>
  <c r="AC69" i="12" s="1"/>
  <c r="S69" i="12"/>
  <c r="R69" i="12"/>
  <c r="Q69" i="12"/>
  <c r="P69" i="12"/>
  <c r="O69" i="12"/>
  <c r="N69" i="12"/>
  <c r="X68" i="12"/>
  <c r="AF68" i="12" s="1"/>
  <c r="W68" i="12"/>
  <c r="AE68" i="12" s="1"/>
  <c r="V68" i="12"/>
  <c r="AD68" i="12" s="1"/>
  <c r="U68" i="12"/>
  <c r="AC68" i="12" s="1"/>
  <c r="S68" i="12"/>
  <c r="R68" i="12"/>
  <c r="Q68" i="12"/>
  <c r="P68" i="12"/>
  <c r="O68" i="12"/>
  <c r="N68" i="12"/>
  <c r="X67" i="12"/>
  <c r="AF67" i="12" s="1"/>
  <c r="W67" i="12"/>
  <c r="V67" i="12"/>
  <c r="AD67" i="12" s="1"/>
  <c r="U67" i="12"/>
  <c r="AC67" i="12" s="1"/>
  <c r="S67" i="12"/>
  <c r="R67" i="12"/>
  <c r="Q67" i="12"/>
  <c r="P67" i="12"/>
  <c r="O67" i="12"/>
  <c r="N67" i="12"/>
  <c r="X66" i="12"/>
  <c r="AF66" i="12" s="1"/>
  <c r="W66" i="12"/>
  <c r="AE66" i="12" s="1"/>
  <c r="V66" i="12"/>
  <c r="AD66" i="12" s="1"/>
  <c r="U66" i="12"/>
  <c r="AC66" i="12" s="1"/>
  <c r="S66" i="12"/>
  <c r="R66" i="12"/>
  <c r="Q66" i="12"/>
  <c r="P66" i="12"/>
  <c r="O66" i="12"/>
  <c r="N66" i="12"/>
  <c r="X65" i="12"/>
  <c r="AF65" i="12" s="1"/>
  <c r="W65" i="12"/>
  <c r="V65" i="12"/>
  <c r="AD65" i="12" s="1"/>
  <c r="U65" i="12"/>
  <c r="AC65" i="12" s="1"/>
  <c r="S65" i="12"/>
  <c r="R65" i="12"/>
  <c r="Q65" i="12"/>
  <c r="P65" i="12"/>
  <c r="O65" i="12"/>
  <c r="N65" i="12"/>
  <c r="X64" i="12"/>
  <c r="AF64" i="12" s="1"/>
  <c r="W64" i="12"/>
  <c r="AE64" i="12" s="1"/>
  <c r="V64" i="12"/>
  <c r="U64" i="12"/>
  <c r="S64" i="12"/>
  <c r="R64" i="12"/>
  <c r="Q64" i="12"/>
  <c r="P64" i="12"/>
  <c r="O64" i="12"/>
  <c r="N64" i="12"/>
  <c r="X63" i="12"/>
  <c r="AF63" i="12" s="1"/>
  <c r="W63" i="12"/>
  <c r="V63" i="12"/>
  <c r="AD63" i="12" s="1"/>
  <c r="U63" i="12"/>
  <c r="AC63" i="12" s="1"/>
  <c r="S63" i="12"/>
  <c r="R63" i="12"/>
  <c r="Q63" i="12"/>
  <c r="P63" i="12"/>
  <c r="O63" i="12"/>
  <c r="N63" i="12"/>
  <c r="X59" i="12"/>
  <c r="AF59" i="12" s="1"/>
  <c r="W59" i="12"/>
  <c r="AE59" i="12" s="1"/>
  <c r="V59" i="12"/>
  <c r="AD59" i="12" s="1"/>
  <c r="U59" i="12"/>
  <c r="AC59" i="12" s="1"/>
  <c r="S59" i="12"/>
  <c r="R59" i="12"/>
  <c r="Q59" i="12"/>
  <c r="P59" i="12"/>
  <c r="O59" i="12"/>
  <c r="N59" i="12"/>
  <c r="X58" i="12"/>
  <c r="AF58" i="12" s="1"/>
  <c r="W58" i="12"/>
  <c r="AE58" i="12" s="1"/>
  <c r="V58" i="12"/>
  <c r="AD58" i="12" s="1"/>
  <c r="U58" i="12"/>
  <c r="AC58" i="12" s="1"/>
  <c r="S58" i="12"/>
  <c r="R58" i="12"/>
  <c r="Q58" i="12"/>
  <c r="P58" i="12"/>
  <c r="O58" i="12"/>
  <c r="N58" i="12"/>
  <c r="X57" i="12"/>
  <c r="AF57" i="12" s="1"/>
  <c r="W57" i="12"/>
  <c r="AE57" i="12" s="1"/>
  <c r="V57" i="12"/>
  <c r="AD57" i="12" s="1"/>
  <c r="U57" i="12"/>
  <c r="AC57" i="12" s="1"/>
  <c r="S57" i="12"/>
  <c r="R57" i="12"/>
  <c r="Q57" i="12"/>
  <c r="P57" i="12"/>
  <c r="O57" i="12"/>
  <c r="N57" i="12"/>
  <c r="X56" i="12"/>
  <c r="AF56" i="12" s="1"/>
  <c r="W56" i="12"/>
  <c r="AE56" i="12" s="1"/>
  <c r="V56" i="12"/>
  <c r="AD56" i="12" s="1"/>
  <c r="U56" i="12"/>
  <c r="AC56" i="12" s="1"/>
  <c r="S56" i="12"/>
  <c r="R56" i="12"/>
  <c r="Q56" i="12"/>
  <c r="P56" i="12"/>
  <c r="O56" i="12"/>
  <c r="N56" i="12"/>
  <c r="X55" i="12"/>
  <c r="AF55" i="12" s="1"/>
  <c r="W55" i="12"/>
  <c r="AE55" i="12" s="1"/>
  <c r="V55" i="12"/>
  <c r="AD55" i="12" s="1"/>
  <c r="U55" i="12"/>
  <c r="AC55" i="12" s="1"/>
  <c r="S55" i="12"/>
  <c r="R55" i="12"/>
  <c r="Q55" i="12"/>
  <c r="P55" i="12"/>
  <c r="O55" i="12"/>
  <c r="N55" i="12"/>
  <c r="X54" i="12"/>
  <c r="AF54" i="12" s="1"/>
  <c r="W54" i="12"/>
  <c r="AE54" i="12" s="1"/>
  <c r="V54" i="12"/>
  <c r="AD54" i="12" s="1"/>
  <c r="U54" i="12"/>
  <c r="AC54" i="12" s="1"/>
  <c r="S54" i="12"/>
  <c r="R54" i="12"/>
  <c r="Q54" i="12"/>
  <c r="P54" i="12"/>
  <c r="O54" i="12"/>
  <c r="N54" i="12"/>
  <c r="X53" i="12"/>
  <c r="AF53" i="12" s="1"/>
  <c r="W53" i="12"/>
  <c r="AE53" i="12" s="1"/>
  <c r="V53" i="12"/>
  <c r="AD53" i="12" s="1"/>
  <c r="U53" i="12"/>
  <c r="AC53" i="12" s="1"/>
  <c r="S53" i="12"/>
  <c r="R53" i="12"/>
  <c r="Q53" i="12"/>
  <c r="P53" i="12"/>
  <c r="O53" i="12"/>
  <c r="N53" i="12"/>
  <c r="X52" i="12"/>
  <c r="W52" i="12"/>
  <c r="AE52" i="12" s="1"/>
  <c r="V52" i="12"/>
  <c r="AD52" i="12" s="1"/>
  <c r="U52" i="12"/>
  <c r="AC52" i="12" s="1"/>
  <c r="S52" i="12"/>
  <c r="R52" i="12"/>
  <c r="Q52" i="12"/>
  <c r="P52" i="12"/>
  <c r="O52" i="12"/>
  <c r="N52" i="12"/>
  <c r="X51" i="12"/>
  <c r="AF51" i="12" s="1"/>
  <c r="W51" i="12"/>
  <c r="AE51" i="12" s="1"/>
  <c r="V51" i="12"/>
  <c r="AD51" i="12" s="1"/>
  <c r="U51" i="12"/>
  <c r="AC51" i="12" s="1"/>
  <c r="S51" i="12"/>
  <c r="R51" i="12"/>
  <c r="Q51" i="12"/>
  <c r="P51" i="12"/>
  <c r="O51" i="12"/>
  <c r="N51" i="12"/>
  <c r="X50" i="12"/>
  <c r="W50" i="12"/>
  <c r="AE50" i="12" s="1"/>
  <c r="V50" i="12"/>
  <c r="AD50" i="12" s="1"/>
  <c r="U50" i="12"/>
  <c r="AC50" i="12" s="1"/>
  <c r="S50" i="12"/>
  <c r="R50" i="12"/>
  <c r="Q50" i="12"/>
  <c r="P50" i="12"/>
  <c r="O50" i="12"/>
  <c r="N50" i="12"/>
  <c r="X49" i="12"/>
  <c r="AF49" i="12" s="1"/>
  <c r="W49" i="12"/>
  <c r="AE49" i="12" s="1"/>
  <c r="V49" i="12"/>
  <c r="AD49" i="12" s="1"/>
  <c r="U49" i="12"/>
  <c r="AC49" i="12" s="1"/>
  <c r="S49" i="12"/>
  <c r="R49" i="12"/>
  <c r="Q49" i="12"/>
  <c r="P49" i="12"/>
  <c r="O49" i="12"/>
  <c r="N49" i="12"/>
  <c r="X48" i="12"/>
  <c r="AF48" i="12" s="1"/>
  <c r="W48" i="12"/>
  <c r="AE48" i="12" s="1"/>
  <c r="V48" i="12"/>
  <c r="AD48" i="12" s="1"/>
  <c r="U48" i="12"/>
  <c r="AC48" i="12" s="1"/>
  <c r="S48" i="12"/>
  <c r="R48" i="12"/>
  <c r="Q48" i="12"/>
  <c r="P48" i="12"/>
  <c r="O48" i="12"/>
  <c r="N48" i="12"/>
  <c r="X47" i="12"/>
  <c r="AF47" i="12" s="1"/>
  <c r="W47" i="12"/>
  <c r="AE47" i="12" s="1"/>
  <c r="V47" i="12"/>
  <c r="AD47" i="12" s="1"/>
  <c r="U47" i="12"/>
  <c r="AC47" i="12" s="1"/>
  <c r="S47" i="12"/>
  <c r="R47" i="12"/>
  <c r="Q47" i="12"/>
  <c r="P47" i="12"/>
  <c r="O47" i="12"/>
  <c r="N47" i="12"/>
  <c r="X46" i="12"/>
  <c r="AF46" i="12" s="1"/>
  <c r="W46" i="12"/>
  <c r="AE46" i="12" s="1"/>
  <c r="V46" i="12"/>
  <c r="AD46" i="12" s="1"/>
  <c r="U46" i="12"/>
  <c r="AC46" i="12" s="1"/>
  <c r="S46" i="12"/>
  <c r="R46" i="12"/>
  <c r="Q46" i="12"/>
  <c r="P46" i="12"/>
  <c r="O46" i="12"/>
  <c r="N46" i="12"/>
  <c r="X45" i="12"/>
  <c r="AF45" i="12" s="1"/>
  <c r="W45" i="12"/>
  <c r="AE45" i="12" s="1"/>
  <c r="V45" i="12"/>
  <c r="U45" i="12"/>
  <c r="AC45" i="12" s="1"/>
  <c r="S45" i="12"/>
  <c r="R45" i="12"/>
  <c r="Q45" i="12"/>
  <c r="P45" i="12"/>
  <c r="O45" i="12"/>
  <c r="N45" i="12"/>
  <c r="X44" i="12"/>
  <c r="AF44" i="12" s="1"/>
  <c r="W44" i="12"/>
  <c r="AE44" i="12" s="1"/>
  <c r="V44" i="12"/>
  <c r="AD44" i="12" s="1"/>
  <c r="U44" i="12"/>
  <c r="AC44" i="12" s="1"/>
  <c r="S44" i="12"/>
  <c r="R44" i="12"/>
  <c r="Q44" i="12"/>
  <c r="P44" i="12"/>
  <c r="O44" i="12"/>
  <c r="N44" i="12"/>
  <c r="X43" i="12"/>
  <c r="AF43" i="12" s="1"/>
  <c r="W43" i="12"/>
  <c r="AE43" i="12" s="1"/>
  <c r="V43" i="12"/>
  <c r="U43" i="12"/>
  <c r="AC43" i="12" s="1"/>
  <c r="S43" i="12"/>
  <c r="R43" i="12"/>
  <c r="Q43" i="12"/>
  <c r="P43" i="12"/>
  <c r="O43" i="12"/>
  <c r="N43" i="12"/>
  <c r="X42" i="12"/>
  <c r="W42" i="12"/>
  <c r="AE42" i="12" s="1"/>
  <c r="V42" i="12"/>
  <c r="AD42" i="12" s="1"/>
  <c r="U42" i="12"/>
  <c r="AC42" i="12" s="1"/>
  <c r="S42" i="12"/>
  <c r="R42" i="12"/>
  <c r="Q42" i="12"/>
  <c r="P42" i="12"/>
  <c r="O42" i="12"/>
  <c r="N42" i="12"/>
  <c r="X41" i="12"/>
  <c r="AF41" i="12" s="1"/>
  <c r="W41" i="12"/>
  <c r="AE41" i="12" s="1"/>
  <c r="V41" i="12"/>
  <c r="AD41" i="12" s="1"/>
  <c r="U41" i="12"/>
  <c r="AC41" i="12" s="1"/>
  <c r="S41" i="12"/>
  <c r="R41" i="12"/>
  <c r="Q41" i="12"/>
  <c r="P41" i="12"/>
  <c r="O41" i="12"/>
  <c r="N41" i="12"/>
  <c r="X40" i="12"/>
  <c r="AF40" i="12" s="1"/>
  <c r="W40" i="12"/>
  <c r="AE40" i="12" s="1"/>
  <c r="V40" i="12"/>
  <c r="AD40" i="12" s="1"/>
  <c r="U40" i="12"/>
  <c r="AC40" i="12" s="1"/>
  <c r="S40" i="12"/>
  <c r="R40" i="12"/>
  <c r="Q40" i="12"/>
  <c r="P40" i="12"/>
  <c r="O40" i="12"/>
  <c r="N40" i="12"/>
  <c r="X39" i="12"/>
  <c r="AF39" i="12" s="1"/>
  <c r="W39" i="12"/>
  <c r="AE39" i="12" s="1"/>
  <c r="V39" i="12"/>
  <c r="AD39" i="12" s="1"/>
  <c r="U39" i="12"/>
  <c r="AC39" i="12" s="1"/>
  <c r="S39" i="12"/>
  <c r="R39" i="12"/>
  <c r="Q39" i="12"/>
  <c r="P39" i="12"/>
  <c r="O39" i="12"/>
  <c r="N39" i="12"/>
  <c r="X38" i="12"/>
  <c r="AF38" i="12" s="1"/>
  <c r="W38" i="12"/>
  <c r="AE38" i="12" s="1"/>
  <c r="V38" i="12"/>
  <c r="AD38" i="12" s="1"/>
  <c r="U38" i="12"/>
  <c r="AC38" i="12" s="1"/>
  <c r="S38" i="12"/>
  <c r="R38" i="12"/>
  <c r="Q38" i="12"/>
  <c r="P38" i="12"/>
  <c r="O38" i="12"/>
  <c r="N38" i="12"/>
  <c r="X37" i="12"/>
  <c r="W37" i="12"/>
  <c r="AE37" i="12" s="1"/>
  <c r="V37" i="12"/>
  <c r="AD37" i="12" s="1"/>
  <c r="U37" i="12"/>
  <c r="AC37" i="12" s="1"/>
  <c r="S37" i="12"/>
  <c r="R37" i="12"/>
  <c r="Q37" i="12"/>
  <c r="P37" i="12"/>
  <c r="O37" i="12"/>
  <c r="N37" i="12"/>
  <c r="X36" i="12"/>
  <c r="AF36" i="12" s="1"/>
  <c r="W36" i="12"/>
  <c r="AE36" i="12" s="1"/>
  <c r="V36" i="12"/>
  <c r="AD36" i="12" s="1"/>
  <c r="U36" i="12"/>
  <c r="AC36" i="12" s="1"/>
  <c r="S36" i="12"/>
  <c r="R36" i="12"/>
  <c r="Q36" i="12"/>
  <c r="P36" i="12"/>
  <c r="O36" i="12"/>
  <c r="N36" i="12"/>
  <c r="X35" i="12"/>
  <c r="AF35" i="12" s="1"/>
  <c r="W35" i="12"/>
  <c r="AE35" i="12" s="1"/>
  <c r="V35" i="12"/>
  <c r="AD35" i="12" s="1"/>
  <c r="U35" i="12"/>
  <c r="AC35" i="12" s="1"/>
  <c r="S35" i="12"/>
  <c r="R35" i="12"/>
  <c r="Q35" i="12"/>
  <c r="P35" i="12"/>
  <c r="O35" i="12"/>
  <c r="N35" i="12"/>
  <c r="X34" i="12"/>
  <c r="AF34" i="12" s="1"/>
  <c r="W34" i="12"/>
  <c r="AE34" i="12" s="1"/>
  <c r="V34" i="12"/>
  <c r="U34" i="12"/>
  <c r="S34" i="12"/>
  <c r="R34" i="12"/>
  <c r="Q34" i="12"/>
  <c r="P34" i="12"/>
  <c r="O34" i="12"/>
  <c r="N34" i="12"/>
  <c r="X33" i="12"/>
  <c r="AF33" i="12" s="1"/>
  <c r="W33" i="12"/>
  <c r="AE33" i="12" s="1"/>
  <c r="V33" i="12"/>
  <c r="AD33" i="12" s="1"/>
  <c r="U33" i="12"/>
  <c r="AC33" i="12" s="1"/>
  <c r="S33" i="12"/>
  <c r="R33" i="12"/>
  <c r="Q33" i="12"/>
  <c r="P33" i="12"/>
  <c r="O33" i="12"/>
  <c r="N33" i="12"/>
  <c r="I3" i="11"/>
  <c r="J3" i="11"/>
  <c r="I4" i="11"/>
  <c r="J4" i="11"/>
  <c r="I5" i="11"/>
  <c r="J5" i="11"/>
  <c r="I6" i="11"/>
  <c r="J6" i="11"/>
  <c r="I7" i="11"/>
  <c r="J7" i="11"/>
  <c r="I8" i="11"/>
  <c r="J8" i="11"/>
  <c r="I9" i="11"/>
  <c r="J9" i="11"/>
  <c r="I10" i="11"/>
  <c r="J10" i="11"/>
  <c r="I11" i="11"/>
  <c r="J11" i="11"/>
  <c r="I12" i="11"/>
  <c r="J12" i="11"/>
  <c r="I13" i="11"/>
  <c r="J13" i="11"/>
  <c r="I14" i="11"/>
  <c r="J14" i="11"/>
  <c r="I15" i="11"/>
  <c r="J15" i="11"/>
  <c r="I16" i="11"/>
  <c r="J16" i="11"/>
  <c r="I17" i="11"/>
  <c r="J17" i="11"/>
  <c r="I18" i="11"/>
  <c r="J18" i="11"/>
  <c r="I19" i="11"/>
  <c r="J19" i="11"/>
  <c r="I20" i="11"/>
  <c r="J20" i="11"/>
  <c r="I21" i="11"/>
  <c r="J21" i="11"/>
  <c r="I22" i="11"/>
  <c r="J22" i="11"/>
  <c r="I23" i="11"/>
  <c r="J23" i="11"/>
  <c r="I24" i="11"/>
  <c r="J24" i="11"/>
  <c r="I25" i="11"/>
  <c r="J25" i="11"/>
  <c r="J26" i="11"/>
  <c r="J27" i="11"/>
  <c r="I28" i="11"/>
  <c r="J28" i="11"/>
  <c r="I29" i="11"/>
  <c r="J29" i="11"/>
  <c r="N3" i="12"/>
  <c r="O3" i="12"/>
  <c r="P3" i="12"/>
  <c r="Q3" i="12"/>
  <c r="R3" i="12"/>
  <c r="S3" i="12"/>
  <c r="U3" i="12"/>
  <c r="AC3" i="12" s="1"/>
  <c r="V3" i="12"/>
  <c r="AD3" i="12" s="1"/>
  <c r="W3" i="12"/>
  <c r="X3" i="12"/>
  <c r="AF3" i="12" s="1"/>
  <c r="N4" i="12"/>
  <c r="O4" i="12"/>
  <c r="P4" i="12"/>
  <c r="Q4" i="12"/>
  <c r="T4" i="12" s="1"/>
  <c r="R4" i="12"/>
  <c r="S4" i="12"/>
  <c r="U4" i="12"/>
  <c r="AC4" i="12" s="1"/>
  <c r="V4" i="12"/>
  <c r="AD4" i="12" s="1"/>
  <c r="W4" i="12"/>
  <c r="AE4" i="12" s="1"/>
  <c r="X4" i="12"/>
  <c r="AF4" i="12" s="1"/>
  <c r="N5" i="12"/>
  <c r="O5" i="12"/>
  <c r="P5" i="12"/>
  <c r="Q5" i="12"/>
  <c r="T5" i="12" s="1"/>
  <c r="R5" i="12"/>
  <c r="S5" i="12"/>
  <c r="U5" i="12"/>
  <c r="AC5" i="12" s="1"/>
  <c r="V5" i="12"/>
  <c r="AD5" i="12" s="1"/>
  <c r="W5" i="12"/>
  <c r="AE5" i="12" s="1"/>
  <c r="X5" i="12"/>
  <c r="AF5" i="12" s="1"/>
  <c r="N6" i="12"/>
  <c r="O6" i="12"/>
  <c r="P6" i="12"/>
  <c r="Q6" i="12"/>
  <c r="R6" i="12"/>
  <c r="S6" i="12"/>
  <c r="U6" i="12"/>
  <c r="AC6" i="12" s="1"/>
  <c r="V6" i="12"/>
  <c r="AD6" i="12" s="1"/>
  <c r="W6" i="12"/>
  <c r="AE6" i="12" s="1"/>
  <c r="X6" i="12"/>
  <c r="AF6" i="12" s="1"/>
  <c r="N7" i="12"/>
  <c r="O7" i="12"/>
  <c r="P7" i="12"/>
  <c r="Q7" i="12"/>
  <c r="T7" i="12" s="1"/>
  <c r="R7" i="12"/>
  <c r="S7" i="12"/>
  <c r="U7" i="12"/>
  <c r="AC7" i="12" s="1"/>
  <c r="V7" i="12"/>
  <c r="W7" i="12"/>
  <c r="X7" i="12"/>
  <c r="N8" i="12"/>
  <c r="O8" i="12"/>
  <c r="P8" i="12"/>
  <c r="Q8" i="12"/>
  <c r="T8" i="12" s="1"/>
  <c r="R8" i="12"/>
  <c r="S8" i="12"/>
  <c r="U8" i="12"/>
  <c r="AC8" i="12" s="1"/>
  <c r="V8" i="12"/>
  <c r="AD8" i="12" s="1"/>
  <c r="W8" i="12"/>
  <c r="AE8" i="12" s="1"/>
  <c r="X8" i="12"/>
  <c r="AF8" i="12" s="1"/>
  <c r="N9" i="12"/>
  <c r="O9" i="12"/>
  <c r="P9" i="12"/>
  <c r="Q9" i="12"/>
  <c r="R9" i="12"/>
  <c r="S9" i="12"/>
  <c r="U9" i="12"/>
  <c r="AC9" i="12" s="1"/>
  <c r="V9" i="12"/>
  <c r="AD9" i="12" s="1"/>
  <c r="W9" i="12"/>
  <c r="AE9" i="12" s="1"/>
  <c r="X9" i="12"/>
  <c r="AF9" i="12" s="1"/>
  <c r="N10" i="12"/>
  <c r="O10" i="12"/>
  <c r="P10" i="12"/>
  <c r="Q10" i="12"/>
  <c r="T10" i="12" s="1"/>
  <c r="R10" i="12"/>
  <c r="S10" i="12"/>
  <c r="U10" i="12"/>
  <c r="AC10" i="12" s="1"/>
  <c r="V10" i="12"/>
  <c r="W10" i="12"/>
  <c r="X10" i="12"/>
  <c r="AF10" i="12" s="1"/>
  <c r="N11" i="12"/>
  <c r="O11" i="12"/>
  <c r="P11" i="12"/>
  <c r="Q11" i="12"/>
  <c r="T11" i="12" s="1"/>
  <c r="R11" i="12"/>
  <c r="S11" i="12"/>
  <c r="U11" i="12"/>
  <c r="AC11" i="12" s="1"/>
  <c r="V11" i="12"/>
  <c r="AD11" i="12" s="1"/>
  <c r="W11" i="12"/>
  <c r="AE11" i="12" s="1"/>
  <c r="X11" i="12"/>
  <c r="AF11" i="12" s="1"/>
  <c r="N12" i="12"/>
  <c r="O12" i="12"/>
  <c r="P12" i="12"/>
  <c r="Q12" i="12"/>
  <c r="R12" i="12"/>
  <c r="S12" i="12"/>
  <c r="U12" i="12"/>
  <c r="AC12" i="12" s="1"/>
  <c r="V12" i="12"/>
  <c r="AD12" i="12" s="1"/>
  <c r="W12" i="12"/>
  <c r="AE12" i="12" s="1"/>
  <c r="X12" i="12"/>
  <c r="N13" i="12"/>
  <c r="O13" i="12"/>
  <c r="P13" i="12"/>
  <c r="Q13" i="12"/>
  <c r="T13" i="12" s="1"/>
  <c r="R13" i="12"/>
  <c r="S13" i="12"/>
  <c r="U13" i="12"/>
  <c r="V13" i="12"/>
  <c r="W13" i="12"/>
  <c r="X13" i="12"/>
  <c r="AF13" i="12" s="1"/>
  <c r="AC13" i="12"/>
  <c r="N14" i="12"/>
  <c r="O14" i="12"/>
  <c r="P14" i="12"/>
  <c r="Q14" i="12"/>
  <c r="T14" i="12" s="1"/>
  <c r="R14" i="12"/>
  <c r="S14" i="12"/>
  <c r="U14" i="12"/>
  <c r="AC14" i="12" s="1"/>
  <c r="V14" i="12"/>
  <c r="W14" i="12"/>
  <c r="X14" i="12"/>
  <c r="AF14" i="12" s="1"/>
  <c r="N15" i="12"/>
  <c r="O15" i="12"/>
  <c r="P15" i="12"/>
  <c r="Q15" i="12"/>
  <c r="R15" i="12"/>
  <c r="S15" i="12"/>
  <c r="U15" i="12"/>
  <c r="AC15" i="12" s="1"/>
  <c r="V15" i="12"/>
  <c r="AD15" i="12" s="1"/>
  <c r="W15" i="12"/>
  <c r="X15" i="12"/>
  <c r="AF15" i="12" s="1"/>
  <c r="N16" i="12"/>
  <c r="O16" i="12"/>
  <c r="P16" i="12"/>
  <c r="Q16" i="12"/>
  <c r="R16" i="12"/>
  <c r="S16" i="12"/>
  <c r="U16" i="12"/>
  <c r="AC16" i="12" s="1"/>
  <c r="V16" i="12"/>
  <c r="AD16" i="12" s="1"/>
  <c r="W16" i="12"/>
  <c r="AE16" i="12" s="1"/>
  <c r="X16" i="12"/>
  <c r="N17" i="12"/>
  <c r="O17" i="12"/>
  <c r="P17" i="12"/>
  <c r="Q17" i="12"/>
  <c r="T17" i="12" s="1"/>
  <c r="R17" i="12"/>
  <c r="S17" i="12"/>
  <c r="U17" i="12"/>
  <c r="AC17" i="12" s="1"/>
  <c r="V17" i="12"/>
  <c r="AD17" i="12" s="1"/>
  <c r="W17" i="12"/>
  <c r="X17" i="12"/>
  <c r="AF17" i="12" s="1"/>
  <c r="N18" i="12"/>
  <c r="O18" i="12"/>
  <c r="P18" i="12"/>
  <c r="Q18" i="12"/>
  <c r="R18" i="12"/>
  <c r="S18" i="12"/>
  <c r="U18" i="12"/>
  <c r="AC18" i="12" s="1"/>
  <c r="V18" i="12"/>
  <c r="W18" i="12"/>
  <c r="AE18" i="12" s="1"/>
  <c r="X18" i="12"/>
  <c r="N19" i="12"/>
  <c r="O19" i="12"/>
  <c r="P19" i="12"/>
  <c r="Q19" i="12"/>
  <c r="R19" i="12"/>
  <c r="S19" i="12"/>
  <c r="U19" i="12"/>
  <c r="AC19" i="12" s="1"/>
  <c r="V19" i="12"/>
  <c r="W19" i="12"/>
  <c r="AE19" i="12" s="1"/>
  <c r="X19" i="12"/>
  <c r="AF19" i="12" s="1"/>
  <c r="N20" i="12"/>
  <c r="O20" i="12"/>
  <c r="P20" i="12"/>
  <c r="Q20" i="12"/>
  <c r="T20" i="12" s="1"/>
  <c r="R20" i="12"/>
  <c r="S20" i="12"/>
  <c r="U20" i="12"/>
  <c r="AC20" i="12" s="1"/>
  <c r="V20" i="12"/>
  <c r="AD20" i="12" s="1"/>
  <c r="W20" i="12"/>
  <c r="AE20" i="12" s="1"/>
  <c r="X20" i="12"/>
  <c r="AB20" i="12" s="1"/>
  <c r="N21" i="12"/>
  <c r="O21" i="12"/>
  <c r="P21" i="12"/>
  <c r="Q21" i="12"/>
  <c r="R21" i="12"/>
  <c r="S21" i="12"/>
  <c r="U21" i="12"/>
  <c r="AC21" i="12" s="1"/>
  <c r="V21" i="12"/>
  <c r="W21" i="12"/>
  <c r="AE21" i="12" s="1"/>
  <c r="X21" i="12"/>
  <c r="AF21" i="12" s="1"/>
  <c r="N22" i="12"/>
  <c r="O22" i="12"/>
  <c r="P22" i="12"/>
  <c r="Q22" i="12"/>
  <c r="R22" i="12"/>
  <c r="S22" i="12"/>
  <c r="U22" i="12"/>
  <c r="AC22" i="12" s="1"/>
  <c r="V22" i="12"/>
  <c r="W22" i="12"/>
  <c r="X22" i="12"/>
  <c r="AF22" i="12" s="1"/>
  <c r="N23" i="12"/>
  <c r="O23" i="12"/>
  <c r="P23" i="12"/>
  <c r="Q23" i="12"/>
  <c r="T23" i="12" s="1"/>
  <c r="R23" i="12"/>
  <c r="S23" i="12"/>
  <c r="U23" i="12"/>
  <c r="AC23" i="12" s="1"/>
  <c r="V23" i="12"/>
  <c r="AD23" i="12" s="1"/>
  <c r="W23" i="12"/>
  <c r="AE23" i="12" s="1"/>
  <c r="X23" i="12"/>
  <c r="AF23" i="12" s="1"/>
  <c r="N24" i="12"/>
  <c r="O24" i="12"/>
  <c r="P24" i="12"/>
  <c r="Q24" i="12"/>
  <c r="R24" i="12"/>
  <c r="S24" i="12"/>
  <c r="U24" i="12"/>
  <c r="AC24" i="12" s="1"/>
  <c r="V24" i="12"/>
  <c r="AD24" i="12" s="1"/>
  <c r="W24" i="12"/>
  <c r="AE24" i="12" s="1"/>
  <c r="X24" i="12"/>
  <c r="N25" i="12"/>
  <c r="O25" i="12"/>
  <c r="P25" i="12"/>
  <c r="Q25" i="12"/>
  <c r="R25" i="12"/>
  <c r="S25" i="12"/>
  <c r="U25" i="12"/>
  <c r="AC25" i="12" s="1"/>
  <c r="V25" i="12"/>
  <c r="W25" i="12"/>
  <c r="AE25" i="12" s="1"/>
  <c r="X25" i="12"/>
  <c r="AF25" i="12" s="1"/>
  <c r="N26" i="12"/>
  <c r="O26" i="12"/>
  <c r="P26" i="12"/>
  <c r="Q26" i="12"/>
  <c r="T26" i="12" s="1"/>
  <c r="R26" i="12"/>
  <c r="S26" i="12"/>
  <c r="U26" i="12"/>
  <c r="AC26" i="12" s="1"/>
  <c r="V26" i="12"/>
  <c r="AD26" i="12" s="1"/>
  <c r="W26" i="12"/>
  <c r="X26" i="12"/>
  <c r="AF26" i="12" s="1"/>
  <c r="N27" i="12"/>
  <c r="O27" i="12"/>
  <c r="P27" i="12"/>
  <c r="Q27" i="12"/>
  <c r="R27" i="12"/>
  <c r="S27" i="12"/>
  <c r="U27" i="12"/>
  <c r="AC27" i="12" s="1"/>
  <c r="V27" i="12"/>
  <c r="AD27" i="12" s="1"/>
  <c r="W27" i="12"/>
  <c r="X27" i="12"/>
  <c r="AF27" i="12" s="1"/>
  <c r="N28" i="12"/>
  <c r="O28" i="12"/>
  <c r="P28" i="12"/>
  <c r="Q28" i="12"/>
  <c r="R28" i="12"/>
  <c r="S28" i="12"/>
  <c r="U28" i="12"/>
  <c r="AC28" i="12" s="1"/>
  <c r="V28" i="12"/>
  <c r="AD28" i="12" s="1"/>
  <c r="W28" i="12"/>
  <c r="AE28" i="12" s="1"/>
  <c r="X28" i="12"/>
  <c r="N29" i="12"/>
  <c r="O29" i="12"/>
  <c r="P29" i="12"/>
  <c r="Q29" i="12"/>
  <c r="R29" i="12"/>
  <c r="S29" i="12"/>
  <c r="U29" i="12"/>
  <c r="AC29" i="12" s="1"/>
  <c r="V29" i="12"/>
  <c r="AD29" i="12" s="1"/>
  <c r="W29" i="12"/>
  <c r="AE29" i="12" s="1"/>
  <c r="X29" i="12"/>
  <c r="AF29" i="12" s="1"/>
  <c r="K29" i="11"/>
  <c r="K28" i="11"/>
  <c r="K27" i="11"/>
  <c r="K26" i="11"/>
  <c r="K25" i="11"/>
  <c r="K24" i="11"/>
  <c r="K21" i="11"/>
  <c r="K20" i="11"/>
  <c r="K19" i="11"/>
  <c r="K18" i="11"/>
  <c r="K17" i="11"/>
  <c r="K16" i="11"/>
  <c r="K15" i="11"/>
  <c r="K14" i="11"/>
  <c r="K13" i="11"/>
  <c r="K12" i="11"/>
  <c r="K11" i="11"/>
  <c r="K10" i="11"/>
  <c r="K9" i="11"/>
  <c r="K8" i="11"/>
  <c r="K7" i="11"/>
  <c r="K6" i="11"/>
  <c r="K5" i="11"/>
  <c r="K4" i="11"/>
  <c r="K3" i="11"/>
  <c r="T27" i="12" l="1"/>
  <c r="T24" i="12"/>
  <c r="T21" i="12"/>
  <c r="T18" i="12"/>
  <c r="T15" i="12"/>
  <c r="AB24" i="12"/>
  <c r="T28" i="12"/>
  <c r="AB12" i="12"/>
  <c r="T12" i="12"/>
  <c r="T9" i="12"/>
  <c r="T6" i="12"/>
  <c r="T29" i="12"/>
  <c r="T25" i="12"/>
  <c r="T22" i="12"/>
  <c r="T19" i="12"/>
  <c r="T16" i="12"/>
  <c r="T3" i="12"/>
  <c r="AA80" i="12"/>
  <c r="AA7" i="12"/>
  <c r="Z76" i="12"/>
  <c r="AA42" i="12"/>
  <c r="AA46" i="12"/>
  <c r="Z5" i="12"/>
  <c r="Z34" i="12"/>
  <c r="Z43" i="12"/>
  <c r="AB9" i="12"/>
  <c r="Y28" i="12"/>
  <c r="Y34" i="12"/>
  <c r="AA26" i="12"/>
  <c r="AA58" i="12"/>
  <c r="Z65" i="12"/>
  <c r="Z67" i="12"/>
  <c r="Z69" i="12"/>
  <c r="Z86" i="12"/>
  <c r="AA37" i="12"/>
  <c r="AA50" i="12"/>
  <c r="Y64" i="12"/>
  <c r="AC64" i="12"/>
  <c r="AB65" i="12"/>
  <c r="AB66" i="12"/>
  <c r="Z71" i="12"/>
  <c r="Z73" i="12"/>
  <c r="Z78" i="12"/>
  <c r="AB79" i="12"/>
  <c r="AA84" i="12"/>
  <c r="Y5" i="12"/>
  <c r="AA54" i="12"/>
  <c r="Z64" i="12"/>
  <c r="AD64" i="12"/>
  <c r="Y75" i="12"/>
  <c r="AC75" i="12"/>
  <c r="AB76" i="12"/>
  <c r="Z82" i="12"/>
  <c r="AB83" i="12"/>
  <c r="AA88" i="12"/>
  <c r="Z75" i="12"/>
  <c r="AD75" i="12"/>
  <c r="AB87" i="12"/>
  <c r="AB37" i="12"/>
  <c r="Z63" i="12"/>
  <c r="Y73" i="12"/>
  <c r="AA69" i="12"/>
  <c r="AB67" i="12"/>
  <c r="AB68" i="12"/>
  <c r="AA70" i="12"/>
  <c r="AB28" i="12"/>
  <c r="Y38" i="12"/>
  <c r="AB52" i="12"/>
  <c r="Y66" i="12"/>
  <c r="AB69" i="12"/>
  <c r="AA72" i="12"/>
  <c r="Z11" i="12"/>
  <c r="AA35" i="12"/>
  <c r="AA40" i="12"/>
  <c r="AA44" i="12"/>
  <c r="AA48" i="12"/>
  <c r="AA52" i="12"/>
  <c r="AA56" i="12"/>
  <c r="AA63" i="12"/>
  <c r="Z66" i="12"/>
  <c r="Y68" i="12"/>
  <c r="Z70" i="12"/>
  <c r="AB70" i="12"/>
  <c r="AB71" i="12"/>
  <c r="AA74" i="12"/>
  <c r="AC34" i="12"/>
  <c r="Y36" i="12"/>
  <c r="AA65" i="12"/>
  <c r="Z68" i="12"/>
  <c r="Z72" i="12"/>
  <c r="AB72" i="12"/>
  <c r="AB73" i="12"/>
  <c r="AA76" i="12"/>
  <c r="AA78" i="12"/>
  <c r="Z80" i="12"/>
  <c r="AA82" i="12"/>
  <c r="Z84" i="12"/>
  <c r="AA86" i="12"/>
  <c r="Z88" i="12"/>
  <c r="AA33" i="12"/>
  <c r="AA39" i="12"/>
  <c r="AB42" i="12"/>
  <c r="Z45" i="12"/>
  <c r="AB50" i="12"/>
  <c r="Z59" i="12"/>
  <c r="AB63" i="12"/>
  <c r="AB64" i="12"/>
  <c r="AA67" i="12"/>
  <c r="Y71" i="12"/>
  <c r="AD71" i="12"/>
  <c r="AC73" i="12"/>
  <c r="Z74" i="12"/>
  <c r="AB74" i="12"/>
  <c r="AB75" i="12"/>
  <c r="AB77" i="12"/>
  <c r="AB81" i="12"/>
  <c r="AB85" i="12"/>
  <c r="AB89" i="12"/>
  <c r="AF77" i="12"/>
  <c r="AF79" i="12"/>
  <c r="AF81" i="12"/>
  <c r="AF83" i="12"/>
  <c r="AF85" i="12"/>
  <c r="AF87" i="12"/>
  <c r="AF89" i="12"/>
  <c r="Y77" i="12"/>
  <c r="AD78" i="12"/>
  <c r="Y79" i="12"/>
  <c r="AD80" i="12"/>
  <c r="Y81" i="12"/>
  <c r="AD82" i="12"/>
  <c r="Y83" i="12"/>
  <c r="AD84" i="12"/>
  <c r="Y85" i="12"/>
  <c r="AD86" i="12"/>
  <c r="Y87" i="12"/>
  <c r="AD88" i="12"/>
  <c r="Y89" i="12"/>
  <c r="AE63" i="12"/>
  <c r="AE65" i="12"/>
  <c r="AE67" i="12"/>
  <c r="AE69" i="12"/>
  <c r="AE70" i="12"/>
  <c r="AE72" i="12"/>
  <c r="AE74" i="12"/>
  <c r="AE76" i="12"/>
  <c r="Z77" i="12"/>
  <c r="AB78" i="12"/>
  <c r="Z79" i="12"/>
  <c r="AB80" i="12"/>
  <c r="Z81" i="12"/>
  <c r="AB82" i="12"/>
  <c r="Z83" i="12"/>
  <c r="AB84" i="12"/>
  <c r="Z85" i="12"/>
  <c r="AB86" i="12"/>
  <c r="Z87" i="12"/>
  <c r="AB88" i="12"/>
  <c r="Z89" i="12"/>
  <c r="Y63" i="12"/>
  <c r="AA64" i="12"/>
  <c r="Y65" i="12"/>
  <c r="AA66" i="12"/>
  <c r="Y67" i="12"/>
  <c r="AA68" i="12"/>
  <c r="Y69" i="12"/>
  <c r="Y70" i="12"/>
  <c r="AA71" i="12"/>
  <c r="Y72" i="12"/>
  <c r="AA73" i="12"/>
  <c r="Y74" i="12"/>
  <c r="AA75" i="12"/>
  <c r="Y76" i="12"/>
  <c r="AA77" i="12"/>
  <c r="Y78" i="12"/>
  <c r="AA79" i="12"/>
  <c r="Y80" i="12"/>
  <c r="AA81" i="12"/>
  <c r="Y82" i="12"/>
  <c r="AA83" i="12"/>
  <c r="Y84" i="12"/>
  <c r="AA85" i="12"/>
  <c r="Y86" i="12"/>
  <c r="AA87" i="12"/>
  <c r="Y88" i="12"/>
  <c r="AA89" i="12"/>
  <c r="Z36" i="12"/>
  <c r="AF37" i="12"/>
  <c r="Z38" i="12"/>
  <c r="Y41" i="12"/>
  <c r="Y43" i="12"/>
  <c r="Y45" i="12"/>
  <c r="Y47" i="12"/>
  <c r="Y49" i="12"/>
  <c r="Y51" i="12"/>
  <c r="Y53" i="12"/>
  <c r="Y55" i="12"/>
  <c r="Y57" i="12"/>
  <c r="Y59" i="12"/>
  <c r="AB33" i="12"/>
  <c r="AD34" i="12"/>
  <c r="AB35" i="12"/>
  <c r="AB39" i="12"/>
  <c r="AB40" i="12"/>
  <c r="Z41" i="12"/>
  <c r="AF42" i="12"/>
  <c r="AD43" i="12"/>
  <c r="AB44" i="12"/>
  <c r="AD45" i="12"/>
  <c r="AB46" i="12"/>
  <c r="Z47" i="12"/>
  <c r="AB48" i="12"/>
  <c r="Z49" i="12"/>
  <c r="AF50" i="12"/>
  <c r="Z51" i="12"/>
  <c r="AF52" i="12"/>
  <c r="Z53" i="12"/>
  <c r="AB54" i="12"/>
  <c r="Z55" i="12"/>
  <c r="AB56" i="12"/>
  <c r="Z57" i="12"/>
  <c r="AB58" i="12"/>
  <c r="Y33" i="12"/>
  <c r="AA34" i="12"/>
  <c r="Y35" i="12"/>
  <c r="AA36" i="12"/>
  <c r="Y37" i="12"/>
  <c r="AA38" i="12"/>
  <c r="Y39" i="12"/>
  <c r="Y40" i="12"/>
  <c r="AA41" i="12"/>
  <c r="Y42" i="12"/>
  <c r="AA43" i="12"/>
  <c r="Y44" i="12"/>
  <c r="AA45" i="12"/>
  <c r="Y46" i="12"/>
  <c r="AA47" i="12"/>
  <c r="Y48" i="12"/>
  <c r="AA49" i="12"/>
  <c r="Y50" i="12"/>
  <c r="AA51" i="12"/>
  <c r="Y52" i="12"/>
  <c r="AA53" i="12"/>
  <c r="Y54" i="12"/>
  <c r="AA55" i="12"/>
  <c r="Y56" i="12"/>
  <c r="AA57" i="12"/>
  <c r="Y58" i="12"/>
  <c r="AA59" i="12"/>
  <c r="Z33" i="12"/>
  <c r="AB34" i="12"/>
  <c r="Z35" i="12"/>
  <c r="AB36" i="12"/>
  <c r="Z37" i="12"/>
  <c r="AB38" i="12"/>
  <c r="Z39" i="12"/>
  <c r="Z40" i="12"/>
  <c r="AB41" i="12"/>
  <c r="Z42" i="12"/>
  <c r="AB43" i="12"/>
  <c r="Z44" i="12"/>
  <c r="AB45" i="12"/>
  <c r="Z46" i="12"/>
  <c r="AB47" i="12"/>
  <c r="Z48" i="12"/>
  <c r="AB49" i="12"/>
  <c r="Z50" i="12"/>
  <c r="AB51" i="12"/>
  <c r="Z52" i="12"/>
  <c r="AB53" i="12"/>
  <c r="Z54" i="12"/>
  <c r="AB55" i="12"/>
  <c r="Z56" i="12"/>
  <c r="AB57" i="12"/>
  <c r="Z58" i="12"/>
  <c r="AB59" i="12"/>
  <c r="Y12" i="12"/>
  <c r="Y4" i="12"/>
  <c r="Z29" i="12"/>
  <c r="Z17" i="12"/>
  <c r="Z12" i="12"/>
  <c r="AB10" i="12"/>
  <c r="Z4" i="12"/>
  <c r="AA3" i="12"/>
  <c r="Z3" i="12"/>
  <c r="Y3" i="12"/>
  <c r="Z23" i="12"/>
  <c r="Z19" i="12"/>
  <c r="Y16" i="12"/>
  <c r="AE26" i="12"/>
  <c r="AA22" i="12"/>
  <c r="Z21" i="12"/>
  <c r="AD19" i="12"/>
  <c r="AD21" i="12"/>
  <c r="Z20" i="12"/>
  <c r="AA20" i="12"/>
  <c r="Y11" i="12"/>
  <c r="Y7" i="12"/>
  <c r="Y6" i="12"/>
  <c r="AA4" i="12"/>
  <c r="AA25" i="12"/>
  <c r="Y18" i="12"/>
  <c r="AA5" i="12"/>
  <c r="AE22" i="12"/>
  <c r="AB17" i="12"/>
  <c r="Y17" i="12"/>
  <c r="Z14" i="12"/>
  <c r="Z9" i="12"/>
  <c r="Y8" i="12"/>
  <c r="Z28" i="12"/>
  <c r="Z27" i="12"/>
  <c r="Z18" i="12"/>
  <c r="AA17" i="12"/>
  <c r="AB14" i="12"/>
  <c r="AA12" i="12"/>
  <c r="Y9" i="12"/>
  <c r="Z8" i="12"/>
  <c r="Z7" i="12"/>
  <c r="Z6" i="12"/>
  <c r="AB3" i="12"/>
  <c r="Y20" i="12"/>
  <c r="AA28" i="12"/>
  <c r="AB26" i="12"/>
  <c r="AA24" i="12"/>
  <c r="AA16" i="12"/>
  <c r="Y29" i="12"/>
  <c r="Z15" i="12"/>
  <c r="Z10" i="12"/>
  <c r="AF7" i="12"/>
  <c r="AB7" i="12"/>
  <c r="AD13" i="12"/>
  <c r="Z13" i="12"/>
  <c r="AB29" i="12"/>
  <c r="AF18" i="12"/>
  <c r="AB18" i="12"/>
  <c r="AF16" i="12"/>
  <c r="AB16" i="12"/>
  <c r="AA11" i="12"/>
  <c r="AB8" i="12"/>
  <c r="AE3" i="12"/>
  <c r="AE15" i="12"/>
  <c r="AA15" i="12"/>
  <c r="AA10" i="12"/>
  <c r="AE10" i="12"/>
  <c r="AB27" i="12"/>
  <c r="Z25" i="12"/>
  <c r="AD25" i="12"/>
  <c r="AE27" i="12"/>
  <c r="AA27" i="12"/>
  <c r="Z24" i="12"/>
  <c r="AA23" i="12"/>
  <c r="AE14" i="12"/>
  <c r="AA14" i="12"/>
  <c r="AB21" i="12"/>
  <c r="AA18" i="12"/>
  <c r="Z16" i="12"/>
  <c r="AD14" i="12"/>
  <c r="AD10" i="12"/>
  <c r="AE7" i="12"/>
  <c r="AA6" i="12"/>
  <c r="AB5" i="12"/>
  <c r="AB4" i="12"/>
  <c r="Y24" i="12"/>
  <c r="Y22" i="12"/>
  <c r="AA8" i="12"/>
  <c r="AB6" i="12"/>
  <c r="Y26" i="12"/>
  <c r="Y23" i="12"/>
  <c r="Y21" i="12"/>
  <c r="AA19" i="12"/>
  <c r="AA29" i="12"/>
  <c r="Y27" i="12"/>
  <c r="AB25" i="12"/>
  <c r="Y25" i="12"/>
  <c r="AB23" i="12"/>
  <c r="AB22" i="12"/>
  <c r="Z22" i="12"/>
  <c r="AA21" i="12"/>
  <c r="AD18" i="12"/>
  <c r="AB15" i="12"/>
  <c r="Y14" i="12"/>
  <c r="AA13" i="12"/>
  <c r="AB13" i="12"/>
  <c r="Y13" i="12"/>
  <c r="AB11" i="12"/>
  <c r="Y10" i="12"/>
  <c r="AA9" i="12"/>
  <c r="AD7" i="12"/>
  <c r="Z26" i="12"/>
  <c r="Y19" i="12"/>
  <c r="Y15" i="12"/>
  <c r="AF28" i="12"/>
  <c r="AF24" i="12"/>
  <c r="AF20" i="12"/>
  <c r="AE17" i="12"/>
  <c r="AE13" i="12"/>
  <c r="AF12" i="12"/>
  <c r="AD22" i="12"/>
  <c r="AB19" i="12"/>
  <c r="V50" i="10" l="1"/>
  <c r="AD50" i="10" s="1"/>
  <c r="W50" i="10"/>
  <c r="AE50" i="10" s="1"/>
  <c r="T50" i="10"/>
  <c r="AB50" i="10" s="1"/>
  <c r="U50" i="10"/>
  <c r="AC50" i="10" s="1"/>
  <c r="V49" i="10"/>
  <c r="AD49" i="10" s="1"/>
  <c r="W49" i="10"/>
  <c r="AE49" i="10" s="1"/>
  <c r="T49" i="10"/>
  <c r="AB49" i="10" s="1"/>
  <c r="U49" i="10"/>
  <c r="AC49" i="10" s="1"/>
  <c r="V48" i="10"/>
  <c r="AD48" i="10" s="1"/>
  <c r="W48" i="10"/>
  <c r="AE48" i="10" s="1"/>
  <c r="T48" i="10"/>
  <c r="AB48" i="10" s="1"/>
  <c r="U48" i="10"/>
  <c r="AC48" i="10" s="1"/>
  <c r="V47" i="10"/>
  <c r="AD47" i="10" s="1"/>
  <c r="W47" i="10"/>
  <c r="AE47" i="10" s="1"/>
  <c r="T47" i="10"/>
  <c r="U47" i="10"/>
  <c r="AC47" i="10" s="1"/>
  <c r="V46" i="10"/>
  <c r="AD46" i="10" s="1"/>
  <c r="W46" i="10"/>
  <c r="AE46" i="10" s="1"/>
  <c r="T46" i="10"/>
  <c r="U46" i="10"/>
  <c r="AC46" i="10" s="1"/>
  <c r="V45" i="10"/>
  <c r="AD45" i="10" s="1"/>
  <c r="W45" i="10"/>
  <c r="AE45" i="10" s="1"/>
  <c r="T45" i="10"/>
  <c r="AB45" i="10" s="1"/>
  <c r="U45" i="10"/>
  <c r="AC45" i="10" s="1"/>
  <c r="V44" i="10"/>
  <c r="AD44" i="10" s="1"/>
  <c r="W44" i="10"/>
  <c r="AE44" i="10" s="1"/>
  <c r="T44" i="10"/>
  <c r="AB44" i="10" s="1"/>
  <c r="U44" i="10"/>
  <c r="AC44" i="10" s="1"/>
  <c r="V43" i="10"/>
  <c r="AD43" i="10" s="1"/>
  <c r="W43" i="10"/>
  <c r="AE43" i="10" s="1"/>
  <c r="T43" i="10"/>
  <c r="AB43" i="10" s="1"/>
  <c r="U43" i="10"/>
  <c r="AC43" i="10" s="1"/>
  <c r="V42" i="10"/>
  <c r="AD42" i="10" s="1"/>
  <c r="W42" i="10"/>
  <c r="AE42" i="10" s="1"/>
  <c r="T42" i="10"/>
  <c r="AB42" i="10" s="1"/>
  <c r="U42" i="10"/>
  <c r="AC42" i="10" s="1"/>
  <c r="V41" i="10"/>
  <c r="AD41" i="10" s="1"/>
  <c r="W41" i="10"/>
  <c r="T41" i="10"/>
  <c r="U41" i="10"/>
  <c r="AC41" i="10" s="1"/>
  <c r="V40" i="10"/>
  <c r="AD40" i="10" s="1"/>
  <c r="W40" i="10"/>
  <c r="AE40" i="10" s="1"/>
  <c r="T40" i="10"/>
  <c r="AB40" i="10" s="1"/>
  <c r="U40" i="10"/>
  <c r="AC40" i="10" s="1"/>
  <c r="V39" i="10"/>
  <c r="AD39" i="10" s="1"/>
  <c r="W39" i="10"/>
  <c r="AE39" i="10" s="1"/>
  <c r="T39" i="10"/>
  <c r="U39" i="10"/>
  <c r="AC39" i="10" s="1"/>
  <c r="V38" i="10"/>
  <c r="AD38" i="10" s="1"/>
  <c r="W38" i="10"/>
  <c r="AE38" i="10" s="1"/>
  <c r="T38" i="10"/>
  <c r="AB38" i="10" s="1"/>
  <c r="U38" i="10"/>
  <c r="AC38" i="10" s="1"/>
  <c r="V37" i="10"/>
  <c r="AD37" i="10" s="1"/>
  <c r="W37" i="10"/>
  <c r="T37" i="10"/>
  <c r="AB37" i="10" s="1"/>
  <c r="U37" i="10"/>
  <c r="AC37" i="10" s="1"/>
  <c r="V33" i="10"/>
  <c r="AD33" i="10" s="1"/>
  <c r="W33" i="10"/>
  <c r="AE33" i="10" s="1"/>
  <c r="T33" i="10"/>
  <c r="AB33" i="10" s="1"/>
  <c r="U33" i="10"/>
  <c r="AC33" i="10" s="1"/>
  <c r="V32" i="10"/>
  <c r="AD32" i="10" s="1"/>
  <c r="W32" i="10"/>
  <c r="AE32" i="10" s="1"/>
  <c r="T32" i="10"/>
  <c r="AB32" i="10" s="1"/>
  <c r="U32" i="10"/>
  <c r="AC32" i="10" s="1"/>
  <c r="V31" i="10"/>
  <c r="AD31" i="10" s="1"/>
  <c r="W31" i="10"/>
  <c r="AE31" i="10" s="1"/>
  <c r="T31" i="10"/>
  <c r="U31" i="10"/>
  <c r="AC31" i="10" s="1"/>
  <c r="V30" i="10"/>
  <c r="AD30" i="10" s="1"/>
  <c r="W30" i="10"/>
  <c r="AE30" i="10" s="1"/>
  <c r="T30" i="10"/>
  <c r="U30" i="10"/>
  <c r="AC30" i="10" s="1"/>
  <c r="V29" i="10"/>
  <c r="AD29" i="10" s="1"/>
  <c r="W29" i="10"/>
  <c r="AE29" i="10" s="1"/>
  <c r="T29" i="10"/>
  <c r="AB29" i="10" s="1"/>
  <c r="U29" i="10"/>
  <c r="AC29" i="10" s="1"/>
  <c r="V28" i="10"/>
  <c r="AD28" i="10" s="1"/>
  <c r="W28" i="10"/>
  <c r="AE28" i="10" s="1"/>
  <c r="T28" i="10"/>
  <c r="AB28" i="10" s="1"/>
  <c r="U28" i="10"/>
  <c r="AC28" i="10" s="1"/>
  <c r="V27" i="10"/>
  <c r="AD27" i="10" s="1"/>
  <c r="W27" i="10"/>
  <c r="AE27" i="10" s="1"/>
  <c r="T27" i="10"/>
  <c r="U27" i="10"/>
  <c r="AC27" i="10" s="1"/>
  <c r="V26" i="10"/>
  <c r="AD26" i="10" s="1"/>
  <c r="W26" i="10"/>
  <c r="AE26" i="10" s="1"/>
  <c r="T26" i="10"/>
  <c r="AB26" i="10" s="1"/>
  <c r="U26" i="10"/>
  <c r="AC26" i="10" s="1"/>
  <c r="V25" i="10"/>
  <c r="AD25" i="10" s="1"/>
  <c r="W25" i="10"/>
  <c r="AE25" i="10" s="1"/>
  <c r="T25" i="10"/>
  <c r="U25" i="10"/>
  <c r="V24" i="10"/>
  <c r="AD24" i="10" s="1"/>
  <c r="W24" i="10"/>
  <c r="AE24" i="10" s="1"/>
  <c r="T24" i="10"/>
  <c r="AB24" i="10" s="1"/>
  <c r="U24" i="10"/>
  <c r="AC24" i="10" s="1"/>
  <c r="V23" i="10"/>
  <c r="AD23" i="10" s="1"/>
  <c r="W23" i="10"/>
  <c r="AE23" i="10" s="1"/>
  <c r="T23" i="10"/>
  <c r="AB23" i="10" s="1"/>
  <c r="U23" i="10"/>
  <c r="V22" i="10"/>
  <c r="AD22" i="10" s="1"/>
  <c r="W22" i="10"/>
  <c r="AE22" i="10" s="1"/>
  <c r="T22" i="10"/>
  <c r="U22" i="10"/>
  <c r="AC22" i="10" s="1"/>
  <c r="V21" i="10"/>
  <c r="AD21" i="10" s="1"/>
  <c r="W21" i="10"/>
  <c r="AE21" i="10" s="1"/>
  <c r="T21" i="10"/>
  <c r="AB21" i="10" s="1"/>
  <c r="U21" i="10"/>
  <c r="AC21" i="10" s="1"/>
  <c r="V20" i="10"/>
  <c r="AD20" i="10" s="1"/>
  <c r="W20" i="10"/>
  <c r="AE20" i="10" s="1"/>
  <c r="T20" i="10"/>
  <c r="U20" i="10"/>
  <c r="W4" i="10"/>
  <c r="AE4" i="10" s="1"/>
  <c r="V4" i="10"/>
  <c r="W5" i="10"/>
  <c r="V5" i="10"/>
  <c r="W6" i="10"/>
  <c r="AE6" i="10" s="1"/>
  <c r="V6" i="10"/>
  <c r="AD6" i="10" s="1"/>
  <c r="W7" i="10"/>
  <c r="AE7" i="10" s="1"/>
  <c r="V7" i="10"/>
  <c r="W8" i="10"/>
  <c r="V8" i="10"/>
  <c r="AD8" i="10" s="1"/>
  <c r="W9" i="10"/>
  <c r="AE9" i="10" s="1"/>
  <c r="V9" i="10"/>
  <c r="AD9" i="10" s="1"/>
  <c r="W10" i="10"/>
  <c r="AE10" i="10" s="1"/>
  <c r="V10" i="10"/>
  <c r="W11" i="10"/>
  <c r="V11" i="10"/>
  <c r="W12" i="10"/>
  <c r="AE12" i="10" s="1"/>
  <c r="V12" i="10"/>
  <c r="AD12" i="10" s="1"/>
  <c r="W13" i="10"/>
  <c r="AE13" i="10" s="1"/>
  <c r="V13" i="10"/>
  <c r="W14" i="10"/>
  <c r="V14" i="10"/>
  <c r="W15" i="10"/>
  <c r="AE15" i="10" s="1"/>
  <c r="V15" i="10"/>
  <c r="AD15" i="10" s="1"/>
  <c r="W16" i="10"/>
  <c r="AE16" i="10" s="1"/>
  <c r="V16" i="10"/>
  <c r="V3" i="10"/>
  <c r="W3" i="10"/>
  <c r="AE3" i="10" s="1"/>
  <c r="U4" i="10"/>
  <c r="AC4" i="10" s="1"/>
  <c r="T4" i="10"/>
  <c r="AB4" i="10" s="1"/>
  <c r="U5" i="10"/>
  <c r="AC5" i="10" s="1"/>
  <c r="T5" i="10"/>
  <c r="U6" i="10"/>
  <c r="T6" i="10"/>
  <c r="AB6" i="10" s="1"/>
  <c r="U7" i="10"/>
  <c r="AC7" i="10" s="1"/>
  <c r="T7" i="10"/>
  <c r="AB7" i="10" s="1"/>
  <c r="U8" i="10"/>
  <c r="AC8" i="10" s="1"/>
  <c r="T8" i="10"/>
  <c r="U9" i="10"/>
  <c r="T9" i="10"/>
  <c r="AB9" i="10" s="1"/>
  <c r="U10" i="10"/>
  <c r="AC10" i="10" s="1"/>
  <c r="T10" i="10"/>
  <c r="AB10" i="10" s="1"/>
  <c r="U11" i="10"/>
  <c r="AC11" i="10" s="1"/>
  <c r="T11" i="10"/>
  <c r="U12" i="10"/>
  <c r="T12" i="10"/>
  <c r="U13" i="10"/>
  <c r="AC13" i="10" s="1"/>
  <c r="T13" i="10"/>
  <c r="AB13" i="10" s="1"/>
  <c r="U14" i="10"/>
  <c r="AC14" i="10" s="1"/>
  <c r="T14" i="10"/>
  <c r="U15" i="10"/>
  <c r="T15" i="10"/>
  <c r="U16" i="10"/>
  <c r="AC16" i="10" s="1"/>
  <c r="T16" i="10"/>
  <c r="AB16" i="10" s="1"/>
  <c r="T3" i="10"/>
  <c r="AB3" i="10" s="1"/>
  <c r="U3" i="10"/>
  <c r="AC3" i="5"/>
  <c r="P50" i="10"/>
  <c r="O50" i="10"/>
  <c r="X50" i="10" s="1"/>
  <c r="N50" i="10"/>
  <c r="S50" i="10"/>
  <c r="R50" i="10"/>
  <c r="Q50" i="10"/>
  <c r="P49" i="10"/>
  <c r="O49" i="10"/>
  <c r="N49" i="10"/>
  <c r="S49" i="10"/>
  <c r="R49" i="10"/>
  <c r="Q49" i="10"/>
  <c r="P48" i="10"/>
  <c r="O48" i="10"/>
  <c r="N48" i="10"/>
  <c r="S48" i="10"/>
  <c r="R48" i="10"/>
  <c r="Q48" i="10"/>
  <c r="P47" i="10"/>
  <c r="O47" i="10"/>
  <c r="N47" i="10"/>
  <c r="S47" i="10"/>
  <c r="R47" i="10"/>
  <c r="Q47" i="10"/>
  <c r="P46" i="10"/>
  <c r="O46" i="10"/>
  <c r="N46" i="10"/>
  <c r="S46" i="10"/>
  <c r="R46" i="10"/>
  <c r="Q46" i="10"/>
  <c r="P45" i="10"/>
  <c r="O45" i="10"/>
  <c r="N45" i="10"/>
  <c r="S45" i="10"/>
  <c r="R45" i="10"/>
  <c r="Q45" i="10"/>
  <c r="P44" i="10"/>
  <c r="O44" i="10"/>
  <c r="N44" i="10"/>
  <c r="S44" i="10"/>
  <c r="R44" i="10"/>
  <c r="Q44" i="10"/>
  <c r="P43" i="10"/>
  <c r="O43" i="10"/>
  <c r="N43" i="10"/>
  <c r="S43" i="10"/>
  <c r="R43" i="10"/>
  <c r="Q43" i="10"/>
  <c r="P42" i="10"/>
  <c r="O42" i="10"/>
  <c r="N42" i="10"/>
  <c r="S42" i="10"/>
  <c r="R42" i="10"/>
  <c r="Q42" i="10"/>
  <c r="P41" i="10"/>
  <c r="O41" i="10"/>
  <c r="N41" i="10"/>
  <c r="S41" i="10"/>
  <c r="R41" i="10"/>
  <c r="Q41" i="10"/>
  <c r="P40" i="10"/>
  <c r="O40" i="10"/>
  <c r="N40" i="10"/>
  <c r="S40" i="10"/>
  <c r="R40" i="10"/>
  <c r="Q40" i="10"/>
  <c r="P39" i="10"/>
  <c r="O39" i="10"/>
  <c r="N39" i="10"/>
  <c r="S39" i="10"/>
  <c r="R39" i="10"/>
  <c r="Q39" i="10"/>
  <c r="P38" i="10"/>
  <c r="O38" i="10"/>
  <c r="N38" i="10"/>
  <c r="S38" i="10"/>
  <c r="R38" i="10"/>
  <c r="Q38" i="10"/>
  <c r="P37" i="10"/>
  <c r="O37" i="10"/>
  <c r="N37" i="10"/>
  <c r="S37" i="10"/>
  <c r="R37" i="10"/>
  <c r="Q37" i="10"/>
  <c r="P33" i="10"/>
  <c r="O33" i="10"/>
  <c r="N33" i="10"/>
  <c r="S33" i="10"/>
  <c r="R33" i="10"/>
  <c r="Q33" i="10"/>
  <c r="P32" i="10"/>
  <c r="O32" i="10"/>
  <c r="N32" i="10"/>
  <c r="S32" i="10"/>
  <c r="R32" i="10"/>
  <c r="Q32" i="10"/>
  <c r="P31" i="10"/>
  <c r="O31" i="10"/>
  <c r="N31" i="10"/>
  <c r="S31" i="10"/>
  <c r="R31" i="10"/>
  <c r="Q31" i="10"/>
  <c r="P30" i="10"/>
  <c r="O30" i="10"/>
  <c r="N30" i="10"/>
  <c r="S30" i="10"/>
  <c r="R30" i="10"/>
  <c r="Q30" i="10"/>
  <c r="P29" i="10"/>
  <c r="O29" i="10"/>
  <c r="N29" i="10"/>
  <c r="S29" i="10"/>
  <c r="R29" i="10"/>
  <c r="Q29" i="10"/>
  <c r="P28" i="10"/>
  <c r="O28" i="10"/>
  <c r="N28" i="10"/>
  <c r="S28" i="10"/>
  <c r="R28" i="10"/>
  <c r="Q28" i="10"/>
  <c r="P27" i="10"/>
  <c r="O27" i="10"/>
  <c r="N27" i="10"/>
  <c r="S27" i="10"/>
  <c r="R27" i="10"/>
  <c r="Q27" i="10"/>
  <c r="P26" i="10"/>
  <c r="O26" i="10"/>
  <c r="N26" i="10"/>
  <c r="S26" i="10"/>
  <c r="R26" i="10"/>
  <c r="Q26" i="10"/>
  <c r="P25" i="10"/>
  <c r="O25" i="10"/>
  <c r="N25" i="10"/>
  <c r="S25" i="10"/>
  <c r="R25" i="10"/>
  <c r="Q25" i="10"/>
  <c r="P24" i="10"/>
  <c r="O24" i="10"/>
  <c r="N24" i="10"/>
  <c r="S24" i="10"/>
  <c r="R24" i="10"/>
  <c r="Q24" i="10"/>
  <c r="P23" i="10"/>
  <c r="O23" i="10"/>
  <c r="N23" i="10"/>
  <c r="S23" i="10"/>
  <c r="R23" i="10"/>
  <c r="Q23" i="10"/>
  <c r="P22" i="10"/>
  <c r="O22" i="10"/>
  <c r="N22" i="10"/>
  <c r="S22" i="10"/>
  <c r="R22" i="10"/>
  <c r="Q22" i="10"/>
  <c r="P21" i="10"/>
  <c r="O21" i="10"/>
  <c r="N21" i="10"/>
  <c r="S21" i="10"/>
  <c r="R21" i="10"/>
  <c r="Q21" i="10"/>
  <c r="P20" i="10"/>
  <c r="O20" i="10"/>
  <c r="N20" i="10"/>
  <c r="S20" i="10"/>
  <c r="R20" i="10"/>
  <c r="Q20" i="10"/>
  <c r="I4" i="9"/>
  <c r="J4" i="9"/>
  <c r="I5" i="9"/>
  <c r="J5" i="9"/>
  <c r="I6" i="9"/>
  <c r="J6" i="9"/>
  <c r="I7" i="9"/>
  <c r="J7" i="9"/>
  <c r="I8" i="9"/>
  <c r="J8" i="9"/>
  <c r="I9" i="9"/>
  <c r="J9" i="9"/>
  <c r="I10" i="9"/>
  <c r="J10" i="9"/>
  <c r="I11" i="9"/>
  <c r="J11" i="9"/>
  <c r="I12" i="9"/>
  <c r="J12" i="9"/>
  <c r="I13" i="9"/>
  <c r="J13" i="9"/>
  <c r="I14" i="9"/>
  <c r="J14" i="9"/>
  <c r="I15" i="9"/>
  <c r="J15" i="9"/>
  <c r="I16" i="9"/>
  <c r="J16" i="9"/>
  <c r="I3" i="9"/>
  <c r="J3" i="9"/>
  <c r="P16" i="10"/>
  <c r="O16" i="10"/>
  <c r="N16" i="10"/>
  <c r="S16" i="10"/>
  <c r="R16" i="10"/>
  <c r="Q16" i="10"/>
  <c r="P15" i="10"/>
  <c r="O15" i="10"/>
  <c r="N15" i="10"/>
  <c r="S15" i="10"/>
  <c r="R15" i="10"/>
  <c r="Q15" i="10"/>
  <c r="P14" i="10"/>
  <c r="O14" i="10"/>
  <c r="N14" i="10"/>
  <c r="S14" i="10"/>
  <c r="R14" i="10"/>
  <c r="Q14" i="10"/>
  <c r="P13" i="10"/>
  <c r="O13" i="10"/>
  <c r="N13" i="10"/>
  <c r="S13" i="10"/>
  <c r="R13" i="10"/>
  <c r="Q13" i="10"/>
  <c r="P12" i="10"/>
  <c r="O12" i="10"/>
  <c r="N12" i="10"/>
  <c r="S12" i="10"/>
  <c r="R12" i="10"/>
  <c r="Q12" i="10"/>
  <c r="P11" i="10"/>
  <c r="O11" i="10"/>
  <c r="N11" i="10"/>
  <c r="S11" i="10"/>
  <c r="R11" i="10"/>
  <c r="Q11" i="10"/>
  <c r="P10" i="10"/>
  <c r="O10" i="10"/>
  <c r="N10" i="10"/>
  <c r="S10" i="10"/>
  <c r="R10" i="10"/>
  <c r="Q10" i="10"/>
  <c r="P9" i="10"/>
  <c r="O9" i="10"/>
  <c r="N9" i="10"/>
  <c r="S9" i="10"/>
  <c r="R9" i="10"/>
  <c r="Q9" i="10"/>
  <c r="P8" i="10"/>
  <c r="O8" i="10"/>
  <c r="N8" i="10"/>
  <c r="S8" i="10"/>
  <c r="R8" i="10"/>
  <c r="Q8" i="10"/>
  <c r="P7" i="10"/>
  <c r="O7" i="10"/>
  <c r="N7" i="10"/>
  <c r="S7" i="10"/>
  <c r="R7" i="10"/>
  <c r="Q7" i="10"/>
  <c r="P6" i="10"/>
  <c r="O6" i="10"/>
  <c r="N6" i="10"/>
  <c r="S6" i="10"/>
  <c r="R6" i="10"/>
  <c r="Q6" i="10"/>
  <c r="P5" i="10"/>
  <c r="O5" i="10"/>
  <c r="N5" i="10"/>
  <c r="S5" i="10"/>
  <c r="R5" i="10"/>
  <c r="Q5" i="10"/>
  <c r="P4" i="10"/>
  <c r="O4" i="10"/>
  <c r="N4" i="10"/>
  <c r="S4" i="10"/>
  <c r="R4" i="10"/>
  <c r="Q4" i="10"/>
  <c r="P3" i="10"/>
  <c r="O3" i="10"/>
  <c r="N3" i="10"/>
  <c r="S3" i="10"/>
  <c r="R3" i="10"/>
  <c r="Q3" i="10"/>
  <c r="Y5" i="10" l="1"/>
  <c r="Y8" i="10"/>
  <c r="Y11" i="10"/>
  <c r="Y14" i="10"/>
  <c r="AA13" i="10"/>
  <c r="AA4" i="10"/>
  <c r="AA10" i="10"/>
  <c r="AA16" i="10"/>
  <c r="AA7" i="10"/>
  <c r="X15" i="10"/>
  <c r="X12" i="10"/>
  <c r="Z14" i="10"/>
  <c r="Z11" i="10"/>
  <c r="Z5" i="10"/>
  <c r="X3" i="10"/>
  <c r="Z3" i="10"/>
  <c r="AA14" i="10"/>
  <c r="Y33" i="10"/>
  <c r="Y3" i="10"/>
  <c r="X14" i="10"/>
  <c r="X11" i="10"/>
  <c r="X8" i="10"/>
  <c r="X5" i="10"/>
  <c r="Z16" i="10"/>
  <c r="Z13" i="10"/>
  <c r="Z10" i="10"/>
  <c r="Z7" i="10"/>
  <c r="Z4" i="10"/>
  <c r="Y15" i="10"/>
  <c r="Y12" i="10"/>
  <c r="Y9" i="10"/>
  <c r="Y6" i="10"/>
  <c r="AA11" i="10"/>
  <c r="AA8" i="10"/>
  <c r="AA5" i="10"/>
  <c r="Y25" i="10"/>
  <c r="AB15" i="10"/>
  <c r="AD14" i="10"/>
  <c r="AD5" i="10"/>
  <c r="X16" i="10"/>
  <c r="X13" i="10"/>
  <c r="X10" i="10"/>
  <c r="X7" i="10"/>
  <c r="X4" i="10"/>
  <c r="Z15" i="10"/>
  <c r="Z12" i="10"/>
  <c r="Z9" i="10"/>
  <c r="Z6" i="10"/>
  <c r="AK3" i="5"/>
  <c r="AC15" i="10"/>
  <c r="AC12" i="10"/>
  <c r="AC9" i="10"/>
  <c r="AC6" i="10"/>
  <c r="AD3" i="10"/>
  <c r="AE14" i="10"/>
  <c r="AE11" i="10"/>
  <c r="AE8" i="10"/>
  <c r="AE5" i="10"/>
  <c r="X22" i="10"/>
  <c r="X25" i="10"/>
  <c r="X31" i="10"/>
  <c r="X33" i="10"/>
  <c r="X41" i="10"/>
  <c r="X47" i="10"/>
  <c r="AB12" i="10"/>
  <c r="Y16" i="10"/>
  <c r="Y13" i="10"/>
  <c r="Y10" i="10"/>
  <c r="Y7" i="10"/>
  <c r="Y4" i="10"/>
  <c r="AA15" i="10"/>
  <c r="AA12" i="10"/>
  <c r="AA9" i="10"/>
  <c r="AA6" i="10"/>
  <c r="AC3" i="10"/>
  <c r="AB14" i="10"/>
  <c r="AB11" i="10"/>
  <c r="AB8" i="10"/>
  <c r="AB5" i="10"/>
  <c r="AD16" i="10"/>
  <c r="AD13" i="10"/>
  <c r="AD10" i="10"/>
  <c r="AD7" i="10"/>
  <c r="AD4" i="10"/>
  <c r="AA41" i="10"/>
  <c r="AD11" i="10"/>
  <c r="X9" i="10"/>
  <c r="X6" i="10"/>
  <c r="AA3" i="10"/>
  <c r="Z8" i="10"/>
  <c r="X27" i="10"/>
  <c r="X30" i="10"/>
  <c r="X46" i="10"/>
  <c r="Y20" i="10"/>
  <c r="Y23" i="10"/>
  <c r="AA37" i="10"/>
  <c r="X20" i="10"/>
  <c r="X39" i="10"/>
  <c r="AA50" i="10"/>
  <c r="X37" i="10"/>
  <c r="AB39" i="10"/>
  <c r="X40" i="10"/>
  <c r="AB41" i="10"/>
  <c r="X42" i="10"/>
  <c r="X43" i="10"/>
  <c r="X44" i="10"/>
  <c r="X45" i="10"/>
  <c r="AB46" i="10"/>
  <c r="AB47" i="10"/>
  <c r="X48" i="10"/>
  <c r="X49" i="10"/>
  <c r="AE37" i="10"/>
  <c r="AA38" i="10"/>
  <c r="AE41" i="10"/>
  <c r="AA42" i="10"/>
  <c r="AA43" i="10"/>
  <c r="AA44" i="10"/>
  <c r="AA45" i="10"/>
  <c r="AA46" i="10"/>
  <c r="AA47" i="10"/>
  <c r="AA48" i="10"/>
  <c r="AA49" i="10"/>
  <c r="Y37" i="10"/>
  <c r="Y38" i="10"/>
  <c r="Y39" i="10"/>
  <c r="Y40" i="10"/>
  <c r="Y41" i="10"/>
  <c r="Y42" i="10"/>
  <c r="Y43" i="10"/>
  <c r="Y44" i="10"/>
  <c r="Y45" i="10"/>
  <c r="Y46" i="10"/>
  <c r="Y47" i="10"/>
  <c r="Y48" i="10"/>
  <c r="Y49" i="10"/>
  <c r="Y50" i="10"/>
  <c r="X38" i="10"/>
  <c r="AA39" i="10"/>
  <c r="AA40" i="10"/>
  <c r="Z37" i="10"/>
  <c r="Z38" i="10"/>
  <c r="Z39" i="10"/>
  <c r="Z40" i="10"/>
  <c r="Z41" i="10"/>
  <c r="Z42" i="10"/>
  <c r="Z43" i="10"/>
  <c r="Z44" i="10"/>
  <c r="Z45" i="10"/>
  <c r="Z46" i="10"/>
  <c r="Z47" i="10"/>
  <c r="Z48" i="10"/>
  <c r="Z49" i="10"/>
  <c r="Z50" i="10"/>
  <c r="AC20" i="10"/>
  <c r="Y21" i="10"/>
  <c r="AC23" i="10"/>
  <c r="Y24" i="10"/>
  <c r="AC25" i="10"/>
  <c r="Y26" i="10"/>
  <c r="Y27" i="10"/>
  <c r="Y28" i="10"/>
  <c r="Y29" i="10"/>
  <c r="Y30" i="10"/>
  <c r="Y31" i="10"/>
  <c r="Y32" i="10"/>
  <c r="AB20" i="10"/>
  <c r="X21" i="10"/>
  <c r="AB22" i="10"/>
  <c r="X23" i="10"/>
  <c r="AB25" i="10"/>
  <c r="X26" i="10"/>
  <c r="AB27" i="10"/>
  <c r="X28" i="10"/>
  <c r="X29" i="10"/>
  <c r="AB30" i="10"/>
  <c r="AB31" i="10"/>
  <c r="X32" i="10"/>
  <c r="AA20" i="10"/>
  <c r="AA21" i="10"/>
  <c r="AA22" i="10"/>
  <c r="AA23" i="10"/>
  <c r="AA24" i="10"/>
  <c r="AA25" i="10"/>
  <c r="AA26" i="10"/>
  <c r="AA27" i="10"/>
  <c r="AA28" i="10"/>
  <c r="AA29" i="10"/>
  <c r="AA30" i="10"/>
  <c r="AA31" i="10"/>
  <c r="AA32" i="10"/>
  <c r="AA33" i="10"/>
  <c r="Y22" i="10"/>
  <c r="X24" i="10"/>
  <c r="Z20" i="10"/>
  <c r="Z21" i="10"/>
  <c r="Z22" i="10"/>
  <c r="Z23" i="10"/>
  <c r="Z24" i="10"/>
  <c r="Z25" i="10"/>
  <c r="Z26" i="10"/>
  <c r="Z27" i="10"/>
  <c r="Z28" i="10"/>
  <c r="Z29" i="10"/>
  <c r="Z30" i="10"/>
  <c r="Z31" i="10"/>
  <c r="Z32" i="10"/>
  <c r="Z33" i="10"/>
  <c r="Z87" i="5" l="1"/>
  <c r="AA87" i="5"/>
  <c r="AB87" i="5"/>
  <c r="Z88" i="5"/>
  <c r="AA88" i="5"/>
  <c r="AB88" i="5"/>
  <c r="Z89" i="5"/>
  <c r="AA89" i="5"/>
  <c r="AB89" i="5"/>
  <c r="AF89" i="5"/>
  <c r="AN89" i="5" s="1"/>
  <c r="AE89" i="5"/>
  <c r="AD89" i="5"/>
  <c r="AC89" i="5"/>
  <c r="AK89" i="5" s="1"/>
  <c r="Y89" i="5"/>
  <c r="X89" i="5"/>
  <c r="W89" i="5"/>
  <c r="V89" i="5"/>
  <c r="U89" i="5"/>
  <c r="T89" i="5"/>
  <c r="AF88" i="5"/>
  <c r="AE88" i="5"/>
  <c r="AM88" i="5" s="1"/>
  <c r="AD88" i="5"/>
  <c r="AH88" i="5" s="1"/>
  <c r="AC88" i="5"/>
  <c r="AK88" i="5" s="1"/>
  <c r="Y88" i="5"/>
  <c r="X88" i="5"/>
  <c r="W88" i="5"/>
  <c r="V88" i="5"/>
  <c r="U88" i="5"/>
  <c r="T88" i="5"/>
  <c r="AF87" i="5"/>
  <c r="AN87" i="5" s="1"/>
  <c r="AE87" i="5"/>
  <c r="AM87" i="5" s="1"/>
  <c r="AD87" i="5"/>
  <c r="AL87" i="5" s="1"/>
  <c r="AC87" i="5"/>
  <c r="AK87" i="5" s="1"/>
  <c r="Y87" i="5"/>
  <c r="X87" i="5"/>
  <c r="W87" i="5"/>
  <c r="V87" i="5"/>
  <c r="U87" i="5"/>
  <c r="T87" i="5"/>
  <c r="AF59" i="5"/>
  <c r="AN59" i="5" s="1"/>
  <c r="AE59" i="5"/>
  <c r="AM59" i="5" s="1"/>
  <c r="AD59" i="5"/>
  <c r="AL59" i="5" s="1"/>
  <c r="AC59" i="5"/>
  <c r="AK59" i="5" s="1"/>
  <c r="AB59" i="5"/>
  <c r="AA59" i="5"/>
  <c r="Z59" i="5"/>
  <c r="Y59" i="5"/>
  <c r="X59" i="5"/>
  <c r="W59" i="5"/>
  <c r="V59" i="5"/>
  <c r="U59" i="5"/>
  <c r="AG59" i="5" s="1"/>
  <c r="T59" i="5"/>
  <c r="AF58" i="5"/>
  <c r="AN58" i="5" s="1"/>
  <c r="AE58" i="5"/>
  <c r="AM58" i="5" s="1"/>
  <c r="AD58" i="5"/>
  <c r="AC58" i="5"/>
  <c r="AK58" i="5" s="1"/>
  <c r="AB58" i="5"/>
  <c r="AA58" i="5"/>
  <c r="Z58" i="5"/>
  <c r="Y58" i="5"/>
  <c r="X58" i="5"/>
  <c r="W58" i="5"/>
  <c r="V58" i="5"/>
  <c r="U58" i="5"/>
  <c r="T58" i="5"/>
  <c r="AF57" i="5"/>
  <c r="AN57" i="5" s="1"/>
  <c r="AE57" i="5"/>
  <c r="AM57" i="5" s="1"/>
  <c r="AD57" i="5"/>
  <c r="AL57" i="5" s="1"/>
  <c r="AC57" i="5"/>
  <c r="AK57" i="5" s="1"/>
  <c r="AB57" i="5"/>
  <c r="AA57" i="5"/>
  <c r="Z57" i="5"/>
  <c r="Y57" i="5"/>
  <c r="X57" i="5"/>
  <c r="W57" i="5"/>
  <c r="V57" i="5"/>
  <c r="U57" i="5"/>
  <c r="T57" i="5"/>
  <c r="AF29" i="5"/>
  <c r="AN29" i="5" s="1"/>
  <c r="AE29" i="5"/>
  <c r="AM29" i="5" s="1"/>
  <c r="AD29" i="5"/>
  <c r="AL29" i="5" s="1"/>
  <c r="AC29" i="5"/>
  <c r="AK29" i="5" s="1"/>
  <c r="AF28" i="5"/>
  <c r="AN28" i="5" s="1"/>
  <c r="AE28" i="5"/>
  <c r="AM28" i="5" s="1"/>
  <c r="AD28" i="5"/>
  <c r="AL28" i="5" s="1"/>
  <c r="AC28" i="5"/>
  <c r="AK28" i="5" s="1"/>
  <c r="AF27" i="5"/>
  <c r="AN27" i="5" s="1"/>
  <c r="AE27" i="5"/>
  <c r="AM27" i="5" s="1"/>
  <c r="AD27" i="5"/>
  <c r="AL27" i="5" s="1"/>
  <c r="AC27" i="5"/>
  <c r="AK27" i="5" s="1"/>
  <c r="Z27" i="5"/>
  <c r="AA27" i="5"/>
  <c r="AB27" i="5"/>
  <c r="Z28" i="5"/>
  <c r="AA28" i="5"/>
  <c r="AB28" i="5"/>
  <c r="Z29" i="5"/>
  <c r="AA29" i="5"/>
  <c r="AB29" i="5"/>
  <c r="Y29" i="5"/>
  <c r="X29" i="5"/>
  <c r="W29" i="5"/>
  <c r="V29" i="5"/>
  <c r="U29" i="5"/>
  <c r="T29" i="5"/>
  <c r="Y28" i="5"/>
  <c r="X28" i="5"/>
  <c r="W28" i="5"/>
  <c r="V28" i="5"/>
  <c r="U28" i="5"/>
  <c r="T28" i="5"/>
  <c r="Y27" i="5"/>
  <c r="X27" i="5"/>
  <c r="W27" i="5"/>
  <c r="V27" i="5"/>
  <c r="U27" i="5"/>
  <c r="T27" i="5"/>
  <c r="I27" i="4"/>
  <c r="J27" i="4"/>
  <c r="K27" i="4"/>
  <c r="I28" i="4"/>
  <c r="J28" i="4"/>
  <c r="K28" i="4"/>
  <c r="I29" i="4"/>
  <c r="J29" i="4"/>
  <c r="K29" i="4"/>
  <c r="AH89" i="5" l="1"/>
  <c r="AH58" i="5"/>
  <c r="AL88" i="5"/>
  <c r="AI89" i="5"/>
  <c r="AJ88" i="5"/>
  <c r="AH87" i="5"/>
  <c r="AN88" i="5"/>
  <c r="AL89" i="5"/>
  <c r="AI87" i="5"/>
  <c r="AG88" i="5"/>
  <c r="AM89" i="5"/>
  <c r="AG87" i="5"/>
  <c r="AI88" i="5"/>
  <c r="AG89" i="5"/>
  <c r="AJ87" i="5"/>
  <c r="AJ89" i="5"/>
  <c r="AI57" i="5"/>
  <c r="AL58" i="5"/>
  <c r="AJ57" i="5"/>
  <c r="AI58" i="5"/>
  <c r="AH59" i="5"/>
  <c r="AG57" i="5"/>
  <c r="AJ58" i="5"/>
  <c r="AI59" i="5"/>
  <c r="AH57" i="5"/>
  <c r="AG58" i="5"/>
  <c r="AJ59" i="5"/>
  <c r="AJ27" i="5"/>
  <c r="AJ28" i="5"/>
  <c r="AJ29" i="5"/>
  <c r="AG27" i="5"/>
  <c r="AG28" i="5"/>
  <c r="AG29" i="5"/>
  <c r="AH27" i="5"/>
  <c r="AH28" i="5"/>
  <c r="AH29" i="5"/>
  <c r="AI27" i="5"/>
  <c r="AI28" i="5"/>
  <c r="AI29" i="5"/>
  <c r="AF56" i="5" l="1"/>
  <c r="AN56" i="5" s="1"/>
  <c r="AE56" i="5"/>
  <c r="AM56" i="5" s="1"/>
  <c r="AD56" i="5"/>
  <c r="AC56" i="5"/>
  <c r="AK56" i="5" s="1"/>
  <c r="AB56" i="5"/>
  <c r="AA56" i="5"/>
  <c r="Z56" i="5"/>
  <c r="Y56" i="5"/>
  <c r="X56" i="5"/>
  <c r="W56" i="5"/>
  <c r="V56" i="5"/>
  <c r="U56" i="5"/>
  <c r="T56" i="5"/>
  <c r="AF55" i="5"/>
  <c r="AN55" i="5" s="1"/>
  <c r="AE55" i="5"/>
  <c r="AD55" i="5"/>
  <c r="AL55" i="5" s="1"/>
  <c r="AC55" i="5"/>
  <c r="AK55" i="5" s="1"/>
  <c r="AB55" i="5"/>
  <c r="AA55" i="5"/>
  <c r="Z55" i="5"/>
  <c r="Y55" i="5"/>
  <c r="X55" i="5"/>
  <c r="W55" i="5"/>
  <c r="V55" i="5"/>
  <c r="U55" i="5"/>
  <c r="T55" i="5"/>
  <c r="AF54" i="5"/>
  <c r="AN54" i="5" s="1"/>
  <c r="AE54" i="5"/>
  <c r="AD54" i="5"/>
  <c r="AL54" i="5" s="1"/>
  <c r="AC54" i="5"/>
  <c r="AK54" i="5" s="1"/>
  <c r="AB54" i="5"/>
  <c r="AA54" i="5"/>
  <c r="Z54" i="5"/>
  <c r="Y54" i="5"/>
  <c r="X54" i="5"/>
  <c r="W54" i="5"/>
  <c r="V54" i="5"/>
  <c r="U54" i="5"/>
  <c r="T54" i="5"/>
  <c r="AF53" i="5"/>
  <c r="AN53" i="5" s="1"/>
  <c r="AE53" i="5"/>
  <c r="AM53" i="5" s="1"/>
  <c r="AD53" i="5"/>
  <c r="AL53" i="5" s="1"/>
  <c r="AC53" i="5"/>
  <c r="AK53" i="5" s="1"/>
  <c r="AB53" i="5"/>
  <c r="AA53" i="5"/>
  <c r="Z53" i="5"/>
  <c r="Y53" i="5"/>
  <c r="X53" i="5"/>
  <c r="W53" i="5"/>
  <c r="V53" i="5"/>
  <c r="U53" i="5"/>
  <c r="T53" i="5"/>
  <c r="AF52" i="5"/>
  <c r="AN52" i="5" s="1"/>
  <c r="AE52" i="5"/>
  <c r="AM52" i="5" s="1"/>
  <c r="AD52" i="5"/>
  <c r="AC52" i="5"/>
  <c r="AK52" i="5" s="1"/>
  <c r="AB52" i="5"/>
  <c r="AA52" i="5"/>
  <c r="Z52" i="5"/>
  <c r="Y52" i="5"/>
  <c r="X52" i="5"/>
  <c r="W52" i="5"/>
  <c r="V52" i="5"/>
  <c r="U52" i="5"/>
  <c r="T52" i="5"/>
  <c r="AF51" i="5"/>
  <c r="AN51" i="5" s="1"/>
  <c r="AE51" i="5"/>
  <c r="AM51" i="5" s="1"/>
  <c r="AD51" i="5"/>
  <c r="AL51" i="5" s="1"/>
  <c r="AC51" i="5"/>
  <c r="AK51" i="5" s="1"/>
  <c r="AB51" i="5"/>
  <c r="AA51" i="5"/>
  <c r="Z51" i="5"/>
  <c r="Y51" i="5"/>
  <c r="X51" i="5"/>
  <c r="W51" i="5"/>
  <c r="V51" i="5"/>
  <c r="U51" i="5"/>
  <c r="T51" i="5"/>
  <c r="AF50" i="5"/>
  <c r="AN50" i="5" s="1"/>
  <c r="AE50" i="5"/>
  <c r="AM50" i="5" s="1"/>
  <c r="AD50" i="5"/>
  <c r="AL50" i="5" s="1"/>
  <c r="AC50" i="5"/>
  <c r="AK50" i="5" s="1"/>
  <c r="AB50" i="5"/>
  <c r="AA50" i="5"/>
  <c r="Z50" i="5"/>
  <c r="Y50" i="5"/>
  <c r="X50" i="5"/>
  <c r="W50" i="5"/>
  <c r="V50" i="5"/>
  <c r="U50" i="5"/>
  <c r="T50" i="5"/>
  <c r="AF49" i="5"/>
  <c r="AE49" i="5"/>
  <c r="AM49" i="5" s="1"/>
  <c r="AD49" i="5"/>
  <c r="AL49" i="5" s="1"/>
  <c r="AC49" i="5"/>
  <c r="AK49" i="5" s="1"/>
  <c r="AB49" i="5"/>
  <c r="AA49" i="5"/>
  <c r="Z49" i="5"/>
  <c r="Y49" i="5"/>
  <c r="X49" i="5"/>
  <c r="W49" i="5"/>
  <c r="V49" i="5"/>
  <c r="U49" i="5"/>
  <c r="T49" i="5"/>
  <c r="AF48" i="5"/>
  <c r="AN48" i="5" s="1"/>
  <c r="AE48" i="5"/>
  <c r="AM48" i="5" s="1"/>
  <c r="AD48" i="5"/>
  <c r="AC48" i="5"/>
  <c r="AK48" i="5" s="1"/>
  <c r="AB48" i="5"/>
  <c r="AA48" i="5"/>
  <c r="Z48" i="5"/>
  <c r="Y48" i="5"/>
  <c r="X48" i="5"/>
  <c r="W48" i="5"/>
  <c r="V48" i="5"/>
  <c r="U48" i="5"/>
  <c r="T48" i="5"/>
  <c r="AF47" i="5"/>
  <c r="AN47" i="5" s="1"/>
  <c r="AE47" i="5"/>
  <c r="AM47" i="5" s="1"/>
  <c r="AD47" i="5"/>
  <c r="AL47" i="5" s="1"/>
  <c r="AC47" i="5"/>
  <c r="AK47" i="5" s="1"/>
  <c r="AB47" i="5"/>
  <c r="AA47" i="5"/>
  <c r="Z47" i="5"/>
  <c r="Y47" i="5"/>
  <c r="X47" i="5"/>
  <c r="W47" i="5"/>
  <c r="V47" i="5"/>
  <c r="U47" i="5"/>
  <c r="T47" i="5"/>
  <c r="AF46" i="5"/>
  <c r="AN46" i="5" s="1"/>
  <c r="AE46" i="5"/>
  <c r="AD46" i="5"/>
  <c r="AL46" i="5" s="1"/>
  <c r="AC46" i="5"/>
  <c r="AK46" i="5" s="1"/>
  <c r="AB46" i="5"/>
  <c r="AA46" i="5"/>
  <c r="Z46" i="5"/>
  <c r="Y46" i="5"/>
  <c r="X46" i="5"/>
  <c r="W46" i="5"/>
  <c r="V46" i="5"/>
  <c r="U46" i="5"/>
  <c r="T46" i="5"/>
  <c r="AF45" i="5"/>
  <c r="AE45" i="5"/>
  <c r="AM45" i="5" s="1"/>
  <c r="AD45" i="5"/>
  <c r="AL45" i="5" s="1"/>
  <c r="AC45" i="5"/>
  <c r="AK45" i="5" s="1"/>
  <c r="AB45" i="5"/>
  <c r="AA45" i="5"/>
  <c r="Z45" i="5"/>
  <c r="Y45" i="5"/>
  <c r="X45" i="5"/>
  <c r="W45" i="5"/>
  <c r="V45" i="5"/>
  <c r="U45" i="5"/>
  <c r="T45" i="5"/>
  <c r="AF44" i="5"/>
  <c r="AN44" i="5" s="1"/>
  <c r="AE44" i="5"/>
  <c r="AM44" i="5" s="1"/>
  <c r="AD44" i="5"/>
  <c r="AL44" i="5" s="1"/>
  <c r="AC44" i="5"/>
  <c r="AB44" i="5"/>
  <c r="AA44" i="5"/>
  <c r="Z44" i="5"/>
  <c r="Y44" i="5"/>
  <c r="X44" i="5"/>
  <c r="W44" i="5"/>
  <c r="V44" i="5"/>
  <c r="U44" i="5"/>
  <c r="T44" i="5"/>
  <c r="AF43" i="5"/>
  <c r="AN43" i="5" s="1"/>
  <c r="AE43" i="5"/>
  <c r="AD43" i="5"/>
  <c r="AL43" i="5" s="1"/>
  <c r="AC43" i="5"/>
  <c r="AK43" i="5" s="1"/>
  <c r="AB43" i="5"/>
  <c r="AA43" i="5"/>
  <c r="Z43" i="5"/>
  <c r="Y43" i="5"/>
  <c r="X43" i="5"/>
  <c r="W43" i="5"/>
  <c r="V43" i="5"/>
  <c r="U43" i="5"/>
  <c r="T43" i="5"/>
  <c r="AF42" i="5"/>
  <c r="AN42" i="5" s="1"/>
  <c r="AE42" i="5"/>
  <c r="AM42" i="5" s="1"/>
  <c r="AD42" i="5"/>
  <c r="AL42" i="5" s="1"/>
  <c r="AC42" i="5"/>
  <c r="AK42" i="5" s="1"/>
  <c r="AB42" i="5"/>
  <c r="AA42" i="5"/>
  <c r="Z42" i="5"/>
  <c r="Y42" i="5"/>
  <c r="X42" i="5"/>
  <c r="W42" i="5"/>
  <c r="V42" i="5"/>
  <c r="U42" i="5"/>
  <c r="T42" i="5"/>
  <c r="AF41" i="5"/>
  <c r="AE41" i="5"/>
  <c r="AM41" i="5" s="1"/>
  <c r="AD41" i="5"/>
  <c r="AL41" i="5" s="1"/>
  <c r="AC41" i="5"/>
  <c r="AK41" i="5" s="1"/>
  <c r="AB41" i="5"/>
  <c r="AA41" i="5"/>
  <c r="Z41" i="5"/>
  <c r="Y41" i="5"/>
  <c r="X41" i="5"/>
  <c r="W41" i="5"/>
  <c r="V41" i="5"/>
  <c r="U41" i="5"/>
  <c r="T41" i="5"/>
  <c r="AF40" i="5"/>
  <c r="AN40" i="5" s="1"/>
  <c r="AE40" i="5"/>
  <c r="AM40" i="5" s="1"/>
  <c r="AD40" i="5"/>
  <c r="AL40" i="5" s="1"/>
  <c r="AC40" i="5"/>
  <c r="AK40" i="5" s="1"/>
  <c r="AB40" i="5"/>
  <c r="AA40" i="5"/>
  <c r="Z40" i="5"/>
  <c r="Y40" i="5"/>
  <c r="X40" i="5"/>
  <c r="W40" i="5"/>
  <c r="V40" i="5"/>
  <c r="U40" i="5"/>
  <c r="T40" i="5"/>
  <c r="AF39" i="5"/>
  <c r="AN39" i="5" s="1"/>
  <c r="AE39" i="5"/>
  <c r="AD39" i="5"/>
  <c r="AL39" i="5" s="1"/>
  <c r="AC39" i="5"/>
  <c r="AK39" i="5" s="1"/>
  <c r="AB39" i="5"/>
  <c r="AA39" i="5"/>
  <c r="Z39" i="5"/>
  <c r="Y39" i="5"/>
  <c r="X39" i="5"/>
  <c r="W39" i="5"/>
  <c r="V39" i="5"/>
  <c r="U39" i="5"/>
  <c r="T39" i="5"/>
  <c r="AF38" i="5"/>
  <c r="AN38" i="5" s="1"/>
  <c r="AE38" i="5"/>
  <c r="AD38" i="5"/>
  <c r="AL38" i="5" s="1"/>
  <c r="AC38" i="5"/>
  <c r="AK38" i="5" s="1"/>
  <c r="AB38" i="5"/>
  <c r="AA38" i="5"/>
  <c r="Z38" i="5"/>
  <c r="Y38" i="5"/>
  <c r="X38" i="5"/>
  <c r="W38" i="5"/>
  <c r="V38" i="5"/>
  <c r="U38" i="5"/>
  <c r="T38" i="5"/>
  <c r="AF37" i="5"/>
  <c r="AE37" i="5"/>
  <c r="AM37" i="5" s="1"/>
  <c r="AD37" i="5"/>
  <c r="AL37" i="5" s="1"/>
  <c r="AC37" i="5"/>
  <c r="AB37" i="5"/>
  <c r="AA37" i="5"/>
  <c r="Z37" i="5"/>
  <c r="Y37" i="5"/>
  <c r="X37" i="5"/>
  <c r="W37" i="5"/>
  <c r="V37" i="5"/>
  <c r="U37" i="5"/>
  <c r="T37" i="5"/>
  <c r="AF36" i="5"/>
  <c r="AN36" i="5" s="1"/>
  <c r="AE36" i="5"/>
  <c r="AM36" i="5" s="1"/>
  <c r="AD36" i="5"/>
  <c r="AL36" i="5" s="1"/>
  <c r="AC36" i="5"/>
  <c r="AB36" i="5"/>
  <c r="AA36" i="5"/>
  <c r="Z36" i="5"/>
  <c r="Y36" i="5"/>
  <c r="X36" i="5"/>
  <c r="W36" i="5"/>
  <c r="V36" i="5"/>
  <c r="U36" i="5"/>
  <c r="T36" i="5"/>
  <c r="AF35" i="5"/>
  <c r="AN35" i="5" s="1"/>
  <c r="AE35" i="5"/>
  <c r="AD35" i="5"/>
  <c r="AL35" i="5" s="1"/>
  <c r="AC35" i="5"/>
  <c r="AK35" i="5" s="1"/>
  <c r="AB35" i="5"/>
  <c r="AA35" i="5"/>
  <c r="Z35" i="5"/>
  <c r="Y35" i="5"/>
  <c r="X35" i="5"/>
  <c r="W35" i="5"/>
  <c r="V35" i="5"/>
  <c r="U35" i="5"/>
  <c r="T35" i="5"/>
  <c r="AF34" i="5"/>
  <c r="AE34" i="5"/>
  <c r="AD34" i="5"/>
  <c r="AL34" i="5" s="1"/>
  <c r="AC34" i="5"/>
  <c r="AK34" i="5" s="1"/>
  <c r="AB34" i="5"/>
  <c r="AA34" i="5"/>
  <c r="Z34" i="5"/>
  <c r="Y34" i="5"/>
  <c r="X34" i="5"/>
  <c r="W34" i="5"/>
  <c r="V34" i="5"/>
  <c r="U34" i="5"/>
  <c r="T34" i="5"/>
  <c r="AF33" i="5"/>
  <c r="AE33" i="5"/>
  <c r="AM33" i="5" s="1"/>
  <c r="AD33" i="5"/>
  <c r="AL33" i="5" s="1"/>
  <c r="AC33" i="5"/>
  <c r="AK33" i="5" s="1"/>
  <c r="AB33" i="5"/>
  <c r="AA33" i="5"/>
  <c r="Z33" i="5"/>
  <c r="Y33" i="5"/>
  <c r="X33" i="5"/>
  <c r="W33" i="5"/>
  <c r="V33" i="5"/>
  <c r="U33" i="5"/>
  <c r="T33" i="5"/>
  <c r="AF86" i="5"/>
  <c r="AN86" i="5" s="1"/>
  <c r="AE86" i="5"/>
  <c r="AM86" i="5" s="1"/>
  <c r="AD86" i="5"/>
  <c r="AC86" i="5"/>
  <c r="AB86" i="5"/>
  <c r="AA86" i="5"/>
  <c r="Z86" i="5"/>
  <c r="Y86" i="5"/>
  <c r="X86" i="5"/>
  <c r="W86" i="5"/>
  <c r="V86" i="5"/>
  <c r="U86" i="5"/>
  <c r="T86" i="5"/>
  <c r="AF85" i="5"/>
  <c r="AN85" i="5" s="1"/>
  <c r="AE85" i="5"/>
  <c r="AD85" i="5"/>
  <c r="AL85" i="5" s="1"/>
  <c r="AC85" i="5"/>
  <c r="AK85" i="5" s="1"/>
  <c r="AB85" i="5"/>
  <c r="AA85" i="5"/>
  <c r="Z85" i="5"/>
  <c r="Y85" i="5"/>
  <c r="X85" i="5"/>
  <c r="W85" i="5"/>
  <c r="V85" i="5"/>
  <c r="U85" i="5"/>
  <c r="T85" i="5"/>
  <c r="AF84" i="5"/>
  <c r="AN84" i="5" s="1"/>
  <c r="AE84" i="5"/>
  <c r="AD84" i="5"/>
  <c r="AL84" i="5" s="1"/>
  <c r="AC84" i="5"/>
  <c r="AK84" i="5" s="1"/>
  <c r="AB84" i="5"/>
  <c r="AA84" i="5"/>
  <c r="Z84" i="5"/>
  <c r="Y84" i="5"/>
  <c r="X84" i="5"/>
  <c r="W84" i="5"/>
  <c r="V84" i="5"/>
  <c r="U84" i="5"/>
  <c r="T84" i="5"/>
  <c r="AF83" i="5"/>
  <c r="AN83" i="5" s="1"/>
  <c r="AE83" i="5"/>
  <c r="AM83" i="5" s="1"/>
  <c r="AD83" i="5"/>
  <c r="AL83" i="5" s="1"/>
  <c r="AC83" i="5"/>
  <c r="AK83" i="5" s="1"/>
  <c r="AB83" i="5"/>
  <c r="AA83" i="5"/>
  <c r="Z83" i="5"/>
  <c r="Y83" i="5"/>
  <c r="X83" i="5"/>
  <c r="W83" i="5"/>
  <c r="V83" i="5"/>
  <c r="U83" i="5"/>
  <c r="T83" i="5"/>
  <c r="AF82" i="5"/>
  <c r="AN82" i="5" s="1"/>
  <c r="AE82" i="5"/>
  <c r="AM82" i="5" s="1"/>
  <c r="AD82" i="5"/>
  <c r="AC82" i="5"/>
  <c r="AK82" i="5" s="1"/>
  <c r="AB82" i="5"/>
  <c r="AA82" i="5"/>
  <c r="Z82" i="5"/>
  <c r="Y82" i="5"/>
  <c r="X82" i="5"/>
  <c r="W82" i="5"/>
  <c r="V82" i="5"/>
  <c r="U82" i="5"/>
  <c r="T82" i="5"/>
  <c r="AF81" i="5"/>
  <c r="AN81" i="5" s="1"/>
  <c r="AE81" i="5"/>
  <c r="AD81" i="5"/>
  <c r="AL81" i="5" s="1"/>
  <c r="AC81" i="5"/>
  <c r="AK81" i="5" s="1"/>
  <c r="AB81" i="5"/>
  <c r="AA81" i="5"/>
  <c r="Z81" i="5"/>
  <c r="Y81" i="5"/>
  <c r="X81" i="5"/>
  <c r="W81" i="5"/>
  <c r="V81" i="5"/>
  <c r="U81" i="5"/>
  <c r="T81" i="5"/>
  <c r="AF80" i="5"/>
  <c r="AN80" i="5" s="1"/>
  <c r="AE80" i="5"/>
  <c r="AD80" i="5"/>
  <c r="AL80" i="5" s="1"/>
  <c r="AC80" i="5"/>
  <c r="AK80" i="5" s="1"/>
  <c r="AB80" i="5"/>
  <c r="AA80" i="5"/>
  <c r="Z80" i="5"/>
  <c r="Y80" i="5"/>
  <c r="X80" i="5"/>
  <c r="W80" i="5"/>
  <c r="V80" i="5"/>
  <c r="U80" i="5"/>
  <c r="T80" i="5"/>
  <c r="AF79" i="5"/>
  <c r="AN79" i="5" s="1"/>
  <c r="AE79" i="5"/>
  <c r="AM79" i="5" s="1"/>
  <c r="AD79" i="5"/>
  <c r="AL79" i="5" s="1"/>
  <c r="AC79" i="5"/>
  <c r="AK79" i="5" s="1"/>
  <c r="AB79" i="5"/>
  <c r="AA79" i="5"/>
  <c r="Z79" i="5"/>
  <c r="Y79" i="5"/>
  <c r="X79" i="5"/>
  <c r="W79" i="5"/>
  <c r="V79" i="5"/>
  <c r="U79" i="5"/>
  <c r="T79" i="5"/>
  <c r="AF78" i="5"/>
  <c r="AN78" i="5" s="1"/>
  <c r="AE78" i="5"/>
  <c r="AM78" i="5" s="1"/>
  <c r="AD78" i="5"/>
  <c r="AL78" i="5" s="1"/>
  <c r="AC78" i="5"/>
  <c r="AK78" i="5" s="1"/>
  <c r="AB78" i="5"/>
  <c r="AA78" i="5"/>
  <c r="Z78" i="5"/>
  <c r="Y78" i="5"/>
  <c r="X78" i="5"/>
  <c r="W78" i="5"/>
  <c r="V78" i="5"/>
  <c r="U78" i="5"/>
  <c r="T78" i="5"/>
  <c r="AF77" i="5"/>
  <c r="AN77" i="5" s="1"/>
  <c r="AE77" i="5"/>
  <c r="AM77" i="5" s="1"/>
  <c r="AD77" i="5"/>
  <c r="AC77" i="5"/>
  <c r="AK77" i="5" s="1"/>
  <c r="AB77" i="5"/>
  <c r="AA77" i="5"/>
  <c r="Z77" i="5"/>
  <c r="Y77" i="5"/>
  <c r="X77" i="5"/>
  <c r="W77" i="5"/>
  <c r="V77" i="5"/>
  <c r="U77" i="5"/>
  <c r="T77" i="5"/>
  <c r="AF76" i="5"/>
  <c r="AE76" i="5"/>
  <c r="AD76" i="5"/>
  <c r="AL76" i="5" s="1"/>
  <c r="AC76" i="5"/>
  <c r="AK76" i="5" s="1"/>
  <c r="AB76" i="5"/>
  <c r="AA76" i="5"/>
  <c r="Z76" i="5"/>
  <c r="Y76" i="5"/>
  <c r="X76" i="5"/>
  <c r="W76" i="5"/>
  <c r="V76" i="5"/>
  <c r="U76" i="5"/>
  <c r="T76" i="5"/>
  <c r="AF75" i="5"/>
  <c r="AN75" i="5" s="1"/>
  <c r="AE75" i="5"/>
  <c r="AM75" i="5" s="1"/>
  <c r="AD75" i="5"/>
  <c r="AL75" i="5" s="1"/>
  <c r="AC75" i="5"/>
  <c r="AK75" i="5" s="1"/>
  <c r="AB75" i="5"/>
  <c r="AA75" i="5"/>
  <c r="Z75" i="5"/>
  <c r="Y75" i="5"/>
  <c r="X75" i="5"/>
  <c r="W75" i="5"/>
  <c r="V75" i="5"/>
  <c r="U75" i="5"/>
  <c r="T75" i="5"/>
  <c r="AF74" i="5"/>
  <c r="AN74" i="5" s="1"/>
  <c r="AE74" i="5"/>
  <c r="AM74" i="5" s="1"/>
  <c r="AD74" i="5"/>
  <c r="AL74" i="5" s="1"/>
  <c r="AC74" i="5"/>
  <c r="AK74" i="5" s="1"/>
  <c r="AB74" i="5"/>
  <c r="AA74" i="5"/>
  <c r="Z74" i="5"/>
  <c r="Y74" i="5"/>
  <c r="X74" i="5"/>
  <c r="W74" i="5"/>
  <c r="V74" i="5"/>
  <c r="U74" i="5"/>
  <c r="T74" i="5"/>
  <c r="AF73" i="5"/>
  <c r="AN73" i="5" s="1"/>
  <c r="AE73" i="5"/>
  <c r="AM73" i="5" s="1"/>
  <c r="AD73" i="5"/>
  <c r="AL73" i="5" s="1"/>
  <c r="AC73" i="5"/>
  <c r="AK73" i="5" s="1"/>
  <c r="AB73" i="5"/>
  <c r="AA73" i="5"/>
  <c r="Z73" i="5"/>
  <c r="Y73" i="5"/>
  <c r="X73" i="5"/>
  <c r="AH73" i="5" s="1"/>
  <c r="W73" i="5"/>
  <c r="V73" i="5"/>
  <c r="U73" i="5"/>
  <c r="T73" i="5"/>
  <c r="AF72" i="5"/>
  <c r="AE72" i="5"/>
  <c r="AD72" i="5"/>
  <c r="AL72" i="5" s="1"/>
  <c r="AC72" i="5"/>
  <c r="AK72" i="5" s="1"/>
  <c r="AB72" i="5"/>
  <c r="AA72" i="5"/>
  <c r="Z72" i="5"/>
  <c r="Y72" i="5"/>
  <c r="X72" i="5"/>
  <c r="W72" i="5"/>
  <c r="V72" i="5"/>
  <c r="U72" i="5"/>
  <c r="T72" i="5"/>
  <c r="AF71" i="5"/>
  <c r="AN71" i="5" s="1"/>
  <c r="AE71" i="5"/>
  <c r="AM71" i="5" s="1"/>
  <c r="AD71" i="5"/>
  <c r="AL71" i="5" s="1"/>
  <c r="AC71" i="5"/>
  <c r="AK71" i="5" s="1"/>
  <c r="AB71" i="5"/>
  <c r="AA71" i="5"/>
  <c r="Z71" i="5"/>
  <c r="Y71" i="5"/>
  <c r="X71" i="5"/>
  <c r="W71" i="5"/>
  <c r="V71" i="5"/>
  <c r="U71" i="5"/>
  <c r="T71" i="5"/>
  <c r="AF70" i="5"/>
  <c r="AN70" i="5" s="1"/>
  <c r="AE70" i="5"/>
  <c r="AM70" i="5" s="1"/>
  <c r="AD70" i="5"/>
  <c r="AL70" i="5" s="1"/>
  <c r="AC70" i="5"/>
  <c r="AK70" i="5" s="1"/>
  <c r="AB70" i="5"/>
  <c r="AA70" i="5"/>
  <c r="Z70" i="5"/>
  <c r="Y70" i="5"/>
  <c r="X70" i="5"/>
  <c r="W70" i="5"/>
  <c r="V70" i="5"/>
  <c r="U70" i="5"/>
  <c r="T70" i="5"/>
  <c r="AF69" i="5"/>
  <c r="AN69" i="5" s="1"/>
  <c r="AE69" i="5"/>
  <c r="AD69" i="5"/>
  <c r="AL69" i="5" s="1"/>
  <c r="AC69" i="5"/>
  <c r="AK69" i="5" s="1"/>
  <c r="AB69" i="5"/>
  <c r="AA69" i="5"/>
  <c r="Z69" i="5"/>
  <c r="Y69" i="5"/>
  <c r="X69" i="5"/>
  <c r="W69" i="5"/>
  <c r="V69" i="5"/>
  <c r="U69" i="5"/>
  <c r="T69" i="5"/>
  <c r="AF68" i="5"/>
  <c r="AN68" i="5" s="1"/>
  <c r="AE68" i="5"/>
  <c r="AD68" i="5"/>
  <c r="AL68" i="5" s="1"/>
  <c r="AC68" i="5"/>
  <c r="AK68" i="5" s="1"/>
  <c r="AB68" i="5"/>
  <c r="AA68" i="5"/>
  <c r="Z68" i="5"/>
  <c r="Y68" i="5"/>
  <c r="X68" i="5"/>
  <c r="W68" i="5"/>
  <c r="V68" i="5"/>
  <c r="U68" i="5"/>
  <c r="T68" i="5"/>
  <c r="AF67" i="5"/>
  <c r="AN67" i="5" s="1"/>
  <c r="AE67" i="5"/>
  <c r="AM67" i="5" s="1"/>
  <c r="AD67" i="5"/>
  <c r="AL67" i="5" s="1"/>
  <c r="AC67" i="5"/>
  <c r="AK67" i="5" s="1"/>
  <c r="AB67" i="5"/>
  <c r="AA67" i="5"/>
  <c r="Z67" i="5"/>
  <c r="Y67" i="5"/>
  <c r="AJ67" i="5" s="1"/>
  <c r="X67" i="5"/>
  <c r="W67" i="5"/>
  <c r="V67" i="5"/>
  <c r="U67" i="5"/>
  <c r="T67" i="5"/>
  <c r="AF66" i="5"/>
  <c r="AN66" i="5" s="1"/>
  <c r="AE66" i="5"/>
  <c r="AM66" i="5" s="1"/>
  <c r="AD66" i="5"/>
  <c r="AL66" i="5" s="1"/>
  <c r="AC66" i="5"/>
  <c r="AK66" i="5" s="1"/>
  <c r="AB66" i="5"/>
  <c r="AA66" i="5"/>
  <c r="Z66" i="5"/>
  <c r="Y66" i="5"/>
  <c r="X66" i="5"/>
  <c r="W66" i="5"/>
  <c r="V66" i="5"/>
  <c r="U66" i="5"/>
  <c r="T66" i="5"/>
  <c r="AF65" i="5"/>
  <c r="AN65" i="5" s="1"/>
  <c r="AE65" i="5"/>
  <c r="AD65" i="5"/>
  <c r="AL65" i="5" s="1"/>
  <c r="AC65" i="5"/>
  <c r="AK65" i="5" s="1"/>
  <c r="AB65" i="5"/>
  <c r="AA65" i="5"/>
  <c r="Z65" i="5"/>
  <c r="Y65" i="5"/>
  <c r="X65" i="5"/>
  <c r="W65" i="5"/>
  <c r="V65" i="5"/>
  <c r="U65" i="5"/>
  <c r="T65" i="5"/>
  <c r="AF64" i="5"/>
  <c r="AN64" i="5" s="1"/>
  <c r="AE64" i="5"/>
  <c r="AD64" i="5"/>
  <c r="AL64" i="5" s="1"/>
  <c r="AC64" i="5"/>
  <c r="AK64" i="5" s="1"/>
  <c r="AB64" i="5"/>
  <c r="AA64" i="5"/>
  <c r="Z64" i="5"/>
  <c r="Y64" i="5"/>
  <c r="X64" i="5"/>
  <c r="W64" i="5"/>
  <c r="V64" i="5"/>
  <c r="U64" i="5"/>
  <c r="T64" i="5"/>
  <c r="AF63" i="5"/>
  <c r="AN63" i="5" s="1"/>
  <c r="AE63" i="5"/>
  <c r="AM63" i="5" s="1"/>
  <c r="AD63" i="5"/>
  <c r="AL63" i="5" s="1"/>
  <c r="AC63" i="5"/>
  <c r="AK63" i="5" s="1"/>
  <c r="AB63" i="5"/>
  <c r="AA63" i="5"/>
  <c r="Z63" i="5"/>
  <c r="Y63" i="5"/>
  <c r="X63" i="5"/>
  <c r="W63" i="5"/>
  <c r="V63" i="5"/>
  <c r="U63" i="5"/>
  <c r="T63" i="5"/>
  <c r="T3" i="5"/>
  <c r="U3" i="5"/>
  <c r="AG3" i="5" s="1"/>
  <c r="V3" i="5"/>
  <c r="W3" i="5"/>
  <c r="X3" i="5"/>
  <c r="Y3" i="5"/>
  <c r="Z3" i="5"/>
  <c r="AA3" i="5"/>
  <c r="AB3" i="5"/>
  <c r="AD3" i="5"/>
  <c r="AL3" i="5" s="1"/>
  <c r="AE3" i="5"/>
  <c r="AF3" i="5"/>
  <c r="T4" i="5"/>
  <c r="U4" i="5"/>
  <c r="V4" i="5"/>
  <c r="W4" i="5"/>
  <c r="X4" i="5"/>
  <c r="Y4" i="5"/>
  <c r="Z4" i="5"/>
  <c r="AA4" i="5"/>
  <c r="AB4" i="5"/>
  <c r="AC4" i="5"/>
  <c r="AK4" i="5" s="1"/>
  <c r="AD4" i="5"/>
  <c r="AL4" i="5" s="1"/>
  <c r="AE4" i="5"/>
  <c r="AM4" i="5" s="1"/>
  <c r="AF4" i="5"/>
  <c r="AN4" i="5" s="1"/>
  <c r="T5" i="5"/>
  <c r="U5" i="5"/>
  <c r="V5" i="5"/>
  <c r="W5" i="5"/>
  <c r="X5" i="5"/>
  <c r="Y5" i="5"/>
  <c r="Z5" i="5"/>
  <c r="AA5" i="5"/>
  <c r="AB5" i="5"/>
  <c r="AC5" i="5"/>
  <c r="AK5" i="5" s="1"/>
  <c r="AD5" i="5"/>
  <c r="AL5" i="5" s="1"/>
  <c r="AE5" i="5"/>
  <c r="AM5" i="5" s="1"/>
  <c r="AF5" i="5"/>
  <c r="AN5" i="5" s="1"/>
  <c r="AG5" i="5"/>
  <c r="T6" i="5"/>
  <c r="U6" i="5"/>
  <c r="V6" i="5"/>
  <c r="W6" i="5"/>
  <c r="X6" i="5"/>
  <c r="Y6" i="5"/>
  <c r="Z6" i="5"/>
  <c r="AA6" i="5"/>
  <c r="AB6" i="5"/>
  <c r="AC6" i="5"/>
  <c r="AK6" i="5" s="1"/>
  <c r="AD6" i="5"/>
  <c r="AL6" i="5" s="1"/>
  <c r="AE6" i="5"/>
  <c r="AM6" i="5" s="1"/>
  <c r="AF6" i="5"/>
  <c r="AN6" i="5" s="1"/>
  <c r="T7" i="5"/>
  <c r="U7" i="5"/>
  <c r="V7" i="5"/>
  <c r="W7" i="5"/>
  <c r="X7" i="5"/>
  <c r="Y7" i="5"/>
  <c r="Z7" i="5"/>
  <c r="AA7" i="5"/>
  <c r="AB7" i="5"/>
  <c r="AC7" i="5"/>
  <c r="AK7" i="5" s="1"/>
  <c r="AD7" i="5"/>
  <c r="AL7" i="5" s="1"/>
  <c r="AE7" i="5"/>
  <c r="AM7" i="5" s="1"/>
  <c r="AF7" i="5"/>
  <c r="AN7" i="5" s="1"/>
  <c r="T8" i="5"/>
  <c r="U8" i="5"/>
  <c r="V8" i="5"/>
  <c r="W8" i="5"/>
  <c r="X8" i="5"/>
  <c r="Y8" i="5"/>
  <c r="Z8" i="5"/>
  <c r="AA8" i="5"/>
  <c r="AB8" i="5"/>
  <c r="AC8" i="5"/>
  <c r="AK8" i="5" s="1"/>
  <c r="AD8" i="5"/>
  <c r="AE8" i="5"/>
  <c r="AM8" i="5" s="1"/>
  <c r="AF8" i="5"/>
  <c r="AL8" i="5"/>
  <c r="T9" i="5"/>
  <c r="U9" i="5"/>
  <c r="V9" i="5"/>
  <c r="W9" i="5"/>
  <c r="X9" i="5"/>
  <c r="Y9" i="5"/>
  <c r="Z9" i="5"/>
  <c r="AA9" i="5"/>
  <c r="AB9" i="5"/>
  <c r="AC9" i="5"/>
  <c r="AK9" i="5" s="1"/>
  <c r="AD9" i="5"/>
  <c r="AL9" i="5" s="1"/>
  <c r="AE9" i="5"/>
  <c r="AM9" i="5" s="1"/>
  <c r="AF9" i="5"/>
  <c r="T10" i="5"/>
  <c r="U10" i="5"/>
  <c r="V10" i="5"/>
  <c r="W10" i="5"/>
  <c r="X10" i="5"/>
  <c r="Y10" i="5"/>
  <c r="Z10" i="5"/>
  <c r="AA10" i="5"/>
  <c r="AB10" i="5"/>
  <c r="AC10" i="5"/>
  <c r="AK10" i="5" s="1"/>
  <c r="AD10" i="5"/>
  <c r="AL10" i="5" s="1"/>
  <c r="AE10" i="5"/>
  <c r="AM10" i="5" s="1"/>
  <c r="AF10" i="5"/>
  <c r="T11" i="5"/>
  <c r="U11" i="5"/>
  <c r="V11" i="5"/>
  <c r="W11" i="5"/>
  <c r="X11" i="5"/>
  <c r="Y11" i="5"/>
  <c r="Z11" i="5"/>
  <c r="AA11" i="5"/>
  <c r="AB11" i="5"/>
  <c r="AC11" i="5"/>
  <c r="AD11" i="5"/>
  <c r="AL11" i="5" s="1"/>
  <c r="AE11" i="5"/>
  <c r="AM11" i="5" s="1"/>
  <c r="AF11" i="5"/>
  <c r="T12" i="5"/>
  <c r="U12" i="5"/>
  <c r="V12" i="5"/>
  <c r="W12" i="5"/>
  <c r="X12" i="5"/>
  <c r="Y12" i="5"/>
  <c r="Z12" i="5"/>
  <c r="AA12" i="5"/>
  <c r="AB12" i="5"/>
  <c r="AC12" i="5"/>
  <c r="AG12" i="5" s="1"/>
  <c r="AD12" i="5"/>
  <c r="AE12" i="5"/>
  <c r="AM12" i="5" s="1"/>
  <c r="AF12" i="5"/>
  <c r="AN12" i="5" s="1"/>
  <c r="T13" i="5"/>
  <c r="U13" i="5"/>
  <c r="V13" i="5"/>
  <c r="W13" i="5"/>
  <c r="X13" i="5"/>
  <c r="Y13" i="5"/>
  <c r="Z13" i="5"/>
  <c r="AA13" i="5"/>
  <c r="AB13" i="5"/>
  <c r="AC13" i="5"/>
  <c r="AK13" i="5" s="1"/>
  <c r="AD13" i="5"/>
  <c r="AL13" i="5" s="1"/>
  <c r="AE13" i="5"/>
  <c r="AM13" i="5" s="1"/>
  <c r="AF13" i="5"/>
  <c r="AN13" i="5" s="1"/>
  <c r="T14" i="5"/>
  <c r="U14" i="5"/>
  <c r="V14" i="5"/>
  <c r="W14" i="5"/>
  <c r="X14" i="5"/>
  <c r="Y14" i="5"/>
  <c r="Z14" i="5"/>
  <c r="AA14" i="5"/>
  <c r="AB14" i="5"/>
  <c r="AC14" i="5"/>
  <c r="AD14" i="5"/>
  <c r="AL14" i="5" s="1"/>
  <c r="AE14" i="5"/>
  <c r="AF14" i="5"/>
  <c r="AN14" i="5" s="1"/>
  <c r="T15" i="5"/>
  <c r="U15" i="5"/>
  <c r="V15" i="5"/>
  <c r="W15" i="5"/>
  <c r="X15" i="5"/>
  <c r="Y15" i="5"/>
  <c r="Z15" i="5"/>
  <c r="AA15" i="5"/>
  <c r="AB15" i="5"/>
  <c r="AC15" i="5"/>
  <c r="AK15" i="5" s="1"/>
  <c r="AD15" i="5"/>
  <c r="AL15" i="5" s="1"/>
  <c r="AE15" i="5"/>
  <c r="AM15" i="5" s="1"/>
  <c r="AF15" i="5"/>
  <c r="AN15" i="5" s="1"/>
  <c r="T16" i="5"/>
  <c r="U16" i="5"/>
  <c r="V16" i="5"/>
  <c r="W16" i="5"/>
  <c r="X16" i="5"/>
  <c r="Y16" i="5"/>
  <c r="Z16" i="5"/>
  <c r="AA16" i="5"/>
  <c r="AB16" i="5"/>
  <c r="AC16" i="5"/>
  <c r="AK16" i="5" s="1"/>
  <c r="AD16" i="5"/>
  <c r="AL16" i="5" s="1"/>
  <c r="AE16" i="5"/>
  <c r="AF16" i="5"/>
  <c r="AN16" i="5" s="1"/>
  <c r="T17" i="5"/>
  <c r="U17" i="5"/>
  <c r="V17" i="5"/>
  <c r="W17" i="5"/>
  <c r="X17" i="5"/>
  <c r="Y17" i="5"/>
  <c r="Z17" i="5"/>
  <c r="AA17" i="5"/>
  <c r="AB17" i="5"/>
  <c r="AC17" i="5"/>
  <c r="AK17" i="5" s="1"/>
  <c r="AD17" i="5"/>
  <c r="AE17" i="5"/>
  <c r="AM17" i="5" s="1"/>
  <c r="AF17" i="5"/>
  <c r="AN17" i="5" s="1"/>
  <c r="T18" i="5"/>
  <c r="U18" i="5"/>
  <c r="V18" i="5"/>
  <c r="W18" i="5"/>
  <c r="X18" i="5"/>
  <c r="Y18" i="5"/>
  <c r="Z18" i="5"/>
  <c r="AA18" i="5"/>
  <c r="AB18" i="5"/>
  <c r="AC18" i="5"/>
  <c r="AK18" i="5" s="1"/>
  <c r="AD18" i="5"/>
  <c r="AL18" i="5" s="1"/>
  <c r="AE18" i="5"/>
  <c r="AF18" i="5"/>
  <c r="AN18" i="5" s="1"/>
  <c r="T19" i="5"/>
  <c r="U19" i="5"/>
  <c r="V19" i="5"/>
  <c r="W19" i="5"/>
  <c r="X19" i="5"/>
  <c r="Y19" i="5"/>
  <c r="Z19" i="5"/>
  <c r="AA19" i="5"/>
  <c r="AB19" i="5"/>
  <c r="AC19" i="5"/>
  <c r="AK19" i="5" s="1"/>
  <c r="AD19" i="5"/>
  <c r="AL19" i="5" s="1"/>
  <c r="AE19" i="5"/>
  <c r="AM19" i="5" s="1"/>
  <c r="AF19" i="5"/>
  <c r="AN19" i="5" s="1"/>
  <c r="T20" i="5"/>
  <c r="U20" i="5"/>
  <c r="V20" i="5"/>
  <c r="W20" i="5"/>
  <c r="X20" i="5"/>
  <c r="Y20" i="5"/>
  <c r="Z20" i="5"/>
  <c r="AA20" i="5"/>
  <c r="AB20" i="5"/>
  <c r="AC20" i="5"/>
  <c r="AK20" i="5" s="1"/>
  <c r="AD20" i="5"/>
  <c r="AL20" i="5" s="1"/>
  <c r="AE20" i="5"/>
  <c r="AF20" i="5"/>
  <c r="AN20" i="5" s="1"/>
  <c r="T21" i="5"/>
  <c r="U21" i="5"/>
  <c r="V21" i="5"/>
  <c r="W21" i="5"/>
  <c r="X21" i="5"/>
  <c r="Y21" i="5"/>
  <c r="Z21" i="5"/>
  <c r="AA21" i="5"/>
  <c r="AB21" i="5"/>
  <c r="AC21" i="5"/>
  <c r="AK21" i="5" s="1"/>
  <c r="AD21" i="5"/>
  <c r="AL21" i="5" s="1"/>
  <c r="AE21" i="5"/>
  <c r="AM21" i="5" s="1"/>
  <c r="AF21" i="5"/>
  <c r="AN21" i="5" s="1"/>
  <c r="T22" i="5"/>
  <c r="U22" i="5"/>
  <c r="V22" i="5"/>
  <c r="W22" i="5"/>
  <c r="X22" i="5"/>
  <c r="Y22" i="5"/>
  <c r="Z22" i="5"/>
  <c r="AA22" i="5"/>
  <c r="AB22" i="5"/>
  <c r="AC22" i="5"/>
  <c r="AK22" i="5" s="1"/>
  <c r="AD22" i="5"/>
  <c r="AL22" i="5" s="1"/>
  <c r="AE22" i="5"/>
  <c r="AM22" i="5" s="1"/>
  <c r="AF22" i="5"/>
  <c r="AN22" i="5" s="1"/>
  <c r="T23" i="5"/>
  <c r="U23" i="5"/>
  <c r="V23" i="5"/>
  <c r="W23" i="5"/>
  <c r="X23" i="5"/>
  <c r="Y23" i="5"/>
  <c r="Z23" i="5"/>
  <c r="AA23" i="5"/>
  <c r="AB23" i="5"/>
  <c r="AC23" i="5"/>
  <c r="AK23" i="5" s="1"/>
  <c r="AD23" i="5"/>
  <c r="AL23" i="5" s="1"/>
  <c r="AE23" i="5"/>
  <c r="AF23" i="5"/>
  <c r="T24" i="5"/>
  <c r="U24" i="5"/>
  <c r="V24" i="5"/>
  <c r="W24" i="5"/>
  <c r="X24" i="5"/>
  <c r="Y24" i="5"/>
  <c r="Z24" i="5"/>
  <c r="AA24" i="5"/>
  <c r="AB24" i="5"/>
  <c r="AC24" i="5"/>
  <c r="AK24" i="5" s="1"/>
  <c r="AD24" i="5"/>
  <c r="AL24" i="5" s="1"/>
  <c r="AE24" i="5"/>
  <c r="AM24" i="5" s="1"/>
  <c r="AF24" i="5"/>
  <c r="AN24" i="5" s="1"/>
  <c r="T25" i="5"/>
  <c r="U25" i="5"/>
  <c r="V25" i="5"/>
  <c r="W25" i="5"/>
  <c r="X25" i="5"/>
  <c r="Y25" i="5"/>
  <c r="Z25" i="5"/>
  <c r="AA25" i="5"/>
  <c r="AB25" i="5"/>
  <c r="AC25" i="5"/>
  <c r="AK25" i="5" s="1"/>
  <c r="AD25" i="5"/>
  <c r="AL25" i="5" s="1"/>
  <c r="AE25" i="5"/>
  <c r="AF25" i="5"/>
  <c r="AN25" i="5"/>
  <c r="T26" i="5"/>
  <c r="U26" i="5"/>
  <c r="V26" i="5"/>
  <c r="W26" i="5"/>
  <c r="X26" i="5"/>
  <c r="Y26" i="5"/>
  <c r="Z26" i="5"/>
  <c r="AA26" i="5"/>
  <c r="AB26" i="5"/>
  <c r="AC26" i="5"/>
  <c r="AK26" i="5" s="1"/>
  <c r="AD26" i="5"/>
  <c r="AL26" i="5" s="1"/>
  <c r="AE26" i="5"/>
  <c r="AM26" i="5" s="1"/>
  <c r="AF26" i="5"/>
  <c r="K26" i="4"/>
  <c r="J26" i="4"/>
  <c r="I26" i="4"/>
  <c r="K25" i="4"/>
  <c r="J25" i="4"/>
  <c r="I25" i="4"/>
  <c r="K24" i="4"/>
  <c r="J24" i="4"/>
  <c r="I24" i="4"/>
  <c r="K23" i="4"/>
  <c r="J23" i="4"/>
  <c r="I23" i="4"/>
  <c r="K22" i="4"/>
  <c r="J22" i="4"/>
  <c r="I22" i="4"/>
  <c r="K21" i="4"/>
  <c r="J21" i="4"/>
  <c r="I21" i="4"/>
  <c r="K20" i="4"/>
  <c r="J20" i="4"/>
  <c r="I20" i="4"/>
  <c r="K19" i="4"/>
  <c r="J19" i="4"/>
  <c r="I19" i="4"/>
  <c r="K18" i="4"/>
  <c r="J18" i="4"/>
  <c r="I18" i="4"/>
  <c r="K17" i="4"/>
  <c r="J17" i="4"/>
  <c r="I17" i="4"/>
  <c r="K16" i="4"/>
  <c r="J16" i="4"/>
  <c r="I16" i="4"/>
  <c r="K15" i="4"/>
  <c r="J15" i="4"/>
  <c r="I15" i="4"/>
  <c r="K14" i="4"/>
  <c r="J14" i="4"/>
  <c r="I14" i="4"/>
  <c r="K13" i="4"/>
  <c r="J13" i="4"/>
  <c r="I13" i="4"/>
  <c r="K12" i="4"/>
  <c r="J12" i="4"/>
  <c r="I12" i="4"/>
  <c r="K11" i="4"/>
  <c r="J11" i="4"/>
  <c r="I11" i="4"/>
  <c r="K10" i="4"/>
  <c r="J10" i="4"/>
  <c r="I10" i="4"/>
  <c r="K9" i="4"/>
  <c r="J9" i="4"/>
  <c r="I9" i="4"/>
  <c r="K8" i="4"/>
  <c r="J8" i="4"/>
  <c r="I8" i="4"/>
  <c r="K7" i="4"/>
  <c r="J7" i="4"/>
  <c r="I7" i="4"/>
  <c r="K6" i="4"/>
  <c r="J6" i="4"/>
  <c r="I6" i="4"/>
  <c r="K5" i="4"/>
  <c r="J5" i="4"/>
  <c r="I5" i="4"/>
  <c r="K4" i="4"/>
  <c r="J4" i="4"/>
  <c r="I4" i="4"/>
  <c r="K3" i="4"/>
  <c r="J3" i="4"/>
  <c r="I3" i="4"/>
  <c r="AI46" i="5" l="1"/>
  <c r="AG14" i="5"/>
  <c r="AH65" i="5"/>
  <c r="AG15" i="5"/>
  <c r="AJ76" i="5"/>
  <c r="AG19" i="5"/>
  <c r="AJ75" i="5"/>
  <c r="AI68" i="5"/>
  <c r="AM46" i="5"/>
  <c r="AH48" i="5"/>
  <c r="AJ37" i="5"/>
  <c r="AI54" i="5"/>
  <c r="AG21" i="5"/>
  <c r="AG24" i="5"/>
  <c r="AG20" i="5"/>
  <c r="AI14" i="5"/>
  <c r="AG13" i="5"/>
  <c r="AG11" i="5"/>
  <c r="AG8" i="5"/>
  <c r="AH56" i="5"/>
  <c r="AH20" i="5"/>
  <c r="AI76" i="5"/>
  <c r="AJ33" i="5"/>
  <c r="AI34" i="5"/>
  <c r="AJ49" i="5"/>
  <c r="AH52" i="5"/>
  <c r="AG22" i="5"/>
  <c r="AG7" i="5"/>
  <c r="AG18" i="5"/>
  <c r="AI13" i="5"/>
  <c r="AI38" i="5"/>
  <c r="AJ23" i="5"/>
  <c r="AJ18" i="5"/>
  <c r="AI10" i="5"/>
  <c r="AJ8" i="5"/>
  <c r="AJ63" i="5"/>
  <c r="AI64" i="5"/>
  <c r="AJ71" i="5"/>
  <c r="AI72" i="5"/>
  <c r="AM34" i="5"/>
  <c r="AJ41" i="5"/>
  <c r="AI42" i="5"/>
  <c r="AG25" i="5"/>
  <c r="AI25" i="5"/>
  <c r="AI23" i="5"/>
  <c r="AI18" i="5"/>
  <c r="AH9" i="5"/>
  <c r="AH69" i="5"/>
  <c r="AJ72" i="5"/>
  <c r="AM38" i="5"/>
  <c r="AJ45" i="5"/>
  <c r="AG6" i="5"/>
  <c r="AG36" i="5"/>
  <c r="AK36" i="5"/>
  <c r="AI21" i="5"/>
  <c r="AM18" i="5"/>
  <c r="AI80" i="5"/>
  <c r="AI55" i="5"/>
  <c r="AM23" i="5"/>
  <c r="AJ22" i="5"/>
  <c r="AJ21" i="5"/>
  <c r="AI16" i="5"/>
  <c r="AH12" i="5"/>
  <c r="AI12" i="5"/>
  <c r="AH11" i="5"/>
  <c r="AH10" i="5"/>
  <c r="AI9" i="5"/>
  <c r="AI3" i="5"/>
  <c r="AM64" i="5"/>
  <c r="AI65" i="5"/>
  <c r="AM68" i="5"/>
  <c r="AI69" i="5"/>
  <c r="AM72" i="5"/>
  <c r="AM76" i="5"/>
  <c r="AI81" i="5"/>
  <c r="AH82" i="5"/>
  <c r="AI85" i="5"/>
  <c r="AH86" i="5"/>
  <c r="AJ34" i="5"/>
  <c r="AH35" i="5"/>
  <c r="AG37" i="5"/>
  <c r="AH39" i="5"/>
  <c r="AH43" i="5"/>
  <c r="AH47" i="5"/>
  <c r="AG40" i="5"/>
  <c r="AG44" i="5"/>
  <c r="AK44" i="5"/>
  <c r="AJ13" i="5"/>
  <c r="AJ5" i="5"/>
  <c r="AJ3" i="5"/>
  <c r="AI84" i="5"/>
  <c r="AG86" i="5"/>
  <c r="AH22" i="5"/>
  <c r="AJ20" i="5"/>
  <c r="AJ12" i="5"/>
  <c r="AN33" i="5"/>
  <c r="AN37" i="5"/>
  <c r="AN41" i="5"/>
  <c r="AN45" i="5"/>
  <c r="AI35" i="5"/>
  <c r="AI39" i="5"/>
  <c r="AI43" i="5"/>
  <c r="AG48" i="5"/>
  <c r="AN49" i="5"/>
  <c r="AI50" i="5"/>
  <c r="AH51" i="5"/>
  <c r="AG52" i="5"/>
  <c r="AJ53" i="5"/>
  <c r="AM54" i="5"/>
  <c r="AH55" i="5"/>
  <c r="AG56" i="5"/>
  <c r="AG33" i="5"/>
  <c r="AN34" i="5"/>
  <c r="AM35" i="5"/>
  <c r="AH36" i="5"/>
  <c r="AK37" i="5"/>
  <c r="AM39" i="5"/>
  <c r="AH40" i="5"/>
  <c r="AJ42" i="5"/>
  <c r="AM43" i="5"/>
  <c r="AH44" i="5"/>
  <c r="AG45" i="5"/>
  <c r="AL48" i="5"/>
  <c r="AG49" i="5"/>
  <c r="AJ50" i="5"/>
  <c r="AI51" i="5"/>
  <c r="AL52" i="5"/>
  <c r="AG53" i="5"/>
  <c r="AJ54" i="5"/>
  <c r="AM55" i="5"/>
  <c r="AL56" i="5"/>
  <c r="AH33" i="5"/>
  <c r="AG34" i="5"/>
  <c r="AJ35" i="5"/>
  <c r="AI36" i="5"/>
  <c r="AH37" i="5"/>
  <c r="AG38" i="5"/>
  <c r="AJ39" i="5"/>
  <c r="AI40" i="5"/>
  <c r="AH41" i="5"/>
  <c r="AG42" i="5"/>
  <c r="AJ43" i="5"/>
  <c r="AI44" i="5"/>
  <c r="AH45" i="5"/>
  <c r="AG46" i="5"/>
  <c r="AJ47" i="5"/>
  <c r="AI48" i="5"/>
  <c r="AH49" i="5"/>
  <c r="AG50" i="5"/>
  <c r="AJ51" i="5"/>
  <c r="AI52" i="5"/>
  <c r="AH53" i="5"/>
  <c r="AG54" i="5"/>
  <c r="AJ55" i="5"/>
  <c r="AI56" i="5"/>
  <c r="AJ38" i="5"/>
  <c r="AG41" i="5"/>
  <c r="AJ46" i="5"/>
  <c r="AI47" i="5"/>
  <c r="AI33" i="5"/>
  <c r="AH34" i="5"/>
  <c r="AG35" i="5"/>
  <c r="AJ36" i="5"/>
  <c r="AI37" i="5"/>
  <c r="AH38" i="5"/>
  <c r="AG39" i="5"/>
  <c r="AJ40" i="5"/>
  <c r="AI41" i="5"/>
  <c r="AH42" i="5"/>
  <c r="AG43" i="5"/>
  <c r="AJ44" i="5"/>
  <c r="AI45" i="5"/>
  <c r="AH46" i="5"/>
  <c r="AG47" i="5"/>
  <c r="AJ48" i="5"/>
  <c r="AI49" i="5"/>
  <c r="AH50" i="5"/>
  <c r="AG51" i="5"/>
  <c r="AJ52" i="5"/>
  <c r="AI53" i="5"/>
  <c r="AH54" i="5"/>
  <c r="AG55" i="5"/>
  <c r="AJ56" i="5"/>
  <c r="AG70" i="5"/>
  <c r="AG74" i="5"/>
  <c r="AH77" i="5"/>
  <c r="AL77" i="5"/>
  <c r="AG66" i="5"/>
  <c r="AG78" i="5"/>
  <c r="AJ79" i="5"/>
  <c r="AM80" i="5"/>
  <c r="AH81" i="5"/>
  <c r="AG82" i="5"/>
  <c r="AJ83" i="5"/>
  <c r="AM84" i="5"/>
  <c r="AH85" i="5"/>
  <c r="AK86" i="5"/>
  <c r="AJ64" i="5"/>
  <c r="AM65" i="5"/>
  <c r="AH66" i="5"/>
  <c r="AG67" i="5"/>
  <c r="AJ68" i="5"/>
  <c r="AM69" i="5"/>
  <c r="AH70" i="5"/>
  <c r="AG71" i="5"/>
  <c r="AN72" i="5"/>
  <c r="AI73" i="5"/>
  <c r="AH74" i="5"/>
  <c r="AG75" i="5"/>
  <c r="AN76" i="5"/>
  <c r="AI77" i="5"/>
  <c r="AJ80" i="5"/>
  <c r="AM81" i="5"/>
  <c r="AL82" i="5"/>
  <c r="AG83" i="5"/>
  <c r="AJ84" i="5"/>
  <c r="AM85" i="5"/>
  <c r="AL86" i="5"/>
  <c r="AH63" i="5"/>
  <c r="AG64" i="5"/>
  <c r="AJ65" i="5"/>
  <c r="AI66" i="5"/>
  <c r="AH67" i="5"/>
  <c r="AG68" i="5"/>
  <c r="AJ69" i="5"/>
  <c r="AI70" i="5"/>
  <c r="AH71" i="5"/>
  <c r="AG72" i="5"/>
  <c r="AJ73" i="5"/>
  <c r="AI74" i="5"/>
  <c r="AH75" i="5"/>
  <c r="AG76" i="5"/>
  <c r="AJ77" i="5"/>
  <c r="AI78" i="5"/>
  <c r="AH79" i="5"/>
  <c r="AG80" i="5"/>
  <c r="AJ81" i="5"/>
  <c r="AI82" i="5"/>
  <c r="AH83" i="5"/>
  <c r="AG84" i="5"/>
  <c r="AJ85" i="5"/>
  <c r="AI86" i="5"/>
  <c r="AG63" i="5"/>
  <c r="AH78" i="5"/>
  <c r="AG79" i="5"/>
  <c r="AI63" i="5"/>
  <c r="AH64" i="5"/>
  <c r="AG65" i="5"/>
  <c r="AJ66" i="5"/>
  <c r="AI67" i="5"/>
  <c r="AH68" i="5"/>
  <c r="AG69" i="5"/>
  <c r="AJ70" i="5"/>
  <c r="AI71" i="5"/>
  <c r="AH72" i="5"/>
  <c r="AG73" i="5"/>
  <c r="AJ74" i="5"/>
  <c r="AI75" i="5"/>
  <c r="AH76" i="5"/>
  <c r="AG77" i="5"/>
  <c r="AJ78" i="5"/>
  <c r="AI79" i="5"/>
  <c r="AH80" i="5"/>
  <c r="AG81" i="5"/>
  <c r="AJ82" i="5"/>
  <c r="AI83" i="5"/>
  <c r="AH84" i="5"/>
  <c r="AG85" i="5"/>
  <c r="AJ86" i="5"/>
  <c r="AM25" i="5"/>
  <c r="AI19" i="5"/>
  <c r="AJ10" i="5"/>
  <c r="AM3" i="5"/>
  <c r="AI26" i="5"/>
  <c r="AI24" i="5"/>
  <c r="AH17" i="5"/>
  <c r="AI17" i="5"/>
  <c r="AM16" i="5"/>
  <c r="AI15" i="5"/>
  <c r="AM14" i="5"/>
  <c r="AI7" i="5"/>
  <c r="AI4" i="5"/>
  <c r="AG9" i="5"/>
  <c r="AJ11" i="5"/>
  <c r="AJ9" i="5"/>
  <c r="AJ26" i="5"/>
  <c r="AH26" i="5"/>
  <c r="AJ25" i="5"/>
  <c r="AJ24" i="5"/>
  <c r="AI22" i="5"/>
  <c r="AJ17" i="5"/>
  <c r="AJ16" i="5"/>
  <c r="AJ15" i="5"/>
  <c r="AI5" i="5"/>
  <c r="AG26" i="5"/>
  <c r="AG17" i="5"/>
  <c r="AG16" i="5"/>
  <c r="AG4" i="5"/>
  <c r="AH25" i="5"/>
  <c r="AH21" i="5"/>
  <c r="AH18" i="5"/>
  <c r="AL17" i="5"/>
  <c r="AH13" i="5"/>
  <c r="AL12" i="5"/>
  <c r="AK11" i="5"/>
  <c r="AI11" i="5"/>
  <c r="AN10" i="5"/>
  <c r="AN9" i="5"/>
  <c r="AN8" i="5"/>
  <c r="AJ7" i="5"/>
  <c r="AH7" i="5"/>
  <c r="AI6" i="5"/>
  <c r="AH5" i="5"/>
  <c r="AN26" i="5"/>
  <c r="AH24" i="5"/>
  <c r="AN23" i="5"/>
  <c r="AI20" i="5"/>
  <c r="AK14" i="5"/>
  <c r="AK12" i="5"/>
  <c r="AN11" i="5"/>
  <c r="AG10" i="5"/>
  <c r="AN3" i="5"/>
  <c r="AG23" i="5"/>
  <c r="AH15" i="5"/>
  <c r="AH23" i="5"/>
  <c r="AM20" i="5"/>
  <c r="AJ19" i="5"/>
  <c r="AH19" i="5"/>
  <c r="AH16" i="5"/>
  <c r="AJ14" i="5"/>
  <c r="AH14" i="5"/>
  <c r="AH8" i="5"/>
  <c r="AI8" i="5"/>
  <c r="AJ6" i="5"/>
  <c r="AH6" i="5"/>
  <c r="AJ4" i="5"/>
  <c r="AH4" i="5"/>
  <c r="AH3" i="5"/>
</calcChain>
</file>

<file path=xl/sharedStrings.xml><?xml version="1.0" encoding="utf-8"?>
<sst xmlns="http://schemas.openxmlformats.org/spreadsheetml/2006/main" count="840" uniqueCount="202">
  <si>
    <t xml:space="preserve"> </t>
  </si>
  <si>
    <t>MOF</t>
  </si>
  <si>
    <t>Solvent</t>
  </si>
  <si>
    <t>@0.1 bar</t>
  </si>
  <si>
    <t>@1 bar</t>
  </si>
  <si>
    <t>@10 bar</t>
  </si>
  <si>
    <t>ACUFEK</t>
  </si>
  <si>
    <r>
      <t>H</t>
    </r>
    <r>
      <rPr>
        <vertAlign val="subscript"/>
        <sz val="11"/>
        <color rgb="FF222222"/>
        <rFont val="Calibri"/>
        <family val="2"/>
        <charset val="162"/>
        <scheme val="minor"/>
      </rPr>
      <t>2</t>
    </r>
    <r>
      <rPr>
        <sz val="11"/>
        <color rgb="FF222222"/>
        <rFont val="Calibri"/>
        <family val="2"/>
        <charset val="162"/>
        <scheme val="minor"/>
      </rPr>
      <t>O</t>
    </r>
  </si>
  <si>
    <t>ECOLEP</t>
  </si>
  <si>
    <r>
      <t>H</t>
    </r>
    <r>
      <rPr>
        <vertAlign val="subscript"/>
        <sz val="11"/>
        <rFont val="Calibri"/>
        <family val="2"/>
        <charset val="162"/>
        <scheme val="minor"/>
      </rPr>
      <t>2</t>
    </r>
    <r>
      <rPr>
        <sz val="11"/>
        <rFont val="Calibri"/>
        <family val="2"/>
        <charset val="162"/>
        <scheme val="minor"/>
      </rPr>
      <t>O</t>
    </r>
  </si>
  <si>
    <t>EXOTOB</t>
  </si>
  <si>
    <r>
      <t>H</t>
    </r>
    <r>
      <rPr>
        <vertAlign val="subscript"/>
        <sz val="11"/>
        <rFont val="Calibri"/>
        <family val="2"/>
        <charset val="162"/>
        <scheme val="minor"/>
      </rPr>
      <t>2</t>
    </r>
    <r>
      <rPr>
        <sz val="11"/>
        <rFont val="Calibri"/>
        <family val="2"/>
        <charset val="162"/>
        <scheme val="minor"/>
      </rPr>
      <t xml:space="preserve">O </t>
    </r>
  </si>
  <si>
    <t>LEJRIC</t>
  </si>
  <si>
    <t>NEVPUA</t>
  </si>
  <si>
    <t>NEVQAH</t>
  </si>
  <si>
    <t>NIKDAM</t>
  </si>
  <si>
    <t>OCIYUW</t>
  </si>
  <si>
    <t>OFAWAV</t>
  </si>
  <si>
    <t>OQIQUB</t>
  </si>
  <si>
    <t>OQIQUB01</t>
  </si>
  <si>
    <t>PACZUQ</t>
  </si>
  <si>
    <t>POZHUI</t>
  </si>
  <si>
    <t>RUWXAJ</t>
  </si>
  <si>
    <t>WEMBUN</t>
  </si>
  <si>
    <r>
      <t xml:space="preserve"> protonated H</t>
    </r>
    <r>
      <rPr>
        <vertAlign val="subscript"/>
        <sz val="11"/>
        <rFont val="Calibri"/>
        <family val="2"/>
        <charset val="162"/>
        <scheme val="minor"/>
      </rPr>
      <t>2</t>
    </r>
    <r>
      <rPr>
        <sz val="11"/>
        <rFont val="Calibri"/>
        <family val="2"/>
        <charset val="162"/>
        <scheme val="minor"/>
      </rPr>
      <t>O</t>
    </r>
  </si>
  <si>
    <t>WEMCAU</t>
  </si>
  <si>
    <t>WEMDOJ</t>
  </si>
  <si>
    <r>
      <t xml:space="preserve">  protonatedH</t>
    </r>
    <r>
      <rPr>
        <vertAlign val="subscript"/>
        <sz val="11"/>
        <rFont val="Calibri"/>
        <family val="2"/>
        <charset val="162"/>
        <scheme val="minor"/>
      </rPr>
      <t>2</t>
    </r>
    <r>
      <rPr>
        <sz val="11"/>
        <rFont val="Calibri"/>
        <family val="2"/>
        <charset val="162"/>
        <scheme val="minor"/>
      </rPr>
      <t>O</t>
    </r>
  </si>
  <si>
    <t>WEMDUP</t>
  </si>
  <si>
    <t>WEMFAX</t>
  </si>
  <si>
    <t>WEMFEB</t>
  </si>
  <si>
    <t>WEMFIF</t>
  </si>
  <si>
    <t>WENKEH</t>
  </si>
  <si>
    <t>WENKOR</t>
  </si>
  <si>
    <t>WIKXUJ</t>
  </si>
  <si>
    <t>Without</t>
  </si>
  <si>
    <t>With</t>
  </si>
  <si>
    <r>
      <rPr>
        <b/>
        <sz val="11"/>
        <color rgb="FFFF0000"/>
        <rFont val="Calibri"/>
        <family val="2"/>
        <charset val="162"/>
        <scheme val="minor"/>
      </rPr>
      <t>Ratio</t>
    </r>
    <r>
      <rPr>
        <sz val="11"/>
        <rFont val="Calibri"/>
        <family val="2"/>
        <charset val="162"/>
        <scheme val="minor"/>
      </rPr>
      <t>=Without/With</t>
    </r>
  </si>
  <si>
    <r>
      <t xml:space="preserve">With (PLD, </t>
    </r>
    <r>
      <rPr>
        <sz val="11"/>
        <rFont val="Arial Tur"/>
        <charset val="162"/>
      </rPr>
      <t>Å</t>
    </r>
    <r>
      <rPr>
        <sz val="9.35"/>
        <rFont val="Calibri"/>
        <family val="2"/>
        <charset val="162"/>
      </rPr>
      <t>)</t>
    </r>
  </si>
  <si>
    <r>
      <t xml:space="preserve">Without (PLD, </t>
    </r>
    <r>
      <rPr>
        <sz val="11"/>
        <rFont val="Arial Tur"/>
        <charset val="162"/>
      </rPr>
      <t>Å</t>
    </r>
    <r>
      <rPr>
        <sz val="9.35"/>
        <rFont val="Calibri"/>
        <family val="2"/>
        <charset val="162"/>
      </rPr>
      <t>)</t>
    </r>
  </si>
  <si>
    <r>
      <t xml:space="preserve">With (LCD, </t>
    </r>
    <r>
      <rPr>
        <sz val="11"/>
        <rFont val="Arial Tur"/>
        <charset val="162"/>
      </rPr>
      <t>Å</t>
    </r>
    <r>
      <rPr>
        <sz val="9.35"/>
        <rFont val="Calibri"/>
        <family val="2"/>
        <charset val="162"/>
      </rPr>
      <t>)</t>
    </r>
  </si>
  <si>
    <r>
      <t xml:space="preserve">Without (LCD, </t>
    </r>
    <r>
      <rPr>
        <sz val="11"/>
        <rFont val="Arial Tur"/>
        <charset val="162"/>
      </rPr>
      <t>Å</t>
    </r>
    <r>
      <rPr>
        <sz val="9.35"/>
        <rFont val="Calibri"/>
        <family val="2"/>
        <charset val="162"/>
      </rPr>
      <t>)</t>
    </r>
  </si>
  <si>
    <r>
      <rPr>
        <b/>
        <sz val="11"/>
        <color rgb="FFFF0000"/>
        <rFont val="Calibri"/>
        <family val="2"/>
        <charset val="162"/>
        <scheme val="minor"/>
      </rPr>
      <t xml:space="preserve">Optimized </t>
    </r>
    <r>
      <rPr>
        <sz val="11"/>
        <rFont val="Calibri"/>
        <family val="2"/>
        <charset val="162"/>
        <scheme val="minor"/>
      </rPr>
      <t>bound solvent (CO</t>
    </r>
    <r>
      <rPr>
        <vertAlign val="subscript"/>
        <sz val="11"/>
        <rFont val="Calibri"/>
        <family val="2"/>
        <charset val="162"/>
        <scheme val="minor"/>
      </rPr>
      <t>2</t>
    </r>
    <r>
      <rPr>
        <sz val="11"/>
        <rFont val="Calibri"/>
        <family val="2"/>
        <charset val="162"/>
        <scheme val="minor"/>
      </rPr>
      <t xml:space="preserve"> uptake, mol/kg)</t>
    </r>
  </si>
  <si>
    <r>
      <rPr>
        <b/>
        <sz val="11"/>
        <color rgb="FFFF0000"/>
        <rFont val="Calibri"/>
        <family val="2"/>
        <charset val="162"/>
        <scheme val="minor"/>
      </rPr>
      <t>Without</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 xml:space="preserve"> uptake, mol/kg)</t>
    </r>
  </si>
  <si>
    <r>
      <rPr>
        <b/>
        <sz val="11"/>
        <color rgb="FFFF0000"/>
        <rFont val="Calibri"/>
        <family val="2"/>
        <charset val="162"/>
        <scheme val="minor"/>
      </rPr>
      <t>With</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 xml:space="preserve"> uptake, mol/kg)</t>
    </r>
  </si>
  <si>
    <r>
      <rPr>
        <b/>
        <sz val="11"/>
        <color rgb="FFFF0000"/>
        <rFont val="Calibri"/>
        <family val="2"/>
        <charset val="162"/>
        <scheme val="minor"/>
      </rPr>
      <t>Optimized</t>
    </r>
    <r>
      <rPr>
        <sz val="11"/>
        <rFont val="Calibri"/>
        <family val="2"/>
        <charset val="162"/>
        <scheme val="minor"/>
      </rPr>
      <t xml:space="preserve">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</si>
  <si>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 xml:space="preserve">Optimized </t>
    </r>
    <r>
      <rPr>
        <sz val="11"/>
        <rFont val="Calibri"/>
        <family val="2"/>
        <charset val="162"/>
        <scheme val="minor"/>
      </rPr>
      <t>(</t>
    </r>
    <r>
      <rPr>
        <b/>
        <sz val="11"/>
        <color rgb="FF0070C0"/>
        <rFont val="Calibri"/>
        <family val="2"/>
        <charset val="162"/>
        <scheme val="minor"/>
      </rPr>
      <t>CH</t>
    </r>
    <r>
      <rPr>
        <b/>
        <vertAlign val="subscript"/>
        <sz val="11"/>
        <color rgb="FF0070C0"/>
        <rFont val="Calibri"/>
        <family val="2"/>
        <charset val="162"/>
        <scheme val="minor"/>
      </rPr>
      <t>4</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</si>
  <si>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Optimized</t>
    </r>
    <r>
      <rPr>
        <sz val="11"/>
        <rFont val="Calibri"/>
        <family val="2"/>
        <charset val="162"/>
        <scheme val="minor"/>
      </rPr>
      <t xml:space="preserv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</si>
  <si>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t>Working Capacity (CO</t>
    </r>
    <r>
      <rPr>
        <vertAlign val="subscript"/>
        <sz val="11"/>
        <rFont val="Calibri"/>
        <family val="2"/>
        <charset val="162"/>
        <scheme val="minor"/>
      </rPr>
      <t>2</t>
    </r>
    <r>
      <rPr>
        <sz val="11"/>
        <rFont val="Calibri"/>
        <family val="2"/>
        <charset val="162"/>
        <scheme val="minor"/>
      </rPr>
      <t>, mol/kg) @ VSA</t>
    </r>
  </si>
  <si>
    <r>
      <t>Working Capacity (CO</t>
    </r>
    <r>
      <rPr>
        <vertAlign val="subscript"/>
        <sz val="11"/>
        <rFont val="Calibri"/>
        <family val="2"/>
        <charset val="162"/>
        <scheme val="minor"/>
      </rPr>
      <t>2</t>
    </r>
    <r>
      <rPr>
        <sz val="11"/>
        <rFont val="Calibri"/>
        <family val="2"/>
        <charset val="162"/>
        <scheme val="minor"/>
      </rPr>
      <t>, mol/kg) @ PSA</t>
    </r>
  </si>
  <si>
    <r>
      <t>APS (CO</t>
    </r>
    <r>
      <rPr>
        <vertAlign val="subscript"/>
        <sz val="11"/>
        <rFont val="Calibri"/>
        <family val="2"/>
        <charset val="162"/>
        <scheme val="minor"/>
      </rPr>
      <t>2</t>
    </r>
    <r>
      <rPr>
        <sz val="11"/>
        <rFont val="Calibri"/>
        <family val="2"/>
        <charset val="162"/>
        <scheme val="minor"/>
      </rPr>
      <t>, mol/kg) @ VSA</t>
    </r>
  </si>
  <si>
    <r>
      <t>APS (CO</t>
    </r>
    <r>
      <rPr>
        <vertAlign val="subscript"/>
        <sz val="11"/>
        <rFont val="Calibri"/>
        <family val="2"/>
        <charset val="162"/>
        <scheme val="minor"/>
      </rPr>
      <t>2</t>
    </r>
    <r>
      <rPr>
        <sz val="11"/>
        <rFont val="Calibri"/>
        <family val="2"/>
        <charset val="162"/>
        <scheme val="minor"/>
      </rPr>
      <t>, mol/kg) @ PSA</t>
    </r>
  </si>
  <si>
    <r>
      <t>Regenerability (CO</t>
    </r>
    <r>
      <rPr>
        <vertAlign val="subscript"/>
        <sz val="11"/>
        <rFont val="Calibri"/>
        <family val="2"/>
        <charset val="162"/>
        <scheme val="minor"/>
      </rPr>
      <t>2</t>
    </r>
    <r>
      <rPr>
        <sz val="11"/>
        <rFont val="Calibri"/>
        <family val="2"/>
        <charset val="162"/>
        <scheme val="minor"/>
      </rPr>
      <t>, %) @ VSA</t>
    </r>
  </si>
  <si>
    <r>
      <t>Regenerability (CO</t>
    </r>
    <r>
      <rPr>
        <vertAlign val="subscript"/>
        <sz val="11"/>
        <rFont val="Calibri"/>
        <family val="2"/>
        <charset val="162"/>
        <scheme val="minor"/>
      </rPr>
      <t>2</t>
    </r>
    <r>
      <rPr>
        <sz val="11"/>
        <rFont val="Calibri"/>
        <family val="2"/>
        <charset val="162"/>
        <scheme val="minor"/>
      </rPr>
      <t>, %) @ PSA</t>
    </r>
  </si>
  <si>
    <r>
      <rPr>
        <sz val="11"/>
        <rFont val="Calibri"/>
        <family val="2"/>
        <charset val="162"/>
        <scheme val="minor"/>
      </rPr>
      <t>Regenerability (CO</t>
    </r>
    <r>
      <rPr>
        <vertAlign val="subscript"/>
        <sz val="11"/>
        <rFont val="Calibri"/>
        <family val="2"/>
        <charset val="162"/>
        <scheme val="minor"/>
      </rPr>
      <t>2</t>
    </r>
    <r>
      <rPr>
        <sz val="11"/>
        <rFont val="Calibri"/>
        <family val="2"/>
        <charset val="162"/>
        <scheme val="minor"/>
      </rPr>
      <t>, %) @ PSA</t>
    </r>
  </si>
  <si>
    <r>
      <rPr>
        <b/>
        <sz val="11"/>
        <color rgb="FFFF0000"/>
        <rFont val="Calibri"/>
        <family val="2"/>
        <charset val="162"/>
        <scheme val="minor"/>
      </rPr>
      <t>Optimized</t>
    </r>
    <r>
      <rPr>
        <sz val="11"/>
        <rFont val="Calibri"/>
        <family val="2"/>
        <charset val="162"/>
        <scheme val="minor"/>
      </rPr>
      <t xml:space="preserve">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</si>
  <si>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Optimized</t>
    </r>
    <r>
      <rPr>
        <sz val="11"/>
        <rFont val="Calibri"/>
        <family val="2"/>
        <charset val="162"/>
        <scheme val="minor"/>
      </rPr>
      <t xml:space="preserv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</si>
  <si>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 xml:space="preserve">Optimized </t>
    </r>
    <r>
      <rPr>
        <sz val="11"/>
        <rFont val="Calibri"/>
        <family val="2"/>
        <charset val="162"/>
        <scheme val="minor"/>
      </rPr>
      <t>(</t>
    </r>
    <r>
      <rPr>
        <b/>
        <sz val="11"/>
        <color rgb="FF0070C0"/>
        <rFont val="Calibri"/>
        <family val="2"/>
        <charset val="162"/>
        <scheme val="minor"/>
      </rPr>
      <t>N</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</si>
  <si>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Optimized</t>
    </r>
    <r>
      <rPr>
        <sz val="11"/>
        <rFont val="Calibri"/>
        <family val="2"/>
        <charset val="162"/>
        <scheme val="minor"/>
      </rPr>
      <t xml:space="preserve">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</si>
  <si>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Optimized</t>
    </r>
    <r>
      <rPr>
        <sz val="11"/>
        <rFont val="Calibri"/>
        <family val="2"/>
        <charset val="162"/>
        <scheme val="minor"/>
      </rPr>
      <t xml:space="preserve"> (</t>
    </r>
    <r>
      <rPr>
        <b/>
        <sz val="11"/>
        <color rgb="FF0070C0"/>
        <rFont val="Calibri"/>
        <family val="2"/>
        <charset val="162"/>
        <scheme val="minor"/>
      </rPr>
      <t>H</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</si>
  <si>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Optimized</t>
    </r>
    <r>
      <rPr>
        <sz val="11"/>
        <rFont val="Calibri"/>
        <family val="2"/>
        <charset val="162"/>
        <scheme val="minor"/>
      </rPr>
      <t xml:space="preserv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</si>
  <si>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t xml:space="preserve">Optimized (PLD, </t>
    </r>
    <r>
      <rPr>
        <sz val="11"/>
        <rFont val="Arial Tur"/>
        <charset val="162"/>
      </rPr>
      <t>Å</t>
    </r>
    <r>
      <rPr>
        <sz val="9.35"/>
        <rFont val="Calibri"/>
        <family val="2"/>
        <charset val="162"/>
      </rPr>
      <t>)</t>
    </r>
  </si>
  <si>
    <r>
      <t xml:space="preserve">Optimized (LCD, </t>
    </r>
    <r>
      <rPr>
        <sz val="11"/>
        <rFont val="Arial Tur"/>
        <charset val="162"/>
      </rPr>
      <t>Å</t>
    </r>
    <r>
      <rPr>
        <sz val="9.35"/>
        <rFont val="Calibri"/>
        <family val="2"/>
        <charset val="162"/>
      </rPr>
      <t>)</t>
    </r>
  </si>
  <si>
    <t>KIYMIQ</t>
  </si>
  <si>
    <r>
      <t>C</t>
    </r>
    <r>
      <rPr>
        <vertAlign val="subscript"/>
        <sz val="11"/>
        <rFont val="Calibri"/>
        <family val="2"/>
        <scheme val="minor"/>
      </rPr>
      <t>3</t>
    </r>
    <r>
      <rPr>
        <sz val="11"/>
        <rFont val="Calibri"/>
        <family val="2"/>
        <scheme val="minor"/>
      </rPr>
      <t>H</t>
    </r>
    <r>
      <rPr>
        <vertAlign val="subscript"/>
        <sz val="11"/>
        <rFont val="Calibri"/>
        <family val="2"/>
        <scheme val="minor"/>
      </rPr>
      <t>7</t>
    </r>
    <r>
      <rPr>
        <sz val="11"/>
        <rFont val="Calibri"/>
        <family val="2"/>
        <scheme val="minor"/>
      </rPr>
      <t>NO</t>
    </r>
  </si>
  <si>
    <t>LENKIA</t>
  </si>
  <si>
    <t>XIGFOJ</t>
  </si>
  <si>
    <t>XESKEN</t>
  </si>
  <si>
    <t>VACFUB</t>
  </si>
  <si>
    <t>VACFOV</t>
  </si>
  <si>
    <t>SAQQOR</t>
  </si>
  <si>
    <t>SABVUN</t>
  </si>
  <si>
    <t>OLEKUM</t>
  </si>
  <si>
    <t>OCUNAC</t>
  </si>
  <si>
    <t>MINVUA01</t>
  </si>
  <si>
    <t>MINVUA</t>
  </si>
  <si>
    <t>MAVNUU</t>
  </si>
  <si>
    <t>KEJBOQ</t>
  </si>
  <si>
    <t>EYUWAW</t>
  </si>
  <si>
    <t>EGELUY</t>
  </si>
  <si>
    <t>CUIMDZ01</t>
  </si>
  <si>
    <r>
      <rPr>
        <b/>
        <sz val="11"/>
        <color rgb="FFFF0000"/>
        <rFont val="Calibri"/>
        <family val="2"/>
        <charset val="162"/>
        <scheme val="minor"/>
      </rPr>
      <t>With</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 xml:space="preserve"> uptake, mol/kg)</t>
    </r>
  </si>
  <si>
    <r>
      <rPr>
        <b/>
        <sz val="11"/>
        <color rgb="FFFF0000"/>
        <rFont val="Calibri"/>
        <family val="2"/>
        <charset val="162"/>
        <scheme val="minor"/>
      </rPr>
      <t>Without</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 xml:space="preserve"> uptake, mol/kg)</t>
    </r>
  </si>
  <si>
    <t>Name of CBIs</t>
  </si>
  <si>
    <t>BEPLUF</t>
  </si>
  <si>
    <r>
      <t xml:space="preserve"> CHOO</t>
    </r>
    <r>
      <rPr>
        <vertAlign val="superscript"/>
        <sz val="11"/>
        <rFont val="Calibri"/>
        <family val="2"/>
        <scheme val="minor"/>
      </rPr>
      <t>-</t>
    </r>
  </si>
  <si>
    <t>BEPMAM</t>
  </si>
  <si>
    <t>BEPNIV</t>
  </si>
  <si>
    <r>
      <t xml:space="preserve"> CH</t>
    </r>
    <r>
      <rPr>
        <vertAlign val="subscript"/>
        <sz val="11"/>
        <rFont val="Calibri"/>
        <family val="2"/>
        <scheme val="minor"/>
      </rPr>
      <t>3</t>
    </r>
    <r>
      <rPr>
        <sz val="11"/>
        <rFont val="Calibri"/>
        <family val="2"/>
        <scheme val="minor"/>
      </rPr>
      <t>COO</t>
    </r>
    <r>
      <rPr>
        <vertAlign val="superscript"/>
        <sz val="11"/>
        <rFont val="Calibri"/>
        <family val="2"/>
        <scheme val="minor"/>
      </rPr>
      <t>-</t>
    </r>
  </si>
  <si>
    <t>BEPNOB</t>
  </si>
  <si>
    <t>BEPPIX</t>
  </si>
  <si>
    <t>BEPPOD</t>
  </si>
  <si>
    <t>BIFKEI</t>
  </si>
  <si>
    <r>
      <t xml:space="preserve"> CF</t>
    </r>
    <r>
      <rPr>
        <vertAlign val="subscript"/>
        <sz val="11"/>
        <rFont val="Calibri"/>
        <family val="2"/>
        <scheme val="minor"/>
      </rPr>
      <t xml:space="preserve">3 </t>
    </r>
    <r>
      <rPr>
        <sz val="11"/>
        <rFont val="Calibri"/>
        <family val="2"/>
        <charset val="162"/>
        <scheme val="minor"/>
      </rPr>
      <t>SO</t>
    </r>
    <r>
      <rPr>
        <vertAlign val="subscript"/>
        <sz val="11"/>
        <rFont val="Calibri"/>
        <family val="2"/>
        <charset val="162"/>
        <scheme val="minor"/>
      </rPr>
      <t>3</t>
    </r>
    <r>
      <rPr>
        <vertAlign val="superscript"/>
        <sz val="11"/>
        <rFont val="Calibri"/>
        <family val="2"/>
        <charset val="162"/>
        <scheme val="minor"/>
      </rPr>
      <t>-</t>
    </r>
  </si>
  <si>
    <t>CIJVOH</t>
  </si>
  <si>
    <r>
      <t>SO</t>
    </r>
    <r>
      <rPr>
        <vertAlign val="subscript"/>
        <sz val="11"/>
        <rFont val="Calibri"/>
        <family val="2"/>
        <scheme val="minor"/>
      </rPr>
      <t>4</t>
    </r>
    <r>
      <rPr>
        <vertAlign val="superscript"/>
        <sz val="11"/>
        <rFont val="Calibri"/>
        <family val="2"/>
        <scheme val="minor"/>
      </rPr>
      <t>2-</t>
    </r>
    <r>
      <rPr>
        <sz val="11"/>
        <rFont val="Calibri"/>
        <family val="2"/>
        <scheme val="minor"/>
      </rPr>
      <t xml:space="preserve"> </t>
    </r>
  </si>
  <si>
    <t>CIJVOH01</t>
  </si>
  <si>
    <t>CIVTEH</t>
  </si>
  <si>
    <r>
      <t>NO</t>
    </r>
    <r>
      <rPr>
        <vertAlign val="subscript"/>
        <sz val="11"/>
        <rFont val="Calibri"/>
        <family val="2"/>
        <scheme val="minor"/>
      </rPr>
      <t>3</t>
    </r>
    <r>
      <rPr>
        <vertAlign val="superscript"/>
        <sz val="11"/>
        <rFont val="Calibri"/>
        <family val="2"/>
        <scheme val="minor"/>
      </rPr>
      <t>-</t>
    </r>
  </si>
  <si>
    <t>FIFNUE</t>
  </si>
  <si>
    <t>FIFNUE01</t>
  </si>
  <si>
    <t>HEKTAU</t>
  </si>
  <si>
    <t>IDAGEA</t>
  </si>
  <si>
    <r>
      <t xml:space="preserve"> OH</t>
    </r>
    <r>
      <rPr>
        <vertAlign val="superscript"/>
        <sz val="11"/>
        <rFont val="Calibri"/>
        <family val="2"/>
        <scheme val="minor"/>
      </rPr>
      <t xml:space="preserve">- </t>
    </r>
  </si>
  <si>
    <t>IKOSOQ</t>
  </si>
  <si>
    <t>KIPZEQ</t>
  </si>
  <si>
    <t>LIQCUK</t>
  </si>
  <si>
    <t>MOXNUJ</t>
  </si>
  <si>
    <t>SENWAL</t>
  </si>
  <si>
    <t>TEDGUG</t>
  </si>
  <si>
    <r>
      <t>C</t>
    </r>
    <r>
      <rPr>
        <vertAlign val="subscript"/>
        <sz val="11"/>
        <rFont val="Calibri"/>
        <family val="2"/>
        <scheme val="minor"/>
      </rPr>
      <t>4</t>
    </r>
    <r>
      <rPr>
        <sz val="11"/>
        <rFont val="Calibri"/>
        <family val="2"/>
        <scheme val="minor"/>
      </rPr>
      <t>H</t>
    </r>
    <r>
      <rPr>
        <vertAlign val="subscript"/>
        <sz val="11"/>
        <rFont val="Calibri"/>
        <family val="2"/>
        <scheme val="minor"/>
      </rPr>
      <t>12</t>
    </r>
    <r>
      <rPr>
        <sz val="11"/>
        <rFont val="Calibri"/>
        <family val="2"/>
        <scheme val="minor"/>
      </rPr>
      <t>N</t>
    </r>
    <r>
      <rPr>
        <vertAlign val="superscript"/>
        <sz val="11"/>
        <rFont val="Calibri"/>
        <family val="2"/>
        <scheme val="minor"/>
      </rPr>
      <t>+</t>
    </r>
    <r>
      <rPr>
        <sz val="11"/>
        <rFont val="Calibri"/>
        <family val="2"/>
        <scheme val="minor"/>
      </rPr>
      <t xml:space="preserve"> (DMA)</t>
    </r>
  </si>
  <si>
    <t>UXUPEJ</t>
  </si>
  <si>
    <t>UXUPIN</t>
  </si>
  <si>
    <t>VEHRIL</t>
  </si>
  <si>
    <r>
      <t>SiMo</t>
    </r>
    <r>
      <rPr>
        <vertAlign val="subscript"/>
        <sz val="11"/>
        <rFont val="Calibri"/>
        <family val="2"/>
        <scheme val="minor"/>
      </rPr>
      <t>12</t>
    </r>
    <r>
      <rPr>
        <sz val="11"/>
        <rFont val="Calibri"/>
        <family val="2"/>
        <scheme val="minor"/>
      </rPr>
      <t>O</t>
    </r>
    <r>
      <rPr>
        <vertAlign val="subscript"/>
        <sz val="11"/>
        <rFont val="Calibri"/>
        <family val="2"/>
        <scheme val="minor"/>
      </rPr>
      <t>40</t>
    </r>
    <r>
      <rPr>
        <vertAlign val="superscript"/>
        <sz val="11"/>
        <rFont val="Calibri"/>
        <family val="2"/>
        <scheme val="minor"/>
      </rPr>
      <t>4+</t>
    </r>
  </si>
  <si>
    <t>VEHXEN</t>
  </si>
  <si>
    <t>VEXYON</t>
  </si>
  <si>
    <r>
      <t>[Cu(dmf)</t>
    </r>
    <r>
      <rPr>
        <vertAlign val="subscript"/>
        <sz val="11"/>
        <rFont val="Calibri"/>
        <family val="2"/>
        <scheme val="minor"/>
      </rPr>
      <t>6</t>
    </r>
    <r>
      <rPr>
        <sz val="11"/>
        <rFont val="Calibri"/>
        <family val="2"/>
        <scheme val="minor"/>
      </rPr>
      <t>]</t>
    </r>
    <r>
      <rPr>
        <vertAlign val="subscript"/>
        <sz val="11"/>
        <rFont val="Calibri"/>
        <family val="2"/>
        <scheme val="minor"/>
      </rPr>
      <t>2</t>
    </r>
    <r>
      <rPr>
        <vertAlign val="superscript"/>
        <sz val="11"/>
        <rFont val="Calibri"/>
        <family val="2"/>
        <scheme val="minor"/>
      </rPr>
      <t>+</t>
    </r>
  </si>
  <si>
    <t>XEDPON</t>
  </si>
  <si>
    <t>XINWUO</t>
  </si>
  <si>
    <r>
      <t>[Fe(1,10-phen)</t>
    </r>
    <r>
      <rPr>
        <vertAlign val="subscript"/>
        <sz val="11"/>
        <rFont val="Calibri"/>
        <family val="2"/>
        <scheme val="minor"/>
      </rPr>
      <t>3</t>
    </r>
    <r>
      <rPr>
        <sz val="11"/>
        <rFont val="Calibri"/>
        <family val="2"/>
        <scheme val="minor"/>
      </rPr>
      <t>]</t>
    </r>
    <r>
      <rPr>
        <vertAlign val="superscript"/>
        <sz val="11"/>
        <rFont val="Calibri"/>
        <family val="2"/>
        <scheme val="minor"/>
      </rPr>
      <t>2+</t>
    </r>
    <r>
      <rPr>
        <sz val="11"/>
        <rFont val="Calibri"/>
        <family val="2"/>
        <scheme val="minor"/>
      </rPr>
      <t>, [2-MepyH]</t>
    </r>
    <r>
      <rPr>
        <vertAlign val="superscript"/>
        <sz val="11"/>
        <rFont val="Calibri"/>
        <family val="2"/>
        <scheme val="minor"/>
      </rPr>
      <t>+</t>
    </r>
  </si>
  <si>
    <r>
      <rPr>
        <b/>
        <sz val="11"/>
        <color rgb="FFFF0000"/>
        <rFont val="Calibri"/>
        <family val="2"/>
        <charset val="162"/>
        <scheme val="minor"/>
      </rPr>
      <t>Ratio</t>
    </r>
    <r>
      <rPr>
        <sz val="11"/>
        <rFont val="Calibri"/>
        <family val="2"/>
        <charset val="162"/>
        <scheme val="minor"/>
      </rPr>
      <t>=With/Without</t>
    </r>
  </si>
  <si>
    <r>
      <rPr>
        <b/>
        <sz val="11"/>
        <color rgb="FFFF0000"/>
        <rFont val="Calibri"/>
        <family val="2"/>
        <charset val="162"/>
        <scheme val="minor"/>
      </rPr>
      <t>With</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 xml:space="preserve"> uptake, mol/kg)</t>
    </r>
  </si>
  <si>
    <r>
      <rPr>
        <b/>
        <sz val="11"/>
        <color rgb="FFFF0000"/>
        <rFont val="Calibri"/>
        <family val="2"/>
        <charset val="162"/>
        <scheme val="minor"/>
      </rPr>
      <t>Without</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 xml:space="preserve"> uptake, mol/kg)</t>
    </r>
  </si>
  <si>
    <r>
      <rPr>
        <b/>
        <sz val="11"/>
        <color rgb="FFFF0000"/>
        <rFont val="Calibri"/>
        <family val="2"/>
        <charset val="162"/>
        <scheme val="minor"/>
      </rPr>
      <t>With</t>
    </r>
    <r>
      <rPr>
        <sz val="11"/>
        <rFont val="Calibri"/>
        <family val="2"/>
        <charset val="162"/>
        <scheme val="minor"/>
      </rPr>
      <t xml:space="preserve"> missing hydrogen atoms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</si>
  <si>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missing hydrogen atoms                                                         (</t>
    </r>
    <r>
      <rPr>
        <b/>
        <sz val="11"/>
        <color rgb="FF0070C0"/>
        <rFont val="Calibri"/>
        <family val="2"/>
        <charset val="162"/>
        <scheme val="minor"/>
      </rPr>
      <t>CH</t>
    </r>
    <r>
      <rPr>
        <b/>
        <vertAlign val="subscript"/>
        <sz val="11"/>
        <color rgb="FF0070C0"/>
        <rFont val="Calibri"/>
        <family val="2"/>
        <charset val="162"/>
        <scheme val="minor"/>
      </rPr>
      <t>4</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</si>
  <si>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</si>
  <si>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t>
    </r>
    <r>
      <rPr>
        <b/>
        <sz val="11"/>
        <color rgb="FF0070C0"/>
        <rFont val="Calibri"/>
        <family val="2"/>
        <charset val="162"/>
        <scheme val="minor"/>
      </rPr>
      <t>CH</t>
    </r>
    <r>
      <rPr>
        <b/>
        <vertAlign val="subscript"/>
        <sz val="11"/>
        <color rgb="FF0070C0"/>
        <rFont val="Calibri"/>
        <family val="2"/>
        <charset val="162"/>
        <scheme val="minor"/>
      </rPr>
      <t>4</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</si>
  <si>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</si>
  <si>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</si>
  <si>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missing hydrogen atoms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</si>
  <si>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missing hydrogen atoms                                                         (</t>
    </r>
    <r>
      <rPr>
        <b/>
        <sz val="11"/>
        <color rgb="FF0070C0"/>
        <rFont val="Calibri"/>
        <family val="2"/>
        <charset val="162"/>
        <scheme val="minor"/>
      </rPr>
      <t>H</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</si>
  <si>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</si>
  <si>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t>
    </r>
    <r>
      <rPr>
        <b/>
        <sz val="11"/>
        <color rgb="FF0070C0"/>
        <rFont val="Calibri"/>
        <family val="2"/>
        <charset val="162"/>
        <scheme val="minor"/>
      </rPr>
      <t>H</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</si>
  <si>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</si>
  <si>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</si>
  <si>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missing hydrogen atoms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</si>
  <si>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missing hydrogen atoms                                                         (</t>
    </r>
    <r>
      <rPr>
        <b/>
        <sz val="11"/>
        <color rgb="FF0070C0"/>
        <rFont val="Calibri"/>
        <family val="2"/>
        <charset val="162"/>
        <scheme val="minor"/>
      </rPr>
      <t>N</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</si>
  <si>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</si>
  <si>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t>
    </r>
    <r>
      <rPr>
        <b/>
        <sz val="11"/>
        <color rgb="FF0070C0"/>
        <rFont val="Calibri"/>
        <family val="2"/>
        <charset val="162"/>
        <scheme val="minor"/>
      </rPr>
      <t>N</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</si>
  <si>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</si>
  <si>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missing hydrogen atoms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</si>
  <si>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Charge Balancing Ions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</si>
  <si>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Charge Balancing Ions                                                                 (</t>
    </r>
    <r>
      <rPr>
        <b/>
        <sz val="11"/>
        <color rgb="FF0070C0"/>
        <rFont val="Calibri"/>
        <family val="2"/>
        <charset val="162"/>
        <scheme val="minor"/>
      </rPr>
      <t>CH</t>
    </r>
    <r>
      <rPr>
        <b/>
        <vertAlign val="subscript"/>
        <sz val="11"/>
        <color rgb="FF0070C0"/>
        <rFont val="Calibri"/>
        <family val="2"/>
        <charset val="162"/>
        <scheme val="minor"/>
      </rPr>
      <t>4</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</si>
  <si>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Charge Balancing Ions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</si>
  <si>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Charge Balancing Ions                                                                 (</t>
    </r>
    <r>
      <rPr>
        <b/>
        <sz val="11"/>
        <color rgb="FF0070C0"/>
        <rFont val="Calibri"/>
        <family val="2"/>
        <charset val="162"/>
        <scheme val="minor"/>
      </rPr>
      <t>CH</t>
    </r>
    <r>
      <rPr>
        <b/>
        <vertAlign val="subscript"/>
        <sz val="11"/>
        <color rgb="FF0070C0"/>
        <rFont val="Calibri"/>
        <family val="2"/>
        <charset val="162"/>
        <scheme val="minor"/>
      </rPr>
      <t>4</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</si>
  <si>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</si>
  <si>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</si>
  <si>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Charge Balancing Ions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</si>
  <si>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Charge Balancing Ions                                                                 (</t>
    </r>
    <r>
      <rPr>
        <b/>
        <sz val="11"/>
        <color rgb="FF0070C0"/>
        <rFont val="Calibri"/>
        <family val="2"/>
        <charset val="162"/>
        <scheme val="minor"/>
      </rPr>
      <t>H</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</si>
  <si>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Charge Balancing Ions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</si>
  <si>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Charge Balancing Ions                                                                 (</t>
    </r>
    <r>
      <rPr>
        <b/>
        <sz val="11"/>
        <color rgb="FF0070C0"/>
        <rFont val="Calibri"/>
        <family val="2"/>
        <charset val="162"/>
        <scheme val="minor"/>
      </rPr>
      <t>H</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</si>
  <si>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</si>
  <si>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</si>
  <si>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Charge Balancing Ions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</si>
  <si>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Charge Balancing Ions                                                                 (</t>
    </r>
    <r>
      <rPr>
        <sz val="11"/>
        <color rgb="FF0070C0"/>
        <rFont val="Calibri"/>
        <family val="2"/>
        <charset val="162"/>
        <scheme val="minor"/>
      </rPr>
      <t>N</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</si>
  <si>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Charge Balancing Ions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</si>
  <si>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Charge Balancing Ions                                                                 (</t>
    </r>
    <r>
      <rPr>
        <sz val="11"/>
        <color rgb="FF0070C0"/>
        <rFont val="Calibri"/>
        <family val="2"/>
        <charset val="162"/>
        <scheme val="minor"/>
      </rPr>
      <t>N</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</si>
  <si>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</si>
  <si>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Charge Balancing Ions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</si>
  <si>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bound solvent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</si>
  <si>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bound solvent (</t>
    </r>
    <r>
      <rPr>
        <b/>
        <sz val="11"/>
        <color rgb="FF0070C0"/>
        <rFont val="Calibri"/>
        <family val="2"/>
        <charset val="162"/>
        <scheme val="minor"/>
      </rPr>
      <t>CH</t>
    </r>
    <r>
      <rPr>
        <b/>
        <vertAlign val="subscript"/>
        <sz val="11"/>
        <color rgb="FF0070C0"/>
        <rFont val="Calibri"/>
        <family val="2"/>
        <charset val="162"/>
        <scheme val="minor"/>
      </rPr>
      <t>4</t>
    </r>
    <r>
      <rPr>
        <sz val="11"/>
        <rFont val="Calibri"/>
        <family val="2"/>
        <charset val="162"/>
        <scheme val="minor"/>
      </rPr>
      <t xml:space="preserve"> 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</si>
  <si>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bound solvent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</si>
  <si>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bound solvent (</t>
    </r>
    <r>
      <rPr>
        <b/>
        <sz val="11"/>
        <color rgb="FF0070C0"/>
        <rFont val="Calibri"/>
        <family val="2"/>
        <charset val="162"/>
        <scheme val="minor"/>
      </rPr>
      <t>CH</t>
    </r>
    <r>
      <rPr>
        <b/>
        <vertAlign val="subscript"/>
        <sz val="11"/>
        <color rgb="FF0070C0"/>
        <rFont val="Calibri"/>
        <family val="2"/>
        <charset val="162"/>
        <scheme val="minor"/>
      </rPr>
      <t>4</t>
    </r>
    <r>
      <rPr>
        <sz val="11"/>
        <rFont val="Calibri"/>
        <family val="2"/>
        <charset val="162"/>
        <scheme val="minor"/>
      </rPr>
      <t xml:space="preserve"> uptake, mol/kg) Mixture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4</t>
    </r>
    <r>
      <rPr>
        <sz val="11"/>
        <rFont val="Calibri"/>
        <family val="2"/>
        <charset val="162"/>
        <scheme val="minor"/>
      </rPr>
      <t>)</t>
    </r>
  </si>
  <si>
    <r>
      <rPr>
        <b/>
        <sz val="11"/>
        <color rgb="FFFF0000"/>
        <rFont val="Calibri"/>
        <family val="2"/>
        <charset val="162"/>
        <scheme val="minor"/>
      </rPr>
      <t xml:space="preserve">With </t>
    </r>
    <r>
      <rPr>
        <sz val="11"/>
        <rFont val="Calibri"/>
        <family val="2"/>
        <charset val="162"/>
        <scheme val="minor"/>
      </rPr>
      <t>bound solvent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</si>
  <si>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/CH</t>
    </r>
    <r>
      <rPr>
        <vertAlign val="subscript"/>
        <sz val="11"/>
        <rFont val="Calibri"/>
        <family val="2"/>
        <charset val="162"/>
        <scheme val="minor"/>
      </rPr>
      <t xml:space="preserve">4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</si>
  <si>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bound solvent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</si>
  <si>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bound solvent (</t>
    </r>
    <r>
      <rPr>
        <b/>
        <sz val="11"/>
        <color rgb="FF0070C0"/>
        <rFont val="Calibri"/>
        <family val="2"/>
        <charset val="162"/>
        <scheme val="minor"/>
      </rPr>
      <t>H</t>
    </r>
    <r>
      <rPr>
        <b/>
        <vertAlign val="subscript"/>
        <sz val="11"/>
        <color rgb="FF0070C0"/>
        <rFont val="Calibri"/>
        <family val="2"/>
        <charset val="162"/>
        <scheme val="minor"/>
      </rPr>
      <t>2</t>
    </r>
    <r>
      <rPr>
        <sz val="11"/>
        <rFont val="Calibri"/>
        <family val="2"/>
        <charset val="162"/>
        <scheme val="minor"/>
      </rPr>
      <t xml:space="preserve"> 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</si>
  <si>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bound solvent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</si>
  <si>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bound solvent (</t>
    </r>
    <r>
      <rPr>
        <b/>
        <sz val="11"/>
        <color rgb="FF0070C0"/>
        <rFont val="Calibri"/>
        <family val="2"/>
        <charset val="162"/>
        <scheme val="minor"/>
      </rPr>
      <t>H</t>
    </r>
    <r>
      <rPr>
        <b/>
        <vertAlign val="subscript"/>
        <sz val="11"/>
        <color rgb="FF0070C0"/>
        <rFont val="Calibri"/>
        <family val="2"/>
        <charset val="162"/>
        <scheme val="minor"/>
      </rPr>
      <t>2</t>
    </r>
    <r>
      <rPr>
        <sz val="11"/>
        <rFont val="Calibri"/>
        <family val="2"/>
        <charset val="162"/>
        <scheme val="minor"/>
      </rPr>
      <t xml:space="preserve"> uptake, mol/kg) Mixture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</si>
  <si>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</si>
  <si>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/H</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</si>
  <si>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t>
    </r>
    <r>
      <rPr>
        <sz val="11"/>
        <rFont val="Calibri"/>
        <family val="2"/>
        <charset val="162"/>
        <scheme val="minor"/>
      </rPr>
      <t xml:space="preserve"> bound solvent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</si>
  <si>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bound solvent (</t>
    </r>
    <r>
      <rPr>
        <sz val="11"/>
        <color rgb="FF0070C0"/>
        <rFont val="Calibri"/>
        <family val="2"/>
        <charset val="162"/>
        <scheme val="minor"/>
      </rPr>
      <t>N</t>
    </r>
    <r>
      <rPr>
        <b/>
        <vertAlign val="subscript"/>
        <sz val="11"/>
        <color rgb="FF0070C0"/>
        <rFont val="Calibri"/>
        <family val="2"/>
        <charset val="162"/>
        <scheme val="minor"/>
      </rPr>
      <t>2</t>
    </r>
    <r>
      <rPr>
        <sz val="11"/>
        <rFont val="Calibri"/>
        <family val="2"/>
        <charset val="162"/>
        <scheme val="minor"/>
      </rPr>
      <t xml:space="preserve"> 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</si>
  <si>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bound solvent (</t>
    </r>
    <r>
      <rPr>
        <b/>
        <sz val="11"/>
        <color rgb="FF0070C0"/>
        <rFont val="Calibri"/>
        <family val="2"/>
        <charset val="162"/>
        <scheme val="minor"/>
      </rPr>
      <t>CO</t>
    </r>
    <r>
      <rPr>
        <b/>
        <vertAlign val="subscript"/>
        <sz val="11"/>
        <color rgb="FF0070C0"/>
        <rFont val="Calibri"/>
        <family val="2"/>
        <charset val="162"/>
        <scheme val="minor"/>
      </rPr>
      <t>2</t>
    </r>
    <r>
      <rPr>
        <b/>
        <sz val="11"/>
        <color rgb="FF00B0F0"/>
        <rFont val="Calibri"/>
        <family val="2"/>
        <charset val="162"/>
        <scheme val="minor"/>
      </rPr>
      <t xml:space="preserve"> </t>
    </r>
    <r>
      <rPr>
        <sz val="11"/>
        <rFont val="Calibri"/>
        <family val="2"/>
        <charset val="162"/>
        <scheme val="minor"/>
      </rPr>
      <t>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</si>
  <si>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Without</t>
    </r>
    <r>
      <rPr>
        <sz val="11"/>
        <rFont val="Calibri"/>
        <family val="2"/>
        <charset val="162"/>
        <scheme val="minor"/>
      </rPr>
      <t xml:space="preserve"> bound solvent (</t>
    </r>
    <r>
      <rPr>
        <b/>
        <sz val="11"/>
        <color rgb="FF0070C0"/>
        <rFont val="Calibri"/>
        <family val="2"/>
        <charset val="162"/>
        <scheme val="minor"/>
      </rPr>
      <t>N</t>
    </r>
    <r>
      <rPr>
        <b/>
        <vertAlign val="subscript"/>
        <sz val="11"/>
        <color rgb="FF0070C0"/>
        <rFont val="Calibri"/>
        <family val="2"/>
        <charset val="162"/>
        <scheme val="minor"/>
      </rPr>
      <t>2</t>
    </r>
    <r>
      <rPr>
        <sz val="11"/>
        <rFont val="Calibri"/>
        <family val="2"/>
        <charset val="162"/>
        <scheme val="minor"/>
      </rPr>
      <t xml:space="preserve"> uptake, mol/kg) Mixture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2</t>
    </r>
    <r>
      <rPr>
        <sz val="11"/>
        <rFont val="Calibri"/>
        <family val="2"/>
        <charset val="162"/>
        <scheme val="minor"/>
      </rPr>
      <t>)</t>
    </r>
  </si>
  <si>
    <r>
      <rPr>
        <b/>
        <sz val="11"/>
        <color rgb="FFFF0000"/>
        <rFont val="Calibri"/>
        <family val="2"/>
        <charset val="162"/>
        <scheme val="minor"/>
      </rPr>
      <t>With</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</si>
  <si>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r>
      <rPr>
        <b/>
        <sz val="11"/>
        <color rgb="FFFF0000"/>
        <rFont val="Calibri"/>
        <family val="2"/>
        <charset val="162"/>
        <scheme val="minor"/>
      </rPr>
      <t>Without</t>
    </r>
    <r>
      <rPr>
        <sz val="11"/>
        <rFont val="Calibri"/>
        <family val="2"/>
        <charset val="162"/>
        <scheme val="minor"/>
      </rPr>
      <t xml:space="preserve"> bound solvent (CO</t>
    </r>
    <r>
      <rPr>
        <vertAlign val="subscript"/>
        <sz val="11"/>
        <rFont val="Calibri"/>
        <family val="2"/>
        <charset val="162"/>
        <scheme val="minor"/>
      </rPr>
      <t>2</t>
    </r>
    <r>
      <rPr>
        <sz val="11"/>
        <rFont val="Calibri"/>
        <family val="2"/>
        <charset val="162"/>
        <scheme val="minor"/>
      </rPr>
      <t>/N</t>
    </r>
    <r>
      <rPr>
        <vertAlign val="subscript"/>
        <sz val="11"/>
        <rFont val="Calibri"/>
        <family val="2"/>
        <charset val="162"/>
        <scheme val="minor"/>
      </rPr>
      <t xml:space="preserve">2 </t>
    </r>
    <r>
      <rPr>
        <sz val="11"/>
        <rFont val="Calibri"/>
        <family val="2"/>
        <charset val="162"/>
        <scheme val="minor"/>
      </rPr>
      <t>Selectivities)</t>
    </r>
  </si>
  <si>
    <t>Comments on thermal stability if available</t>
  </si>
  <si>
    <t>"Prior to gas sorption experiments, guest solvent molecules are removed by solvent exchange and thermal activation at an optimized temperature of 150°C."</t>
  </si>
  <si>
    <t>"TGA shows a gradual weight loss of about 57.32% below 275°C corresponding to the loss of all guest methanol and DMA. And then the compound begins to decompose, with loss of coordination water molecules."</t>
  </si>
  <si>
    <t>"TG traces of activated samples keeps steady till the decomposition temperature. The stability of frameworks was also indicated by thermodiffractometry as there was no significant exothermic peak before 250°C."</t>
  </si>
  <si>
    <t>"The amount of weight loss in the TG and the thermodiffraction experiment indicate that the framework of the Ni-coordination polymer is stable in an inert atmosphere even after complete dehydration which includes the removal of the water molecules coordinating the metal."</t>
  </si>
  <si>
    <t>Not reported. No TGA diagram.</t>
  </si>
  <si>
    <t>"Crystals of sample-1 were more stable, and the X-ray data were collected at room temperature, without a capillary."</t>
  </si>
  <si>
    <t>"Immediately after dehydration, an exothermic effect appears at 177°C, which probably indicates a structural change invoked by the loss of the water molecules embedded in the structure. At 297°C, an intense and well-defined endothermic effect appears, which is followed by the pyrolysis of the compound. This endothermic effect could be due to a melting process. Decomposition takes place in two steps and finishes at 950°C."</t>
  </si>
  <si>
    <t>"Smooth mass loss in the temperature region between 30 and 400°C can be assigned to the loss 6-8 water molecules, coordinated to the cluster. Further heating leads to the framework decomposition, accompanied by mass loss of 42%."</t>
  </si>
  <si>
    <r>
      <t>"The coordinated water molecules in sample-1 are easy leaving groups and can be readily replaced by the substrates, thus it is easier for the substrates to enter the Cu</t>
    </r>
    <r>
      <rPr>
        <vertAlign val="superscript"/>
        <sz val="11"/>
        <rFont val="Calibri"/>
        <family val="2"/>
        <charset val="162"/>
        <scheme val="minor"/>
      </rPr>
      <t>2+</t>
    </r>
    <r>
      <rPr>
        <sz val="11"/>
        <rFont val="Calibri"/>
        <family val="2"/>
        <charset val="162"/>
        <scheme val="minor"/>
      </rPr>
      <t>, further enhancing the catalytic activity."</t>
    </r>
  </si>
  <si>
    <t>Not reported. No TGA diagram. But OQUQUB01 is the version of OQUQUB whose ions were replaced twice in order to return its original form.</t>
  </si>
  <si>
    <r>
      <t>"The first weight loss of 5.35% between 61 and 154°C corresponds to there-lease of four lattice water molecules. In the second stage it experiences a 16.33% weight loss in the temperature range of 157-346°C, which is attributed to the release of six lattice water molecules and six coordinated water molecules. The last weight loss of 20.23% was observed in the temperature range of 355-686°C, which is attributed to the release of six CO</t>
    </r>
    <r>
      <rPr>
        <vertAlign val="subscript"/>
        <sz val="11"/>
        <rFont val="Calibri"/>
        <family val="2"/>
        <charset val="162"/>
        <scheme val="minor"/>
      </rPr>
      <t>2</t>
    </r>
    <r>
      <rPr>
        <sz val="11"/>
        <rFont val="Calibri"/>
        <family val="2"/>
        <charset val="162"/>
        <scheme val="minor"/>
      </rPr>
      <t xml:space="preserve"> molecules and after 686°C, the remaining residues begin to decompose."</t>
    </r>
  </si>
  <si>
    <r>
      <t>"TGA reveals a weight loss of 20.3% in the temperature range of 80-300°C, corresponding to two coordinated H</t>
    </r>
    <r>
      <rPr>
        <vertAlign val="subscript"/>
        <sz val="11"/>
        <rFont val="Calibri"/>
        <family val="2"/>
        <charset val="162"/>
        <scheme val="minor"/>
      </rPr>
      <t>2</t>
    </r>
    <r>
      <rPr>
        <sz val="11"/>
        <rFont val="Calibri"/>
        <family val="2"/>
        <charset val="162"/>
        <scheme val="minor"/>
      </rPr>
      <t>O and four H</t>
    </r>
    <r>
      <rPr>
        <vertAlign val="subscript"/>
        <sz val="11"/>
        <rFont val="Calibri"/>
        <family val="2"/>
        <charset val="162"/>
        <scheme val="minor"/>
      </rPr>
      <t>2</t>
    </r>
    <r>
      <rPr>
        <sz val="11"/>
        <rFont val="Calibri"/>
        <family val="2"/>
        <charset val="162"/>
        <scheme val="minor"/>
      </rPr>
      <t>O molecules residing in the open channels, and no decomposition takes place up to 400°C. Structure was heated at 110°C under a vacuum for 2 h, but the crystal became opaque although the framework remains intact as confirmed by the power X-ray diffraction analysis."</t>
    </r>
  </si>
  <si>
    <t xml:space="preserve"> No TGA diagram. "The channels are occupied by uncoordinated water and ethanol molecules and the coordinated water molecules and lattice water molecules are connected by hydrogen bonds, which can stabilize coordination polymers."</t>
  </si>
  <si>
    <t>"Sample-1 loses weight gradually without step from RT to about 400°C, which corresponds to the release of five lattice water molecules and three coordinated water molecules. Above 400°C, the mass sharply lost, which is attributed to the thermal decomposition of the organic components, and the framework starts to decompose."</t>
  </si>
  <si>
    <t>"The TGA curve exhibits two main steps of weight loss between RT and about 400°C. The first step corresponds to the removal of four solvent water molecules. The second mass loss occurs in the temperature range from 230 to 400°C, corresponding to loss of the coordinated water molecules. Structural collapse of the framework occurs at about 400 °C."</t>
  </si>
  <si>
    <t>"The high crystallinity of these compounds was principally ascribed to h-bonding interactions, which decrease the conformational disorder of the flexible side chains and favor the ordering of the water molecules."</t>
  </si>
  <si>
    <t>"The first weight loss of 18.9% observed at 30-260°C may be due to the release of a DMF molecule; and then, the sodium based framework appears stable up to 460°C; the final weight loss of 58.9% at 800°C corresponds to the loss of a ligand."</t>
  </si>
  <si>
    <t>"The first weigth loss is centered at around 85°C which is attributed to the methanol solvent used for the storage of the sample. The other one takes place in the range of 350-490°C with two DTG maximum peaks centered at 370 and 475°C. These weight losses are due to the decomposition of the organic linker and this is clear evidence of the thermal stability of the Cu-based MOF framework."</t>
  </si>
  <si>
    <r>
      <t>"The  TG  analysis curve shows that the weight loss of 17.75% during the first step between 20 and 70°C corresponds to the loss of eighteen guest H</t>
    </r>
    <r>
      <rPr>
        <vertAlign val="subscript"/>
        <sz val="11"/>
        <rFont val="Calibri"/>
        <family val="2"/>
        <charset val="162"/>
        <scheme val="minor"/>
      </rPr>
      <t>2</t>
    </r>
    <r>
      <rPr>
        <sz val="11"/>
        <rFont val="Calibri"/>
        <family val="2"/>
        <charset val="162"/>
        <scheme val="minor"/>
      </rPr>
      <t>O,  and  the  weight loss of 24.16% during  the second step between 70 and 200°C corresponds to the loss of five guest DMF and one coordination DMF. Decomposition began above 380°C."</t>
    </r>
  </si>
  <si>
    <t>"Since water molecules coordinated to extra-framework cations in ion-exchanged zeolite-like MOFs, it requires temperatures well above 300°C for removal."</t>
  </si>
  <si>
    <r>
      <t>Figure S1.</t>
    </r>
    <r>
      <rPr>
        <sz val="12"/>
        <color theme="1"/>
        <rFont val="Times New Roman"/>
        <family val="1"/>
        <charset val="162"/>
      </rPr>
      <t xml:space="preserve"> Coefficient of determination, R</t>
    </r>
    <r>
      <rPr>
        <vertAlign val="superscript"/>
        <sz val="12"/>
        <color theme="1"/>
        <rFont val="Times New Roman"/>
        <family val="1"/>
        <charset val="162"/>
      </rPr>
      <t>2</t>
    </r>
    <r>
      <rPr>
        <sz val="12"/>
        <color theme="1"/>
        <rFont val="Times New Roman"/>
        <family val="1"/>
        <charset val="162"/>
      </rPr>
      <t>, calculated for single-component CO</t>
    </r>
    <r>
      <rPr>
        <vertAlign val="subscript"/>
        <sz val="12"/>
        <color theme="1"/>
        <rFont val="Times New Roman"/>
        <family val="1"/>
        <charset val="162"/>
      </rPr>
      <t>2</t>
    </r>
    <r>
      <rPr>
        <sz val="12"/>
        <color theme="1"/>
        <rFont val="Times New Roman"/>
        <family val="1"/>
        <charset val="162"/>
      </rPr>
      <t xml:space="preserve"> uptakes of MOFs with and without solvents.</t>
    </r>
  </si>
  <si>
    <r>
      <t>Figure S2.</t>
    </r>
    <r>
      <rPr>
        <sz val="12"/>
        <color theme="1"/>
        <rFont val="Times New Roman"/>
        <family val="1"/>
        <charset val="162"/>
      </rPr>
      <t xml:space="preserve"> CO</t>
    </r>
    <r>
      <rPr>
        <vertAlign val="subscript"/>
        <sz val="12"/>
        <color theme="1"/>
        <rFont val="Times New Roman"/>
        <family val="1"/>
        <charset val="162"/>
      </rPr>
      <t>2</t>
    </r>
    <r>
      <rPr>
        <sz val="12"/>
        <color theme="1"/>
        <rFont val="Times New Roman"/>
        <family val="1"/>
        <charset val="162"/>
      </rPr>
      <t xml:space="preserve"> adsorption surfaces (dark grey shapes highlighted with black circles) of (a) PACZUQ and (b) ECOLEP.</t>
    </r>
  </si>
  <si>
    <r>
      <t xml:space="preserve">Figure S3. </t>
    </r>
    <r>
      <rPr>
        <sz val="12"/>
        <color theme="1"/>
        <rFont val="Times New Roman"/>
        <family val="1"/>
        <charset val="162"/>
      </rPr>
      <t>Comparisons of single-component CO</t>
    </r>
    <r>
      <rPr>
        <vertAlign val="subscript"/>
        <sz val="12"/>
        <color theme="1"/>
        <rFont val="Times New Roman"/>
        <family val="1"/>
        <charset val="162"/>
      </rPr>
      <t>2</t>
    </r>
    <r>
      <rPr>
        <sz val="12"/>
        <color theme="1"/>
        <rFont val="Times New Roman"/>
        <family val="1"/>
        <charset val="162"/>
      </rPr>
      <t xml:space="preserve"> uptakes of MOFs with and without coordinated solvent molecules for separation of (a) CO</t>
    </r>
    <r>
      <rPr>
        <vertAlign val="subscript"/>
        <sz val="12"/>
        <color theme="1"/>
        <rFont val="Times New Roman"/>
        <family val="1"/>
        <charset val="162"/>
      </rPr>
      <t>2</t>
    </r>
    <r>
      <rPr>
        <sz val="12"/>
        <color theme="1"/>
        <rFont val="Times New Roman"/>
        <family val="1"/>
        <charset val="162"/>
      </rPr>
      <t>/CH</t>
    </r>
    <r>
      <rPr>
        <vertAlign val="subscript"/>
        <sz val="12"/>
        <color theme="1"/>
        <rFont val="Times New Roman"/>
        <family val="1"/>
        <charset val="162"/>
      </rPr>
      <t>4</t>
    </r>
    <r>
      <rPr>
        <sz val="12"/>
        <color theme="1"/>
        <rFont val="Times New Roman"/>
        <family val="1"/>
        <charset val="162"/>
      </rPr>
      <t>:50/50, (b) CO</t>
    </r>
    <r>
      <rPr>
        <vertAlign val="subscript"/>
        <sz val="12"/>
        <color theme="1"/>
        <rFont val="Times New Roman"/>
        <family val="1"/>
        <charset val="162"/>
      </rPr>
      <t>2</t>
    </r>
    <r>
      <rPr>
        <sz val="12"/>
        <color theme="1"/>
        <rFont val="Times New Roman"/>
        <family val="1"/>
        <charset val="162"/>
      </rPr>
      <t>/H</t>
    </r>
    <r>
      <rPr>
        <vertAlign val="subscript"/>
        <sz val="12"/>
        <color theme="1"/>
        <rFont val="Times New Roman"/>
        <family val="1"/>
        <charset val="162"/>
      </rPr>
      <t>2</t>
    </r>
    <r>
      <rPr>
        <sz val="12"/>
        <color theme="1"/>
        <rFont val="Times New Roman"/>
        <family val="1"/>
        <charset val="162"/>
      </rPr>
      <t>:15/85, and (c) CO</t>
    </r>
    <r>
      <rPr>
        <vertAlign val="subscript"/>
        <sz val="12"/>
        <color theme="1"/>
        <rFont val="Times New Roman"/>
        <family val="1"/>
        <charset val="162"/>
      </rPr>
      <t>2</t>
    </r>
    <r>
      <rPr>
        <sz val="12"/>
        <color theme="1"/>
        <rFont val="Times New Roman"/>
        <family val="1"/>
        <charset val="162"/>
      </rPr>
      <t>/N</t>
    </r>
    <r>
      <rPr>
        <vertAlign val="subscript"/>
        <sz val="12"/>
        <color theme="1"/>
        <rFont val="Times New Roman"/>
        <family val="1"/>
        <charset val="162"/>
      </rPr>
      <t>2</t>
    </r>
    <r>
      <rPr>
        <sz val="12"/>
        <color theme="1"/>
        <rFont val="Times New Roman"/>
        <family val="1"/>
        <charset val="162"/>
      </rPr>
      <t>:15/85 mixtures at 0.1, 1 and 10 bar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</si>
</sst>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
    <numFmt numFmtId="165" formatCode="0.0000"/>
    <numFmt numFmtId="166" formatCode="0.000000"/>
    <numFmt numFmtId="167" formatCode="0.0"/>
    <numFmt numFmtId="168" formatCode="0.000"/>
  </numFmts>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
      <sz val="11"/>
      <name val="Calibri"/>
      <family val="2"/>
      <charset val="162"/>
      <scheme val="minor"/>
    </font>
    <font>
      <b/>
      <sz val="11"/>
      <color rgb="FFFF0000"/>
      <name val="Calibri"/>
      <family val="2"/>
      <charset val="162"/>
      <scheme val="minor"/>
    </font>
    <font>
      <vertAlign val="subscript"/>
      <sz val="11"/>
      <name val="Calibri"/>
      <family val="2"/>
      <charset val="162"/>
      <scheme val="minor"/>
    </font>
    <font>
      <sz val="11"/>
      <color rgb="FF222222"/>
      <name val="Calibri"/>
      <family val="2"/>
      <charset val="162"/>
      <scheme val="minor"/>
    </font>
    <font>
      <vertAlign val="subscript"/>
      <sz val="11"/>
      <color rgb="FF222222"/>
      <name val="Calibri"/>
      <family val="2"/>
      <charset val="162"/>
      <scheme val="minor"/>
    </font>
    <font>
      <sz val="11"/>
      <name val="Calibri"/>
      <family val="2"/>
      <scheme val="minor"/>
    </font>
    <font>
      <b/>
      <sz val="11"/>
      <color rgb="FF0070C0"/>
      <name val="Calibri"/>
      <family val="2"/>
      <charset val="162"/>
      <scheme val="minor"/>
    </font>
    <font>
      <b/>
      <vertAlign val="subscript"/>
      <sz val="11"/>
      <color rgb="FF0070C0"/>
      <name val="Calibri"/>
      <family val="2"/>
      <charset val="162"/>
      <scheme val="minor"/>
    </font>
    <font>
      <b/>
      <sz val="11"/>
      <color rgb="FF00B0F0"/>
      <name val="Calibri"/>
      <family val="2"/>
      <charset val="162"/>
      <scheme val="minor"/>
    </font>
    <font>
      <sz val="11"/>
      <color rgb="FF0070C0"/>
      <name val="Calibri"/>
      <family val="2"/>
      <charset val="162"/>
      <scheme val="minor"/>
    </font>
    <font>
      <sz val="11"/>
      <name val="Arial Tur"/>
      <charset val="162"/>
    </font>
    <font>
      <sz val="9.35"/>
      <name val="Calibri"/>
      <family val="2"/>
      <charset val="162"/>
    </font>
    <font>
      <vertAlign val="subscript"/>
      <sz val="11"/>
      <name val="Calibri"/>
      <family val="2"/>
      <scheme val="minor"/>
    </font>
    <font>
      <sz val="11"/>
      <color theme="1"/>
      <name val="Calibri"/>
      <family val="2"/>
    </font>
    <font>
      <sz val="11"/>
      <name val="Calibri"/>
      <family val="2"/>
    </font>
    <font>
      <b/>
      <sz val="11"/>
      <name val="Calibri"/>
      <family val="2"/>
      <charset val="162"/>
      <scheme val="minor"/>
    </font>
    <font>
      <vertAlign val="superscript"/>
      <sz val="11"/>
      <name val="Calibri"/>
      <family val="2"/>
      <scheme val="minor"/>
    </font>
    <font>
      <vertAlign val="superscript"/>
      <sz val="11"/>
      <name val="Calibri"/>
      <family val="2"/>
      <charset val="162"/>
      <scheme val="minor"/>
    </font>
    <font>
      <b/>
      <sz val="12"/>
      <color theme="1"/>
      <name val="Times New Roman"/>
      <family val="1"/>
      <charset val="162"/>
    </font>
    <font>
      <sz val="12"/>
      <color theme="1"/>
      <name val="Times New Roman"/>
      <family val="1"/>
      <charset val="162"/>
    </font>
    <font>
      <vertAlign val="superscript"/>
      <sz val="12"/>
      <color theme="1"/>
      <name val="Times New Roman"/>
      <family val="1"/>
      <charset val="162"/>
    </font>
    <font>
      <vertAlign val="subscript"/>
      <sz val="12"/>
      <color theme="1"/>
      <name val="Times New Roman"/>
      <family val="1"/>
      <charset val="162"/>
    </font>
  </fonts>
  <fills count="3">
    <fill>
      <patternFill patternType="none"/>
    </fill>
    <fill>
      <patternFill patternType="gray125"/>
    </fill>
    <fill>
      <patternFill patternType="solid">
        <fgColor rgb="FFFFC000"/>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5">
    <xf numFmtId="0" fontId="0" fillId="0" borderId="0" xfId="0"/>
    <xf numFmtId="0" fontId="0" fillId="2" borderId="2" xfId="0" applyFill="1" applyBorder="1" applyAlignment="1">
      <alignment horizontal="center" vertical="center"/>
    </xf>
    <xf numFmtId="2" fontId="5" fillId="0" borderId="0" xfId="0" applyNumberFormat="1" applyFont="1" applyAlignment="1">
      <alignment horizontal="center" vertical="center"/>
    </xf>
    <xf numFmtId="0" fontId="5" fillId="0" borderId="0" xfId="0" applyFont="1"/>
    <xf numFmtId="0" fontId="4" fillId="2" borderId="6" xfId="0" applyFont="1" applyFill="1" applyBorder="1" applyAlignment="1">
      <alignment horizontal="left" vertical="center"/>
    </xf>
    <xf numFmtId="0" fontId="4" fillId="2" borderId="6" xfId="0" applyFont="1" applyFill="1" applyBorder="1" applyAlignment="1">
      <alignment horizontal="center" vertical="center"/>
    </xf>
    <xf numFmtId="1" fontId="5" fillId="2" borderId="6" xfId="0" quotePrefix="1" applyNumberFormat="1" applyFont="1" applyFill="1" applyBorder="1" applyAlignment="1">
      <alignment horizontal="center" vertical="center"/>
    </xf>
    <xf numFmtId="164" fontId="5" fillId="2" borderId="6" xfId="0" quotePrefix="1" applyNumberFormat="1" applyFont="1" applyFill="1" applyBorder="1" applyAlignment="1">
      <alignment horizontal="center" vertical="center"/>
    </xf>
    <xf numFmtId="2" fontId="5" fillId="2" borderId="6" xfId="0" applyNumberFormat="1" applyFont="1" applyFill="1" applyBorder="1" applyAlignment="1">
      <alignment horizontal="center" vertical="center"/>
    </xf>
    <xf numFmtId="0" fontId="5" fillId="0" borderId="0" xfId="0" applyFont="1" applyFill="1" applyAlignment="1">
      <alignment horizontal="left" vertical="center"/>
    </xf>
    <xf numFmtId="0" fontId="8" fillId="0" borderId="0" xfId="0" applyFont="1" applyAlignment="1">
      <alignment horizontal="center" vertical="center"/>
    </xf>
    <xf numFmtId="164" fontId="0" fillId="0" borderId="0" xfId="0" applyNumberFormat="1" applyFill="1" applyAlignment="1">
      <alignment horizontal="center" vertical="center"/>
    </xf>
    <xf numFmtId="0" fontId="5" fillId="0" borderId="0" xfId="0" applyFont="1" applyAlignment="1">
      <alignment horizontal="center" vertical="center"/>
    </xf>
    <xf numFmtId="165" fontId="10" fillId="0" borderId="0" xfId="0" applyNumberFormat="1" applyFont="1" applyFill="1" applyAlignment="1">
      <alignment horizontal="center" vertical="center"/>
    </xf>
    <xf numFmtId="0" fontId="5" fillId="0" borderId="0" xfId="0" applyFont="1" applyAlignment="1">
      <alignment horizontal="left" vertical="center"/>
    </xf>
    <xf numFmtId="164" fontId="5" fillId="0" borderId="0" xfId="0" applyNumberFormat="1" applyFont="1" applyAlignment="1">
      <alignment horizontal="center" vertical="center"/>
    </xf>
    <xf numFmtId="164" fontId="5" fillId="0" borderId="0" xfId="0" applyNumberFormat="1" applyFont="1" applyFill="1" applyAlignment="1">
      <alignment horizontal="center" vertical="center"/>
    </xf>
    <xf numFmtId="166" fontId="0" fillId="0" borderId="0" xfId="0" applyNumberFormat="1" applyFill="1" applyAlignment="1">
      <alignment horizontal="center" vertical="center"/>
    </xf>
    <xf numFmtId="0" fontId="3" fillId="0" borderId="0" xfId="0" applyFont="1" applyAlignment="1">
      <alignment horizontal="center" vertical="center"/>
    </xf>
    <xf numFmtId="167" fontId="5" fillId="0" borderId="0" xfId="0" applyNumberFormat="1" applyFont="1" applyAlignment="1">
      <alignment horizontal="center" vertical="center"/>
    </xf>
    <xf numFmtId="165" fontId="5" fillId="0" borderId="0" xfId="0" applyNumberFormat="1" applyFont="1" applyAlignment="1">
      <alignment horizontal="center" vertical="center"/>
    </xf>
    <xf numFmtId="168" fontId="0" fillId="0" borderId="0" xfId="0" applyNumberFormat="1" applyAlignment="1">
      <alignment horizontal="center" vertical="center"/>
    </xf>
    <xf numFmtId="2" fontId="0" fillId="0" borderId="0" xfId="0" applyNumberFormat="1" applyAlignment="1">
      <alignment horizontal="center" vertical="center"/>
    </xf>
    <xf numFmtId="2" fontId="0" fillId="0" borderId="0" xfId="0" applyNumberFormat="1" applyFill="1" applyAlignment="1">
      <alignment horizontal="center" vertical="center"/>
    </xf>
    <xf numFmtId="0" fontId="0" fillId="0" borderId="0" xfId="0" applyFill="1"/>
    <xf numFmtId="168" fontId="0" fillId="0" borderId="0" xfId="0" applyNumberFormat="1" applyFill="1" applyAlignment="1">
      <alignment horizontal="center" vertical="center"/>
    </xf>
    <xf numFmtId="2" fontId="5" fillId="0" borderId="0" xfId="0" applyNumberFormat="1" applyFont="1" applyFill="1" applyAlignment="1">
      <alignment horizontal="center" vertical="center"/>
    </xf>
    <xf numFmtId="167" fontId="6" fillId="2" borderId="6" xfId="0" quotePrefix="1" applyNumberFormat="1" applyFont="1" applyFill="1" applyBorder="1" applyAlignment="1">
      <alignment horizontal="center" vertical="center"/>
    </xf>
    <xf numFmtId="167" fontId="5" fillId="2" borderId="6" xfId="0" quotePrefix="1" applyNumberFormat="1" applyFont="1" applyFill="1" applyBorder="1" applyAlignment="1">
      <alignment horizontal="center" vertical="center"/>
    </xf>
    <xf numFmtId="165" fontId="5" fillId="2" borderId="6" xfId="0" quotePrefix="1" applyNumberFormat="1" applyFont="1" applyFill="1" applyBorder="1" applyAlignment="1">
      <alignment horizontal="center" vertical="center"/>
    </xf>
    <xf numFmtId="0" fontId="0" fillId="2" borderId="1" xfId="0" applyFill="1" applyBorder="1" applyAlignment="1">
      <alignment horizontal="center" vertical="center"/>
    </xf>
    <xf numFmtId="166" fontId="5" fillId="0" borderId="0" xfId="0" applyNumberFormat="1" applyFont="1" applyAlignment="1">
      <alignment horizontal="center" vertical="center"/>
    </xf>
    <xf numFmtId="167" fontId="5" fillId="0" borderId="0" xfId="0" applyNumberFormat="1" applyFont="1" applyFill="1" applyAlignment="1">
      <alignment horizontal="center" vertical="center"/>
    </xf>
    <xf numFmtId="168" fontId="5" fillId="0" borderId="0" xfId="0" applyNumberFormat="1" applyFont="1" applyFill="1" applyAlignment="1">
      <alignment horizontal="center" vertical="center"/>
    </xf>
    <xf numFmtId="168" fontId="5" fillId="0" borderId="0" xfId="0" applyNumberFormat="1" applyFont="1" applyFill="1" applyAlignment="1">
      <alignment horizontal="left" vertical="center"/>
    </xf>
    <xf numFmtId="168" fontId="0" fillId="0" borderId="0" xfId="0" applyNumberFormat="1" applyFill="1"/>
    <xf numFmtId="0" fontId="0" fillId="2" borderId="6" xfId="0"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2" fontId="10" fillId="0" borderId="0" xfId="0" applyNumberFormat="1" applyFont="1" applyAlignment="1">
      <alignment horizontal="center" vertical="center"/>
    </xf>
    <xf numFmtId="168" fontId="5" fillId="0" borderId="0" xfId="0" applyNumberFormat="1" applyFont="1" applyAlignment="1">
      <alignment horizontal="center" vertical="center"/>
    </xf>
    <xf numFmtId="168" fontId="0" fillId="0" borderId="0" xfId="0" applyNumberFormat="1"/>
    <xf numFmtId="168" fontId="10" fillId="0" borderId="0" xfId="0" applyNumberFormat="1" applyFont="1" applyAlignment="1">
      <alignment horizontal="left" vertical="center"/>
    </xf>
    <xf numFmtId="166"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168" fontId="0" fillId="0" borderId="0" xfId="0" applyNumberFormat="1" applyFill="1" applyAlignment="1">
      <alignment horizontal="left" vertical="top"/>
    </xf>
    <xf numFmtId="168" fontId="19" fillId="0" borderId="0" xfId="0" applyNumberFormat="1" applyFont="1" applyFill="1" applyAlignment="1">
      <alignment horizontal="left" vertical="top"/>
    </xf>
    <xf numFmtId="168" fontId="18" fillId="0" borderId="0" xfId="0" applyNumberFormat="1" applyFont="1" applyFill="1" applyAlignment="1">
      <alignment horizontal="left" vertical="top"/>
    </xf>
    <xf numFmtId="168" fontId="0" fillId="0" borderId="0" xfId="0" applyNumberFormat="1" applyFill="1" applyAlignment="1">
      <alignment horizontal="left" vertical="center"/>
    </xf>
    <xf numFmtId="168" fontId="19" fillId="0" borderId="0" xfId="0" applyNumberFormat="1" applyFont="1" applyAlignment="1">
      <alignment horizontal="left" vertical="top"/>
    </xf>
    <xf numFmtId="168" fontId="18" fillId="0" borderId="0" xfId="0" applyNumberFormat="1" applyFont="1" applyAlignment="1">
      <alignment horizontal="left" vertical="top"/>
    </xf>
    <xf numFmtId="168" fontId="0" fillId="0" borderId="0" xfId="0" applyNumberFormat="1" applyAlignment="1">
      <alignment horizontal="left" vertical="top"/>
    </xf>
    <xf numFmtId="168" fontId="0" fillId="0" borderId="0" xfId="0" applyNumberFormat="1" applyAlignment="1">
      <alignment horizontal="left" vertical="center"/>
    </xf>
    <xf numFmtId="0" fontId="20" fillId="2" borderId="6" xfId="0" applyFont="1" applyFill="1" applyBorder="1" applyAlignment="1">
      <alignment horizontal="center"/>
    </xf>
    <xf numFmtId="2" fontId="6" fillId="2" borderId="6" xfId="0" quotePrefix="1" applyNumberFormat="1"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Alignment="1">
      <alignment horizontal="center"/>
    </xf>
    <xf numFmtId="2" fontId="10" fillId="0" borderId="0" xfId="0" applyNumberFormat="1" applyFont="1" applyFill="1" applyAlignment="1">
      <alignment horizontal="center"/>
    </xf>
    <xf numFmtId="0" fontId="10" fillId="0" borderId="0" xfId="0" applyFont="1" applyFill="1" applyAlignment="1">
      <alignment horizontal="left" vertical="center"/>
    </xf>
    <xf numFmtId="0" fontId="5" fillId="0" borderId="0" xfId="0" applyFont="1" applyFill="1"/>
    <xf numFmtId="0" fontId="10" fillId="0" borderId="0" xfId="0" applyFont="1" applyFill="1" applyAlignment="1">
      <alignment horizontal="center" vertical="center"/>
    </xf>
    <xf numFmtId="2" fontId="10" fillId="0" borderId="0" xfId="0" applyNumberFormat="1" applyFont="1" applyFill="1" applyAlignment="1">
      <alignment horizontal="center" vertical="center"/>
    </xf>
    <xf numFmtId="0" fontId="5" fillId="0" borderId="0" xfId="0" applyFont="1" applyFill="1" applyAlignment="1">
      <alignment vertical="center"/>
    </xf>
    <xf numFmtId="0" fontId="10" fillId="0" borderId="0" xfId="0" applyFont="1" applyFill="1" applyAlignment="1">
      <alignment horizontal="center" vertical="center" wrapText="1"/>
    </xf>
    <xf numFmtId="168" fontId="10" fillId="0" borderId="0" xfId="0" applyNumberFormat="1" applyFont="1" applyFill="1" applyAlignment="1">
      <alignment horizontal="left"/>
    </xf>
    <xf numFmtId="168" fontId="10" fillId="0" borderId="0" xfId="0" applyNumberFormat="1" applyFont="1" applyFill="1" applyAlignment="1">
      <alignment horizontal="left" vertical="center"/>
    </xf>
    <xf numFmtId="0" fontId="0" fillId="2" borderId="2" xfId="0" applyFill="1" applyBorder="1" applyAlignment="1">
      <alignment vertical="center"/>
    </xf>
    <xf numFmtId="0" fontId="0" fillId="2" borderId="6" xfId="0" applyFill="1" applyBorder="1" applyAlignment="1">
      <alignment vertical="center"/>
    </xf>
    <xf numFmtId="0" fontId="0" fillId="0" borderId="0" xfId="0" applyAlignment="1">
      <alignment horizontal="left"/>
    </xf>
    <xf numFmtId="0" fontId="0" fillId="2" borderId="6" xfId="0" applyFill="1" applyBorder="1" applyAlignment="1">
      <alignment horizontal="left" vertical="center"/>
    </xf>
    <xf numFmtId="0" fontId="0" fillId="2" borderId="1" xfId="0" applyFill="1" applyBorder="1" applyAlignment="1">
      <alignment horizontal="left" vertical="center"/>
    </xf>
    <xf numFmtId="0" fontId="4" fillId="2" borderId="6" xfId="0" applyFont="1" applyFill="1" applyBorder="1" applyAlignment="1">
      <alignment horizontal="left"/>
    </xf>
    <xf numFmtId="2" fontId="5" fillId="2" borderId="6" xfId="0" quotePrefix="1" applyNumberFormat="1" applyFont="1" applyFill="1" applyBorder="1" applyAlignment="1">
      <alignment horizontal="center" vertical="center"/>
    </xf>
    <xf numFmtId="168" fontId="5" fillId="2" borderId="6" xfId="0" quotePrefix="1" applyNumberFormat="1" applyFont="1" applyFill="1" applyBorder="1" applyAlignment="1">
      <alignment horizontal="center" vertical="center"/>
    </xf>
    <xf numFmtId="168" fontId="10" fillId="0" borderId="0" xfId="0" applyNumberFormat="1" applyFont="1" applyFill="1" applyAlignment="1">
      <alignment horizontal="center" vertical="center"/>
    </xf>
    <xf numFmtId="168" fontId="10" fillId="0" borderId="0" xfId="0" applyNumberFormat="1" applyFont="1" applyAlignment="1">
      <alignment horizontal="center" vertical="center"/>
    </xf>
    <xf numFmtId="164" fontId="5" fillId="2" borderId="9" xfId="0" applyNumberFormat="1" applyFont="1" applyFill="1" applyBorder="1" applyAlignment="1">
      <alignment horizontal="center" vertical="center"/>
    </xf>
    <xf numFmtId="164" fontId="5" fillId="2" borderId="7" xfId="0" applyNumberFormat="1" applyFont="1" applyFill="1" applyBorder="1" applyAlignment="1">
      <alignment horizontal="center" vertical="center"/>
    </xf>
    <xf numFmtId="2" fontId="5" fillId="0" borderId="0" xfId="0" applyNumberFormat="1" applyFont="1" applyAlignment="1">
      <alignment horizontal="left" vertical="center"/>
    </xf>
    <xf numFmtId="0" fontId="23" fillId="0" borderId="0" xfId="0" applyFont="1"/>
    <xf numFmtId="0" fontId="23" fillId="0" borderId="0" xfId="0" applyFont="1" applyAlignment="1">
      <alignment horizontal="left" vertical="center"/>
    </xf>
    <xf numFmtId="164" fontId="5" fillId="2" borderId="1" xfId="0" quotePrefix="1" applyNumberFormat="1" applyFont="1" applyFill="1" applyBorder="1" applyAlignment="1">
      <alignment horizontal="center" vertical="center"/>
    </xf>
    <xf numFmtId="164" fontId="5" fillId="2" borderId="7" xfId="0" quotePrefix="1" applyNumberFormat="1" applyFont="1" applyFill="1" applyBorder="1" applyAlignment="1">
      <alignment horizontal="center" vertical="center"/>
    </xf>
    <xf numFmtId="164" fontId="5" fillId="2" borderId="2" xfId="0" quotePrefix="1" applyNumberFormat="1" applyFont="1" applyFill="1" applyBorder="1" applyAlignment="1">
      <alignment horizontal="center" vertical="center"/>
    </xf>
    <xf numFmtId="168" fontId="5" fillId="2" borderId="3" xfId="0" applyNumberFormat="1" applyFont="1" applyFill="1" applyBorder="1" applyAlignment="1">
      <alignment horizontal="center" vertical="center"/>
    </xf>
    <xf numFmtId="168" fontId="5" fillId="2" borderId="4" xfId="0" applyNumberFormat="1" applyFont="1" applyFill="1" applyBorder="1" applyAlignment="1">
      <alignment horizontal="center" vertical="center"/>
    </xf>
    <xf numFmtId="168" fontId="5" fillId="2" borderId="5" xfId="0" applyNumberFormat="1" applyFont="1" applyFill="1" applyBorder="1" applyAlignment="1">
      <alignment horizontal="center" vertical="center"/>
    </xf>
    <xf numFmtId="1" fontId="5" fillId="2" borderId="1" xfId="0" quotePrefix="1" applyNumberFormat="1" applyFont="1" applyFill="1" applyBorder="1" applyAlignment="1">
      <alignment horizontal="center" vertical="center"/>
    </xf>
    <xf numFmtId="1" fontId="5" fillId="2" borderId="7" xfId="0" quotePrefix="1" applyNumberFormat="1" applyFont="1" applyFill="1" applyBorder="1" applyAlignment="1">
      <alignment horizontal="center" vertical="center"/>
    </xf>
    <xf numFmtId="1" fontId="5" fillId="2" borderId="2" xfId="0" quotePrefix="1" applyNumberFormat="1" applyFont="1" applyFill="1" applyBorder="1" applyAlignment="1">
      <alignment horizontal="center" vertical="center"/>
    </xf>
    <xf numFmtId="164" fontId="5" fillId="2" borderId="8" xfId="0" applyNumberFormat="1" applyFont="1" applyFill="1" applyBorder="1" applyAlignment="1">
      <alignment horizontal="center" vertical="center"/>
    </xf>
    <xf numFmtId="164" fontId="5" fillId="2" borderId="9" xfId="0" applyNumberFormat="1" applyFont="1" applyFill="1" applyBorder="1" applyAlignment="1">
      <alignment horizontal="center" vertical="center"/>
    </xf>
    <xf numFmtId="164" fontId="5" fillId="2" borderId="10"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167" fontId="5" fillId="2" borderId="1" xfId="0" quotePrefix="1" applyNumberFormat="1" applyFont="1" applyFill="1" applyBorder="1" applyAlignment="1">
      <alignment horizontal="center" vertical="center"/>
    </xf>
    <xf numFmtId="167" fontId="6" fillId="2" borderId="2" xfId="0" quotePrefix="1"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5" fillId="2" borderId="7"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1" fillId="2" borderId="1" xfId="0"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2" fontId="5" fillId="2" borderId="1" xfId="0" quotePrefix="1" applyNumberFormat="1" applyFont="1" applyFill="1" applyBorder="1" applyAlignment="1">
      <alignment horizontal="center" vertical="center"/>
    </xf>
    <xf numFmtId="2" fontId="5" fillId="2" borderId="7" xfId="0" quotePrefix="1" applyNumberFormat="1" applyFont="1" applyFill="1" applyBorder="1" applyAlignment="1">
      <alignment horizontal="center" vertical="center"/>
    </xf>
    <xf numFmtId="2" fontId="5" fillId="2" borderId="2" xfId="0" quotePrefix="1" applyNumberFormat="1" applyFont="1" applyFill="1" applyBorder="1" applyAlignment="1">
      <alignment horizontal="center" vertical="center"/>
    </xf>
    <xf numFmtId="164" fontId="5" fillId="2" borderId="3"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24361111111115"/>
          <c:y val="5.1400554097404488E-2"/>
          <c:w val="0.7213641666666667"/>
          <c:h val="0.76317512394284048"/>
        </c:manualLayout>
      </c:layout>
      <c:scatterChart>
        <c:scatterStyle val="lineMarker"/>
        <c:varyColors val="0"/>
        <c:ser>
          <c:idx val="0"/>
          <c:order val="0"/>
          <c:tx>
            <c:v> 0.1  bar</c:v>
          </c:tx>
          <c:spPr>
            <a:ln w="28575">
              <a:noFill/>
            </a:ln>
          </c:spPr>
          <c:marker>
            <c:symbol val="square"/>
            <c:size val="7"/>
            <c:spPr>
              <a:noFill/>
              <a:ln w="15875">
                <a:solidFill>
                  <a:srgbClr val="0070C0">
                    <a:alpha val="60000"/>
                  </a:srgbClr>
                </a:solidFill>
              </a:ln>
            </c:spPr>
          </c:marker>
          <c:trendline>
            <c:spPr>
              <a:ln w="25400">
                <a:solidFill>
                  <a:srgbClr val="0070C0"/>
                </a:solidFill>
                <a:prstDash val="dash"/>
              </a:ln>
            </c:spPr>
            <c:trendlineType val="linear"/>
            <c:forward val="2"/>
            <c:dispRSqr val="1"/>
            <c:dispEq val="1"/>
            <c:trendlineLbl>
              <c:layout>
                <c:manualLayout>
                  <c:x val="0.33513888888888888"/>
                  <c:y val="7.2658573928258974E-2"/>
                </c:manualLayout>
              </c:layout>
              <c:tx>
                <c:rich>
                  <a:bodyPr/>
                  <a:lstStyle/>
                  <a:p>
                    <a:pPr>
                      <a:defRPr sz="1200" b="1">
                        <a:solidFill>
                          <a:srgbClr val="0070C0"/>
                        </a:solidFill>
                      </a:defRPr>
                    </a:pPr>
                    <a:r>
                      <a:rPr lang="en-US" sz="1200" b="1" baseline="0">
                        <a:solidFill>
                          <a:srgbClr val="0070C0"/>
                        </a:solidFill>
                      </a:rPr>
                      <a:t>R² = 0.1975</a:t>
                    </a:r>
                    <a:r>
                      <a:rPr lang="tr-TR" sz="1200" b="1" baseline="0">
                        <a:solidFill>
                          <a:srgbClr val="0070C0"/>
                        </a:solidFill>
                      </a:rPr>
                      <a:t> @ 0.1 bar</a:t>
                    </a:r>
                    <a:endParaRPr lang="en-US" sz="1200" b="1">
                      <a:solidFill>
                        <a:srgbClr val="0070C0"/>
                      </a:solidFill>
                    </a:endParaRPr>
                  </a:p>
                </c:rich>
              </c:tx>
              <c:numFmt formatCode="General" sourceLinked="0"/>
            </c:trendlineLbl>
          </c:trendline>
          <c:xVal>
            <c:numRef>
              <c:f>'Table 1'!$C$3:$C$29</c:f>
              <c:numCache>
                <c:formatCode>0.000</c:formatCode>
                <c:ptCount val="27"/>
                <c:pt idx="0">
                  <c:v>0.1663817755</c:v>
                </c:pt>
                <c:pt idx="1">
                  <c:v>4.62921928E-2</c:v>
                </c:pt>
                <c:pt idx="2">
                  <c:v>0.1053580172</c:v>
                </c:pt>
                <c:pt idx="3">
                  <c:v>5.2650078699999998E-2</c:v>
                </c:pt>
                <c:pt idx="4">
                  <c:v>0.3380179043</c:v>
                </c:pt>
                <c:pt idx="5">
                  <c:v>0.331504629</c:v>
                </c:pt>
                <c:pt idx="6">
                  <c:v>1.9887888938</c:v>
                </c:pt>
                <c:pt idx="7">
                  <c:v>0.3592600474</c:v>
                </c:pt>
                <c:pt idx="8">
                  <c:v>6.7050499999999999E-2</c:v>
                </c:pt>
                <c:pt idx="9">
                  <c:v>0.93355628499999999</c:v>
                </c:pt>
                <c:pt idx="10">
                  <c:v>0.72747770830000003</c:v>
                </c:pt>
                <c:pt idx="11">
                  <c:v>0.1002650055</c:v>
                </c:pt>
                <c:pt idx="12">
                  <c:v>0.3907869471</c:v>
                </c:pt>
                <c:pt idx="13">
                  <c:v>1.7076128009</c:v>
                </c:pt>
                <c:pt idx="14">
                  <c:v>1.2697525487000001</c:v>
                </c:pt>
                <c:pt idx="15">
                  <c:v>2.3297047147000001</c:v>
                </c:pt>
                <c:pt idx="16">
                  <c:v>1.1150188787999999</c:v>
                </c:pt>
                <c:pt idx="17">
                  <c:v>2.0039077141999999</c:v>
                </c:pt>
                <c:pt idx="18">
                  <c:v>1.0128226091000001</c:v>
                </c:pt>
                <c:pt idx="19">
                  <c:v>2.1553278051000002</c:v>
                </c:pt>
                <c:pt idx="20">
                  <c:v>1.2246236362</c:v>
                </c:pt>
                <c:pt idx="21">
                  <c:v>1.232944424</c:v>
                </c:pt>
                <c:pt idx="22">
                  <c:v>0.97064695639999998</c:v>
                </c:pt>
                <c:pt idx="23">
                  <c:v>1.2183303000000001</c:v>
                </c:pt>
                <c:pt idx="24">
                  <c:v>0.21422779759999999</c:v>
                </c:pt>
                <c:pt idx="25">
                  <c:v>4.6183012400000001E-2</c:v>
                </c:pt>
                <c:pt idx="26">
                  <c:v>0.1304610377</c:v>
                </c:pt>
              </c:numCache>
            </c:numRef>
          </c:xVal>
          <c:yVal>
            <c:numRef>
              <c:f>'Table 1'!$F$3:$F$29</c:f>
              <c:numCache>
                <c:formatCode>0.000</c:formatCode>
                <c:ptCount val="27"/>
                <c:pt idx="0">
                  <c:v>0.26074296330000002</c:v>
                </c:pt>
                <c:pt idx="1">
                  <c:v>8.7260874399999994E-2</c:v>
                </c:pt>
                <c:pt idx="2">
                  <c:v>0.29324910139999999</c:v>
                </c:pt>
                <c:pt idx="3">
                  <c:v>1.3325418497999999</c:v>
                </c:pt>
                <c:pt idx="4">
                  <c:v>0.58047003119999996</c:v>
                </c:pt>
                <c:pt idx="5">
                  <c:v>0.5557484895</c:v>
                </c:pt>
                <c:pt idx="6">
                  <c:v>3.9379497779000001</c:v>
                </c:pt>
                <c:pt idx="7">
                  <c:v>3.3957541999999998</c:v>
                </c:pt>
                <c:pt idx="8">
                  <c:v>0.1148806106</c:v>
                </c:pt>
                <c:pt idx="9">
                  <c:v>1.1709406893000001</c:v>
                </c:pt>
                <c:pt idx="10">
                  <c:v>1.1096056253</c:v>
                </c:pt>
                <c:pt idx="11">
                  <c:v>5.7805640594999996</c:v>
                </c:pt>
                <c:pt idx="12">
                  <c:v>0.2900084953</c:v>
                </c:pt>
                <c:pt idx="13">
                  <c:v>3.8850990431999999</c:v>
                </c:pt>
                <c:pt idx="14">
                  <c:v>1.5203045606000001</c:v>
                </c:pt>
                <c:pt idx="15">
                  <c:v>1.5029679599000001</c:v>
                </c:pt>
                <c:pt idx="16">
                  <c:v>1.7889376668999999</c:v>
                </c:pt>
                <c:pt idx="17">
                  <c:v>2.2828163238000001</c:v>
                </c:pt>
                <c:pt idx="18">
                  <c:v>1.3842820225000001</c:v>
                </c:pt>
                <c:pt idx="19">
                  <c:v>2.6404338056999999</c:v>
                </c:pt>
                <c:pt idx="20">
                  <c:v>1.6604135526999999</c:v>
                </c:pt>
                <c:pt idx="21">
                  <c:v>2.2163702891999999</c:v>
                </c:pt>
                <c:pt idx="22">
                  <c:v>1.3687659901</c:v>
                </c:pt>
                <c:pt idx="23">
                  <c:v>1.3163735042</c:v>
                </c:pt>
                <c:pt idx="24">
                  <c:v>0.21293199530000001</c:v>
                </c:pt>
                <c:pt idx="25">
                  <c:v>4.59334806E-2</c:v>
                </c:pt>
                <c:pt idx="26">
                  <c:v>0.130719954</c:v>
                </c:pt>
              </c:numCache>
            </c:numRef>
          </c:yVal>
          <c:smooth val="0"/>
        </c:ser>
        <c:ser>
          <c:idx val="1"/>
          <c:order val="1"/>
          <c:tx>
            <c:v>    1  bar</c:v>
          </c:tx>
          <c:spPr>
            <a:ln w="28575">
              <a:noFill/>
            </a:ln>
          </c:spPr>
          <c:marker>
            <c:symbol val="circle"/>
            <c:size val="7"/>
            <c:spPr>
              <a:noFill/>
              <a:ln w="15875">
                <a:solidFill>
                  <a:srgbClr val="C00000">
                    <a:alpha val="60000"/>
                  </a:srgbClr>
                </a:solidFill>
              </a:ln>
            </c:spPr>
          </c:marker>
          <c:trendline>
            <c:spPr>
              <a:ln w="25400">
                <a:solidFill>
                  <a:srgbClr val="C00000"/>
                </a:solidFill>
                <a:prstDash val="dash"/>
              </a:ln>
            </c:spPr>
            <c:trendlineType val="linear"/>
            <c:forward val="1"/>
            <c:backward val="1"/>
            <c:dispRSqr val="1"/>
            <c:dispEq val="1"/>
            <c:trendlineLbl>
              <c:layout>
                <c:manualLayout>
                  <c:x val="0.39158333333333334"/>
                  <c:y val="1.0513269174686498E-2"/>
                </c:manualLayout>
              </c:layout>
              <c:tx>
                <c:rich>
                  <a:bodyPr/>
                  <a:lstStyle/>
                  <a:p>
                    <a:pPr>
                      <a:defRPr sz="1200" b="1">
                        <a:solidFill>
                          <a:srgbClr val="C00000"/>
                        </a:solidFill>
                      </a:defRPr>
                    </a:pPr>
                    <a:r>
                      <a:rPr lang="en-US" sz="1200" b="1" baseline="0">
                        <a:solidFill>
                          <a:srgbClr val="C00000"/>
                        </a:solidFill>
                      </a:rPr>
                      <a:t>R² = 0.3044</a:t>
                    </a:r>
                    <a:r>
                      <a:rPr lang="tr-TR" sz="1200" b="1" baseline="0">
                        <a:solidFill>
                          <a:srgbClr val="C00000"/>
                        </a:solidFill>
                      </a:rPr>
                      <a:t> @ 1 bar</a:t>
                    </a:r>
                    <a:endParaRPr lang="en-US" sz="1200" b="1">
                      <a:solidFill>
                        <a:srgbClr val="C00000"/>
                      </a:solidFill>
                    </a:endParaRPr>
                  </a:p>
                </c:rich>
              </c:tx>
              <c:numFmt formatCode="General" sourceLinked="0"/>
            </c:trendlineLbl>
          </c:trendline>
          <c:xVal>
            <c:numRef>
              <c:f>'Table 1'!$D$3:$D$29</c:f>
              <c:numCache>
                <c:formatCode>0.000</c:formatCode>
                <c:ptCount val="27"/>
                <c:pt idx="0">
                  <c:v>1.7031658471</c:v>
                </c:pt>
                <c:pt idx="1">
                  <c:v>0.47272923030000003</c:v>
                </c:pt>
                <c:pt idx="2">
                  <c:v>1.1757403491</c:v>
                </c:pt>
                <c:pt idx="3">
                  <c:v>0.56083122019999998</c:v>
                </c:pt>
                <c:pt idx="4">
                  <c:v>1.5199869339000001</c:v>
                </c:pt>
                <c:pt idx="5">
                  <c:v>1.4010074756999999</c:v>
                </c:pt>
                <c:pt idx="6">
                  <c:v>4.3808289218000001</c:v>
                </c:pt>
                <c:pt idx="7">
                  <c:v>2.3597061202999998</c:v>
                </c:pt>
                <c:pt idx="8">
                  <c:v>0.6948948063</c:v>
                </c:pt>
                <c:pt idx="9">
                  <c:v>2.9624888720000002</c:v>
                </c:pt>
                <c:pt idx="10">
                  <c:v>2.9434976775999999</c:v>
                </c:pt>
                <c:pt idx="11">
                  <c:v>0.94194439900000004</c:v>
                </c:pt>
                <c:pt idx="12">
                  <c:v>0.98837849010000001</c:v>
                </c:pt>
                <c:pt idx="13">
                  <c:v>3.0539186970999999</c:v>
                </c:pt>
                <c:pt idx="14">
                  <c:v>3.2159718912000002</c:v>
                </c:pt>
                <c:pt idx="15">
                  <c:v>3.7438826649000001</c:v>
                </c:pt>
                <c:pt idx="16">
                  <c:v>3.3485945202999998</c:v>
                </c:pt>
                <c:pt idx="17">
                  <c:v>3.9005675526000001</c:v>
                </c:pt>
                <c:pt idx="18">
                  <c:v>3.1331530602000002</c:v>
                </c:pt>
                <c:pt idx="19">
                  <c:v>3.8646682731999999</c:v>
                </c:pt>
                <c:pt idx="20">
                  <c:v>3.2624491249999998</c:v>
                </c:pt>
                <c:pt idx="21">
                  <c:v>2.2350840589000001</c:v>
                </c:pt>
                <c:pt idx="22">
                  <c:v>2.0189278510999999</c:v>
                </c:pt>
                <c:pt idx="23">
                  <c:v>2.4200348490999999</c:v>
                </c:pt>
                <c:pt idx="24">
                  <c:v>0.76361827110000002</c:v>
                </c:pt>
                <c:pt idx="25">
                  <c:v>0.24659847460000001</c:v>
                </c:pt>
                <c:pt idx="26">
                  <c:v>1.2269332896</c:v>
                </c:pt>
              </c:numCache>
            </c:numRef>
          </c:xVal>
          <c:yVal>
            <c:numRef>
              <c:f>'Table 1'!$G$3:$G$29</c:f>
              <c:numCache>
                <c:formatCode>0.000</c:formatCode>
                <c:ptCount val="27"/>
                <c:pt idx="0">
                  <c:v>2.6242788594999999</c:v>
                </c:pt>
                <c:pt idx="1">
                  <c:v>0.90577299150000001</c:v>
                </c:pt>
                <c:pt idx="2">
                  <c:v>3.4853011078999998</c:v>
                </c:pt>
                <c:pt idx="3">
                  <c:v>6.5735137361999998</c:v>
                </c:pt>
                <c:pt idx="4">
                  <c:v>2.5716341279999999</c:v>
                </c:pt>
                <c:pt idx="5">
                  <c:v>2.3789837332000001</c:v>
                </c:pt>
                <c:pt idx="6">
                  <c:v>7.6315540153999999</c:v>
                </c:pt>
                <c:pt idx="7">
                  <c:v>4.7179260959000002</c:v>
                </c:pt>
                <c:pt idx="8">
                  <c:v>1.2114057894000001</c:v>
                </c:pt>
                <c:pt idx="9">
                  <c:v>3.5777951851999998</c:v>
                </c:pt>
                <c:pt idx="10">
                  <c:v>3.5309392328000002</c:v>
                </c:pt>
                <c:pt idx="11">
                  <c:v>7.0972776681000003</c:v>
                </c:pt>
                <c:pt idx="12">
                  <c:v>1.4980608007</c:v>
                </c:pt>
                <c:pt idx="13">
                  <c:v>4.9538520015999996</c:v>
                </c:pt>
                <c:pt idx="14">
                  <c:v>3.3533175437999998</c:v>
                </c:pt>
                <c:pt idx="15">
                  <c:v>3.7911842478</c:v>
                </c:pt>
                <c:pt idx="16">
                  <c:v>3.6578119283000001</c:v>
                </c:pt>
                <c:pt idx="17">
                  <c:v>5.8052541794000003</c:v>
                </c:pt>
                <c:pt idx="18">
                  <c:v>3.2129397401999999</c:v>
                </c:pt>
                <c:pt idx="19">
                  <c:v>6.2402469310999997</c:v>
                </c:pt>
                <c:pt idx="20">
                  <c:v>3.4541054051</c:v>
                </c:pt>
                <c:pt idx="21">
                  <c:v>3.3037425274999999</c:v>
                </c:pt>
                <c:pt idx="22">
                  <c:v>2.6883091238999999</c:v>
                </c:pt>
                <c:pt idx="23">
                  <c:v>3.0059237908999998</c:v>
                </c:pt>
                <c:pt idx="24">
                  <c:v>0.76794391569999998</c:v>
                </c:pt>
                <c:pt idx="25">
                  <c:v>0.24605468629999999</c:v>
                </c:pt>
                <c:pt idx="26">
                  <c:v>1.2268896869999999</c:v>
                </c:pt>
              </c:numCache>
            </c:numRef>
          </c:yVal>
          <c:smooth val="0"/>
        </c:ser>
        <c:ser>
          <c:idx val="2"/>
          <c:order val="2"/>
          <c:tx>
            <c:v> 10   bar</c:v>
          </c:tx>
          <c:spPr>
            <a:ln w="28575">
              <a:noFill/>
            </a:ln>
          </c:spPr>
          <c:marker>
            <c:spPr>
              <a:noFill/>
              <a:ln w="15875">
                <a:solidFill>
                  <a:srgbClr val="00B050">
                    <a:alpha val="60000"/>
                  </a:srgbClr>
                </a:solidFill>
              </a:ln>
            </c:spPr>
          </c:marker>
          <c:trendline>
            <c:spPr>
              <a:ln w="25400">
                <a:solidFill>
                  <a:srgbClr val="00B050"/>
                </a:solidFill>
                <a:prstDash val="dash"/>
              </a:ln>
            </c:spPr>
            <c:trendlineType val="linear"/>
            <c:dispRSqr val="1"/>
            <c:dispEq val="1"/>
            <c:trendlineLbl>
              <c:layout>
                <c:manualLayout>
                  <c:x val="0.22153999999999993"/>
                  <c:y val="0.25415500145815106"/>
                </c:manualLayout>
              </c:layout>
              <c:tx>
                <c:rich>
                  <a:bodyPr/>
                  <a:lstStyle/>
                  <a:p>
                    <a:pPr>
                      <a:defRPr sz="1200" b="1">
                        <a:solidFill>
                          <a:srgbClr val="00B050"/>
                        </a:solidFill>
                      </a:defRPr>
                    </a:pPr>
                    <a:r>
                      <a:rPr lang="en-US" sz="1200" b="1" baseline="0">
                        <a:solidFill>
                          <a:srgbClr val="00B050"/>
                        </a:solidFill>
                      </a:rPr>
                      <a:t>R² = 0.8377</a:t>
                    </a:r>
                    <a:r>
                      <a:rPr lang="tr-TR" sz="1200" b="1" baseline="0">
                        <a:solidFill>
                          <a:srgbClr val="00B050"/>
                        </a:solidFill>
                      </a:rPr>
                      <a:t> @ 10 bar</a:t>
                    </a:r>
                    <a:endParaRPr lang="en-US" sz="1200" b="1">
                      <a:solidFill>
                        <a:srgbClr val="00B050"/>
                      </a:solidFill>
                    </a:endParaRPr>
                  </a:p>
                </c:rich>
              </c:tx>
              <c:numFmt formatCode="General" sourceLinked="0"/>
            </c:trendlineLbl>
          </c:trendline>
          <c:xVal>
            <c:numRef>
              <c:f>'Table 1'!$E$3:$E$29</c:f>
              <c:numCache>
                <c:formatCode>0.000</c:formatCode>
                <c:ptCount val="27"/>
                <c:pt idx="0">
                  <c:v>18.1135730964</c:v>
                </c:pt>
                <c:pt idx="1">
                  <c:v>5.8954704629999997</c:v>
                </c:pt>
                <c:pt idx="2">
                  <c:v>10.3860247143</c:v>
                </c:pt>
                <c:pt idx="3">
                  <c:v>5.4203039336999996</c:v>
                </c:pt>
                <c:pt idx="4">
                  <c:v>2.5446124096</c:v>
                </c:pt>
                <c:pt idx="5">
                  <c:v>2.2970876182</c:v>
                </c:pt>
                <c:pt idx="6">
                  <c:v>8.7822553964000001</c:v>
                </c:pt>
                <c:pt idx="7">
                  <c:v>3.5493685046999999</c:v>
                </c:pt>
                <c:pt idx="8">
                  <c:v>9.1472185895999996</c:v>
                </c:pt>
                <c:pt idx="9">
                  <c:v>3.9393833234</c:v>
                </c:pt>
                <c:pt idx="10">
                  <c:v>4.2486494780999999</c:v>
                </c:pt>
                <c:pt idx="11">
                  <c:v>3.3770756830000002</c:v>
                </c:pt>
                <c:pt idx="12">
                  <c:v>3.1046763034999998</c:v>
                </c:pt>
                <c:pt idx="13">
                  <c:v>3.6794547875000001</c:v>
                </c:pt>
                <c:pt idx="14">
                  <c:v>4.1747666190999997</c:v>
                </c:pt>
                <c:pt idx="15">
                  <c:v>4.5620164252000004</c:v>
                </c:pt>
                <c:pt idx="16">
                  <c:v>4.5719492848999996</c:v>
                </c:pt>
                <c:pt idx="17">
                  <c:v>5.0489016246</c:v>
                </c:pt>
                <c:pt idx="18">
                  <c:v>4.3547255749999998</c:v>
                </c:pt>
                <c:pt idx="19">
                  <c:v>4.9493396570000003</c:v>
                </c:pt>
                <c:pt idx="20">
                  <c:v>4.2759801129000001</c:v>
                </c:pt>
                <c:pt idx="21">
                  <c:v>3.1842042944000002</c:v>
                </c:pt>
                <c:pt idx="22">
                  <c:v>3.0323576398999998</c:v>
                </c:pt>
                <c:pt idx="23">
                  <c:v>3.2656026167999999</c:v>
                </c:pt>
                <c:pt idx="24">
                  <c:v>1.0997418191999999</c:v>
                </c:pt>
                <c:pt idx="25">
                  <c:v>0.51471422359999996</c:v>
                </c:pt>
                <c:pt idx="26">
                  <c:v>8.6678868702000003</c:v>
                </c:pt>
              </c:numCache>
            </c:numRef>
          </c:xVal>
          <c:yVal>
            <c:numRef>
              <c:f>'Table 1'!$H$3:$H$29</c:f>
              <c:numCache>
                <c:formatCode>0.000</c:formatCode>
                <c:ptCount val="27"/>
                <c:pt idx="0">
                  <c:v>21.8788119574</c:v>
                </c:pt>
                <c:pt idx="1">
                  <c:v>15.150680428299999</c:v>
                </c:pt>
                <c:pt idx="2">
                  <c:v>16.302363407800001</c:v>
                </c:pt>
                <c:pt idx="3">
                  <c:v>10.729589091799999</c:v>
                </c:pt>
                <c:pt idx="4">
                  <c:v>3.8601485801000002</c:v>
                </c:pt>
                <c:pt idx="5">
                  <c:v>3.498267534</c:v>
                </c:pt>
                <c:pt idx="6">
                  <c:v>10.875047732100001</c:v>
                </c:pt>
                <c:pt idx="7">
                  <c:v>5.6925505801999998</c:v>
                </c:pt>
                <c:pt idx="8">
                  <c:v>12.343735198499999</c:v>
                </c:pt>
                <c:pt idx="9">
                  <c:v>4.9046586988999996</c:v>
                </c:pt>
                <c:pt idx="10">
                  <c:v>4.8009048329999997</c:v>
                </c:pt>
                <c:pt idx="11">
                  <c:v>7.7633885777999998</c:v>
                </c:pt>
                <c:pt idx="12">
                  <c:v>5.8502642711000004</c:v>
                </c:pt>
                <c:pt idx="13">
                  <c:v>5.7628930393999998</c:v>
                </c:pt>
                <c:pt idx="14">
                  <c:v>5.5969383946000004</c:v>
                </c:pt>
                <c:pt idx="15">
                  <c:v>5.6672559820000004</c:v>
                </c:pt>
                <c:pt idx="16">
                  <c:v>6.188322565</c:v>
                </c:pt>
                <c:pt idx="17">
                  <c:v>7.8512977022000001</c:v>
                </c:pt>
                <c:pt idx="18">
                  <c:v>5.7766994314</c:v>
                </c:pt>
                <c:pt idx="19">
                  <c:v>7.7631826279</c:v>
                </c:pt>
                <c:pt idx="20">
                  <c:v>5.7326350119000002</c:v>
                </c:pt>
                <c:pt idx="21">
                  <c:v>3.8751289568999998</c:v>
                </c:pt>
                <c:pt idx="22">
                  <c:v>3.5238413384</c:v>
                </c:pt>
                <c:pt idx="23">
                  <c:v>4.4135766231</c:v>
                </c:pt>
                <c:pt idx="24">
                  <c:v>1.0983816253000001</c:v>
                </c:pt>
                <c:pt idx="25">
                  <c:v>0.51536927860000004</c:v>
                </c:pt>
                <c:pt idx="26">
                  <c:v>8.6754028810000001</c:v>
                </c:pt>
              </c:numCache>
            </c:numRef>
          </c:yVal>
          <c:smooth val="0"/>
        </c:ser>
        <c:dLbls>
          <c:showLegendKey val="0"/>
          <c:showVal val="0"/>
          <c:showCatName val="0"/>
          <c:showSerName val="0"/>
          <c:showPercent val="0"/>
          <c:showBubbleSize val="0"/>
        </c:dLbls>
        <c:axId val="62949248"/>
        <c:axId val="62963712"/>
      </c:scatterChart>
      <c:valAx>
        <c:axId val="62949248"/>
        <c:scaling>
          <c:orientation val="minMax"/>
          <c:max val="25"/>
          <c:min val="0"/>
        </c:scaling>
        <c:delete val="0"/>
        <c:axPos val="b"/>
        <c:title>
          <c:tx>
            <c:rich>
              <a:bodyPr/>
              <a:lstStyle/>
              <a:p>
                <a:pPr>
                  <a:defRPr sz="1400"/>
                </a:pPr>
                <a:r>
                  <a:rPr lang="tr-TR" sz="1400" b="1" i="0" u="none" strike="noStrike" baseline="0">
                    <a:effectLst/>
                  </a:rPr>
                  <a:t>CO</a:t>
                </a:r>
                <a:r>
                  <a:rPr lang="tr-TR" sz="1400" b="1" i="0" u="none" strike="noStrike" baseline="-25000">
                    <a:effectLst/>
                  </a:rPr>
                  <a:t>2</a:t>
                </a:r>
                <a:r>
                  <a:rPr lang="tr-TR" sz="1400" b="1" i="0" u="none" strike="noStrike" baseline="0">
                    <a:effectLst/>
                  </a:rPr>
                  <a:t> uptake (mol/kg) with solvent </a:t>
                </a:r>
                <a:endParaRPr lang="en-US" sz="1400"/>
              </a:p>
            </c:rich>
          </c:tx>
          <c:layout>
            <c:manualLayout>
              <c:xMode val="edge"/>
              <c:yMode val="edge"/>
              <c:x val="0.22306638888888888"/>
              <c:y val="0.90236111111111106"/>
            </c:manualLayout>
          </c:layout>
          <c:overlay val="0"/>
        </c:title>
        <c:numFmt formatCode="0" sourceLinked="0"/>
        <c:majorTickMark val="out"/>
        <c:minorTickMark val="none"/>
        <c:tickLblPos val="nextTo"/>
        <c:spPr>
          <a:ln w="19050">
            <a:solidFill>
              <a:schemeClr val="tx1"/>
            </a:solidFill>
          </a:ln>
        </c:spPr>
        <c:txPr>
          <a:bodyPr/>
          <a:lstStyle/>
          <a:p>
            <a:pPr>
              <a:defRPr sz="1200"/>
            </a:pPr>
            <a:endParaRPr lang="en-US"/>
          </a:p>
        </c:txPr>
        <c:crossAx val="62963712"/>
        <c:crosses val="autoZero"/>
        <c:crossBetween val="midCat"/>
        <c:majorUnit val="5"/>
      </c:valAx>
      <c:valAx>
        <c:axId val="62963712"/>
        <c:scaling>
          <c:orientation val="minMax"/>
          <c:max val="25"/>
          <c:min val="0"/>
        </c:scaling>
        <c:delete val="0"/>
        <c:axPos val="l"/>
        <c:title>
          <c:tx>
            <c:rich>
              <a:bodyPr rot="-5400000" vert="horz"/>
              <a:lstStyle/>
              <a:p>
                <a:pPr>
                  <a:defRPr sz="1400"/>
                </a:pPr>
                <a:r>
                  <a:rPr lang="tr-TR" sz="1400"/>
                  <a:t>CO</a:t>
                </a:r>
                <a:r>
                  <a:rPr lang="tr-TR" sz="1400" baseline="-25000"/>
                  <a:t>2</a:t>
                </a:r>
                <a:r>
                  <a:rPr lang="tr-TR" sz="1400"/>
                  <a:t> uptake (mol/kg) without solvent </a:t>
                </a:r>
                <a:endParaRPr lang="en-US" sz="1400"/>
              </a:p>
            </c:rich>
          </c:tx>
          <c:layout/>
          <c:overlay val="0"/>
        </c:title>
        <c:numFmt formatCode="0" sourceLinked="0"/>
        <c:majorTickMark val="out"/>
        <c:minorTickMark val="none"/>
        <c:tickLblPos val="nextTo"/>
        <c:spPr>
          <a:ln w="19050">
            <a:solidFill>
              <a:schemeClr val="tx1"/>
            </a:solidFill>
          </a:ln>
        </c:spPr>
        <c:txPr>
          <a:bodyPr/>
          <a:lstStyle/>
          <a:p>
            <a:pPr>
              <a:defRPr sz="1200"/>
            </a:pPr>
            <a:endParaRPr lang="en-US"/>
          </a:p>
        </c:txPr>
        <c:crossAx val="62949248"/>
        <c:crosses val="autoZero"/>
        <c:crossBetween val="midCat"/>
        <c:majorUnit val="5"/>
      </c:valAx>
      <c:spPr>
        <a:ln w="19050">
          <a:solidFill>
            <a:schemeClr val="tx1"/>
          </a:solidFill>
        </a:ln>
      </c:spPr>
    </c:plotArea>
    <c:legend>
      <c:legendPos val="r"/>
      <c:legendEntry>
        <c:idx val="3"/>
        <c:delete val="1"/>
      </c:legendEntry>
      <c:legendEntry>
        <c:idx val="4"/>
        <c:delete val="1"/>
      </c:legendEntry>
      <c:legendEntry>
        <c:idx val="5"/>
        <c:delete val="1"/>
      </c:legendEntry>
      <c:layout>
        <c:manualLayout>
          <c:xMode val="edge"/>
          <c:yMode val="edge"/>
          <c:x val="0.22507194444444445"/>
          <c:y val="5.0925925925925923E-2"/>
          <c:w val="0.25281694444444441"/>
          <c:h val="0.25"/>
        </c:manualLayout>
      </c:layout>
      <c:overlay val="0"/>
      <c:txPr>
        <a:bodyPr/>
        <a:lstStyle/>
        <a:p>
          <a:pPr>
            <a:defRPr sz="12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84267676767679"/>
          <c:y val="4.8506944444444443E-2"/>
          <c:w val="0.70768358585858582"/>
          <c:h val="0.73895208333333318"/>
        </c:manualLayout>
      </c:layout>
      <c:scatterChart>
        <c:scatterStyle val="lineMarker"/>
        <c:varyColors val="0"/>
        <c:ser>
          <c:idx val="5"/>
          <c:order val="0"/>
          <c:tx>
            <c:v>trendline</c:v>
          </c:tx>
          <c:spPr>
            <a:ln w="25400" cap="rnd">
              <a:solidFill>
                <a:schemeClr val="tx1"/>
              </a:solidFill>
              <a:prstDash val="dash"/>
              <a:round/>
            </a:ln>
            <a:effectLst/>
          </c:spPr>
          <c:marker>
            <c:symbol val="circle"/>
            <c:size val="5"/>
            <c:spPr>
              <a:solidFill>
                <a:schemeClr val="accent6"/>
              </a:solidFill>
              <a:ln w="9525">
                <a:solidFill>
                  <a:schemeClr val="accent6"/>
                </a:solidFill>
              </a:ln>
              <a:effectLst/>
            </c:spPr>
          </c:marker>
          <c:xVal>
            <c:numRef>
              <c:f>[1]Regenerability!$G$46:$G$47</c:f>
              <c:numCache>
                <c:formatCode>General</c:formatCode>
                <c:ptCount val="2"/>
                <c:pt idx="0">
                  <c:v>0</c:v>
                </c:pt>
                <c:pt idx="1">
                  <c:v>100</c:v>
                </c:pt>
              </c:numCache>
            </c:numRef>
          </c:xVal>
          <c:yVal>
            <c:numRef>
              <c:f>[1]Regenerability!$F$46:$F$47</c:f>
              <c:numCache>
                <c:formatCode>General</c:formatCode>
                <c:ptCount val="2"/>
                <c:pt idx="0">
                  <c:v>0</c:v>
                </c:pt>
                <c:pt idx="1">
                  <c:v>100</c:v>
                </c:pt>
              </c:numCache>
            </c:numRef>
          </c:yVal>
          <c:smooth val="0"/>
          <c:extLst xmlns:c16r2="http://schemas.microsoft.com/office/drawing/2015/06/chart">
            <c:ext xmlns:c16="http://schemas.microsoft.com/office/drawing/2014/chart" uri="{C3380CC4-5D6E-409C-BE32-E72D297353CC}">
              <c16:uniqueId val="{00000017-492B-46D0-8F3D-9335AF61509A}"/>
            </c:ext>
          </c:extLst>
        </c:ser>
        <c:ser>
          <c:idx val="0"/>
          <c:order val="1"/>
          <c:tx>
            <c:v>0.1 bar</c:v>
          </c:tx>
          <c:spPr>
            <a:ln w="28575" cap="rnd">
              <a:noFill/>
              <a:round/>
            </a:ln>
            <a:effectLst/>
          </c:spPr>
          <c:marker>
            <c:symbol val="x"/>
            <c:size val="7"/>
            <c:spPr>
              <a:solidFill>
                <a:srgbClr val="0070C0"/>
              </a:solidFill>
              <a:ln w="9525">
                <a:solidFill>
                  <a:srgbClr val="0070C0"/>
                </a:solidFill>
              </a:ln>
              <a:effectLst/>
            </c:spPr>
          </c:marker>
          <c:xVal>
            <c:numRef>
              <c:f>'Table 2'!$B$3:$B$29</c:f>
              <c:numCache>
                <c:formatCode>0.000</c:formatCode>
                <c:ptCount val="27"/>
                <c:pt idx="0">
                  <c:v>8.4019644700000007E-2</c:v>
                </c:pt>
                <c:pt idx="1">
                  <c:v>2.3223418999999999E-2</c:v>
                </c:pt>
                <c:pt idx="2">
                  <c:v>5.3517835700000002E-2</c:v>
                </c:pt>
                <c:pt idx="3">
                  <c:v>2.6374774899999998E-2</c:v>
                </c:pt>
                <c:pt idx="4">
                  <c:v>0.1788285822</c:v>
                </c:pt>
                <c:pt idx="5">
                  <c:v>0.17600368590000001</c:v>
                </c:pt>
                <c:pt idx="6">
                  <c:v>1.7438300887</c:v>
                </c:pt>
                <c:pt idx="7">
                  <c:v>0.17418865189999999</c:v>
                </c:pt>
                <c:pt idx="8">
                  <c:v>3.3632011900000001E-2</c:v>
                </c:pt>
                <c:pt idx="9">
                  <c:v>0.50527400020000002</c:v>
                </c:pt>
                <c:pt idx="10">
                  <c:v>0.3850841136</c:v>
                </c:pt>
                <c:pt idx="11">
                  <c:v>5.2230917100000003E-2</c:v>
                </c:pt>
                <c:pt idx="12">
                  <c:v>0.33504699170000002</c:v>
                </c:pt>
                <c:pt idx="13">
                  <c:v>1.1077254887000001</c:v>
                </c:pt>
                <c:pt idx="14">
                  <c:v>0.75870100350000003</c:v>
                </c:pt>
                <c:pt idx="15">
                  <c:v>1.6732418247</c:v>
                </c:pt>
                <c:pt idx="16">
                  <c:v>0.6489813713</c:v>
                </c:pt>
                <c:pt idx="17">
                  <c:v>1.2941429635999999</c:v>
                </c:pt>
                <c:pt idx="18">
                  <c:v>0.59237245839999997</c:v>
                </c:pt>
                <c:pt idx="19">
                  <c:v>1.4729900145000001</c:v>
                </c:pt>
                <c:pt idx="20">
                  <c:v>0.7423667894</c:v>
                </c:pt>
                <c:pt idx="21">
                  <c:v>1.1658075251</c:v>
                </c:pt>
                <c:pt idx="22">
                  <c:v>0.83230511610000002</c:v>
                </c:pt>
                <c:pt idx="23">
                  <c:v>0.96129644189999996</c:v>
                </c:pt>
                <c:pt idx="24">
                  <c:v>0.1095589813</c:v>
                </c:pt>
                <c:pt idx="25">
                  <c:v>2.4374753999999998E-2</c:v>
                </c:pt>
                <c:pt idx="26">
                  <c:v>6.6220920599999997E-2</c:v>
                </c:pt>
              </c:numCache>
            </c:numRef>
          </c:xVal>
          <c:yVal>
            <c:numRef>
              <c:f>'Table 2'!$H$3:$H$29</c:f>
              <c:numCache>
                <c:formatCode>0.000</c:formatCode>
                <c:ptCount val="27"/>
                <c:pt idx="0">
                  <c:v>0.13432537899999999</c:v>
                </c:pt>
                <c:pt idx="1">
                  <c:v>4.4478058000000001E-2</c:v>
                </c:pt>
                <c:pt idx="2">
                  <c:v>0.14976435199999999</c:v>
                </c:pt>
                <c:pt idx="3">
                  <c:v>0.66835547399999995</c:v>
                </c:pt>
                <c:pt idx="4">
                  <c:v>0.30665529050000001</c:v>
                </c:pt>
                <c:pt idx="5">
                  <c:v>0.29427117009999998</c:v>
                </c:pt>
                <c:pt idx="6">
                  <c:v>3.2677151089000001</c:v>
                </c:pt>
                <c:pt idx="7">
                  <c:v>3.0317536441000001</c:v>
                </c:pt>
                <c:pt idx="8">
                  <c:v>5.8569384799999999E-2</c:v>
                </c:pt>
                <c:pt idx="9">
                  <c:v>0.64638613690000002</c:v>
                </c:pt>
                <c:pt idx="10">
                  <c:v>0.58345016490000001</c:v>
                </c:pt>
                <c:pt idx="11">
                  <c:v>5.5544530202000004</c:v>
                </c:pt>
                <c:pt idx="12">
                  <c:v>0.16377279950000001</c:v>
                </c:pt>
                <c:pt idx="13">
                  <c:v>3.4602252600000001</c:v>
                </c:pt>
                <c:pt idx="14">
                  <c:v>1.2561143829999999</c:v>
                </c:pt>
                <c:pt idx="15">
                  <c:v>1.1104949888</c:v>
                </c:pt>
                <c:pt idx="16">
                  <c:v>1.6325692036999999</c:v>
                </c:pt>
                <c:pt idx="17">
                  <c:v>1.9378270549000001</c:v>
                </c:pt>
                <c:pt idx="18">
                  <c:v>1.0478331755000001</c:v>
                </c:pt>
                <c:pt idx="19">
                  <c:v>2.0238857557999999</c:v>
                </c:pt>
                <c:pt idx="20">
                  <c:v>1.4572544236</c:v>
                </c:pt>
                <c:pt idx="21">
                  <c:v>2.0533142577999999</c:v>
                </c:pt>
                <c:pt idx="22">
                  <c:v>1.1116153061</c:v>
                </c:pt>
                <c:pt idx="23">
                  <c:v>1.1380939056999999</c:v>
                </c:pt>
                <c:pt idx="24">
                  <c:v>0.1104842194</c:v>
                </c:pt>
                <c:pt idx="25">
                  <c:v>2.4499929E-2</c:v>
                </c:pt>
                <c:pt idx="26">
                  <c:v>6.6150118300000005E-2</c:v>
                </c:pt>
              </c:numCache>
            </c:numRef>
          </c:yVal>
          <c:smooth val="0"/>
          <c:extLst xmlns:c16r2="http://schemas.microsoft.com/office/drawing/2015/06/chart">
            <c:ext xmlns:c16="http://schemas.microsoft.com/office/drawing/2014/chart" uri="{C3380CC4-5D6E-409C-BE32-E72D297353CC}">
              <c16:uniqueId val="{0000000F-492B-46D0-8F3D-9335AF61509A}"/>
            </c:ext>
          </c:extLst>
        </c:ser>
        <c:ser>
          <c:idx val="6"/>
          <c:order val="2"/>
          <c:tx>
            <c:v>1 bar</c:v>
          </c:tx>
          <c:spPr>
            <a:ln w="28575" cap="rnd">
              <a:noFill/>
              <a:round/>
            </a:ln>
            <a:effectLst/>
          </c:spPr>
          <c:marker>
            <c:symbol val="circle"/>
            <c:size val="7"/>
            <c:spPr>
              <a:solidFill>
                <a:schemeClr val="accent2"/>
              </a:solidFill>
              <a:ln w="9525">
                <a:solidFill>
                  <a:schemeClr val="accent2"/>
                </a:solidFill>
              </a:ln>
              <a:effectLst/>
            </c:spPr>
          </c:marker>
          <c:xVal>
            <c:numRef>
              <c:f>'Table 2'!$C$3:$C$29</c:f>
              <c:numCache>
                <c:formatCode>0.000</c:formatCode>
                <c:ptCount val="27"/>
                <c:pt idx="0">
                  <c:v>0.83306903440000002</c:v>
                </c:pt>
                <c:pt idx="1">
                  <c:v>0.23449809669999999</c:v>
                </c:pt>
                <c:pt idx="2">
                  <c:v>0.54426505489999999</c:v>
                </c:pt>
                <c:pt idx="3">
                  <c:v>0.27366937400000002</c:v>
                </c:pt>
                <c:pt idx="4">
                  <c:v>1.014467051</c:v>
                </c:pt>
                <c:pt idx="5">
                  <c:v>0.94234046169999997</c:v>
                </c:pt>
                <c:pt idx="6">
                  <c:v>3.2706492296</c:v>
                </c:pt>
                <c:pt idx="7">
                  <c:v>1.6266887939000001</c:v>
                </c:pt>
                <c:pt idx="8">
                  <c:v>0.34303681870000002</c:v>
                </c:pt>
                <c:pt idx="9">
                  <c:v>2.2253516034</c:v>
                </c:pt>
                <c:pt idx="10">
                  <c:v>2.0228872628999999</c:v>
                </c:pt>
                <c:pt idx="11">
                  <c:v>0.4918308656</c:v>
                </c:pt>
                <c:pt idx="12">
                  <c:v>0.66034213180000001</c:v>
                </c:pt>
                <c:pt idx="13">
                  <c:v>2.6398867778000001</c:v>
                </c:pt>
                <c:pt idx="14">
                  <c:v>2.6706106352000001</c:v>
                </c:pt>
                <c:pt idx="15">
                  <c:v>3.4063652431999998</c:v>
                </c:pt>
                <c:pt idx="16">
                  <c:v>2.6930608865000001</c:v>
                </c:pt>
                <c:pt idx="17">
                  <c:v>3.4463741919999999</c:v>
                </c:pt>
                <c:pt idx="18">
                  <c:v>2.4844081889999998</c:v>
                </c:pt>
                <c:pt idx="19">
                  <c:v>3.4655982985999998</c:v>
                </c:pt>
                <c:pt idx="20">
                  <c:v>2.6821580781000001</c:v>
                </c:pt>
                <c:pt idx="21">
                  <c:v>1.7415239040999999</c:v>
                </c:pt>
                <c:pt idx="22">
                  <c:v>1.5314941150000001</c:v>
                </c:pt>
                <c:pt idx="23">
                  <c:v>1.9967487775999999</c:v>
                </c:pt>
                <c:pt idx="24">
                  <c:v>0.45816949350000002</c:v>
                </c:pt>
                <c:pt idx="25">
                  <c:v>0.15488941370000001</c:v>
                </c:pt>
                <c:pt idx="26">
                  <c:v>0.61034755399999996</c:v>
                </c:pt>
              </c:numCache>
            </c:numRef>
          </c:xVal>
          <c:yVal>
            <c:numRef>
              <c:f>'Table 2'!$I$3:$I$29</c:f>
              <c:numCache>
                <c:formatCode>0.000</c:formatCode>
                <c:ptCount val="27"/>
                <c:pt idx="0">
                  <c:v>1.3098399488000001</c:v>
                </c:pt>
                <c:pt idx="1">
                  <c:v>0.4494330507</c:v>
                </c:pt>
                <c:pt idx="2">
                  <c:v>1.6274854461999999</c:v>
                </c:pt>
                <c:pt idx="3">
                  <c:v>4.9320020325999998</c:v>
                </c:pt>
                <c:pt idx="4">
                  <c:v>1.8172322996000001</c:v>
                </c:pt>
                <c:pt idx="5">
                  <c:v>1.6946586679</c:v>
                </c:pt>
                <c:pt idx="6">
                  <c:v>6.1686599162000002</c:v>
                </c:pt>
                <c:pt idx="7">
                  <c:v>4.3150775484999997</c:v>
                </c:pt>
                <c:pt idx="8">
                  <c:v>0.57824028159999996</c:v>
                </c:pt>
                <c:pt idx="9">
                  <c:v>2.6291630947</c:v>
                </c:pt>
                <c:pt idx="10">
                  <c:v>2.5847822939</c:v>
                </c:pt>
                <c:pt idx="11">
                  <c:v>6.6112748835000001</c:v>
                </c:pt>
                <c:pt idx="12">
                  <c:v>0.86300345280000001</c:v>
                </c:pt>
                <c:pt idx="13">
                  <c:v>4.6057024479999997</c:v>
                </c:pt>
                <c:pt idx="14">
                  <c:v>2.5152197760999999</c:v>
                </c:pt>
                <c:pt idx="15">
                  <c:v>2.8261427511999999</c:v>
                </c:pt>
                <c:pt idx="16">
                  <c:v>2.7395012587999998</c:v>
                </c:pt>
                <c:pt idx="17">
                  <c:v>4.5187417101999996</c:v>
                </c:pt>
                <c:pt idx="18">
                  <c:v>2.3823950299000001</c:v>
                </c:pt>
                <c:pt idx="19">
                  <c:v>5.1194814681</c:v>
                </c:pt>
                <c:pt idx="20">
                  <c:v>2.5954599322999998</c:v>
                </c:pt>
                <c:pt idx="21">
                  <c:v>2.9616948137999999</c:v>
                </c:pt>
                <c:pt idx="22">
                  <c:v>2.2089067249999998</c:v>
                </c:pt>
                <c:pt idx="23">
                  <c:v>2.4522104892000001</c:v>
                </c:pt>
                <c:pt idx="24">
                  <c:v>0.45670052160000002</c:v>
                </c:pt>
                <c:pt idx="25">
                  <c:v>0.15414272740000001</c:v>
                </c:pt>
                <c:pt idx="26">
                  <c:v>0.60995087420000005</c:v>
                </c:pt>
              </c:numCache>
            </c:numRef>
          </c:yVal>
          <c:smooth val="0"/>
          <c:extLst xmlns:c16r2="http://schemas.microsoft.com/office/drawing/2015/06/chart">
            <c:ext xmlns:c16="http://schemas.microsoft.com/office/drawing/2014/chart" uri="{C3380CC4-5D6E-409C-BE32-E72D297353CC}">
              <c16:uniqueId val="{00000018-492B-46D0-8F3D-9335AF61509A}"/>
            </c:ext>
          </c:extLst>
        </c:ser>
        <c:ser>
          <c:idx val="1"/>
          <c:order val="3"/>
          <c:tx>
            <c:v>10 bar</c:v>
          </c:tx>
          <c:spPr>
            <a:ln w="28575" cap="rnd">
              <a:noFill/>
              <a:round/>
            </a:ln>
            <a:effectLst/>
          </c:spPr>
          <c:marker>
            <c:symbol val="triangle"/>
            <c:size val="7"/>
            <c:spPr>
              <a:solidFill>
                <a:srgbClr val="00B050"/>
              </a:solidFill>
              <a:ln w="9525">
                <a:solidFill>
                  <a:srgbClr val="00B050"/>
                </a:solidFill>
              </a:ln>
              <a:effectLst/>
            </c:spPr>
          </c:marker>
          <c:xVal>
            <c:numRef>
              <c:f>'Table 2'!$D$3:$D$29</c:f>
              <c:numCache>
                <c:formatCode>0.000</c:formatCode>
                <c:ptCount val="27"/>
                <c:pt idx="0">
                  <c:v>9.2551059196000001</c:v>
                </c:pt>
                <c:pt idx="1">
                  <c:v>2.5379251023</c:v>
                </c:pt>
                <c:pt idx="2">
                  <c:v>5.5890870893000004</c:v>
                </c:pt>
                <c:pt idx="3">
                  <c:v>2.9408252051999999</c:v>
                </c:pt>
                <c:pt idx="4">
                  <c:v>2.0804430107999998</c:v>
                </c:pt>
                <c:pt idx="5">
                  <c:v>1.8672291872</c:v>
                </c:pt>
                <c:pt idx="6">
                  <c:v>7.2898744200000003</c:v>
                </c:pt>
                <c:pt idx="7">
                  <c:v>3.2165244762</c:v>
                </c:pt>
                <c:pt idx="8">
                  <c:v>4.2466235457000003</c:v>
                </c:pt>
                <c:pt idx="9">
                  <c:v>3.2981136458</c:v>
                </c:pt>
                <c:pt idx="10">
                  <c:v>3.4983887724999998</c:v>
                </c:pt>
                <c:pt idx="11">
                  <c:v>2.3437152226000002</c:v>
                </c:pt>
                <c:pt idx="12">
                  <c:v>2.0993482329000002</c:v>
                </c:pt>
                <c:pt idx="13">
                  <c:v>3.2925293509000002</c:v>
                </c:pt>
                <c:pt idx="14">
                  <c:v>3.8112295037999999</c:v>
                </c:pt>
                <c:pt idx="15">
                  <c:v>4.1750233482999999</c:v>
                </c:pt>
                <c:pt idx="16">
                  <c:v>4.1226709899999996</c:v>
                </c:pt>
                <c:pt idx="17">
                  <c:v>4.5581900036</c:v>
                </c:pt>
                <c:pt idx="18">
                  <c:v>3.8822031585999999</c:v>
                </c:pt>
                <c:pt idx="19">
                  <c:v>4.4928877885</c:v>
                </c:pt>
                <c:pt idx="20">
                  <c:v>3.8892749827999999</c:v>
                </c:pt>
                <c:pt idx="21">
                  <c:v>2.7771372096000002</c:v>
                </c:pt>
                <c:pt idx="22">
                  <c:v>2.6102188647000002</c:v>
                </c:pt>
                <c:pt idx="23">
                  <c:v>2.8807290840999999</c:v>
                </c:pt>
                <c:pt idx="24">
                  <c:v>0.74203724739999999</c:v>
                </c:pt>
                <c:pt idx="25">
                  <c:v>0.34356706520000002</c:v>
                </c:pt>
                <c:pt idx="26">
                  <c:v>4.3938794164999999</c:v>
                </c:pt>
              </c:numCache>
            </c:numRef>
          </c:xVal>
          <c:yVal>
            <c:numRef>
              <c:f>'Table 2'!$J$3:$J$29</c:f>
              <c:numCache>
                <c:formatCode>0.000</c:formatCode>
                <c:ptCount val="27"/>
                <c:pt idx="0">
                  <c:v>12.413841336600001</c:v>
                </c:pt>
                <c:pt idx="1">
                  <c:v>5.4990555598000004</c:v>
                </c:pt>
                <c:pt idx="2">
                  <c:v>11.5136500244</c:v>
                </c:pt>
                <c:pt idx="3">
                  <c:v>9.2616309226000002</c:v>
                </c:pt>
                <c:pt idx="4">
                  <c:v>3.2938588848000001</c:v>
                </c:pt>
                <c:pt idx="5">
                  <c:v>2.9794837266999998</c:v>
                </c:pt>
                <c:pt idx="6">
                  <c:v>9.7584937107999998</c:v>
                </c:pt>
                <c:pt idx="7">
                  <c:v>5.3910317523</c:v>
                </c:pt>
                <c:pt idx="8">
                  <c:v>6.9865090382000004</c:v>
                </c:pt>
                <c:pt idx="9">
                  <c:v>3.9974496635999999</c:v>
                </c:pt>
                <c:pt idx="10">
                  <c:v>3.9076115382999999</c:v>
                </c:pt>
                <c:pt idx="11">
                  <c:v>7.4581557970999999</c:v>
                </c:pt>
                <c:pt idx="12">
                  <c:v>3.9282080344999999</c:v>
                </c:pt>
                <c:pt idx="13">
                  <c:v>5.4947756359</c:v>
                </c:pt>
                <c:pt idx="14">
                  <c:v>4.7278954255999999</c:v>
                </c:pt>
                <c:pt idx="15">
                  <c:v>4.855814487</c:v>
                </c:pt>
                <c:pt idx="16">
                  <c:v>5.2456366806999997</c:v>
                </c:pt>
                <c:pt idx="17">
                  <c:v>7.3602257714999997</c:v>
                </c:pt>
                <c:pt idx="18">
                  <c:v>4.7803024789000004</c:v>
                </c:pt>
                <c:pt idx="19">
                  <c:v>7.3485657654000001</c:v>
                </c:pt>
                <c:pt idx="20">
                  <c:v>4.8590496694</c:v>
                </c:pt>
                <c:pt idx="21">
                  <c:v>3.6414246285999998</c:v>
                </c:pt>
                <c:pt idx="22">
                  <c:v>3.1849827942000002</c:v>
                </c:pt>
                <c:pt idx="23">
                  <c:v>3.7938213193000001</c:v>
                </c:pt>
                <c:pt idx="24">
                  <c:v>0.74058984360000002</c:v>
                </c:pt>
                <c:pt idx="25">
                  <c:v>0.34509970839999998</c:v>
                </c:pt>
                <c:pt idx="26">
                  <c:v>4.4028104479000003</c:v>
                </c:pt>
              </c:numCache>
            </c:numRef>
          </c:yVal>
          <c:smooth val="0"/>
          <c:extLst xmlns:c16r2="http://schemas.microsoft.com/office/drawing/2015/06/chart">
            <c:ext xmlns:c16="http://schemas.microsoft.com/office/drawing/2014/chart" uri="{C3380CC4-5D6E-409C-BE32-E72D297353CC}">
              <c16:uniqueId val="{00000013-492B-46D0-8F3D-9335AF61509A}"/>
            </c:ext>
          </c:extLst>
        </c:ser>
        <c:dLbls>
          <c:showLegendKey val="0"/>
          <c:showVal val="0"/>
          <c:showCatName val="0"/>
          <c:showSerName val="0"/>
          <c:showPercent val="0"/>
          <c:showBubbleSize val="0"/>
        </c:dLbls>
        <c:axId val="120527104"/>
        <c:axId val="120546048"/>
      </c:scatterChart>
      <c:valAx>
        <c:axId val="120527104"/>
        <c:scaling>
          <c:orientation val="minMax"/>
          <c:max val="16"/>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tr-TR" sz="1400">
                    <a:solidFill>
                      <a:sysClr val="windowText" lastClr="000000"/>
                    </a:solidFill>
                  </a:rPr>
                  <a:t>CO</a:t>
                </a:r>
                <a:r>
                  <a:rPr lang="tr-TR" sz="1400" baseline="-25000">
                    <a:solidFill>
                      <a:sysClr val="windowText" lastClr="000000"/>
                    </a:solidFill>
                  </a:rPr>
                  <a:t>2</a:t>
                </a:r>
                <a:r>
                  <a:rPr lang="tr-TR" sz="1400">
                    <a:solidFill>
                      <a:sysClr val="windowText" lastClr="000000"/>
                    </a:solidFill>
                  </a:rPr>
                  <a:t> uptake (mol/kg) of MOFs with solvent</a:t>
                </a:r>
                <a:endParaRPr lang="en-GB" sz="1400">
                  <a:solidFill>
                    <a:sysClr val="windowText" lastClr="000000"/>
                  </a:solidFill>
                </a:endParaRPr>
              </a:p>
            </c:rich>
          </c:tx>
          <c:layout>
            <c:manualLayout>
              <c:xMode val="edge"/>
              <c:yMode val="edge"/>
              <c:x val="0.17156198559670782"/>
              <c:y val="0.89226388888888886"/>
            </c:manualLayout>
          </c:layout>
          <c:overlay val="0"/>
          <c:spPr>
            <a:noFill/>
            <a:ln>
              <a:noFill/>
            </a:ln>
            <a:effectLst/>
          </c:spPr>
        </c:title>
        <c:numFmt formatCode="0"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0546048"/>
        <c:crosses val="autoZero"/>
        <c:crossBetween val="midCat"/>
        <c:majorUnit val="4"/>
      </c:valAx>
      <c:valAx>
        <c:axId val="120546048"/>
        <c:scaling>
          <c:orientation val="minMax"/>
          <c:max val="16"/>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tr-TR" sz="1400" b="0" i="0" baseline="0">
                    <a:effectLst/>
                  </a:rPr>
                  <a:t>CO</a:t>
                </a:r>
                <a:r>
                  <a:rPr lang="tr-TR" sz="1400" b="0" i="0" baseline="-25000">
                    <a:effectLst/>
                  </a:rPr>
                  <a:t>2</a:t>
                </a:r>
                <a:r>
                  <a:rPr lang="tr-TR" sz="1400" b="0" i="0" baseline="0">
                    <a:effectLst/>
                  </a:rPr>
                  <a:t> uptake (mol/kg) of MOFs without solvent</a:t>
                </a:r>
                <a:endParaRPr lang="tr-TR" sz="1400">
                  <a:effectLst/>
                </a:endParaRPr>
              </a:p>
            </c:rich>
          </c:tx>
          <c:layout>
            <c:manualLayout>
              <c:xMode val="edge"/>
              <c:yMode val="edge"/>
              <c:x val="3.6186111111111167E-3"/>
              <c:y val="6.802743055555556E-2"/>
            </c:manualLayout>
          </c:layout>
          <c:overlay val="0"/>
          <c:spPr>
            <a:noFill/>
            <a:ln>
              <a:noFill/>
            </a:ln>
            <a:effectLst/>
          </c:spPr>
        </c:title>
        <c:numFmt formatCode="0"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0527104"/>
        <c:crosses val="autoZero"/>
        <c:crossBetween val="midCat"/>
        <c:majorUnit val="4"/>
      </c:valAx>
      <c:spPr>
        <a:noFill/>
        <a:ln w="19050">
          <a:solidFill>
            <a:schemeClr val="tx1"/>
          </a:solidFill>
        </a:ln>
        <a:effectLst/>
      </c:spPr>
    </c:plotArea>
    <c:legend>
      <c:legendPos val="t"/>
      <c:legendEntry>
        <c:idx val="0"/>
        <c:delete val="1"/>
      </c:legendEntry>
      <c:layout>
        <c:manualLayout>
          <c:xMode val="edge"/>
          <c:yMode val="edge"/>
          <c:x val="0.70602171717171713"/>
          <c:y val="0.48506944444444444"/>
          <c:w val="0.17902045454545451"/>
          <c:h val="0.27121354166666667"/>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84267676767679"/>
          <c:y val="4.8506944444444443E-2"/>
          <c:w val="0.70768358585858582"/>
          <c:h val="0.73895208333333318"/>
        </c:manualLayout>
      </c:layout>
      <c:scatterChart>
        <c:scatterStyle val="lineMarker"/>
        <c:varyColors val="0"/>
        <c:ser>
          <c:idx val="5"/>
          <c:order val="0"/>
          <c:tx>
            <c:v>trendline</c:v>
          </c:tx>
          <c:spPr>
            <a:ln w="25400" cap="rnd">
              <a:solidFill>
                <a:schemeClr val="tx1"/>
              </a:solidFill>
              <a:prstDash val="dash"/>
              <a:round/>
            </a:ln>
            <a:effectLst/>
          </c:spPr>
          <c:marker>
            <c:symbol val="circle"/>
            <c:size val="5"/>
            <c:spPr>
              <a:solidFill>
                <a:schemeClr val="accent6"/>
              </a:solidFill>
              <a:ln w="9525">
                <a:solidFill>
                  <a:schemeClr val="accent6"/>
                </a:solidFill>
              </a:ln>
              <a:effectLst/>
            </c:spPr>
          </c:marker>
          <c:xVal>
            <c:numRef>
              <c:f>[1]Regenerability!$G$46:$G$47</c:f>
              <c:numCache>
                <c:formatCode>General</c:formatCode>
                <c:ptCount val="2"/>
                <c:pt idx="0">
                  <c:v>0</c:v>
                </c:pt>
                <c:pt idx="1">
                  <c:v>100</c:v>
                </c:pt>
              </c:numCache>
            </c:numRef>
          </c:xVal>
          <c:yVal>
            <c:numRef>
              <c:f>[1]Regenerability!$F$46:$F$47</c:f>
              <c:numCache>
                <c:formatCode>General</c:formatCode>
                <c:ptCount val="2"/>
                <c:pt idx="0">
                  <c:v>0</c:v>
                </c:pt>
                <c:pt idx="1">
                  <c:v>100</c:v>
                </c:pt>
              </c:numCache>
            </c:numRef>
          </c:yVal>
          <c:smooth val="0"/>
          <c:extLst xmlns:c16r2="http://schemas.microsoft.com/office/drawing/2015/06/chart">
            <c:ext xmlns:c16="http://schemas.microsoft.com/office/drawing/2014/chart" uri="{C3380CC4-5D6E-409C-BE32-E72D297353CC}">
              <c16:uniqueId val="{00000000-2E99-4DCA-8A44-B42B524F1659}"/>
            </c:ext>
          </c:extLst>
        </c:ser>
        <c:ser>
          <c:idx val="0"/>
          <c:order val="1"/>
          <c:tx>
            <c:v>0.1 bar</c:v>
          </c:tx>
          <c:spPr>
            <a:ln w="28575" cap="rnd">
              <a:noFill/>
              <a:round/>
            </a:ln>
            <a:effectLst/>
          </c:spPr>
          <c:marker>
            <c:symbol val="x"/>
            <c:size val="7"/>
            <c:spPr>
              <a:solidFill>
                <a:srgbClr val="0070C0"/>
              </a:solidFill>
              <a:ln w="9525">
                <a:solidFill>
                  <a:srgbClr val="0070C0"/>
                </a:solidFill>
              </a:ln>
              <a:effectLst/>
            </c:spPr>
          </c:marker>
          <c:xVal>
            <c:numRef>
              <c:f>'Table 2'!$B$33:$B$59</c:f>
              <c:numCache>
                <c:formatCode>0.000</c:formatCode>
                <c:ptCount val="27"/>
                <c:pt idx="0">
                  <c:v>2.54153053E-2</c:v>
                </c:pt>
                <c:pt idx="1">
                  <c:v>6.9115054999999998E-3</c:v>
                </c:pt>
                <c:pt idx="2">
                  <c:v>1.5950754300000002E-2</c:v>
                </c:pt>
                <c:pt idx="3">
                  <c:v>7.7656117000000002E-3</c:v>
                </c:pt>
                <c:pt idx="4">
                  <c:v>5.7051344800000001E-2</c:v>
                </c:pt>
                <c:pt idx="5">
                  <c:v>5.6749671199999997E-2</c:v>
                </c:pt>
                <c:pt idx="6">
                  <c:v>1.5089413811000001</c:v>
                </c:pt>
                <c:pt idx="7">
                  <c:v>5.1003725499999999E-2</c:v>
                </c:pt>
                <c:pt idx="8">
                  <c:v>1.00598076E-2</c:v>
                </c:pt>
                <c:pt idx="9">
                  <c:v>0.17005225160000001</c:v>
                </c:pt>
                <c:pt idx="10">
                  <c:v>0.1319227687</c:v>
                </c:pt>
                <c:pt idx="11">
                  <c:v>1.56520133E-2</c:v>
                </c:pt>
                <c:pt idx="12">
                  <c:v>0.2595689826</c:v>
                </c:pt>
                <c:pt idx="13">
                  <c:v>0.46707665059999998</c:v>
                </c:pt>
                <c:pt idx="14">
                  <c:v>0.27154807479999998</c:v>
                </c:pt>
                <c:pt idx="15">
                  <c:v>0.72676457149999996</c:v>
                </c:pt>
                <c:pt idx="16">
                  <c:v>0.22187928430000001</c:v>
                </c:pt>
                <c:pt idx="17">
                  <c:v>0.50759417230000003</c:v>
                </c:pt>
                <c:pt idx="18">
                  <c:v>0.1998105828</c:v>
                </c:pt>
                <c:pt idx="19">
                  <c:v>0.60649141900000003</c:v>
                </c:pt>
                <c:pt idx="20">
                  <c:v>0.25972306210000001</c:v>
                </c:pt>
                <c:pt idx="21">
                  <c:v>1.1062193109</c:v>
                </c:pt>
                <c:pt idx="22">
                  <c:v>0.65228037360000002</c:v>
                </c:pt>
                <c:pt idx="23">
                  <c:v>0.75634827250000003</c:v>
                </c:pt>
                <c:pt idx="24">
                  <c:v>3.7411660899999997E-2</c:v>
                </c:pt>
                <c:pt idx="25">
                  <c:v>7.7133951000000001E-3</c:v>
                </c:pt>
                <c:pt idx="26">
                  <c:v>2.0044942999999999E-2</c:v>
                </c:pt>
              </c:numCache>
            </c:numRef>
          </c:xVal>
          <c:yVal>
            <c:numRef>
              <c:f>'Table 2'!$H$33:$H$59</c:f>
              <c:numCache>
                <c:formatCode>0.000</c:formatCode>
                <c:ptCount val="27"/>
                <c:pt idx="0">
                  <c:v>4.1640235099999999E-2</c:v>
                </c:pt>
                <c:pt idx="1">
                  <c:v>1.3258930800000001E-2</c:v>
                </c:pt>
                <c:pt idx="2">
                  <c:v>4.5560823100000002E-2</c:v>
                </c:pt>
                <c:pt idx="3">
                  <c:v>0.20318980240000001</c:v>
                </c:pt>
                <c:pt idx="4">
                  <c:v>9.69889585E-2</c:v>
                </c:pt>
                <c:pt idx="5">
                  <c:v>9.49576746E-2</c:v>
                </c:pt>
                <c:pt idx="6">
                  <c:v>2.2083939712</c:v>
                </c:pt>
                <c:pt idx="7">
                  <c:v>2.4917945677</c:v>
                </c:pt>
                <c:pt idx="8">
                  <c:v>1.7606769000000001E-2</c:v>
                </c:pt>
                <c:pt idx="9">
                  <c:v>0.2271346927</c:v>
                </c:pt>
                <c:pt idx="10">
                  <c:v>0.19624993029999999</c:v>
                </c:pt>
                <c:pt idx="11">
                  <c:v>5.3390920375000004</c:v>
                </c:pt>
                <c:pt idx="12">
                  <c:v>5.90298592E-2</c:v>
                </c:pt>
                <c:pt idx="13">
                  <c:v>2.8376689847000001</c:v>
                </c:pt>
                <c:pt idx="14">
                  <c:v>0.76815757129999995</c:v>
                </c:pt>
                <c:pt idx="15">
                  <c:v>0.57448210980000003</c:v>
                </c:pt>
                <c:pt idx="16">
                  <c:v>1.4593634622</c:v>
                </c:pt>
                <c:pt idx="17">
                  <c:v>1.6398481331999999</c:v>
                </c:pt>
                <c:pt idx="18">
                  <c:v>0.54126570230000004</c:v>
                </c:pt>
                <c:pt idx="19">
                  <c:v>1.6415093435000001</c:v>
                </c:pt>
                <c:pt idx="20">
                  <c:v>1.1099514297999999</c:v>
                </c:pt>
                <c:pt idx="21">
                  <c:v>1.9207377906000001</c:v>
                </c:pt>
                <c:pt idx="22">
                  <c:v>0.76222173650000002</c:v>
                </c:pt>
                <c:pt idx="23">
                  <c:v>0.93059520110000005</c:v>
                </c:pt>
                <c:pt idx="24">
                  <c:v>3.7479490800000001E-2</c:v>
                </c:pt>
                <c:pt idx="25">
                  <c:v>7.6763062E-3</c:v>
                </c:pt>
                <c:pt idx="26">
                  <c:v>2.000269E-2</c:v>
                </c:pt>
              </c:numCache>
            </c:numRef>
          </c:yVal>
          <c:smooth val="0"/>
          <c:extLst xmlns:c16r2="http://schemas.microsoft.com/office/drawing/2015/06/chart">
            <c:ext xmlns:c16="http://schemas.microsoft.com/office/drawing/2014/chart" uri="{C3380CC4-5D6E-409C-BE32-E72D297353CC}">
              <c16:uniqueId val="{00000003-2E99-4DCA-8A44-B42B524F1659}"/>
            </c:ext>
          </c:extLst>
        </c:ser>
        <c:ser>
          <c:idx val="6"/>
          <c:order val="2"/>
          <c:tx>
            <c:v>1 bar</c:v>
          </c:tx>
          <c:spPr>
            <a:ln w="28575" cap="rnd">
              <a:noFill/>
              <a:round/>
            </a:ln>
            <a:effectLst/>
          </c:spPr>
          <c:marker>
            <c:symbol val="circle"/>
            <c:size val="7"/>
            <c:spPr>
              <a:solidFill>
                <a:schemeClr val="accent2"/>
              </a:solidFill>
              <a:ln w="9525">
                <a:solidFill>
                  <a:schemeClr val="accent2"/>
                </a:solidFill>
              </a:ln>
              <a:effectLst/>
            </c:spPr>
          </c:marker>
          <c:xVal>
            <c:numRef>
              <c:f>'Table 2'!$C$33:$C$59</c:f>
              <c:numCache>
                <c:formatCode>0.000</c:formatCode>
                <c:ptCount val="27"/>
                <c:pt idx="0">
                  <c:v>0.24566761130000001</c:v>
                </c:pt>
                <c:pt idx="1">
                  <c:v>6.9769445599999994E-2</c:v>
                </c:pt>
                <c:pt idx="2">
                  <c:v>0.16075857499999999</c:v>
                </c:pt>
                <c:pt idx="3">
                  <c:v>7.9680310899999995E-2</c:v>
                </c:pt>
                <c:pt idx="4">
                  <c:v>0.47579018519999999</c:v>
                </c:pt>
                <c:pt idx="5">
                  <c:v>0.45870118090000001</c:v>
                </c:pt>
                <c:pt idx="6">
                  <c:v>2.1774676897999998</c:v>
                </c:pt>
                <c:pt idx="7">
                  <c:v>0.56087814599999997</c:v>
                </c:pt>
                <c:pt idx="8">
                  <c:v>0.1012370729</c:v>
                </c:pt>
                <c:pt idx="9">
                  <c:v>1.2769860302</c:v>
                </c:pt>
                <c:pt idx="10">
                  <c:v>1.0042672547</c:v>
                </c:pt>
                <c:pt idx="11">
                  <c:v>0.15480218139999999</c:v>
                </c:pt>
                <c:pt idx="12">
                  <c:v>0.43249173740000002</c:v>
                </c:pt>
                <c:pt idx="13">
                  <c:v>2.0390070249000001</c:v>
                </c:pt>
                <c:pt idx="14">
                  <c:v>1.6177267847000001</c:v>
                </c:pt>
                <c:pt idx="15">
                  <c:v>2.6751015813999999</c:v>
                </c:pt>
                <c:pt idx="16">
                  <c:v>1.4825957361</c:v>
                </c:pt>
                <c:pt idx="17">
                  <c:v>2.4194005799</c:v>
                </c:pt>
                <c:pt idx="18">
                  <c:v>1.3393536925</c:v>
                </c:pt>
                <c:pt idx="19">
                  <c:v>2.5490152415999998</c:v>
                </c:pt>
                <c:pt idx="20">
                  <c:v>1.6042161468</c:v>
                </c:pt>
                <c:pt idx="21">
                  <c:v>1.3169167929000001</c:v>
                </c:pt>
                <c:pt idx="22">
                  <c:v>1.0612826314999999</c:v>
                </c:pt>
                <c:pt idx="23">
                  <c:v>1.4154013415</c:v>
                </c:pt>
                <c:pt idx="24">
                  <c:v>0.29635378029999998</c:v>
                </c:pt>
                <c:pt idx="25">
                  <c:v>6.6701068899999993E-2</c:v>
                </c:pt>
                <c:pt idx="26">
                  <c:v>0.19473717870000001</c:v>
                </c:pt>
              </c:numCache>
            </c:numRef>
          </c:xVal>
          <c:yVal>
            <c:numRef>
              <c:f>'Table 2'!$I$33:$I$59</c:f>
              <c:numCache>
                <c:formatCode>0.000</c:formatCode>
                <c:ptCount val="27"/>
                <c:pt idx="0">
                  <c:v>0.39415203370000002</c:v>
                </c:pt>
                <c:pt idx="1">
                  <c:v>0.1338296518</c:v>
                </c:pt>
                <c:pt idx="2">
                  <c:v>0.4463220001</c:v>
                </c:pt>
                <c:pt idx="3">
                  <c:v>1.9428777468</c:v>
                </c:pt>
                <c:pt idx="4">
                  <c:v>0.82853969569999997</c:v>
                </c:pt>
                <c:pt idx="5">
                  <c:v>0.79589028169999998</c:v>
                </c:pt>
                <c:pt idx="6">
                  <c:v>4.4168221838999999</c:v>
                </c:pt>
                <c:pt idx="7">
                  <c:v>3.6246994422999999</c:v>
                </c:pt>
                <c:pt idx="8">
                  <c:v>0.17582126009999999</c:v>
                </c:pt>
                <c:pt idx="9">
                  <c:v>1.5697125087999999</c:v>
                </c:pt>
                <c:pt idx="10">
                  <c:v>1.5201561161999999</c:v>
                </c:pt>
                <c:pt idx="11">
                  <c:v>5.9230019817999997</c:v>
                </c:pt>
                <c:pt idx="12">
                  <c:v>0.39569998849999999</c:v>
                </c:pt>
                <c:pt idx="13">
                  <c:v>4.1016201134000001</c:v>
                </c:pt>
                <c:pt idx="14">
                  <c:v>1.6947257997</c:v>
                </c:pt>
                <c:pt idx="15">
                  <c:v>1.7456299018000001</c:v>
                </c:pt>
                <c:pt idx="16">
                  <c:v>1.9186440038000001</c:v>
                </c:pt>
                <c:pt idx="17">
                  <c:v>2.6852481926</c:v>
                </c:pt>
                <c:pt idx="18">
                  <c:v>1.5775650972999999</c:v>
                </c:pt>
                <c:pt idx="19">
                  <c:v>3.0059810642000002</c:v>
                </c:pt>
                <c:pt idx="20">
                  <c:v>1.8026689845999999</c:v>
                </c:pt>
                <c:pt idx="21">
                  <c:v>2.3936316401000002</c:v>
                </c:pt>
                <c:pt idx="22">
                  <c:v>1.5574597599</c:v>
                </c:pt>
                <c:pt idx="23">
                  <c:v>1.7738489138</c:v>
                </c:pt>
                <c:pt idx="24">
                  <c:v>0.29505985350000002</c:v>
                </c:pt>
                <c:pt idx="25">
                  <c:v>6.7846187899999993E-2</c:v>
                </c:pt>
                <c:pt idx="26">
                  <c:v>0.1958207032</c:v>
                </c:pt>
              </c:numCache>
            </c:numRef>
          </c:yVal>
          <c:smooth val="0"/>
          <c:extLst xmlns:c16r2="http://schemas.microsoft.com/office/drawing/2015/06/chart">
            <c:ext xmlns:c16="http://schemas.microsoft.com/office/drawing/2014/chart" uri="{C3380CC4-5D6E-409C-BE32-E72D297353CC}">
              <c16:uniqueId val="{00000001-2E99-4DCA-8A44-B42B524F1659}"/>
            </c:ext>
          </c:extLst>
        </c:ser>
        <c:ser>
          <c:idx val="1"/>
          <c:order val="3"/>
          <c:tx>
            <c:v>10 bar</c:v>
          </c:tx>
          <c:spPr>
            <a:ln w="28575" cap="rnd">
              <a:noFill/>
              <a:round/>
            </a:ln>
            <a:effectLst/>
          </c:spPr>
          <c:marker>
            <c:symbol val="triangle"/>
            <c:size val="7"/>
            <c:spPr>
              <a:solidFill>
                <a:srgbClr val="00B050"/>
              </a:solidFill>
              <a:ln w="9525">
                <a:solidFill>
                  <a:srgbClr val="00B050"/>
                </a:solidFill>
              </a:ln>
              <a:effectLst/>
            </c:spPr>
          </c:marker>
          <c:xVal>
            <c:numRef>
              <c:f>'Table 2'!$D$33:$D$59</c:f>
              <c:numCache>
                <c:formatCode>0.000</c:formatCode>
                <c:ptCount val="27"/>
                <c:pt idx="0">
                  <c:v>2.4831993584999998</c:v>
                </c:pt>
                <c:pt idx="1">
                  <c:v>0.67571548849999996</c:v>
                </c:pt>
                <c:pt idx="2">
                  <c:v>1.7863345912999999</c:v>
                </c:pt>
                <c:pt idx="3">
                  <c:v>0.84499680600000004</c:v>
                </c:pt>
                <c:pt idx="4">
                  <c:v>1.7319482689000001</c:v>
                </c:pt>
                <c:pt idx="5">
                  <c:v>1.5754839434000001</c:v>
                </c:pt>
                <c:pt idx="6">
                  <c:v>5.1100895766000001</c:v>
                </c:pt>
                <c:pt idx="7">
                  <c:v>2.6539670442999999</c:v>
                </c:pt>
                <c:pt idx="8">
                  <c:v>1.0511609452999999</c:v>
                </c:pt>
                <c:pt idx="9">
                  <c:v>3.1487491758999999</c:v>
                </c:pt>
                <c:pt idx="10">
                  <c:v>3.2292726145000001</c:v>
                </c:pt>
                <c:pt idx="11">
                  <c:v>1.2876920922999999</c:v>
                </c:pt>
                <c:pt idx="12">
                  <c:v>1.2403114055</c:v>
                </c:pt>
                <c:pt idx="13">
                  <c:v>3.1875476300000001</c:v>
                </c:pt>
                <c:pt idx="14">
                  <c:v>3.4290663065000002</c:v>
                </c:pt>
                <c:pt idx="15">
                  <c:v>3.8670897845000001</c:v>
                </c:pt>
                <c:pt idx="16">
                  <c:v>3.5995452474</c:v>
                </c:pt>
                <c:pt idx="17">
                  <c:v>4.0795614187</c:v>
                </c:pt>
                <c:pt idx="18">
                  <c:v>3.3949972459</c:v>
                </c:pt>
                <c:pt idx="19">
                  <c:v>4.0349335882000004</c:v>
                </c:pt>
                <c:pt idx="20">
                  <c:v>3.4738330989000001</c:v>
                </c:pt>
                <c:pt idx="21">
                  <c:v>2.4451269575999999</c:v>
                </c:pt>
                <c:pt idx="22">
                  <c:v>2.2416199212999999</c:v>
                </c:pt>
                <c:pt idx="23">
                  <c:v>2.5664489560999999</c:v>
                </c:pt>
                <c:pt idx="24">
                  <c:v>0.83300003590000005</c:v>
                </c:pt>
                <c:pt idx="25">
                  <c:v>0.29170290980000002</c:v>
                </c:pt>
                <c:pt idx="26">
                  <c:v>1.7333063055</c:v>
                </c:pt>
              </c:numCache>
            </c:numRef>
          </c:xVal>
          <c:yVal>
            <c:numRef>
              <c:f>'Table 2'!$J$33:$J$59</c:f>
              <c:numCache>
                <c:formatCode>0.000</c:formatCode>
                <c:ptCount val="27"/>
                <c:pt idx="0">
                  <c:v>3.7726619573</c:v>
                </c:pt>
                <c:pt idx="1">
                  <c:v>1.3028613229999999</c:v>
                </c:pt>
                <c:pt idx="2">
                  <c:v>5.1104824089000003</c:v>
                </c:pt>
                <c:pt idx="3">
                  <c:v>7.3718389484999998</c:v>
                </c:pt>
                <c:pt idx="4">
                  <c:v>2.8487752495000001</c:v>
                </c:pt>
                <c:pt idx="5">
                  <c:v>2.5985962727</c:v>
                </c:pt>
                <c:pt idx="6">
                  <c:v>8.3436437981000005</c:v>
                </c:pt>
                <c:pt idx="7">
                  <c:v>4.9162610913</c:v>
                </c:pt>
                <c:pt idx="8">
                  <c:v>1.8373381649</c:v>
                </c:pt>
                <c:pt idx="9">
                  <c:v>3.8266326033000002</c:v>
                </c:pt>
                <c:pt idx="10">
                  <c:v>3.7643651902999999</c:v>
                </c:pt>
                <c:pt idx="11">
                  <c:v>7.2457291998000004</c:v>
                </c:pt>
                <c:pt idx="12">
                  <c:v>1.9575079191</c:v>
                </c:pt>
                <c:pt idx="13">
                  <c:v>5.0908739256000004</c:v>
                </c:pt>
                <c:pt idx="14">
                  <c:v>3.8147568039999999</c:v>
                </c:pt>
                <c:pt idx="15">
                  <c:v>4.2117580020999998</c:v>
                </c:pt>
                <c:pt idx="16">
                  <c:v>4.1612639699000002</c:v>
                </c:pt>
                <c:pt idx="17">
                  <c:v>6.3769689020999998</c:v>
                </c:pt>
                <c:pt idx="18">
                  <c:v>3.6975214587999998</c:v>
                </c:pt>
                <c:pt idx="19">
                  <c:v>6.6710181226999996</c:v>
                </c:pt>
                <c:pt idx="20">
                  <c:v>3.9243593965999999</c:v>
                </c:pt>
                <c:pt idx="21">
                  <c:v>3.4309033651999998</c:v>
                </c:pt>
                <c:pt idx="22">
                  <c:v>2.8810332892999999</c:v>
                </c:pt>
                <c:pt idx="23">
                  <c:v>3.1123015520999999</c:v>
                </c:pt>
                <c:pt idx="24">
                  <c:v>0.83533938799999996</c:v>
                </c:pt>
                <c:pt idx="25">
                  <c:v>0.2941098687</c:v>
                </c:pt>
                <c:pt idx="26">
                  <c:v>1.7326583917</c:v>
                </c:pt>
              </c:numCache>
            </c:numRef>
          </c:yVal>
          <c:smooth val="0"/>
          <c:extLst xmlns:c16r2="http://schemas.microsoft.com/office/drawing/2015/06/chart">
            <c:ext xmlns:c16="http://schemas.microsoft.com/office/drawing/2014/chart" uri="{C3380CC4-5D6E-409C-BE32-E72D297353CC}">
              <c16:uniqueId val="{00000005-2E99-4DCA-8A44-B42B524F1659}"/>
            </c:ext>
          </c:extLst>
        </c:ser>
        <c:dLbls>
          <c:showLegendKey val="0"/>
          <c:showVal val="0"/>
          <c:showCatName val="0"/>
          <c:showSerName val="0"/>
          <c:showPercent val="0"/>
          <c:showBubbleSize val="0"/>
        </c:dLbls>
        <c:axId val="120583296"/>
        <c:axId val="120585600"/>
      </c:scatterChart>
      <c:valAx>
        <c:axId val="120583296"/>
        <c:scaling>
          <c:orientation val="minMax"/>
          <c:max val="12"/>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tr-TR" sz="1400">
                    <a:solidFill>
                      <a:sysClr val="windowText" lastClr="000000"/>
                    </a:solidFill>
                  </a:rPr>
                  <a:t>CO</a:t>
                </a:r>
                <a:r>
                  <a:rPr lang="tr-TR" sz="1400" baseline="-25000">
                    <a:solidFill>
                      <a:sysClr val="windowText" lastClr="000000"/>
                    </a:solidFill>
                  </a:rPr>
                  <a:t>2</a:t>
                </a:r>
                <a:r>
                  <a:rPr lang="tr-TR" sz="1400">
                    <a:solidFill>
                      <a:sysClr val="windowText" lastClr="000000"/>
                    </a:solidFill>
                  </a:rPr>
                  <a:t> uptake (mol/kg) of MOFs with solvent</a:t>
                </a:r>
                <a:endParaRPr lang="en-GB" sz="1400">
                  <a:solidFill>
                    <a:sysClr val="windowText" lastClr="000000"/>
                  </a:solidFill>
                </a:endParaRPr>
              </a:p>
            </c:rich>
          </c:tx>
          <c:layout>
            <c:manualLayout>
              <c:xMode val="edge"/>
              <c:yMode val="edge"/>
              <c:x val="0.16947146464646465"/>
              <c:y val="0.89226388888888886"/>
            </c:manualLayout>
          </c:layout>
          <c:overlay val="0"/>
          <c:spPr>
            <a:noFill/>
            <a:ln>
              <a:noFill/>
            </a:ln>
            <a:effectLst/>
          </c:spPr>
        </c:title>
        <c:numFmt formatCode="0"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0585600"/>
        <c:crosses val="autoZero"/>
        <c:crossBetween val="midCat"/>
        <c:majorUnit val="4"/>
      </c:valAx>
      <c:valAx>
        <c:axId val="120585600"/>
        <c:scaling>
          <c:orientation val="minMax"/>
          <c:max val="12"/>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tr-TR" sz="1400" b="0" i="0" baseline="0">
                    <a:effectLst/>
                  </a:rPr>
                  <a:t>CO</a:t>
                </a:r>
                <a:r>
                  <a:rPr lang="tr-TR" sz="1400" b="0" i="0" baseline="-25000">
                    <a:effectLst/>
                  </a:rPr>
                  <a:t>2</a:t>
                </a:r>
                <a:r>
                  <a:rPr lang="tr-TR" sz="1400" b="0" i="0" baseline="0">
                    <a:effectLst/>
                  </a:rPr>
                  <a:t> uptake (mol/kg) of MOFs without solvent</a:t>
                </a:r>
                <a:endParaRPr lang="tr-TR" sz="1400">
                  <a:effectLst/>
                </a:endParaRPr>
              </a:p>
            </c:rich>
          </c:tx>
          <c:layout>
            <c:manualLayout>
              <c:xMode val="edge"/>
              <c:yMode val="edge"/>
              <c:x val="3.6186111111111167E-3"/>
              <c:y val="6.802743055555556E-2"/>
            </c:manualLayout>
          </c:layout>
          <c:overlay val="0"/>
          <c:spPr>
            <a:noFill/>
            <a:ln>
              <a:noFill/>
            </a:ln>
            <a:effectLst/>
          </c:spPr>
        </c:title>
        <c:numFmt formatCode="0"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0583296"/>
        <c:crosses val="autoZero"/>
        <c:crossBetween val="midCat"/>
        <c:majorUnit val="4"/>
      </c:valAx>
      <c:spPr>
        <a:noFill/>
        <a:ln w="19050">
          <a:solidFill>
            <a:schemeClr val="tx1"/>
          </a:solidFill>
        </a:ln>
        <a:effectLst/>
      </c:spPr>
    </c:plotArea>
    <c:legend>
      <c:legendPos val="r"/>
      <c:legendEntry>
        <c:idx val="0"/>
        <c:delete val="1"/>
      </c:legendEntry>
      <c:layout>
        <c:manualLayout>
          <c:xMode val="edge"/>
          <c:yMode val="edge"/>
          <c:x val="0.72778358585858582"/>
          <c:y val="0.4953128472222223"/>
          <c:w val="0.17284570707070707"/>
          <c:h val="0.27124479166666665"/>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84267676767679"/>
          <c:y val="4.8506944444444443E-2"/>
          <c:w val="0.70768358585858582"/>
          <c:h val="0.73895208333333318"/>
        </c:manualLayout>
      </c:layout>
      <c:scatterChart>
        <c:scatterStyle val="lineMarker"/>
        <c:varyColors val="0"/>
        <c:ser>
          <c:idx val="5"/>
          <c:order val="0"/>
          <c:tx>
            <c:v>trendline</c:v>
          </c:tx>
          <c:spPr>
            <a:ln w="25400" cap="rnd">
              <a:solidFill>
                <a:schemeClr val="tx1"/>
              </a:solidFill>
              <a:prstDash val="dash"/>
              <a:round/>
            </a:ln>
            <a:effectLst/>
          </c:spPr>
          <c:marker>
            <c:symbol val="circle"/>
            <c:size val="5"/>
            <c:spPr>
              <a:solidFill>
                <a:schemeClr val="accent6"/>
              </a:solidFill>
              <a:ln w="9525">
                <a:solidFill>
                  <a:schemeClr val="accent6"/>
                </a:solidFill>
              </a:ln>
              <a:effectLst/>
            </c:spPr>
          </c:marker>
          <c:xVal>
            <c:numRef>
              <c:f>[1]Regenerability!$G$46:$G$47</c:f>
              <c:numCache>
                <c:formatCode>General</c:formatCode>
                <c:ptCount val="2"/>
                <c:pt idx="0">
                  <c:v>0</c:v>
                </c:pt>
                <c:pt idx="1">
                  <c:v>100</c:v>
                </c:pt>
              </c:numCache>
            </c:numRef>
          </c:xVal>
          <c:yVal>
            <c:numRef>
              <c:f>[1]Regenerability!$F$46:$F$47</c:f>
              <c:numCache>
                <c:formatCode>General</c:formatCode>
                <c:ptCount val="2"/>
                <c:pt idx="0">
                  <c:v>0</c:v>
                </c:pt>
                <c:pt idx="1">
                  <c:v>100</c:v>
                </c:pt>
              </c:numCache>
            </c:numRef>
          </c:yVal>
          <c:smooth val="0"/>
          <c:extLst xmlns:c16r2="http://schemas.microsoft.com/office/drawing/2015/06/chart">
            <c:ext xmlns:c16="http://schemas.microsoft.com/office/drawing/2014/chart" uri="{C3380CC4-5D6E-409C-BE32-E72D297353CC}">
              <c16:uniqueId val="{00000000-F484-4818-8BE7-A924B2BF80C4}"/>
            </c:ext>
          </c:extLst>
        </c:ser>
        <c:ser>
          <c:idx val="0"/>
          <c:order val="1"/>
          <c:tx>
            <c:v>0.1 bar</c:v>
          </c:tx>
          <c:spPr>
            <a:ln w="28575" cap="rnd">
              <a:noFill/>
              <a:round/>
            </a:ln>
            <a:effectLst/>
          </c:spPr>
          <c:marker>
            <c:symbol val="x"/>
            <c:size val="7"/>
            <c:spPr>
              <a:solidFill>
                <a:srgbClr val="0070C0"/>
              </a:solidFill>
              <a:ln w="9525">
                <a:solidFill>
                  <a:srgbClr val="0070C0"/>
                </a:solidFill>
              </a:ln>
              <a:effectLst/>
            </c:spPr>
          </c:marker>
          <c:xVal>
            <c:numRef>
              <c:f>'Table 2'!$B$63:$B$89</c:f>
              <c:numCache>
                <c:formatCode>0.000</c:formatCode>
                <c:ptCount val="27"/>
                <c:pt idx="0">
                  <c:v>2.5275498099999998E-2</c:v>
                </c:pt>
                <c:pt idx="1">
                  <c:v>6.9298854999999999E-3</c:v>
                </c:pt>
                <c:pt idx="2">
                  <c:v>1.6039822799999999E-2</c:v>
                </c:pt>
                <c:pt idx="3">
                  <c:v>7.8703391999999997E-3</c:v>
                </c:pt>
                <c:pt idx="4">
                  <c:v>5.6344536600000002E-2</c:v>
                </c:pt>
                <c:pt idx="5">
                  <c:v>5.6156566499999998E-2</c:v>
                </c:pt>
                <c:pt idx="6">
                  <c:v>1.5173430394</c:v>
                </c:pt>
                <c:pt idx="7">
                  <c:v>5.0721860600000002E-2</c:v>
                </c:pt>
                <c:pt idx="8">
                  <c:v>1.0057660899999999E-2</c:v>
                </c:pt>
                <c:pt idx="9">
                  <c:v>0.17056373650000001</c:v>
                </c:pt>
                <c:pt idx="10">
                  <c:v>0.13015664490000001</c:v>
                </c:pt>
                <c:pt idx="11">
                  <c:v>1.54541969E-2</c:v>
                </c:pt>
                <c:pt idx="12">
                  <c:v>0.25753231310000002</c:v>
                </c:pt>
                <c:pt idx="13">
                  <c:v>0.46273703129999999</c:v>
                </c:pt>
                <c:pt idx="14">
                  <c:v>0.27715774929999998</c:v>
                </c:pt>
                <c:pt idx="15">
                  <c:v>0.72742128630000003</c:v>
                </c:pt>
                <c:pt idx="16">
                  <c:v>0.22190582149999999</c:v>
                </c:pt>
                <c:pt idx="17">
                  <c:v>0.50821592400000004</c:v>
                </c:pt>
                <c:pt idx="18">
                  <c:v>0.1990280569</c:v>
                </c:pt>
                <c:pt idx="19">
                  <c:v>0.61661048090000004</c:v>
                </c:pt>
                <c:pt idx="20">
                  <c:v>0.2623739316</c:v>
                </c:pt>
                <c:pt idx="21">
                  <c:v>1.1002642065999999</c:v>
                </c:pt>
                <c:pt idx="22">
                  <c:v>0.66330407300000005</c:v>
                </c:pt>
                <c:pt idx="23">
                  <c:v>0.76382625270000004</c:v>
                </c:pt>
                <c:pt idx="24">
                  <c:v>3.6665062399999997E-2</c:v>
                </c:pt>
                <c:pt idx="25">
                  <c:v>7.5688576000000002E-3</c:v>
                </c:pt>
                <c:pt idx="26">
                  <c:v>2.0153638000000001E-2</c:v>
                </c:pt>
              </c:numCache>
            </c:numRef>
          </c:xVal>
          <c:yVal>
            <c:numRef>
              <c:f>'Table 2'!$H$63:$H$89</c:f>
              <c:numCache>
                <c:formatCode>0.000</c:formatCode>
                <c:ptCount val="27"/>
                <c:pt idx="0">
                  <c:v>4.1311352599999997E-2</c:v>
                </c:pt>
                <c:pt idx="1">
                  <c:v>1.3187705399999999E-2</c:v>
                </c:pt>
                <c:pt idx="2">
                  <c:v>4.5479215500000003E-2</c:v>
                </c:pt>
                <c:pt idx="3">
                  <c:v>0.20178033510000001</c:v>
                </c:pt>
                <c:pt idx="4">
                  <c:v>9.6480665199999996E-2</c:v>
                </c:pt>
                <c:pt idx="5">
                  <c:v>9.3106889400000004E-2</c:v>
                </c:pt>
                <c:pt idx="6">
                  <c:v>2.2402033522</c:v>
                </c:pt>
                <c:pt idx="7">
                  <c:v>2.4699863929000001</c:v>
                </c:pt>
                <c:pt idx="8">
                  <c:v>1.7415675299999999E-2</c:v>
                </c:pt>
                <c:pt idx="9">
                  <c:v>0.2236556294</c:v>
                </c:pt>
                <c:pt idx="10">
                  <c:v>0.19203607789999999</c:v>
                </c:pt>
                <c:pt idx="11">
                  <c:v>5.3179053669999998</c:v>
                </c:pt>
                <c:pt idx="12">
                  <c:v>5.7324436200000002E-2</c:v>
                </c:pt>
                <c:pt idx="13">
                  <c:v>2.8454273392</c:v>
                </c:pt>
                <c:pt idx="14">
                  <c:v>0.77975547270000001</c:v>
                </c:pt>
                <c:pt idx="15">
                  <c:v>0.57714867430000005</c:v>
                </c:pt>
                <c:pt idx="16">
                  <c:v>1.4673328674999999</c:v>
                </c:pt>
                <c:pt idx="17">
                  <c:v>1.6453469047</c:v>
                </c:pt>
                <c:pt idx="18">
                  <c:v>0.56356733110000001</c:v>
                </c:pt>
                <c:pt idx="19">
                  <c:v>1.6410965705</c:v>
                </c:pt>
                <c:pt idx="20">
                  <c:v>1.1020448744</c:v>
                </c:pt>
                <c:pt idx="21">
                  <c:v>1.9251134079000001</c:v>
                </c:pt>
                <c:pt idx="22">
                  <c:v>0.75714388050000003</c:v>
                </c:pt>
                <c:pt idx="23">
                  <c:v>0.86761591490000001</c:v>
                </c:pt>
                <c:pt idx="24">
                  <c:v>3.6686161600000003E-2</c:v>
                </c:pt>
                <c:pt idx="25">
                  <c:v>7.6618525E-3</c:v>
                </c:pt>
                <c:pt idx="26">
                  <c:v>1.99875329E-2</c:v>
                </c:pt>
              </c:numCache>
            </c:numRef>
          </c:yVal>
          <c:smooth val="0"/>
          <c:extLst xmlns:c16r2="http://schemas.microsoft.com/office/drawing/2015/06/chart">
            <c:ext xmlns:c16="http://schemas.microsoft.com/office/drawing/2014/chart" uri="{C3380CC4-5D6E-409C-BE32-E72D297353CC}">
              <c16:uniqueId val="{00000003-F484-4818-8BE7-A924B2BF80C4}"/>
            </c:ext>
          </c:extLst>
        </c:ser>
        <c:ser>
          <c:idx val="6"/>
          <c:order val="2"/>
          <c:tx>
            <c:v>1 bar</c:v>
          </c:tx>
          <c:spPr>
            <a:ln w="28575" cap="rnd">
              <a:noFill/>
              <a:round/>
            </a:ln>
            <a:effectLst/>
          </c:spPr>
          <c:marker>
            <c:symbol val="circle"/>
            <c:size val="7"/>
            <c:spPr>
              <a:solidFill>
                <a:schemeClr val="accent2"/>
              </a:solidFill>
              <a:ln w="9525">
                <a:solidFill>
                  <a:schemeClr val="accent2"/>
                </a:solidFill>
              </a:ln>
              <a:effectLst/>
            </c:spPr>
          </c:marker>
          <c:xVal>
            <c:numRef>
              <c:f>'Table 2'!$C$63:$C$89</c:f>
              <c:numCache>
                <c:formatCode>0.000</c:formatCode>
                <c:ptCount val="27"/>
                <c:pt idx="0">
                  <c:v>0.24498035509999999</c:v>
                </c:pt>
                <c:pt idx="1">
                  <c:v>7.0006167100000002E-2</c:v>
                </c:pt>
                <c:pt idx="2">
                  <c:v>0.1610072575</c:v>
                </c:pt>
                <c:pt idx="3">
                  <c:v>7.96188491E-2</c:v>
                </c:pt>
                <c:pt idx="4">
                  <c:v>0.44831902369999999</c:v>
                </c:pt>
                <c:pt idx="5">
                  <c:v>0.43009773080000002</c:v>
                </c:pt>
                <c:pt idx="6">
                  <c:v>2.1961222621999998</c:v>
                </c:pt>
                <c:pt idx="7">
                  <c:v>0.54564316189999995</c:v>
                </c:pt>
                <c:pt idx="8">
                  <c:v>0.10150483640000001</c:v>
                </c:pt>
                <c:pt idx="9">
                  <c:v>1.2207245302</c:v>
                </c:pt>
                <c:pt idx="10">
                  <c:v>0.95514306010000005</c:v>
                </c:pt>
                <c:pt idx="11">
                  <c:v>0.1515195252</c:v>
                </c:pt>
                <c:pt idx="12">
                  <c:v>0.42529293930000001</c:v>
                </c:pt>
                <c:pt idx="13">
                  <c:v>1.9606257211</c:v>
                </c:pt>
                <c:pt idx="14">
                  <c:v>1.6097072961000001</c:v>
                </c:pt>
                <c:pt idx="15">
                  <c:v>2.6527015904</c:v>
                </c:pt>
                <c:pt idx="16">
                  <c:v>1.4642971681000001</c:v>
                </c:pt>
                <c:pt idx="17">
                  <c:v>2.4085466392999999</c:v>
                </c:pt>
                <c:pt idx="18">
                  <c:v>1.3311574735</c:v>
                </c:pt>
                <c:pt idx="19">
                  <c:v>2.5310492524999999</c:v>
                </c:pt>
                <c:pt idx="20">
                  <c:v>1.5834885186000001</c:v>
                </c:pt>
                <c:pt idx="21">
                  <c:v>1.3098428509</c:v>
                </c:pt>
                <c:pt idx="22">
                  <c:v>1.0476154248</c:v>
                </c:pt>
                <c:pt idx="23">
                  <c:v>1.3749573334</c:v>
                </c:pt>
                <c:pt idx="24">
                  <c:v>0.26194679910000002</c:v>
                </c:pt>
                <c:pt idx="25">
                  <c:v>6.4235204099999998E-2</c:v>
                </c:pt>
                <c:pt idx="26">
                  <c:v>0.1900793835</c:v>
                </c:pt>
              </c:numCache>
            </c:numRef>
          </c:xVal>
          <c:yVal>
            <c:numRef>
              <c:f>'Table 2'!$I$63:$I$89</c:f>
              <c:numCache>
                <c:formatCode>0.000</c:formatCode>
                <c:ptCount val="27"/>
                <c:pt idx="0">
                  <c:v>0.39562517359999999</c:v>
                </c:pt>
                <c:pt idx="1">
                  <c:v>0.13342512340000001</c:v>
                </c:pt>
                <c:pt idx="2">
                  <c:v>0.43840008130000002</c:v>
                </c:pt>
                <c:pt idx="3">
                  <c:v>1.9183679089000001</c:v>
                </c:pt>
                <c:pt idx="4">
                  <c:v>0.79191988459999996</c:v>
                </c:pt>
                <c:pt idx="5">
                  <c:v>0.75990221759999999</c:v>
                </c:pt>
                <c:pt idx="6">
                  <c:v>4.3968720065999998</c:v>
                </c:pt>
                <c:pt idx="7">
                  <c:v>3.6092609955000001</c:v>
                </c:pt>
                <c:pt idx="8">
                  <c:v>0.17492918539999999</c:v>
                </c:pt>
                <c:pt idx="9">
                  <c:v>1.4895491737</c:v>
                </c:pt>
                <c:pt idx="10">
                  <c:v>1.4319753614999999</c:v>
                </c:pt>
                <c:pt idx="11">
                  <c:v>5.9438576193000001</c:v>
                </c:pt>
                <c:pt idx="12">
                  <c:v>0.37383132340000003</c:v>
                </c:pt>
                <c:pt idx="13">
                  <c:v>4.0696688384000002</c:v>
                </c:pt>
                <c:pt idx="14">
                  <c:v>1.6860574131999999</c:v>
                </c:pt>
                <c:pt idx="15">
                  <c:v>1.7369768961000001</c:v>
                </c:pt>
                <c:pt idx="16">
                  <c:v>1.9139848654</c:v>
                </c:pt>
                <c:pt idx="17">
                  <c:v>2.6588677662000002</c:v>
                </c:pt>
                <c:pt idx="18">
                  <c:v>1.5732255788</c:v>
                </c:pt>
                <c:pt idx="19">
                  <c:v>3.0027135027999998</c:v>
                </c:pt>
                <c:pt idx="20">
                  <c:v>1.7963651148999999</c:v>
                </c:pt>
                <c:pt idx="21">
                  <c:v>2.3707040058</c:v>
                </c:pt>
                <c:pt idx="22">
                  <c:v>1.5402243447999999</c:v>
                </c:pt>
                <c:pt idx="23">
                  <c:v>1.4666417671</c:v>
                </c:pt>
                <c:pt idx="24">
                  <c:v>0.26150621689999998</c:v>
                </c:pt>
                <c:pt idx="25">
                  <c:v>6.4522642899999996E-2</c:v>
                </c:pt>
                <c:pt idx="26">
                  <c:v>0.19060230319999999</c:v>
                </c:pt>
              </c:numCache>
            </c:numRef>
          </c:yVal>
          <c:smooth val="0"/>
          <c:extLst xmlns:c16r2="http://schemas.microsoft.com/office/drawing/2015/06/chart">
            <c:ext xmlns:c16="http://schemas.microsoft.com/office/drawing/2014/chart" uri="{C3380CC4-5D6E-409C-BE32-E72D297353CC}">
              <c16:uniqueId val="{00000001-F484-4818-8BE7-A924B2BF80C4}"/>
            </c:ext>
          </c:extLst>
        </c:ser>
        <c:ser>
          <c:idx val="1"/>
          <c:order val="3"/>
          <c:tx>
            <c:v>10 bar</c:v>
          </c:tx>
          <c:spPr>
            <a:ln w="28575" cap="rnd">
              <a:noFill/>
              <a:round/>
            </a:ln>
            <a:effectLst/>
          </c:spPr>
          <c:marker>
            <c:symbol val="triangle"/>
            <c:size val="7"/>
            <c:spPr>
              <a:solidFill>
                <a:srgbClr val="00B050"/>
              </a:solidFill>
              <a:ln w="9525">
                <a:solidFill>
                  <a:srgbClr val="00B050"/>
                </a:solidFill>
              </a:ln>
              <a:effectLst/>
            </c:spPr>
          </c:marker>
          <c:xVal>
            <c:numRef>
              <c:f>'Table 2'!$D$63:$D$89</c:f>
              <c:numCache>
                <c:formatCode>0.000</c:formatCode>
                <c:ptCount val="27"/>
                <c:pt idx="0">
                  <c:v>2.3551470276000002</c:v>
                </c:pt>
                <c:pt idx="1">
                  <c:v>0.67120161950000001</c:v>
                </c:pt>
                <c:pt idx="2">
                  <c:v>1.6546936736</c:v>
                </c:pt>
                <c:pt idx="3">
                  <c:v>0.79753822360000004</c:v>
                </c:pt>
                <c:pt idx="4">
                  <c:v>1.5419656874000001</c:v>
                </c:pt>
                <c:pt idx="5">
                  <c:v>1.4020994954999999</c:v>
                </c:pt>
                <c:pt idx="6">
                  <c:v>4.8968757115999999</c:v>
                </c:pt>
                <c:pt idx="7">
                  <c:v>2.5285893333999998</c:v>
                </c:pt>
                <c:pt idx="8">
                  <c:v>1.0268421229</c:v>
                </c:pt>
                <c:pt idx="9">
                  <c:v>2.8592824378000001</c:v>
                </c:pt>
                <c:pt idx="10">
                  <c:v>2.8885253770000001</c:v>
                </c:pt>
                <c:pt idx="11">
                  <c:v>1.1602187523</c:v>
                </c:pt>
                <c:pt idx="12">
                  <c:v>1.1183537121</c:v>
                </c:pt>
                <c:pt idx="13">
                  <c:v>3.0435077113000002</c:v>
                </c:pt>
                <c:pt idx="14">
                  <c:v>3.2976870699999998</c:v>
                </c:pt>
                <c:pt idx="15">
                  <c:v>3.7778065754000001</c:v>
                </c:pt>
                <c:pt idx="16">
                  <c:v>3.4534546432000002</c:v>
                </c:pt>
                <c:pt idx="17">
                  <c:v>3.9973811251</c:v>
                </c:pt>
                <c:pt idx="18">
                  <c:v>3.2431876263000001</c:v>
                </c:pt>
                <c:pt idx="19">
                  <c:v>3.9638151084</c:v>
                </c:pt>
                <c:pt idx="20">
                  <c:v>3.3385913652000001</c:v>
                </c:pt>
                <c:pt idx="21">
                  <c:v>2.2710750374000002</c:v>
                </c:pt>
                <c:pt idx="22">
                  <c:v>2.0617546566999998</c:v>
                </c:pt>
                <c:pt idx="23">
                  <c:v>2.4466789246</c:v>
                </c:pt>
                <c:pt idx="24">
                  <c:v>0.66319148409999995</c:v>
                </c:pt>
                <c:pt idx="25">
                  <c:v>0.25166792380000003</c:v>
                </c:pt>
                <c:pt idx="26">
                  <c:v>1.5659407016</c:v>
                </c:pt>
              </c:numCache>
            </c:numRef>
          </c:xVal>
          <c:yVal>
            <c:numRef>
              <c:f>'Table 2'!$J$63:$J$89</c:f>
              <c:numCache>
                <c:formatCode>0.000</c:formatCode>
                <c:ptCount val="27"/>
                <c:pt idx="0">
                  <c:v>3.5540498017000002</c:v>
                </c:pt>
                <c:pt idx="1">
                  <c:v>1.325517276</c:v>
                </c:pt>
                <c:pt idx="2">
                  <c:v>4.7247613441</c:v>
                </c:pt>
                <c:pt idx="3">
                  <c:v>7.0154443774999997</c:v>
                </c:pt>
                <c:pt idx="4">
                  <c:v>2.6052803719000002</c:v>
                </c:pt>
                <c:pt idx="5">
                  <c:v>2.3807413192000002</c:v>
                </c:pt>
                <c:pt idx="6">
                  <c:v>8.0064315801999992</c:v>
                </c:pt>
                <c:pt idx="7">
                  <c:v>4.8567502147999999</c:v>
                </c:pt>
                <c:pt idx="8">
                  <c:v>1.7929949996000001</c:v>
                </c:pt>
                <c:pt idx="9">
                  <c:v>3.4218494305</c:v>
                </c:pt>
                <c:pt idx="10">
                  <c:v>3.3597538898999999</c:v>
                </c:pt>
                <c:pt idx="11">
                  <c:v>7.1551920744000004</c:v>
                </c:pt>
                <c:pt idx="12">
                  <c:v>1.787571931</c:v>
                </c:pt>
                <c:pt idx="13">
                  <c:v>5.0786721114000004</c:v>
                </c:pt>
                <c:pt idx="14">
                  <c:v>3.5475701545999998</c:v>
                </c:pt>
                <c:pt idx="15">
                  <c:v>3.8847815756999999</c:v>
                </c:pt>
                <c:pt idx="16">
                  <c:v>3.8896574125000001</c:v>
                </c:pt>
                <c:pt idx="17">
                  <c:v>6.1539654722000003</c:v>
                </c:pt>
                <c:pt idx="18">
                  <c:v>3.4353672021000001</c:v>
                </c:pt>
                <c:pt idx="19">
                  <c:v>6.5201536472999999</c:v>
                </c:pt>
                <c:pt idx="20">
                  <c:v>3.6492509006999998</c:v>
                </c:pt>
                <c:pt idx="21">
                  <c:v>3.3411612382999998</c:v>
                </c:pt>
                <c:pt idx="22">
                  <c:v>2.728482777</c:v>
                </c:pt>
                <c:pt idx="23">
                  <c:v>3.0488020306000001</c:v>
                </c:pt>
                <c:pt idx="24">
                  <c:v>0.66529061820000002</c:v>
                </c:pt>
                <c:pt idx="25">
                  <c:v>0.25164174350000001</c:v>
                </c:pt>
                <c:pt idx="26">
                  <c:v>1.5641606584000001</c:v>
                </c:pt>
              </c:numCache>
            </c:numRef>
          </c:yVal>
          <c:smooth val="0"/>
          <c:extLst xmlns:c16r2="http://schemas.microsoft.com/office/drawing/2015/06/chart">
            <c:ext xmlns:c16="http://schemas.microsoft.com/office/drawing/2014/chart" uri="{C3380CC4-5D6E-409C-BE32-E72D297353CC}">
              <c16:uniqueId val="{00000005-F484-4818-8BE7-A924B2BF80C4}"/>
            </c:ext>
          </c:extLst>
        </c:ser>
        <c:dLbls>
          <c:showLegendKey val="0"/>
          <c:showVal val="0"/>
          <c:showCatName val="0"/>
          <c:showSerName val="0"/>
          <c:showPercent val="0"/>
          <c:showBubbleSize val="0"/>
        </c:dLbls>
        <c:axId val="154210304"/>
        <c:axId val="154212608"/>
      </c:scatterChart>
      <c:valAx>
        <c:axId val="154210304"/>
        <c:scaling>
          <c:orientation val="minMax"/>
          <c:max val="12"/>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tr-TR" sz="1400">
                    <a:solidFill>
                      <a:sysClr val="windowText" lastClr="000000"/>
                    </a:solidFill>
                  </a:rPr>
                  <a:t>CO</a:t>
                </a:r>
                <a:r>
                  <a:rPr lang="tr-TR" sz="1400" baseline="-25000">
                    <a:solidFill>
                      <a:sysClr val="windowText" lastClr="000000"/>
                    </a:solidFill>
                  </a:rPr>
                  <a:t>2</a:t>
                </a:r>
                <a:r>
                  <a:rPr lang="tr-TR" sz="1400">
                    <a:solidFill>
                      <a:sysClr val="windowText" lastClr="000000"/>
                    </a:solidFill>
                  </a:rPr>
                  <a:t> uptake (mol/kg) of MOFs with solvent</a:t>
                </a:r>
                <a:endParaRPr lang="en-GB" sz="1400">
                  <a:solidFill>
                    <a:sysClr val="windowText" lastClr="000000"/>
                  </a:solidFill>
                </a:endParaRPr>
              </a:p>
            </c:rich>
          </c:tx>
          <c:layout>
            <c:manualLayout>
              <c:xMode val="edge"/>
              <c:yMode val="edge"/>
              <c:x val="0.16947146464646465"/>
              <c:y val="0.89226388888888886"/>
            </c:manualLayout>
          </c:layout>
          <c:overlay val="0"/>
          <c:spPr>
            <a:noFill/>
            <a:ln>
              <a:noFill/>
            </a:ln>
            <a:effectLst/>
          </c:spPr>
        </c:title>
        <c:numFmt formatCode="0"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54212608"/>
        <c:crosses val="autoZero"/>
        <c:crossBetween val="midCat"/>
        <c:majorUnit val="4"/>
      </c:valAx>
      <c:valAx>
        <c:axId val="154212608"/>
        <c:scaling>
          <c:orientation val="minMax"/>
          <c:max val="12"/>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tr-TR" sz="1400" b="0" i="0" baseline="0">
                    <a:effectLst/>
                  </a:rPr>
                  <a:t>CO</a:t>
                </a:r>
                <a:r>
                  <a:rPr lang="tr-TR" sz="1400" b="0" i="0" baseline="-25000">
                    <a:effectLst/>
                  </a:rPr>
                  <a:t>2</a:t>
                </a:r>
                <a:r>
                  <a:rPr lang="tr-TR" sz="1400" b="0" i="0" baseline="0">
                    <a:effectLst/>
                  </a:rPr>
                  <a:t> uptake (mol/kg) of MOFs without solvent</a:t>
                </a:r>
                <a:endParaRPr lang="tr-TR" sz="1400">
                  <a:effectLst/>
                </a:endParaRPr>
              </a:p>
            </c:rich>
          </c:tx>
          <c:layout>
            <c:manualLayout>
              <c:xMode val="edge"/>
              <c:yMode val="edge"/>
              <c:x val="3.6186111111111167E-3"/>
              <c:y val="6.802743055555556E-2"/>
            </c:manualLayout>
          </c:layout>
          <c:overlay val="0"/>
          <c:spPr>
            <a:noFill/>
            <a:ln>
              <a:noFill/>
            </a:ln>
            <a:effectLst/>
          </c:spPr>
        </c:title>
        <c:numFmt formatCode="0"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54210304"/>
        <c:crosses val="autoZero"/>
        <c:crossBetween val="midCat"/>
        <c:majorUnit val="4"/>
      </c:valAx>
      <c:spPr>
        <a:noFill/>
        <a:ln w="19050">
          <a:solidFill>
            <a:schemeClr val="tx1"/>
          </a:solidFill>
        </a:ln>
        <a:effectLst/>
      </c:spPr>
    </c:plotArea>
    <c:legend>
      <c:legendPos val="r"/>
      <c:legendEntry>
        <c:idx val="0"/>
        <c:delete val="1"/>
      </c:legendEntry>
      <c:layout>
        <c:manualLayout>
          <c:xMode val="edge"/>
          <c:yMode val="edge"/>
          <c:x val="0.72132095959595954"/>
          <c:y val="0.47903020833333332"/>
          <c:w val="0.17284570707070707"/>
          <c:h val="0.27124479166666665"/>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428625</xdr:colOff>
      <xdr:row>1</xdr:row>
      <xdr:rowOff>0</xdr:rowOff>
    </xdr:from>
    <xdr:to>
      <xdr:col>9</xdr:col>
      <xdr:colOff>370840</xdr:colOff>
      <xdr:row>15</xdr:row>
      <xdr:rowOff>76200</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12</xdr:col>
      <xdr:colOff>266700</xdr:colOff>
      <xdr:row>21</xdr:row>
      <xdr:rowOff>123825</xdr:rowOff>
    </xdr:to>
    <xdr:sp macro="" textlink="">
      <xdr:nvSpPr>
        <xdr:cNvPr id="3" name="Dikdörtgen 2"/>
        <xdr:cNvSpPr/>
      </xdr:nvSpPr>
      <xdr:spPr>
        <a:xfrm>
          <a:off x="1828800" y="190500"/>
          <a:ext cx="5753100" cy="393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1</xdr:row>
      <xdr:rowOff>0</xdr:rowOff>
    </xdr:from>
    <xdr:to>
      <xdr:col>12</xdr:col>
      <xdr:colOff>273050</xdr:colOff>
      <xdr:row>21</xdr:row>
      <xdr:rowOff>120015</xdr:rowOff>
    </xdr:to>
    <xdr:pic>
      <xdr:nvPicPr>
        <xdr:cNvPr id="2" name="Resi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
          <a:ext cx="5759450" cy="39300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8</xdr:col>
      <xdr:colOff>230400</xdr:colOff>
      <xdr:row>16</xdr:row>
      <xdr:rowOff>22500</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15</xdr:col>
      <xdr:colOff>230400</xdr:colOff>
      <xdr:row>16</xdr:row>
      <xdr:rowOff>22500</xdr:rowOff>
    </xdr:to>
    <xdr:graphicFrame macro="">
      <xdr:nvGraphicFramePr>
        <xdr:cNvPr id="3" name="Grafi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xdr:row>
      <xdr:rowOff>0</xdr:rowOff>
    </xdr:from>
    <xdr:to>
      <xdr:col>22</xdr:col>
      <xdr:colOff>230400</xdr:colOff>
      <xdr:row>16</xdr:row>
      <xdr:rowOff>22500</xdr:rowOff>
    </xdr:to>
    <xdr:graphicFrame macro="">
      <xdr:nvGraphicFramePr>
        <xdr:cNvPr id="4" name="Grafi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0.24294</cdr:x>
      <cdr:y>0.07607</cdr:y>
    </cdr:from>
    <cdr:to>
      <cdr:x>0.41131</cdr:x>
      <cdr:y>0.19182</cdr:y>
    </cdr:to>
    <cdr:sp macro="" textlink="">
      <cdr:nvSpPr>
        <cdr:cNvPr id="2" name="Metin kutusu 1"/>
        <cdr:cNvSpPr txBox="1"/>
      </cdr:nvSpPr>
      <cdr:spPr>
        <a:xfrm xmlns:a="http://schemas.openxmlformats.org/drawingml/2006/main">
          <a:off x="962027" y="219075"/>
          <a:ext cx="66675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tr-TR" sz="1800" b="1"/>
            <a:t>CO</a:t>
          </a:r>
          <a:r>
            <a:rPr lang="tr-TR" sz="1800" b="1" baseline="-25000"/>
            <a:t>2</a:t>
          </a:r>
          <a:r>
            <a:rPr lang="tr-TR" sz="1800" b="1"/>
            <a:t>/CH</a:t>
          </a:r>
          <a:r>
            <a:rPr lang="tr-TR" sz="1800" b="1" baseline="-25000"/>
            <a:t>4</a:t>
          </a:r>
        </a:p>
      </cdr:txBody>
    </cdr:sp>
  </cdr:relSizeAnchor>
</c:userShapes>
</file>

<file path=xl/drawings/drawing5.xml><?xml version="1.0" encoding="utf-8"?>
<c:userShapes xmlns:c="http://schemas.openxmlformats.org/drawingml/2006/chart">
  <cdr:relSizeAnchor xmlns:cdr="http://schemas.openxmlformats.org/drawingml/2006/chartDrawing">
    <cdr:from>
      <cdr:x>0.23091</cdr:x>
      <cdr:y>0.06284</cdr:y>
    </cdr:from>
    <cdr:to>
      <cdr:x>0.39929</cdr:x>
      <cdr:y>0.1786</cdr:y>
    </cdr:to>
    <cdr:sp macro="" textlink="">
      <cdr:nvSpPr>
        <cdr:cNvPr id="2" name="Metin kutusu 1"/>
        <cdr:cNvSpPr txBox="1"/>
      </cdr:nvSpPr>
      <cdr:spPr>
        <a:xfrm xmlns:a="http://schemas.openxmlformats.org/drawingml/2006/main">
          <a:off x="914386" y="180975"/>
          <a:ext cx="666784" cy="3333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tr-TR" sz="1800" b="1"/>
            <a:t>CO</a:t>
          </a:r>
          <a:r>
            <a:rPr lang="tr-TR" sz="1800" b="1" baseline="-25000"/>
            <a:t>2</a:t>
          </a:r>
          <a:r>
            <a:rPr lang="tr-TR" sz="1800" b="1"/>
            <a:t>/H</a:t>
          </a:r>
          <a:r>
            <a:rPr lang="tr-TR" sz="1800" b="1" baseline="-25000"/>
            <a:t>2</a:t>
          </a:r>
        </a:p>
      </cdr:txBody>
    </cdr:sp>
  </cdr:relSizeAnchor>
</c:userShapes>
</file>

<file path=xl/drawings/drawing6.xml><?xml version="1.0" encoding="utf-8"?>
<c:userShapes xmlns:c="http://schemas.openxmlformats.org/drawingml/2006/chart">
  <cdr:relSizeAnchor xmlns:cdr="http://schemas.openxmlformats.org/drawingml/2006/chartDrawing">
    <cdr:from>
      <cdr:x>0.2285</cdr:x>
      <cdr:y>0.06615</cdr:y>
    </cdr:from>
    <cdr:to>
      <cdr:x>0.39688</cdr:x>
      <cdr:y>0.18191</cdr:y>
    </cdr:to>
    <cdr:sp macro="" textlink="">
      <cdr:nvSpPr>
        <cdr:cNvPr id="2" name="Metin kutusu 1"/>
        <cdr:cNvSpPr txBox="1"/>
      </cdr:nvSpPr>
      <cdr:spPr>
        <a:xfrm xmlns:a="http://schemas.openxmlformats.org/drawingml/2006/main">
          <a:off x="904861" y="190500"/>
          <a:ext cx="666784" cy="3333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tr-TR" sz="1800" b="1"/>
            <a:t>CO</a:t>
          </a:r>
          <a:r>
            <a:rPr lang="tr-TR" sz="1800" b="1" baseline="-25000"/>
            <a:t>2</a:t>
          </a:r>
          <a:r>
            <a:rPr lang="tr-TR" sz="1800" b="1"/>
            <a:t>/N</a:t>
          </a:r>
          <a:r>
            <a:rPr lang="tr-TR" sz="1800" b="1" baseline="-25000"/>
            <a:t>2</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Coordinated%20wa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sheetName val="Stability"/>
      <sheetName val="Mixture"/>
      <sheetName val="Regenerability"/>
      <sheetName val="Energies_CO2_CH4"/>
    </sheetNames>
    <sheetDataSet>
      <sheetData sheetId="0"/>
      <sheetData sheetId="1"/>
      <sheetData sheetId="2"/>
      <sheetData sheetId="3">
        <row r="46">
          <cell r="F46">
            <v>0</v>
          </cell>
          <cell r="G46">
            <v>0</v>
          </cell>
        </row>
        <row r="47">
          <cell r="F47">
            <v>100</v>
          </cell>
          <cell r="G47">
            <v>100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heetViews>
  <sheetFormatPr defaultColWidth="8.81640625" defaultRowHeight="14.5" x14ac:dyDescent="0.35"/>
  <cols>
    <col min="1" max="1" width="11.7265625" style="14" customWidth="1"/>
    <col min="2" max="2" width="19.26953125" style="12" customWidth="1"/>
    <col min="3" max="8" width="17.26953125" style="40" customWidth="1"/>
    <col min="9" max="11" width="17.26953125" style="15" customWidth="1"/>
    <col min="12" max="14" width="19.1796875" style="15" customWidth="1"/>
    <col min="15" max="16" width="17.7265625" style="2" customWidth="1"/>
    <col min="17" max="17" width="18.81640625" style="2" customWidth="1"/>
    <col min="18" max="19" width="17.7265625" style="2" customWidth="1"/>
    <col min="20" max="20" width="18.81640625" style="2" customWidth="1"/>
    <col min="21" max="21" width="62" style="3" customWidth="1"/>
    <col min="22" max="16384" width="8.81640625" style="3"/>
  </cols>
  <sheetData>
    <row r="1" spans="1:21" ht="18.75" customHeight="1" thickBot="1" x14ac:dyDescent="0.4">
      <c r="A1" s="70"/>
      <c r="B1" s="1"/>
      <c r="C1" s="87" t="s">
        <v>44</v>
      </c>
      <c r="D1" s="88"/>
      <c r="E1" s="89"/>
      <c r="F1" s="87" t="s">
        <v>43</v>
      </c>
      <c r="G1" s="88"/>
      <c r="H1" s="88"/>
      <c r="I1" s="90" t="s">
        <v>37</v>
      </c>
      <c r="J1" s="91"/>
      <c r="K1" s="92"/>
      <c r="L1" s="84" t="s">
        <v>42</v>
      </c>
      <c r="M1" s="85"/>
      <c r="N1" s="86"/>
      <c r="U1" s="3" t="s">
        <v>0</v>
      </c>
    </row>
    <row r="2" spans="1:21" ht="15" thickBot="1" x14ac:dyDescent="0.4">
      <c r="A2" s="4" t="s">
        <v>1</v>
      </c>
      <c r="B2" s="5" t="s">
        <v>2</v>
      </c>
      <c r="C2" s="76" t="s">
        <v>3</v>
      </c>
      <c r="D2" s="76" t="s">
        <v>4</v>
      </c>
      <c r="E2" s="76" t="s">
        <v>5</v>
      </c>
      <c r="F2" s="76" t="s">
        <v>3</v>
      </c>
      <c r="G2" s="76" t="s">
        <v>4</v>
      </c>
      <c r="H2" s="76" t="s">
        <v>5</v>
      </c>
      <c r="I2" s="6" t="s">
        <v>3</v>
      </c>
      <c r="J2" s="7" t="s">
        <v>4</v>
      </c>
      <c r="K2" s="7" t="s">
        <v>5</v>
      </c>
      <c r="L2" s="7" t="s">
        <v>3</v>
      </c>
      <c r="M2" s="7" t="s">
        <v>4</v>
      </c>
      <c r="N2" s="7" t="s">
        <v>5</v>
      </c>
      <c r="O2" s="8" t="s">
        <v>38</v>
      </c>
      <c r="P2" s="8" t="s">
        <v>39</v>
      </c>
      <c r="Q2" s="8" t="s">
        <v>61</v>
      </c>
      <c r="R2" s="8" t="s">
        <v>40</v>
      </c>
      <c r="S2" s="8" t="s">
        <v>41</v>
      </c>
      <c r="T2" s="8" t="s">
        <v>62</v>
      </c>
      <c r="U2" s="8" t="s">
        <v>178</v>
      </c>
    </row>
    <row r="3" spans="1:21" ht="16.5" x14ac:dyDescent="0.35">
      <c r="A3" s="9" t="s">
        <v>6</v>
      </c>
      <c r="B3" s="10" t="s">
        <v>7</v>
      </c>
      <c r="C3" s="25">
        <v>0.1663817755</v>
      </c>
      <c r="D3" s="25">
        <v>1.7031658471</v>
      </c>
      <c r="E3" s="25">
        <v>18.1135730964</v>
      </c>
      <c r="F3" s="25">
        <v>0.26074296330000002</v>
      </c>
      <c r="G3" s="25">
        <v>2.6242788594999999</v>
      </c>
      <c r="H3" s="25">
        <v>21.8788119574</v>
      </c>
      <c r="I3" s="23">
        <f t="shared" ref="I3:K26" si="0">F3/C3</f>
        <v>1.5671365599773879</v>
      </c>
      <c r="J3" s="23">
        <f t="shared" si="0"/>
        <v>1.5408240271893601</v>
      </c>
      <c r="K3" s="23">
        <f t="shared" si="0"/>
        <v>1.2078683670505808</v>
      </c>
      <c r="L3" s="11">
        <v>0.17935039589999999</v>
      </c>
      <c r="M3" s="11">
        <v>1.8614665062</v>
      </c>
      <c r="N3" s="11">
        <v>19.615760189300001</v>
      </c>
      <c r="O3" s="2">
        <v>7.6142000000000003</v>
      </c>
      <c r="P3" s="2">
        <v>9.0089699999999997</v>
      </c>
      <c r="Q3" s="2">
        <v>8.6689500000000006</v>
      </c>
      <c r="R3" s="2">
        <v>13.1683</v>
      </c>
      <c r="S3" s="2">
        <v>15.55627</v>
      </c>
      <c r="T3" s="2">
        <v>15.008520000000001</v>
      </c>
      <c r="U3" s="3" t="s">
        <v>179</v>
      </c>
    </row>
    <row r="4" spans="1:21" ht="16.5" x14ac:dyDescent="0.35">
      <c r="A4" s="9" t="s">
        <v>8</v>
      </c>
      <c r="B4" s="12" t="s">
        <v>9</v>
      </c>
      <c r="C4" s="25">
        <v>4.62921928E-2</v>
      </c>
      <c r="D4" s="25">
        <v>0.47272923030000003</v>
      </c>
      <c r="E4" s="25">
        <v>5.8954704629999997</v>
      </c>
      <c r="F4" s="25">
        <v>8.7260874399999994E-2</v>
      </c>
      <c r="G4" s="25">
        <v>0.90577299150000001</v>
      </c>
      <c r="H4" s="25">
        <v>15.150680428299999</v>
      </c>
      <c r="I4" s="23">
        <f t="shared" si="0"/>
        <v>1.8850019651693837</v>
      </c>
      <c r="J4" s="23">
        <f t="shared" si="0"/>
        <v>1.9160503168487908</v>
      </c>
      <c r="K4" s="23">
        <f t="shared" si="0"/>
        <v>2.5698848842320117</v>
      </c>
      <c r="L4" s="11">
        <v>9.2237990699999994E-2</v>
      </c>
      <c r="M4" s="11">
        <v>0.96812939590000002</v>
      </c>
      <c r="N4" s="11">
        <v>17.520846328200001</v>
      </c>
      <c r="O4" s="2">
        <v>9.8680599999999998</v>
      </c>
      <c r="P4" s="2">
        <v>10.91793</v>
      </c>
      <c r="Q4" s="2">
        <v>10.722849999999999</v>
      </c>
      <c r="R4" s="2">
        <v>10.151350000000001</v>
      </c>
      <c r="S4" s="2">
        <v>11.63969</v>
      </c>
      <c r="T4" s="2">
        <v>11.4084</v>
      </c>
      <c r="U4" s="3" t="s">
        <v>180</v>
      </c>
    </row>
    <row r="5" spans="1:21" ht="16.5" x14ac:dyDescent="0.35">
      <c r="A5" s="9" t="s">
        <v>10</v>
      </c>
      <c r="B5" s="12" t="s">
        <v>11</v>
      </c>
      <c r="C5" s="25">
        <v>0.1053580172</v>
      </c>
      <c r="D5" s="25">
        <v>1.1757403491</v>
      </c>
      <c r="E5" s="25">
        <v>10.3860247143</v>
      </c>
      <c r="F5" s="25">
        <v>0.29324910139999999</v>
      </c>
      <c r="G5" s="25">
        <v>3.4853011078999998</v>
      </c>
      <c r="H5" s="25">
        <v>16.302363407800001</v>
      </c>
      <c r="I5" s="23">
        <f t="shared" si="0"/>
        <v>2.7833582027585839</v>
      </c>
      <c r="J5" s="23">
        <f t="shared" si="0"/>
        <v>2.964345920906696</v>
      </c>
      <c r="K5" s="23">
        <f t="shared" si="0"/>
        <v>1.5696441955654208</v>
      </c>
      <c r="L5" s="11">
        <v>0.18923031060000001</v>
      </c>
      <c r="M5" s="11">
        <v>2.2786124836999999</v>
      </c>
      <c r="N5" s="11">
        <v>14.4423532332</v>
      </c>
      <c r="O5" s="2">
        <v>6.2168099999999997</v>
      </c>
      <c r="P5" s="2">
        <v>7.7748200000000001</v>
      </c>
      <c r="Q5" s="2">
        <v>6.8562099999999999</v>
      </c>
      <c r="R5" s="2">
        <v>13.2821</v>
      </c>
      <c r="S5" s="2">
        <v>13.281129999999999</v>
      </c>
      <c r="T5" s="2">
        <v>12.75408</v>
      </c>
      <c r="U5" s="3" t="s">
        <v>181</v>
      </c>
    </row>
    <row r="6" spans="1:21" ht="16.5" x14ac:dyDescent="0.35">
      <c r="A6" s="9" t="s">
        <v>12</v>
      </c>
      <c r="B6" s="12" t="s">
        <v>9</v>
      </c>
      <c r="C6" s="25">
        <v>5.2650078699999998E-2</v>
      </c>
      <c r="D6" s="25">
        <v>0.56083122019999998</v>
      </c>
      <c r="E6" s="25">
        <v>5.4203039336999996</v>
      </c>
      <c r="F6" s="25">
        <v>1.3325418497999999</v>
      </c>
      <c r="G6" s="25">
        <v>6.5735137361999998</v>
      </c>
      <c r="H6" s="25">
        <v>10.729589091799999</v>
      </c>
      <c r="I6" s="23">
        <f t="shared" si="0"/>
        <v>25.309399011401666</v>
      </c>
      <c r="J6" s="23">
        <f t="shared" si="0"/>
        <v>11.721019621296753</v>
      </c>
      <c r="K6" s="23">
        <f t="shared" si="0"/>
        <v>1.9795179796266118</v>
      </c>
      <c r="L6" s="11">
        <v>6.4724271528999999</v>
      </c>
      <c r="M6" s="11">
        <v>7.4089840519000001</v>
      </c>
      <c r="N6" s="11">
        <v>9.1127281282000006</v>
      </c>
      <c r="O6" s="26">
        <v>8.4159500000000005</v>
      </c>
      <c r="P6" s="26">
        <v>10.84699</v>
      </c>
      <c r="Q6" s="2">
        <v>9.64072</v>
      </c>
      <c r="R6" s="2">
        <v>9.9436499999999999</v>
      </c>
      <c r="S6" s="26">
        <v>11.600379999999999</v>
      </c>
      <c r="T6" s="2">
        <v>10.448600000000001</v>
      </c>
      <c r="U6" s="3" t="s">
        <v>182</v>
      </c>
    </row>
    <row r="7" spans="1:21" ht="16.5" x14ac:dyDescent="0.35">
      <c r="A7" s="9" t="s">
        <v>13</v>
      </c>
      <c r="B7" s="12" t="s">
        <v>9</v>
      </c>
      <c r="C7" s="25">
        <v>0.3380179043</v>
      </c>
      <c r="D7" s="25">
        <v>1.5199869339000001</v>
      </c>
      <c r="E7" s="25">
        <v>2.5446124096</v>
      </c>
      <c r="F7" s="25">
        <v>0.58047003119999996</v>
      </c>
      <c r="G7" s="25">
        <v>2.5716341279999999</v>
      </c>
      <c r="H7" s="25">
        <v>3.8601485801000002</v>
      </c>
      <c r="I7" s="23">
        <f t="shared" si="0"/>
        <v>1.717275989868327</v>
      </c>
      <c r="J7" s="23">
        <f t="shared" si="0"/>
        <v>1.6918791014878471</v>
      </c>
      <c r="K7" s="23">
        <f t="shared" si="0"/>
        <v>1.5169888213768461</v>
      </c>
      <c r="L7" s="11">
        <v>0.45371739950000001</v>
      </c>
      <c r="M7" s="11">
        <v>1.9016977018000001</v>
      </c>
      <c r="N7" s="11">
        <v>2.9507973283000002</v>
      </c>
      <c r="O7" s="26">
        <v>5.2050999999999998</v>
      </c>
      <c r="P7" s="26">
        <v>5.2051299999999996</v>
      </c>
      <c r="Q7" s="2">
        <v>5.1275000000000004</v>
      </c>
      <c r="R7" s="2">
        <v>6.3587999999999996</v>
      </c>
      <c r="S7" s="26">
        <v>6.3587999999999996</v>
      </c>
      <c r="T7" s="2">
        <v>6.3677400000000004</v>
      </c>
      <c r="U7" s="81" t="s">
        <v>183</v>
      </c>
    </row>
    <row r="8" spans="1:21" ht="16.5" x14ac:dyDescent="0.35">
      <c r="A8" s="9" t="s">
        <v>14</v>
      </c>
      <c r="B8" s="12" t="s">
        <v>9</v>
      </c>
      <c r="C8" s="25">
        <v>0.331504629</v>
      </c>
      <c r="D8" s="25">
        <v>1.4010074756999999</v>
      </c>
      <c r="E8" s="25">
        <v>2.2970876182</v>
      </c>
      <c r="F8" s="25">
        <v>0.5557484895</v>
      </c>
      <c r="G8" s="25">
        <v>2.3789837332000001</v>
      </c>
      <c r="H8" s="25">
        <v>3.498267534</v>
      </c>
      <c r="I8" s="23">
        <f t="shared" si="0"/>
        <v>1.6764426221632036</v>
      </c>
      <c r="J8" s="23">
        <f t="shared" si="0"/>
        <v>1.6980521335272416</v>
      </c>
      <c r="K8" s="23">
        <f t="shared" si="0"/>
        <v>1.5229142790562102</v>
      </c>
      <c r="L8" s="11">
        <v>0.45564880769999999</v>
      </c>
      <c r="M8" s="11">
        <v>1.8295501994000001</v>
      </c>
      <c r="N8" s="11">
        <v>2.7494047200999998</v>
      </c>
      <c r="O8" s="2">
        <v>5.1717000000000004</v>
      </c>
      <c r="P8" s="2">
        <v>5.1717000000000004</v>
      </c>
      <c r="Q8" s="2">
        <v>5.1230599999999997</v>
      </c>
      <c r="R8" s="2">
        <v>6.3129799999999996</v>
      </c>
      <c r="S8" s="2">
        <v>6.3129799999999996</v>
      </c>
      <c r="T8" s="2">
        <v>6.3312200000000001</v>
      </c>
      <c r="U8" s="81" t="s">
        <v>183</v>
      </c>
    </row>
    <row r="9" spans="1:21" ht="16.5" x14ac:dyDescent="0.35">
      <c r="A9" s="9" t="s">
        <v>15</v>
      </c>
      <c r="B9" s="12" t="s">
        <v>9</v>
      </c>
      <c r="C9" s="77">
        <v>1.9887888938</v>
      </c>
      <c r="D9" s="77">
        <v>4.3808289218000001</v>
      </c>
      <c r="E9" s="77">
        <v>8.7822553964000001</v>
      </c>
      <c r="F9" s="77">
        <v>3.9379497779000001</v>
      </c>
      <c r="G9" s="77">
        <v>7.6315540153999999</v>
      </c>
      <c r="H9" s="77">
        <v>10.875047732100001</v>
      </c>
      <c r="I9" s="23">
        <f t="shared" si="0"/>
        <v>1.9800743005838684</v>
      </c>
      <c r="J9" s="23">
        <f t="shared" si="0"/>
        <v>1.7420342477707023</v>
      </c>
      <c r="K9" s="23">
        <f t="shared" si="0"/>
        <v>1.2382978222835415</v>
      </c>
      <c r="L9" s="11">
        <v>1.0246760263000001</v>
      </c>
      <c r="M9" s="11">
        <v>3.3808143495</v>
      </c>
      <c r="N9" s="11">
        <v>5.3581388750999999</v>
      </c>
      <c r="O9" s="2">
        <v>7.1434699999999998</v>
      </c>
      <c r="P9" s="2">
        <v>7.14344</v>
      </c>
      <c r="Q9" s="2">
        <v>5.6041800000000004</v>
      </c>
      <c r="R9" s="2">
        <v>7.96983</v>
      </c>
      <c r="S9" s="2">
        <v>7.9698799999999999</v>
      </c>
      <c r="T9" s="2">
        <v>6.0925399999999996</v>
      </c>
      <c r="U9" s="3" t="s">
        <v>184</v>
      </c>
    </row>
    <row r="10" spans="1:21" ht="16.5" x14ac:dyDescent="0.35">
      <c r="A10" s="9" t="s">
        <v>16</v>
      </c>
      <c r="B10" s="12" t="s">
        <v>9</v>
      </c>
      <c r="C10" s="25">
        <v>0.3592600474</v>
      </c>
      <c r="D10" s="25">
        <v>2.3597061202999998</v>
      </c>
      <c r="E10" s="25">
        <v>3.5493685046999999</v>
      </c>
      <c r="F10" s="25">
        <v>3.3957541999999998</v>
      </c>
      <c r="G10" s="25">
        <v>4.7179260959000002</v>
      </c>
      <c r="H10" s="25">
        <v>5.6925505801999998</v>
      </c>
      <c r="I10" s="23">
        <f t="shared" si="0"/>
        <v>9.4520785836760979</v>
      </c>
      <c r="J10" s="23">
        <f t="shared" si="0"/>
        <v>1.9993701992433657</v>
      </c>
      <c r="K10" s="23">
        <f t="shared" si="0"/>
        <v>1.6038206719482755</v>
      </c>
      <c r="L10" s="11">
        <v>2.0268853658000001</v>
      </c>
      <c r="M10" s="11">
        <v>3.0549087075000001</v>
      </c>
      <c r="N10" s="11">
        <v>3.1209273524999999</v>
      </c>
      <c r="O10" s="2">
        <v>6.5846600000000004</v>
      </c>
      <c r="P10" s="2">
        <v>6.5828600000000002</v>
      </c>
      <c r="Q10" s="2">
        <v>4.4709000000000003</v>
      </c>
      <c r="R10" s="2">
        <v>9.3230400000000007</v>
      </c>
      <c r="S10" s="2">
        <v>8.8023100000000003</v>
      </c>
      <c r="T10" s="2">
        <v>7.35846</v>
      </c>
      <c r="U10" s="3" t="s">
        <v>185</v>
      </c>
    </row>
    <row r="11" spans="1:21" ht="16.5" x14ac:dyDescent="0.35">
      <c r="A11" s="9" t="s">
        <v>17</v>
      </c>
      <c r="B11" s="12" t="s">
        <v>9</v>
      </c>
      <c r="C11" s="25">
        <v>6.7050499999999999E-2</v>
      </c>
      <c r="D11" s="25">
        <v>0.6948948063</v>
      </c>
      <c r="E11" s="25">
        <v>9.1472185895999996</v>
      </c>
      <c r="F11" s="25">
        <v>0.1148806106</v>
      </c>
      <c r="G11" s="25">
        <v>1.2114057894000001</v>
      </c>
      <c r="H11" s="25">
        <v>12.343735198499999</v>
      </c>
      <c r="I11" s="23">
        <f t="shared" si="0"/>
        <v>1.7133445775944998</v>
      </c>
      <c r="J11" s="23">
        <f t="shared" si="0"/>
        <v>1.7432937739888819</v>
      </c>
      <c r="K11" s="23">
        <f t="shared" si="0"/>
        <v>1.3494523037346351</v>
      </c>
      <c r="L11" s="11">
        <v>9.2996504600000002E-2</v>
      </c>
      <c r="M11" s="11">
        <v>0.97542436929999998</v>
      </c>
      <c r="N11" s="11">
        <v>10.657225760399999</v>
      </c>
      <c r="O11" s="2">
        <v>7.9397599999999997</v>
      </c>
      <c r="P11" s="2">
        <v>8.9043899999999994</v>
      </c>
      <c r="Q11" s="2">
        <v>9.02041</v>
      </c>
      <c r="R11" s="2">
        <v>9.7066400000000002</v>
      </c>
      <c r="S11" s="2">
        <v>11.42925</v>
      </c>
      <c r="T11" s="2">
        <v>10.67515</v>
      </c>
      <c r="U11" s="3" t="s">
        <v>186</v>
      </c>
    </row>
    <row r="12" spans="1:21" ht="16.5" x14ac:dyDescent="0.35">
      <c r="A12" s="9" t="s">
        <v>18</v>
      </c>
      <c r="B12" s="12" t="s">
        <v>9</v>
      </c>
      <c r="C12" s="25">
        <v>0.93355628499999999</v>
      </c>
      <c r="D12" s="25">
        <v>2.9624888720000002</v>
      </c>
      <c r="E12" s="25">
        <v>3.9393833234</v>
      </c>
      <c r="F12" s="25">
        <v>1.1709406893000001</v>
      </c>
      <c r="G12" s="25">
        <v>3.5777951851999998</v>
      </c>
      <c r="H12" s="25">
        <v>4.9046586988999996</v>
      </c>
      <c r="I12" s="23">
        <f t="shared" si="0"/>
        <v>1.2542796916631547</v>
      </c>
      <c r="J12" s="23">
        <f t="shared" si="0"/>
        <v>1.2076991137470843</v>
      </c>
      <c r="K12" s="23">
        <f t="shared" si="0"/>
        <v>1.2450321017927473</v>
      </c>
      <c r="L12" s="11">
        <v>0.5146754898</v>
      </c>
      <c r="M12" s="11">
        <v>2.0993302594999999</v>
      </c>
      <c r="N12" s="11">
        <v>3.1572785481999999</v>
      </c>
      <c r="O12" s="2">
        <v>4.8888199999999999</v>
      </c>
      <c r="P12" s="2">
        <v>4.9017299999999997</v>
      </c>
      <c r="Q12" s="2">
        <v>4.49993</v>
      </c>
      <c r="R12" s="2">
        <v>6.3235900000000003</v>
      </c>
      <c r="S12" s="2">
        <v>7.6202699999999997</v>
      </c>
      <c r="T12" s="2">
        <v>7.3048599999999997</v>
      </c>
      <c r="U12" s="3" t="s">
        <v>187</v>
      </c>
    </row>
    <row r="13" spans="1:21" ht="16.5" x14ac:dyDescent="0.35">
      <c r="A13" s="9" t="s">
        <v>19</v>
      </c>
      <c r="B13" s="12" t="s">
        <v>9</v>
      </c>
      <c r="C13" s="25">
        <v>0.72747770830000003</v>
      </c>
      <c r="D13" s="25">
        <v>2.9434976775999999</v>
      </c>
      <c r="E13" s="25">
        <v>4.2486494780999999</v>
      </c>
      <c r="F13" s="25">
        <v>1.1096056253</v>
      </c>
      <c r="G13" s="25">
        <v>3.5309392328000002</v>
      </c>
      <c r="H13" s="25">
        <v>4.8009048329999997</v>
      </c>
      <c r="I13" s="23">
        <f t="shared" si="0"/>
        <v>1.5252778368879127</v>
      </c>
      <c r="J13" s="23">
        <f t="shared" si="0"/>
        <v>1.1995726239807922</v>
      </c>
      <c r="K13" s="23">
        <f t="shared" si="0"/>
        <v>1.1299837413622007</v>
      </c>
      <c r="L13" s="11">
        <v>0.41480619590000001</v>
      </c>
      <c r="M13" s="11">
        <v>1.7226773385</v>
      </c>
      <c r="N13" s="11">
        <v>3.0984368453000002</v>
      </c>
      <c r="O13" s="2">
        <v>4.5983700000000001</v>
      </c>
      <c r="P13" s="2">
        <v>4.5966899999999997</v>
      </c>
      <c r="Q13" s="2">
        <v>3.7652700000000001</v>
      </c>
      <c r="R13" s="2">
        <v>6.2131400000000001</v>
      </c>
      <c r="S13" s="2">
        <v>7.4417099999999996</v>
      </c>
      <c r="T13" s="2">
        <v>7.0591499999999998</v>
      </c>
      <c r="U13" s="81" t="s">
        <v>188</v>
      </c>
    </row>
    <row r="14" spans="1:21" ht="16.5" x14ac:dyDescent="0.45">
      <c r="A14" s="9" t="s">
        <v>20</v>
      </c>
      <c r="B14" s="12" t="s">
        <v>9</v>
      </c>
      <c r="C14" s="25">
        <v>0.1002650055</v>
      </c>
      <c r="D14" s="25">
        <v>0.94194439900000004</v>
      </c>
      <c r="E14" s="25">
        <v>3.3770756830000002</v>
      </c>
      <c r="F14" s="25">
        <v>5.7805640594999996</v>
      </c>
      <c r="G14" s="25">
        <v>7.0972776681000003</v>
      </c>
      <c r="H14" s="25">
        <v>7.7633885777999998</v>
      </c>
      <c r="I14" s="23">
        <f t="shared" si="0"/>
        <v>57.652857352109748</v>
      </c>
      <c r="J14" s="23">
        <f t="shared" si="0"/>
        <v>7.5347097722909222</v>
      </c>
      <c r="K14" s="23">
        <f t="shared" si="0"/>
        <v>2.2988494503929657</v>
      </c>
      <c r="L14" s="11">
        <v>2.6960517656</v>
      </c>
      <c r="M14" s="11">
        <v>2.7949507143000001</v>
      </c>
      <c r="N14" s="11">
        <v>3.0231677145</v>
      </c>
      <c r="O14" s="2">
        <v>4.2394699999999998</v>
      </c>
      <c r="P14" s="2">
        <v>4.2394699999999998</v>
      </c>
      <c r="Q14" s="2">
        <v>3.2125400000000002</v>
      </c>
      <c r="R14" s="2">
        <v>6.9306799999999997</v>
      </c>
      <c r="S14" s="2">
        <v>6.9306799999999997</v>
      </c>
      <c r="T14" s="2">
        <v>5.0198200000000002</v>
      </c>
      <c r="U14" s="3" t="s">
        <v>189</v>
      </c>
    </row>
    <row r="15" spans="1:21" ht="16.5" x14ac:dyDescent="0.35">
      <c r="A15" s="9" t="s">
        <v>21</v>
      </c>
      <c r="B15" s="12" t="s">
        <v>9</v>
      </c>
      <c r="C15" s="25">
        <v>0.3907869471</v>
      </c>
      <c r="D15" s="25">
        <v>0.98837849010000001</v>
      </c>
      <c r="E15" s="25">
        <v>3.1046763034999998</v>
      </c>
      <c r="F15" s="25">
        <v>0.2900084953</v>
      </c>
      <c r="G15" s="25">
        <v>1.4980608007</v>
      </c>
      <c r="H15" s="25">
        <v>5.8502642711000004</v>
      </c>
      <c r="I15" s="23">
        <f t="shared" si="0"/>
        <v>0.74211407891724845</v>
      </c>
      <c r="J15" s="23">
        <f t="shared" si="0"/>
        <v>1.5156752354540137</v>
      </c>
      <c r="K15" s="23">
        <f t="shared" si="0"/>
        <v>1.8843395250270736</v>
      </c>
      <c r="L15" s="11">
        <v>0.4203460087</v>
      </c>
      <c r="M15" s="11">
        <v>1.8478031141</v>
      </c>
      <c r="N15" s="11">
        <v>7.2069575047000001</v>
      </c>
      <c r="O15" s="2">
        <v>3.7856999999999998</v>
      </c>
      <c r="P15" s="2">
        <v>5.6417999999999999</v>
      </c>
      <c r="Q15" s="2">
        <v>6.2561900000000001</v>
      </c>
      <c r="R15" s="2">
        <v>9.3925199999999993</v>
      </c>
      <c r="S15" s="2">
        <v>11.159929999999999</v>
      </c>
      <c r="T15" s="2">
        <v>17.156490000000002</v>
      </c>
      <c r="U15" s="62" t="s">
        <v>198</v>
      </c>
    </row>
    <row r="16" spans="1:21" ht="16.5" x14ac:dyDescent="0.45">
      <c r="A16" s="9" t="s">
        <v>22</v>
      </c>
      <c r="B16" s="12" t="s">
        <v>9</v>
      </c>
      <c r="C16" s="25">
        <v>1.7076128009</v>
      </c>
      <c r="D16" s="25">
        <v>3.0539186970999999</v>
      </c>
      <c r="E16" s="25">
        <v>3.6794547875000001</v>
      </c>
      <c r="F16" s="25">
        <v>3.8850990431999999</v>
      </c>
      <c r="G16" s="25">
        <v>4.9538520015999996</v>
      </c>
      <c r="H16" s="25">
        <v>5.7628930393999998</v>
      </c>
      <c r="I16" s="23">
        <f t="shared" si="0"/>
        <v>2.2751639254240494</v>
      </c>
      <c r="J16" s="23">
        <f t="shared" si="0"/>
        <v>1.6221296285013009</v>
      </c>
      <c r="K16" s="23">
        <f t="shared" si="0"/>
        <v>1.5662355898428062</v>
      </c>
      <c r="L16" s="11">
        <v>1.5433808090000001</v>
      </c>
      <c r="M16" s="11">
        <v>3.0923936634999998</v>
      </c>
      <c r="N16" s="11">
        <v>3.4568552050000001</v>
      </c>
      <c r="O16" s="2">
        <v>4.0298999999999996</v>
      </c>
      <c r="P16" s="2">
        <v>4.0298999999999996</v>
      </c>
      <c r="Q16" s="2">
        <v>3.1160299999999999</v>
      </c>
      <c r="R16" s="2">
        <v>5.17293</v>
      </c>
      <c r="S16" s="2">
        <v>5.2741699999999998</v>
      </c>
      <c r="T16" s="2">
        <v>3.7581699999999998</v>
      </c>
      <c r="U16" s="3" t="s">
        <v>190</v>
      </c>
    </row>
    <row r="17" spans="1:21" ht="16.5" x14ac:dyDescent="0.35">
      <c r="A17" s="9" t="s">
        <v>23</v>
      </c>
      <c r="B17" s="12" t="s">
        <v>24</v>
      </c>
      <c r="C17" s="25">
        <v>1.2697525487000001</v>
      </c>
      <c r="D17" s="25">
        <v>3.2159718912000002</v>
      </c>
      <c r="E17" s="25">
        <v>4.1747666190999997</v>
      </c>
      <c r="F17" s="25">
        <v>1.5203045606000001</v>
      </c>
      <c r="G17" s="25">
        <v>3.3533175437999998</v>
      </c>
      <c r="H17" s="25">
        <v>5.5969383946000004</v>
      </c>
      <c r="I17" s="23">
        <f t="shared" si="0"/>
        <v>1.197323495949286</v>
      </c>
      <c r="J17" s="23">
        <f t="shared" si="0"/>
        <v>1.0427073548048802</v>
      </c>
      <c r="K17" s="23">
        <f t="shared" si="0"/>
        <v>1.3406589889344747</v>
      </c>
      <c r="L17" s="11">
        <v>0.66302071539999996</v>
      </c>
      <c r="M17" s="11">
        <v>2.7697157717000001</v>
      </c>
      <c r="N17" s="11">
        <v>4.5759917223000004</v>
      </c>
      <c r="O17" s="2">
        <v>4.2109300000000003</v>
      </c>
      <c r="P17" s="2">
        <v>4.3037900000000002</v>
      </c>
      <c r="Q17" s="2">
        <v>3.56684</v>
      </c>
      <c r="R17" s="2">
        <v>4.7352800000000004</v>
      </c>
      <c r="S17" s="2">
        <v>4.8376099999999997</v>
      </c>
      <c r="T17" s="2">
        <v>4.2544000000000004</v>
      </c>
      <c r="U17" s="3" t="s">
        <v>191</v>
      </c>
    </row>
    <row r="18" spans="1:21" ht="16.5" x14ac:dyDescent="0.35">
      <c r="A18" s="9" t="s">
        <v>25</v>
      </c>
      <c r="B18" s="12" t="s">
        <v>24</v>
      </c>
      <c r="C18" s="33">
        <v>2.3297047147000001</v>
      </c>
      <c r="D18" s="33">
        <v>3.7438826649000001</v>
      </c>
      <c r="E18" s="33">
        <v>4.5620164252000004</v>
      </c>
      <c r="F18" s="33">
        <v>1.5029679599000001</v>
      </c>
      <c r="G18" s="33">
        <v>3.7911842478</v>
      </c>
      <c r="H18" s="33">
        <v>5.6672559820000004</v>
      </c>
      <c r="I18" s="23">
        <f t="shared" si="0"/>
        <v>0.64513238541200268</v>
      </c>
      <c r="J18" s="23">
        <f t="shared" si="0"/>
        <v>1.0126343657464125</v>
      </c>
      <c r="K18" s="23">
        <f t="shared" si="0"/>
        <v>1.2422699643725079</v>
      </c>
      <c r="L18" s="16">
        <v>1.1009330356</v>
      </c>
      <c r="M18" s="16">
        <v>3.3384153683000002</v>
      </c>
      <c r="N18" s="16">
        <v>4.7624268397999998</v>
      </c>
      <c r="O18" s="2">
        <v>4.2736900000000002</v>
      </c>
      <c r="P18" s="2">
        <v>4.2930000000000001</v>
      </c>
      <c r="Q18" s="2">
        <v>3.5440800000000001</v>
      </c>
      <c r="R18" s="2">
        <v>4.5708299999999999</v>
      </c>
      <c r="S18" s="2">
        <v>4.8398099999999999</v>
      </c>
      <c r="T18" s="2">
        <v>4.2927999999999997</v>
      </c>
      <c r="U18" s="3" t="s">
        <v>191</v>
      </c>
    </row>
    <row r="19" spans="1:21" ht="16.5" x14ac:dyDescent="0.35">
      <c r="A19" s="9" t="s">
        <v>26</v>
      </c>
      <c r="B19" s="12" t="s">
        <v>27</v>
      </c>
      <c r="C19" s="25">
        <v>1.1150188787999999</v>
      </c>
      <c r="D19" s="25">
        <v>3.3485945202999998</v>
      </c>
      <c r="E19" s="25">
        <v>4.5719492848999996</v>
      </c>
      <c r="F19" s="25">
        <v>1.7889376668999999</v>
      </c>
      <c r="G19" s="25">
        <v>3.6578119283000001</v>
      </c>
      <c r="H19" s="25">
        <v>6.188322565</v>
      </c>
      <c r="I19" s="23">
        <f t="shared" si="0"/>
        <v>1.6044012356322446</v>
      </c>
      <c r="J19" s="23">
        <f t="shared" si="0"/>
        <v>1.0923424458009021</v>
      </c>
      <c r="K19" s="23">
        <f t="shared" si="0"/>
        <v>1.3535413845115201</v>
      </c>
      <c r="L19" s="11">
        <v>1.0368571156999999</v>
      </c>
      <c r="M19" s="11">
        <v>4.6583805704000003</v>
      </c>
      <c r="N19" s="11">
        <v>5.9417033207000003</v>
      </c>
      <c r="O19" s="2">
        <v>4.3195300000000003</v>
      </c>
      <c r="P19" s="2">
        <v>4.3927500000000004</v>
      </c>
      <c r="Q19" s="2">
        <v>4.0593300000000001</v>
      </c>
      <c r="R19" s="2">
        <v>4.6610800000000001</v>
      </c>
      <c r="S19" s="2">
        <v>4.9535200000000001</v>
      </c>
      <c r="T19" s="2">
        <v>4.6936600000000004</v>
      </c>
      <c r="U19" s="3" t="s">
        <v>191</v>
      </c>
    </row>
    <row r="20" spans="1:21" ht="16.5" x14ac:dyDescent="0.35">
      <c r="A20" s="9" t="s">
        <v>28</v>
      </c>
      <c r="B20" s="12" t="s">
        <v>24</v>
      </c>
      <c r="C20" s="25">
        <v>2.0039077141999999</v>
      </c>
      <c r="D20" s="25">
        <v>3.9005675526000001</v>
      </c>
      <c r="E20" s="25">
        <v>5.0489016246</v>
      </c>
      <c r="F20" s="25">
        <v>2.2828163238000001</v>
      </c>
      <c r="G20" s="25">
        <v>5.8052541794000003</v>
      </c>
      <c r="H20" s="25">
        <v>7.8512977022000001</v>
      </c>
      <c r="I20" s="23">
        <f t="shared" si="0"/>
        <v>1.1391823623531216</v>
      </c>
      <c r="J20" s="23">
        <f t="shared" si="0"/>
        <v>1.4883101243895631</v>
      </c>
      <c r="K20" s="23">
        <f t="shared" si="0"/>
        <v>1.5550506399145816</v>
      </c>
      <c r="L20" s="11">
        <v>3.3335453560000001</v>
      </c>
      <c r="M20" s="11">
        <v>4.5864192404999997</v>
      </c>
      <c r="N20" s="11">
        <v>5.4603500217000001</v>
      </c>
      <c r="O20" s="2">
        <v>4.3365900000000002</v>
      </c>
      <c r="P20" s="2">
        <v>4.3713199999999999</v>
      </c>
      <c r="Q20" s="2">
        <v>3.74478</v>
      </c>
      <c r="R20" s="2">
        <v>4.5859500000000004</v>
      </c>
      <c r="S20" s="2">
        <v>4.9238</v>
      </c>
      <c r="T20" s="2">
        <v>4.79277</v>
      </c>
      <c r="U20" s="3" t="s">
        <v>191</v>
      </c>
    </row>
    <row r="21" spans="1:21" ht="16.5" x14ac:dyDescent="0.35">
      <c r="A21" s="9" t="s">
        <v>29</v>
      </c>
      <c r="B21" s="12" t="s">
        <v>24</v>
      </c>
      <c r="C21" s="25">
        <v>1.0128226091000001</v>
      </c>
      <c r="D21" s="25">
        <v>3.1331530602000002</v>
      </c>
      <c r="E21" s="25">
        <v>4.3547255749999998</v>
      </c>
      <c r="F21" s="25">
        <v>1.3842820225000001</v>
      </c>
      <c r="G21" s="25">
        <v>3.2129397401999999</v>
      </c>
      <c r="H21" s="25">
        <v>5.7766994314</v>
      </c>
      <c r="I21" s="23">
        <f t="shared" si="0"/>
        <v>1.3667566364164017</v>
      </c>
      <c r="J21" s="23">
        <f t="shared" si="0"/>
        <v>1.0254652991625333</v>
      </c>
      <c r="K21" s="23">
        <f t="shared" si="0"/>
        <v>1.3265358130862241</v>
      </c>
      <c r="L21" s="11">
        <v>0.41446558439999998</v>
      </c>
      <c r="M21" s="11">
        <v>2.3474505191000001</v>
      </c>
      <c r="N21" s="11">
        <v>3.7935951104000001</v>
      </c>
      <c r="O21" s="2">
        <v>4.2155399999999998</v>
      </c>
      <c r="P21" s="2">
        <v>4.3764700000000003</v>
      </c>
      <c r="Q21" s="2">
        <v>3.7483399999999998</v>
      </c>
      <c r="R21" s="2">
        <v>4.74315</v>
      </c>
      <c r="S21" s="2">
        <v>4.90097</v>
      </c>
      <c r="T21" s="2">
        <v>4.7929500000000003</v>
      </c>
      <c r="U21" s="3" t="s">
        <v>191</v>
      </c>
    </row>
    <row r="22" spans="1:21" ht="16.5" x14ac:dyDescent="0.35">
      <c r="A22" s="9" t="s">
        <v>30</v>
      </c>
      <c r="B22" s="12" t="s">
        <v>24</v>
      </c>
      <c r="C22" s="25">
        <v>2.1553278051000002</v>
      </c>
      <c r="D22" s="25">
        <v>3.8646682731999999</v>
      </c>
      <c r="E22" s="25">
        <v>4.9493396570000003</v>
      </c>
      <c r="F22" s="25">
        <v>2.6404338056999999</v>
      </c>
      <c r="G22" s="25">
        <v>6.2402469310999997</v>
      </c>
      <c r="H22" s="25">
        <v>7.7631826279</v>
      </c>
      <c r="I22" s="23">
        <f t="shared" si="0"/>
        <v>1.2250729561657059</v>
      </c>
      <c r="J22" s="23">
        <f t="shared" si="0"/>
        <v>1.6146914793111045</v>
      </c>
      <c r="K22" s="23">
        <f t="shared" si="0"/>
        <v>1.5685289686918733</v>
      </c>
      <c r="L22" s="11">
        <v>4.1175116908999998</v>
      </c>
      <c r="M22" s="11">
        <v>4.7858273998999996</v>
      </c>
      <c r="N22" s="11">
        <v>5.6047614961000001</v>
      </c>
      <c r="O22" s="2">
        <v>4.2159300000000002</v>
      </c>
      <c r="P22" s="2">
        <v>4.3703799999999999</v>
      </c>
      <c r="Q22" s="2">
        <v>3.6798500000000001</v>
      </c>
      <c r="R22" s="2">
        <v>4.7464199999999996</v>
      </c>
      <c r="S22" s="2">
        <v>4.8797100000000002</v>
      </c>
      <c r="T22" s="2">
        <v>4.7458200000000001</v>
      </c>
      <c r="U22" s="3" t="s">
        <v>191</v>
      </c>
    </row>
    <row r="23" spans="1:21" ht="16.5" x14ac:dyDescent="0.35">
      <c r="A23" s="9" t="s">
        <v>31</v>
      </c>
      <c r="B23" s="12" t="s">
        <v>24</v>
      </c>
      <c r="C23" s="25">
        <v>1.2246236362</v>
      </c>
      <c r="D23" s="25">
        <v>3.2624491249999998</v>
      </c>
      <c r="E23" s="25">
        <v>4.2759801129000001</v>
      </c>
      <c r="F23" s="25">
        <v>1.6604135526999999</v>
      </c>
      <c r="G23" s="25">
        <v>3.4541054051</v>
      </c>
      <c r="H23" s="25">
        <v>5.7326350119000002</v>
      </c>
      <c r="I23" s="23">
        <f t="shared" si="0"/>
        <v>1.355856202361285</v>
      </c>
      <c r="J23" s="23">
        <f t="shared" si="0"/>
        <v>1.0587461360336157</v>
      </c>
      <c r="K23" s="23">
        <f t="shared" si="0"/>
        <v>1.3406598862809225</v>
      </c>
      <c r="L23" s="11">
        <v>0.71410898820000002</v>
      </c>
      <c r="M23" s="11">
        <v>3.0922988546000001</v>
      </c>
      <c r="N23" s="11">
        <v>4.8339802437000001</v>
      </c>
      <c r="O23" s="2">
        <v>4.21645</v>
      </c>
      <c r="P23" s="2">
        <v>4.3494599999999997</v>
      </c>
      <c r="Q23" s="2">
        <v>3.6331199999999999</v>
      </c>
      <c r="R23" s="2">
        <v>4.73949</v>
      </c>
      <c r="S23" s="2">
        <v>4.8594799999999996</v>
      </c>
      <c r="T23" s="2">
        <v>4.2538900000000002</v>
      </c>
      <c r="U23" s="3" t="s">
        <v>191</v>
      </c>
    </row>
    <row r="24" spans="1:21" ht="16.5" x14ac:dyDescent="0.35">
      <c r="A24" s="9" t="s">
        <v>32</v>
      </c>
      <c r="B24" s="12" t="s">
        <v>9</v>
      </c>
      <c r="C24" s="25">
        <v>1.232944424</v>
      </c>
      <c r="D24" s="25">
        <v>2.2350840589000001</v>
      </c>
      <c r="E24" s="25">
        <v>3.1842042944000002</v>
      </c>
      <c r="F24" s="25">
        <v>2.2163702891999999</v>
      </c>
      <c r="G24" s="25">
        <v>3.3037425274999999</v>
      </c>
      <c r="H24" s="25">
        <v>3.8751289568999998</v>
      </c>
      <c r="I24" s="23">
        <f t="shared" si="0"/>
        <v>1.7976238393694215</v>
      </c>
      <c r="J24" s="23">
        <f t="shared" si="0"/>
        <v>1.4781289832678337</v>
      </c>
      <c r="K24" s="23">
        <f t="shared" si="0"/>
        <v>1.2169850294201021</v>
      </c>
      <c r="L24" s="17">
        <v>0.8571291982</v>
      </c>
      <c r="M24" s="11">
        <v>1.6459052235</v>
      </c>
      <c r="N24" s="11">
        <v>2.1622582334999998</v>
      </c>
      <c r="O24" s="2">
        <v>5.7858999999999998</v>
      </c>
      <c r="P24" s="2">
        <v>5.7858999999999998</v>
      </c>
      <c r="Q24" s="2">
        <v>4.9533100000000001</v>
      </c>
      <c r="R24" s="2">
        <v>7.3489100000000001</v>
      </c>
      <c r="S24" s="2">
        <v>7.5333699999999997</v>
      </c>
      <c r="T24" s="2">
        <v>5.6589700000000001</v>
      </c>
      <c r="U24" s="3" t="s">
        <v>192</v>
      </c>
    </row>
    <row r="25" spans="1:21" ht="19.5" customHeight="1" x14ac:dyDescent="0.35">
      <c r="A25" s="9" t="s">
        <v>33</v>
      </c>
      <c r="B25" s="12" t="s">
        <v>9</v>
      </c>
      <c r="C25" s="25">
        <v>0.97064695639999998</v>
      </c>
      <c r="D25" s="25">
        <v>2.0189278510999999</v>
      </c>
      <c r="E25" s="25">
        <v>3.0323576398999998</v>
      </c>
      <c r="F25" s="25">
        <v>1.3687659901</v>
      </c>
      <c r="G25" s="25">
        <v>2.6883091238999999</v>
      </c>
      <c r="H25" s="25">
        <v>3.5238413384</v>
      </c>
      <c r="I25" s="23">
        <f t="shared" si="0"/>
        <v>1.4101584320385347</v>
      </c>
      <c r="J25" s="23">
        <f t="shared" si="0"/>
        <v>1.3315528449594134</v>
      </c>
      <c r="K25" s="23">
        <f t="shared" si="0"/>
        <v>1.1620797270193395</v>
      </c>
      <c r="L25" s="11">
        <v>0.1566191445</v>
      </c>
      <c r="M25" s="11">
        <v>1.1193281544</v>
      </c>
      <c r="N25" s="11">
        <v>2.1791813100000001</v>
      </c>
      <c r="O25" s="2">
        <v>5.7743099999999998</v>
      </c>
      <c r="P25" s="2">
        <v>5.7743099999999998</v>
      </c>
      <c r="Q25" s="2">
        <v>5.6164199999999997</v>
      </c>
      <c r="R25" s="2">
        <v>7.3452299999999999</v>
      </c>
      <c r="S25" s="2">
        <v>7.4526700000000003</v>
      </c>
      <c r="T25" s="2">
        <v>6.8692700000000002</v>
      </c>
      <c r="U25" s="3" t="s">
        <v>193</v>
      </c>
    </row>
    <row r="26" spans="1:21" ht="19.5" customHeight="1" x14ac:dyDescent="0.35">
      <c r="A26" s="9" t="s">
        <v>34</v>
      </c>
      <c r="B26" s="12" t="s">
        <v>9</v>
      </c>
      <c r="C26" s="25">
        <v>1.2183303000000001</v>
      </c>
      <c r="D26" s="25">
        <v>2.4200348490999999</v>
      </c>
      <c r="E26" s="25">
        <v>3.2656026167999999</v>
      </c>
      <c r="F26" s="25">
        <v>1.3163735042</v>
      </c>
      <c r="G26" s="25">
        <v>3.0059237908999998</v>
      </c>
      <c r="H26" s="25">
        <v>4.4135766231</v>
      </c>
      <c r="I26" s="23">
        <f t="shared" si="0"/>
        <v>1.08047341857951</v>
      </c>
      <c r="J26" s="23">
        <f t="shared" si="0"/>
        <v>1.2420993821712483</v>
      </c>
      <c r="K26" s="23">
        <f t="shared" si="0"/>
        <v>1.3515351195501284</v>
      </c>
      <c r="L26" s="11">
        <v>1.9468759980999999</v>
      </c>
      <c r="M26" s="11">
        <v>3.0430524990999999</v>
      </c>
      <c r="N26" s="11">
        <v>3.8058898384000002</v>
      </c>
      <c r="O26" s="2">
        <v>4.8785499999999997</v>
      </c>
      <c r="P26" s="2">
        <v>4.8833099999999998</v>
      </c>
      <c r="Q26" s="2">
        <v>5.2943300000000004</v>
      </c>
      <c r="R26" s="2">
        <v>5.8835300000000004</v>
      </c>
      <c r="S26" s="2">
        <v>5.90123</v>
      </c>
      <c r="T26" s="2">
        <v>6.3870500000000003</v>
      </c>
      <c r="U26" s="3" t="s">
        <v>194</v>
      </c>
    </row>
    <row r="27" spans="1:21" ht="20.25" customHeight="1" x14ac:dyDescent="0.35">
      <c r="A27" s="37" t="s">
        <v>63</v>
      </c>
      <c r="B27" s="38" t="s">
        <v>64</v>
      </c>
      <c r="C27" s="77">
        <v>0.21422779759999999</v>
      </c>
      <c r="D27" s="77">
        <v>0.76361827110000002</v>
      </c>
      <c r="E27" s="77">
        <v>1.0997418191999999</v>
      </c>
      <c r="F27" s="77">
        <v>0.21293199530000001</v>
      </c>
      <c r="G27" s="77">
        <v>0.76794391569999998</v>
      </c>
      <c r="H27" s="77">
        <v>1.0983816253000001</v>
      </c>
      <c r="I27" s="23">
        <f t="shared" ref="I27:I29" si="1">F27/C27</f>
        <v>0.99395128776696162</v>
      </c>
      <c r="J27" s="23">
        <f t="shared" ref="J27:J29" si="2">G27/D27</f>
        <v>1.0056646688060107</v>
      </c>
      <c r="K27" s="23">
        <f t="shared" ref="K27:K29" si="3">H27/E27</f>
        <v>0.99876316979471658</v>
      </c>
      <c r="L27" s="13">
        <v>1.0956414495</v>
      </c>
      <c r="M27" s="13">
        <v>3.8155821178</v>
      </c>
      <c r="N27" s="13">
        <v>4.6948075769999997</v>
      </c>
      <c r="O27" s="39">
        <v>5.3644699999999998</v>
      </c>
      <c r="P27" s="39">
        <v>5.4743399999999998</v>
      </c>
      <c r="Q27" s="26">
        <v>4.9268999999999998</v>
      </c>
      <c r="R27" s="64">
        <v>6.95</v>
      </c>
      <c r="S27" s="64">
        <v>7.0903700000000001</v>
      </c>
      <c r="T27" s="26">
        <v>6.7776500000000004</v>
      </c>
      <c r="U27" s="3" t="s">
        <v>195</v>
      </c>
    </row>
    <row r="28" spans="1:21" ht="16.5" x14ac:dyDescent="0.35">
      <c r="A28" s="37" t="s">
        <v>65</v>
      </c>
      <c r="B28" s="38" t="s">
        <v>64</v>
      </c>
      <c r="C28" s="77">
        <v>4.6183012400000001E-2</v>
      </c>
      <c r="D28" s="77">
        <v>0.24659847460000001</v>
      </c>
      <c r="E28" s="77">
        <v>0.51471422359999996</v>
      </c>
      <c r="F28" s="77">
        <v>4.59334806E-2</v>
      </c>
      <c r="G28" s="77">
        <v>0.24605468629999999</v>
      </c>
      <c r="H28" s="77">
        <v>0.51536927860000004</v>
      </c>
      <c r="I28" s="23">
        <f t="shared" si="1"/>
        <v>0.99459689208147017</v>
      </c>
      <c r="J28" s="23">
        <f t="shared" si="2"/>
        <v>0.99779484321270817</v>
      </c>
      <c r="K28" s="23">
        <f t="shared" si="3"/>
        <v>1.0012726576612134</v>
      </c>
      <c r="L28" s="13">
        <v>0.44821243259999999</v>
      </c>
      <c r="M28" s="13">
        <v>3.6833206710000002</v>
      </c>
      <c r="N28" s="13">
        <v>6.4576416889999999</v>
      </c>
      <c r="O28" s="39">
        <v>3.4669400000000001</v>
      </c>
      <c r="P28" s="2">
        <v>4.41</v>
      </c>
      <c r="Q28" s="26">
        <v>3.9689999999999999</v>
      </c>
      <c r="R28" s="26">
        <v>10.73</v>
      </c>
      <c r="S28" s="64">
        <v>11.49386</v>
      </c>
      <c r="T28" s="26">
        <v>9.8617299999999997</v>
      </c>
      <c r="U28" s="3" t="s">
        <v>196</v>
      </c>
    </row>
    <row r="29" spans="1:21" ht="16.5" x14ac:dyDescent="0.45">
      <c r="A29" s="37" t="s">
        <v>66</v>
      </c>
      <c r="B29" s="38" t="s">
        <v>64</v>
      </c>
      <c r="C29" s="77">
        <v>0.1304610377</v>
      </c>
      <c r="D29" s="78">
        <v>1.2269332896</v>
      </c>
      <c r="E29" s="78">
        <v>8.6678868702000003</v>
      </c>
      <c r="F29" s="78">
        <v>0.130719954</v>
      </c>
      <c r="G29" s="78">
        <v>1.2268896869999999</v>
      </c>
      <c r="H29" s="78">
        <v>8.6754028810000001</v>
      </c>
      <c r="I29" s="23">
        <f t="shared" si="1"/>
        <v>1.0019846254833216</v>
      </c>
      <c r="J29" s="23">
        <f t="shared" si="2"/>
        <v>0.99996446212653145</v>
      </c>
      <c r="K29" s="23">
        <f t="shared" si="3"/>
        <v>1.0008671099326227</v>
      </c>
      <c r="L29" s="13">
        <v>0.1149656761</v>
      </c>
      <c r="M29" s="13">
        <v>1.0207320079</v>
      </c>
      <c r="N29" s="13">
        <v>6.7678460092000003</v>
      </c>
      <c r="O29" s="39">
        <v>16.585159999999998</v>
      </c>
      <c r="P29" s="39">
        <v>17.010760000000001</v>
      </c>
      <c r="Q29" s="26">
        <v>15.579789999999999</v>
      </c>
      <c r="R29" s="64">
        <v>18.729510000000001</v>
      </c>
      <c r="S29" s="64">
        <v>18.91</v>
      </c>
      <c r="T29" s="26">
        <v>18.342700000000001</v>
      </c>
      <c r="U29" s="3" t="s">
        <v>197</v>
      </c>
    </row>
    <row r="30" spans="1:21" x14ac:dyDescent="0.35">
      <c r="B30" s="18"/>
      <c r="Q30" s="26"/>
      <c r="R30" s="26"/>
      <c r="S30" s="26"/>
      <c r="T30" s="26"/>
    </row>
    <row r="31" spans="1:21" s="15" customFormat="1" x14ac:dyDescent="0.35">
      <c r="A31" s="14"/>
      <c r="B31" s="12"/>
      <c r="C31" s="40"/>
      <c r="D31" s="40"/>
      <c r="E31" s="40"/>
      <c r="F31" s="40"/>
      <c r="G31" s="40"/>
      <c r="H31" s="40"/>
      <c r="O31" s="2"/>
      <c r="P31" s="2"/>
      <c r="Q31" s="2"/>
      <c r="R31" s="2"/>
      <c r="S31" s="2"/>
      <c r="T31" s="2"/>
      <c r="U31" s="3"/>
    </row>
  </sheetData>
  <mergeCells count="4">
    <mergeCell ref="L1:N1"/>
    <mergeCell ref="C1:E1"/>
    <mergeCell ref="F1:H1"/>
    <mergeCell ref="I1: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9"/>
  <sheetViews>
    <sheetView zoomScaleNormal="100" workbookViewId="0"/>
  </sheetViews>
  <sheetFormatPr defaultRowHeight="14.5" x14ac:dyDescent="0.35"/>
  <cols>
    <col min="1" max="1" width="11.7265625" style="14" customWidth="1"/>
    <col min="2" max="4" width="18.26953125" style="15" customWidth="1"/>
    <col min="5" max="7" width="18.7265625" style="15" customWidth="1"/>
    <col min="8" max="8" width="19.81640625" style="15" customWidth="1"/>
    <col min="9" max="9" width="19.81640625" style="20" customWidth="1"/>
    <col min="10" max="10" width="19.81640625" style="15" customWidth="1"/>
    <col min="11" max="11" width="19.7265625" style="15" customWidth="1"/>
    <col min="12" max="12" width="19.7265625" style="20" customWidth="1"/>
    <col min="13" max="13" width="19.7265625" style="15" customWidth="1"/>
    <col min="14" max="14" width="17.453125" style="20" customWidth="1"/>
    <col min="15" max="15" width="17.7265625" style="20" customWidth="1"/>
    <col min="16" max="16" width="14.81640625" style="20" customWidth="1"/>
    <col min="17" max="17" width="15.7265625" style="20" customWidth="1"/>
    <col min="18" max="18" width="17.453125" style="20" customWidth="1"/>
    <col min="19" max="19" width="16.54296875" style="20" customWidth="1"/>
    <col min="20" max="20" width="17.26953125" style="20" customWidth="1"/>
    <col min="21" max="21" width="17.26953125" style="19" customWidth="1"/>
    <col min="22" max="28" width="17.26953125" style="20" customWidth="1"/>
    <col min="29" max="29" width="18.54296875" style="20" customWidth="1"/>
    <col min="30" max="30" width="18" style="20" customWidth="1"/>
    <col min="31" max="32" width="18.1796875" style="20" customWidth="1"/>
    <col min="33" max="40" width="17.26953125" style="20" customWidth="1"/>
    <col min="41" max="41" width="17.26953125" style="19" customWidth="1"/>
    <col min="42" max="43" width="17.7265625" style="2" customWidth="1"/>
    <col min="44" max="44" width="12.54296875" customWidth="1"/>
  </cols>
  <sheetData>
    <row r="1" spans="1:43" ht="17" thickBot="1" x14ac:dyDescent="0.4">
      <c r="A1" s="36"/>
      <c r="B1" s="93" t="s">
        <v>160</v>
      </c>
      <c r="C1" s="94"/>
      <c r="D1" s="95"/>
      <c r="E1" s="93" t="s">
        <v>161</v>
      </c>
      <c r="F1" s="94"/>
      <c r="G1" s="94"/>
      <c r="H1" s="93" t="s">
        <v>162</v>
      </c>
      <c r="I1" s="94"/>
      <c r="J1" s="95"/>
      <c r="K1" s="93" t="s">
        <v>163</v>
      </c>
      <c r="L1" s="94"/>
      <c r="M1" s="94"/>
      <c r="N1" s="93" t="s">
        <v>45</v>
      </c>
      <c r="O1" s="94"/>
      <c r="P1" s="95"/>
      <c r="Q1" s="93" t="s">
        <v>46</v>
      </c>
      <c r="R1" s="94"/>
      <c r="S1" s="95"/>
      <c r="T1" s="93" t="s">
        <v>164</v>
      </c>
      <c r="U1" s="94"/>
      <c r="V1" s="95"/>
      <c r="W1" s="93" t="s">
        <v>165</v>
      </c>
      <c r="X1" s="94"/>
      <c r="Y1" s="95"/>
      <c r="Z1" s="93" t="s">
        <v>47</v>
      </c>
      <c r="AA1" s="94"/>
      <c r="AB1" s="95"/>
      <c r="AC1" s="93" t="s">
        <v>48</v>
      </c>
      <c r="AD1" s="95"/>
      <c r="AE1" s="93" t="s">
        <v>49</v>
      </c>
      <c r="AF1" s="95"/>
      <c r="AG1" s="93" t="s">
        <v>50</v>
      </c>
      <c r="AH1" s="95"/>
      <c r="AI1" s="93" t="s">
        <v>51</v>
      </c>
      <c r="AJ1" s="95"/>
      <c r="AK1" s="93" t="s">
        <v>52</v>
      </c>
      <c r="AL1" s="95"/>
      <c r="AM1" s="93" t="s">
        <v>53</v>
      </c>
      <c r="AN1" s="95"/>
      <c r="AO1"/>
      <c r="AP1"/>
      <c r="AQ1"/>
    </row>
    <row r="2" spans="1:43" ht="15" thickBot="1" x14ac:dyDescent="0.4">
      <c r="A2" s="4" t="s">
        <v>1</v>
      </c>
      <c r="B2" s="7" t="s">
        <v>3</v>
      </c>
      <c r="C2" s="29" t="s">
        <v>4</v>
      </c>
      <c r="D2" s="7" t="s">
        <v>5</v>
      </c>
      <c r="E2" s="7" t="s">
        <v>3</v>
      </c>
      <c r="F2" s="29" t="s">
        <v>4</v>
      </c>
      <c r="G2" s="7" t="s">
        <v>5</v>
      </c>
      <c r="H2" s="29" t="s">
        <v>3</v>
      </c>
      <c r="I2" s="29" t="s">
        <v>4</v>
      </c>
      <c r="J2" s="28" t="s">
        <v>5</v>
      </c>
      <c r="K2" s="29" t="s">
        <v>3</v>
      </c>
      <c r="L2" s="29" t="s">
        <v>4</v>
      </c>
      <c r="M2" s="29" t="s">
        <v>5</v>
      </c>
      <c r="N2" s="29" t="s">
        <v>3</v>
      </c>
      <c r="O2" s="29" t="s">
        <v>4</v>
      </c>
      <c r="P2" s="28" t="s">
        <v>5</v>
      </c>
      <c r="Q2" s="29" t="s">
        <v>3</v>
      </c>
      <c r="R2" s="29" t="s">
        <v>4</v>
      </c>
      <c r="S2" s="28" t="s">
        <v>5</v>
      </c>
      <c r="T2" s="7" t="s">
        <v>3</v>
      </c>
      <c r="U2" s="29" t="s">
        <v>4</v>
      </c>
      <c r="V2" s="7" t="s">
        <v>5</v>
      </c>
      <c r="W2" s="29" t="s">
        <v>3</v>
      </c>
      <c r="X2" s="29" t="s">
        <v>4</v>
      </c>
      <c r="Y2" s="28" t="s">
        <v>5</v>
      </c>
      <c r="Z2" s="29" t="s">
        <v>3</v>
      </c>
      <c r="AA2" s="29" t="s">
        <v>4</v>
      </c>
      <c r="AB2" s="28" t="s">
        <v>5</v>
      </c>
      <c r="AC2" s="27" t="s">
        <v>36</v>
      </c>
      <c r="AD2" s="27" t="s">
        <v>35</v>
      </c>
      <c r="AE2" s="27" t="s">
        <v>36</v>
      </c>
      <c r="AF2" s="27" t="s">
        <v>35</v>
      </c>
      <c r="AG2" s="27" t="s">
        <v>36</v>
      </c>
      <c r="AH2" s="27" t="s">
        <v>35</v>
      </c>
      <c r="AI2" s="27" t="s">
        <v>36</v>
      </c>
      <c r="AJ2" s="27" t="s">
        <v>35</v>
      </c>
      <c r="AK2" s="27" t="s">
        <v>36</v>
      </c>
      <c r="AL2" s="27" t="s">
        <v>35</v>
      </c>
      <c r="AM2" s="27" t="s">
        <v>36</v>
      </c>
      <c r="AN2" s="27" t="s">
        <v>35</v>
      </c>
      <c r="AO2"/>
      <c r="AP2"/>
      <c r="AQ2"/>
    </row>
    <row r="3" spans="1:43" s="24" customFormat="1" x14ac:dyDescent="0.35">
      <c r="A3" s="9" t="s">
        <v>6</v>
      </c>
      <c r="B3" s="33">
        <v>8.4019644700000007E-2</v>
      </c>
      <c r="C3" s="33">
        <v>0.83306903440000002</v>
      </c>
      <c r="D3" s="33">
        <v>9.2551059196000001</v>
      </c>
      <c r="E3" s="33">
        <v>4.00866561E-2</v>
      </c>
      <c r="F3" s="33">
        <v>0.38604368280000001</v>
      </c>
      <c r="G3" s="33">
        <v>2.8204258201000001</v>
      </c>
      <c r="H3" s="25">
        <v>0.13432537899999999</v>
      </c>
      <c r="I3" s="33">
        <v>1.3098399488000001</v>
      </c>
      <c r="J3" s="33">
        <v>12.413841336600001</v>
      </c>
      <c r="K3" s="25">
        <v>4.7375185E-2</v>
      </c>
      <c r="L3" s="33">
        <v>0.46073646759999998</v>
      </c>
      <c r="M3" s="25">
        <v>3.2292205459000001</v>
      </c>
      <c r="N3" s="25">
        <v>9.0103196600000005E-2</v>
      </c>
      <c r="O3" s="25">
        <v>0.90635776430000004</v>
      </c>
      <c r="P3" s="25">
        <v>9.8641276950000005</v>
      </c>
      <c r="Q3" s="25">
        <v>4.3033472199999999E-2</v>
      </c>
      <c r="R3" s="25">
        <v>0.42031649209999999</v>
      </c>
      <c r="S3" s="25">
        <v>3.2474925754999999</v>
      </c>
      <c r="T3" s="25">
        <f t="shared" ref="T3:T29" si="0">B3/E3</f>
        <v>2.095950445215609</v>
      </c>
      <c r="U3" s="25">
        <f t="shared" ref="U3:U29" si="1">C3/F3</f>
        <v>2.1579657212823586</v>
      </c>
      <c r="V3" s="25">
        <f t="shared" ref="V3:V29" si="2">D3/G3</f>
        <v>3.2814569536425013</v>
      </c>
      <c r="W3" s="25">
        <f t="shared" ref="W3:W29" si="3">H3/K3</f>
        <v>2.8353531284363322</v>
      </c>
      <c r="X3" s="25">
        <f t="shared" ref="X3:X29" si="4">I3/L3</f>
        <v>2.8429265771451173</v>
      </c>
      <c r="Y3" s="25">
        <f t="shared" ref="Y3:Y29" si="5">J3/M3</f>
        <v>3.8442222078517716</v>
      </c>
      <c r="Z3" s="33">
        <f t="shared" ref="Z3:Z26" si="6">N3/Q3</f>
        <v>2.0937933193315508</v>
      </c>
      <c r="AA3" s="33">
        <f t="shared" ref="AA3:AA26" si="7">O3/R3</f>
        <v>2.1563697388404237</v>
      </c>
      <c r="AB3" s="33">
        <f t="shared" ref="AB3:AB26" si="8">P3/S3</f>
        <v>3.0374596602368737</v>
      </c>
      <c r="AC3" s="33">
        <f t="shared" ref="AC3:AC26" si="9">C3-B3</f>
        <v>0.74904938970000001</v>
      </c>
      <c r="AD3" s="33">
        <f t="shared" ref="AD3:AD26" si="10">I3-H3</f>
        <v>1.1755145698</v>
      </c>
      <c r="AE3" s="33">
        <f t="shared" ref="AE3:AE26" si="11">D3-C3</f>
        <v>8.4220368852000007</v>
      </c>
      <c r="AF3" s="33">
        <f t="shared" ref="AF3:AF26" si="12">J3-I3</f>
        <v>11.1040013878</v>
      </c>
      <c r="AG3" s="33">
        <f t="shared" ref="AG3:AG26" si="13">AC3*U3</f>
        <v>1.616422906520071</v>
      </c>
      <c r="AH3" s="33">
        <f t="shared" ref="AH3:AH26" si="14">AD3*X3</f>
        <v>3.3419016123057292</v>
      </c>
      <c r="AI3" s="33">
        <f t="shared" ref="AI3:AI26" si="15">AE3*V3</f>
        <v>27.636551500773177</v>
      </c>
      <c r="AJ3" s="33">
        <f t="shared" ref="AJ3:AJ26" si="16">AF3*Y3</f>
        <v>42.686248730997654</v>
      </c>
      <c r="AK3" s="32">
        <f t="shared" ref="AK3:AK26" si="17">AC3*100/C3</f>
        <v>89.914443913941255</v>
      </c>
      <c r="AL3" s="32">
        <f t="shared" ref="AL3:AL26" si="18">AD3*100/I3</f>
        <v>89.744901342865489</v>
      </c>
      <c r="AM3" s="32">
        <f t="shared" ref="AM3:AM26" si="19">AE3*100/D3</f>
        <v>90.998816851617349</v>
      </c>
      <c r="AN3" s="32">
        <f t="shared" ref="AN3:AN26" si="20">AF3*100/J3</f>
        <v>89.44855252065959</v>
      </c>
    </row>
    <row r="4" spans="1:43" s="24" customFormat="1" x14ac:dyDescent="0.35">
      <c r="A4" s="9" t="s">
        <v>8</v>
      </c>
      <c r="B4" s="33">
        <v>2.3223418999999999E-2</v>
      </c>
      <c r="C4" s="33">
        <v>0.23449809669999999</v>
      </c>
      <c r="D4" s="33">
        <v>2.5379251023</v>
      </c>
      <c r="E4" s="25">
        <v>1.39716353E-2</v>
      </c>
      <c r="F4" s="25">
        <v>0.14147037339999999</v>
      </c>
      <c r="G4" s="25">
        <v>1.4213141884</v>
      </c>
      <c r="H4" s="25">
        <v>4.4478058000000001E-2</v>
      </c>
      <c r="I4" s="33">
        <v>0.4494330507</v>
      </c>
      <c r="J4" s="33">
        <v>5.4990555598000004</v>
      </c>
      <c r="K4" s="25">
        <v>1.7197967299999999E-2</v>
      </c>
      <c r="L4" s="33">
        <v>0.17493768900000001</v>
      </c>
      <c r="M4" s="25">
        <v>1.9379587557</v>
      </c>
      <c r="N4" s="25">
        <v>4.6989439799999998E-2</v>
      </c>
      <c r="O4" s="25">
        <v>0.47972979020000001</v>
      </c>
      <c r="P4" s="25">
        <v>6.0549508123000004</v>
      </c>
      <c r="Q4" s="25">
        <v>1.7543469200000002E-2</v>
      </c>
      <c r="R4" s="25">
        <v>0.17815699539999999</v>
      </c>
      <c r="S4" s="25">
        <v>2.0033026890999999</v>
      </c>
      <c r="T4" s="25">
        <f t="shared" si="0"/>
        <v>1.6621833093510534</v>
      </c>
      <c r="U4" s="25">
        <f t="shared" si="1"/>
        <v>1.6575774210828513</v>
      </c>
      <c r="V4" s="25">
        <f t="shared" si="2"/>
        <v>1.7856186359167987</v>
      </c>
      <c r="W4" s="25">
        <f t="shared" si="3"/>
        <v>2.5862392470068252</v>
      </c>
      <c r="X4" s="25">
        <f t="shared" si="4"/>
        <v>2.5691036235193434</v>
      </c>
      <c r="Y4" s="25">
        <f t="shared" si="5"/>
        <v>2.8375503573674949</v>
      </c>
      <c r="Z4" s="33">
        <f t="shared" si="6"/>
        <v>2.6784576792827268</v>
      </c>
      <c r="AA4" s="33">
        <f t="shared" si="7"/>
        <v>2.69273619665007</v>
      </c>
      <c r="AB4" s="33">
        <f t="shared" si="8"/>
        <v>3.0224842432674199</v>
      </c>
      <c r="AC4" s="33">
        <f t="shared" si="9"/>
        <v>0.2112746777</v>
      </c>
      <c r="AD4" s="33">
        <f t="shared" si="10"/>
        <v>0.40495499270000002</v>
      </c>
      <c r="AE4" s="33">
        <f t="shared" si="11"/>
        <v>2.3034270056000001</v>
      </c>
      <c r="AF4" s="33">
        <f t="shared" si="12"/>
        <v>5.0496225091000007</v>
      </c>
      <c r="AG4" s="33">
        <f t="shared" si="13"/>
        <v>0.35020413540207662</v>
      </c>
      <c r="AH4" s="33">
        <f t="shared" si="14"/>
        <v>1.0403713391078193</v>
      </c>
      <c r="AI4" s="33">
        <f t="shared" si="15"/>
        <v>4.1130421876733889</v>
      </c>
      <c r="AJ4" s="33">
        <f t="shared" si="16"/>
        <v>14.328558155267654</v>
      </c>
      <c r="AK4" s="32">
        <f t="shared" si="17"/>
        <v>90.096542647119918</v>
      </c>
      <c r="AL4" s="32">
        <f t="shared" si="18"/>
        <v>90.103518659625806</v>
      </c>
      <c r="AM4" s="32">
        <f t="shared" si="19"/>
        <v>90.760243614459498</v>
      </c>
      <c r="AN4" s="32">
        <f t="shared" si="20"/>
        <v>91.827086563999998</v>
      </c>
    </row>
    <row r="5" spans="1:43" s="24" customFormat="1" x14ac:dyDescent="0.35">
      <c r="A5" s="9" t="s">
        <v>10</v>
      </c>
      <c r="B5" s="33">
        <v>5.3517835700000002E-2</v>
      </c>
      <c r="C5" s="33">
        <v>0.54426505489999999</v>
      </c>
      <c r="D5" s="33">
        <v>5.5890870893000004</v>
      </c>
      <c r="E5" s="25">
        <v>2.34648275E-2</v>
      </c>
      <c r="F5" s="25">
        <v>0.22917147970000001</v>
      </c>
      <c r="G5" s="25">
        <v>1.5533222611999999</v>
      </c>
      <c r="H5" s="25">
        <v>0.14976435199999999</v>
      </c>
      <c r="I5" s="33">
        <v>1.6274854461999999</v>
      </c>
      <c r="J5" s="33">
        <v>11.5136500244</v>
      </c>
      <c r="K5" s="25">
        <v>2.9095960399999999E-2</v>
      </c>
      <c r="L5" s="33">
        <v>0.3058118937</v>
      </c>
      <c r="M5" s="25">
        <v>1.6663755179999999</v>
      </c>
      <c r="N5" s="25">
        <v>9.5614848799999999E-2</v>
      </c>
      <c r="O5" s="25">
        <v>1.0145227555</v>
      </c>
      <c r="P5" s="25">
        <v>10.080831660999999</v>
      </c>
      <c r="Q5" s="25">
        <v>2.8313962000000002E-2</v>
      </c>
      <c r="R5" s="25">
        <v>0.28377932789999999</v>
      </c>
      <c r="S5" s="25">
        <v>1.5995296012</v>
      </c>
      <c r="T5" s="25">
        <f t="shared" si="0"/>
        <v>2.2807683414676712</v>
      </c>
      <c r="U5" s="25">
        <f t="shared" si="1"/>
        <v>2.3749249060680562</v>
      </c>
      <c r="V5" s="25">
        <f t="shared" si="2"/>
        <v>3.5981503831550192</v>
      </c>
      <c r="W5" s="25">
        <f t="shared" si="3"/>
        <v>5.1472558369305448</v>
      </c>
      <c r="X5" s="25">
        <f t="shared" si="4"/>
        <v>5.3218513724536667</v>
      </c>
      <c r="Y5" s="25">
        <f t="shared" si="5"/>
        <v>6.9093970116764529</v>
      </c>
      <c r="Z5" s="33">
        <f t="shared" si="6"/>
        <v>3.3769505235614852</v>
      </c>
      <c r="AA5" s="33">
        <f t="shared" si="7"/>
        <v>3.5750410821238683</v>
      </c>
      <c r="AB5" s="33">
        <f t="shared" si="8"/>
        <v>6.3023726809664247</v>
      </c>
      <c r="AC5" s="33">
        <f t="shared" si="9"/>
        <v>0.49074721919999997</v>
      </c>
      <c r="AD5" s="33">
        <f t="shared" si="10"/>
        <v>1.4777210941999999</v>
      </c>
      <c r="AE5" s="33">
        <f t="shared" si="11"/>
        <v>5.0448220344000001</v>
      </c>
      <c r="AF5" s="33">
        <f t="shared" si="12"/>
        <v>9.8861645782000007</v>
      </c>
      <c r="AG5" s="33">
        <f t="shared" si="13"/>
        <v>1.1654877934617196</v>
      </c>
      <c r="AH5" s="33">
        <f t="shared" si="14"/>
        <v>7.8642120332720031</v>
      </c>
      <c r="AI5" s="33">
        <f t="shared" si="15"/>
        <v>18.152028336025243</v>
      </c>
      <c r="AJ5" s="33">
        <f t="shared" si="16"/>
        <v>68.30743599355668</v>
      </c>
      <c r="AK5" s="32">
        <f t="shared" si="17"/>
        <v>90.166953542546821</v>
      </c>
      <c r="AL5" s="32">
        <f t="shared" si="18"/>
        <v>90.797806988094223</v>
      </c>
      <c r="AM5" s="32">
        <f t="shared" si="19"/>
        <v>90.262004398858522</v>
      </c>
      <c r="AN5" s="32">
        <f t="shared" si="20"/>
        <v>85.864730621905352</v>
      </c>
    </row>
    <row r="6" spans="1:43" s="24" customFormat="1" x14ac:dyDescent="0.35">
      <c r="A6" s="9" t="s">
        <v>12</v>
      </c>
      <c r="B6" s="33">
        <v>2.6374774899999998E-2</v>
      </c>
      <c r="C6" s="33">
        <v>0.27366937400000002</v>
      </c>
      <c r="D6" s="33">
        <v>2.9408252051999999</v>
      </c>
      <c r="E6" s="25">
        <v>1.02912045E-2</v>
      </c>
      <c r="F6" s="25">
        <v>0.10303173359999999</v>
      </c>
      <c r="G6" s="25">
        <v>0.76422474029999998</v>
      </c>
      <c r="H6" s="25">
        <v>0.66835547399999995</v>
      </c>
      <c r="I6" s="33">
        <v>4.9320020325999998</v>
      </c>
      <c r="J6" s="33">
        <v>9.2616309226000002</v>
      </c>
      <c r="K6" s="25">
        <v>2.7226663000000002E-2</v>
      </c>
      <c r="L6" s="33">
        <v>0.2116813857</v>
      </c>
      <c r="M6" s="25">
        <v>0.56006237049999996</v>
      </c>
      <c r="N6" s="25">
        <v>6.3510720644000003</v>
      </c>
      <c r="O6" s="25">
        <v>6.9538719262999997</v>
      </c>
      <c r="P6" s="25">
        <v>8.4890729661000002</v>
      </c>
      <c r="Q6" s="25">
        <v>1.03273242E-2</v>
      </c>
      <c r="R6" s="25">
        <v>6.0610660300000001E-2</v>
      </c>
      <c r="S6" s="25">
        <v>0.1728347552</v>
      </c>
      <c r="T6" s="25">
        <f t="shared" si="0"/>
        <v>2.5628462538082881</v>
      </c>
      <c r="U6" s="25">
        <f t="shared" si="1"/>
        <v>2.6561658669402419</v>
      </c>
      <c r="V6" s="25">
        <f t="shared" si="2"/>
        <v>3.8481156787014843</v>
      </c>
      <c r="W6" s="25">
        <f t="shared" si="3"/>
        <v>24.547829236362897</v>
      </c>
      <c r="X6" s="25">
        <f t="shared" si="4"/>
        <v>23.299176809007442</v>
      </c>
      <c r="Y6" s="25">
        <f t="shared" si="5"/>
        <v>16.536784848322533</v>
      </c>
      <c r="Z6" s="33">
        <f t="shared" si="6"/>
        <v>614.97750447303667</v>
      </c>
      <c r="AA6" s="33">
        <f t="shared" si="7"/>
        <v>114.73017934272529</v>
      </c>
      <c r="AB6" s="33">
        <f t="shared" si="8"/>
        <v>49.116700841081759</v>
      </c>
      <c r="AC6" s="33">
        <f t="shared" si="9"/>
        <v>0.24729459910000001</v>
      </c>
      <c r="AD6" s="33">
        <f t="shared" si="10"/>
        <v>4.2636465585999996</v>
      </c>
      <c r="AE6" s="33">
        <f t="shared" si="11"/>
        <v>2.6671558311999997</v>
      </c>
      <c r="AF6" s="33">
        <f t="shared" si="12"/>
        <v>4.3296288900000004</v>
      </c>
      <c r="AG6" s="33">
        <f t="shared" si="13"/>
        <v>0.65685547320809112</v>
      </c>
      <c r="AH6" s="33">
        <f t="shared" si="14"/>
        <v>99.339455019937503</v>
      </c>
      <c r="AI6" s="33">
        <f t="shared" si="15"/>
        <v>10.263524171580809</v>
      </c>
      <c r="AJ6" s="33">
        <f t="shared" si="16"/>
        <v>71.598141427011512</v>
      </c>
      <c r="AK6" s="32">
        <f t="shared" si="17"/>
        <v>90.362540566925119</v>
      </c>
      <c r="AL6" s="32">
        <f t="shared" si="18"/>
        <v>86.448596947401015</v>
      </c>
      <c r="AM6" s="32">
        <f t="shared" si="19"/>
        <v>90.69412988177281</v>
      </c>
      <c r="AN6" s="32">
        <f t="shared" si="20"/>
        <v>46.748017991463556</v>
      </c>
    </row>
    <row r="7" spans="1:43" s="24" customFormat="1" x14ac:dyDescent="0.35">
      <c r="A7" s="9" t="s">
        <v>13</v>
      </c>
      <c r="B7" s="33">
        <v>0.1788285822</v>
      </c>
      <c r="C7" s="33">
        <v>1.014467051</v>
      </c>
      <c r="D7" s="33">
        <v>2.0804430107999998</v>
      </c>
      <c r="E7" s="25">
        <v>3.1819763100000002E-2</v>
      </c>
      <c r="F7" s="25">
        <v>0.15269606599999999</v>
      </c>
      <c r="G7" s="25">
        <v>0.23389276849999999</v>
      </c>
      <c r="H7" s="25">
        <v>0.30665529050000001</v>
      </c>
      <c r="I7" s="33">
        <v>1.8172322996000001</v>
      </c>
      <c r="J7" s="33">
        <v>3.2938588848000001</v>
      </c>
      <c r="K7" s="25">
        <v>4.5092937600000001E-2</v>
      </c>
      <c r="L7" s="33">
        <v>0.2041897631</v>
      </c>
      <c r="M7" s="25">
        <v>0.25689280450000002</v>
      </c>
      <c r="N7" s="25">
        <v>0.2389513342</v>
      </c>
      <c r="O7" s="25">
        <v>1.2266684689</v>
      </c>
      <c r="P7" s="25">
        <v>2.2020615920000002</v>
      </c>
      <c r="Q7" s="25">
        <v>6.9719297099999994E-2</v>
      </c>
      <c r="R7" s="25">
        <v>0.33283939420000003</v>
      </c>
      <c r="S7" s="25">
        <v>0.53546316009999995</v>
      </c>
      <c r="T7" s="25">
        <f t="shared" si="0"/>
        <v>5.6200475672303165</v>
      </c>
      <c r="U7" s="25">
        <f t="shared" si="1"/>
        <v>6.6437012922127288</v>
      </c>
      <c r="V7" s="25">
        <f t="shared" si="2"/>
        <v>8.8948582042201956</v>
      </c>
      <c r="W7" s="25">
        <f t="shared" si="3"/>
        <v>6.8005170392802263</v>
      </c>
      <c r="X7" s="25">
        <f t="shared" si="4"/>
        <v>8.8997228460960009</v>
      </c>
      <c r="Y7" s="25">
        <f t="shared" si="5"/>
        <v>12.821919598764005</v>
      </c>
      <c r="Z7" s="33">
        <f t="shared" si="6"/>
        <v>3.4273342408668666</v>
      </c>
      <c r="AA7" s="33">
        <f t="shared" si="7"/>
        <v>3.6854665952279273</v>
      </c>
      <c r="AB7" s="33">
        <f t="shared" si="8"/>
        <v>4.1124427525298959</v>
      </c>
      <c r="AC7" s="33">
        <f t="shared" si="9"/>
        <v>0.83563846880000003</v>
      </c>
      <c r="AD7" s="33">
        <f t="shared" si="10"/>
        <v>1.5105770091000001</v>
      </c>
      <c r="AE7" s="33">
        <f t="shared" si="11"/>
        <v>1.0659759597999998</v>
      </c>
      <c r="AF7" s="33">
        <f t="shared" si="12"/>
        <v>1.4766265852</v>
      </c>
      <c r="AG7" s="33">
        <f t="shared" si="13"/>
        <v>5.5517323749892267</v>
      </c>
      <c r="AH7" s="33">
        <f t="shared" si="14"/>
        <v>13.443716718674638</v>
      </c>
      <c r="AI7" s="33">
        <f t="shared" si="15"/>
        <v>9.4817050115285255</v>
      </c>
      <c r="AJ7" s="33">
        <f t="shared" si="16"/>
        <v>18.933187352831848</v>
      </c>
      <c r="AK7" s="32">
        <f t="shared" si="17"/>
        <v>82.372164574125733</v>
      </c>
      <c r="AL7" s="32">
        <f t="shared" si="18"/>
        <v>83.125146379607088</v>
      </c>
      <c r="AM7" s="32">
        <f t="shared" si="19"/>
        <v>51.237931261096954</v>
      </c>
      <c r="AN7" s="32">
        <f t="shared" si="20"/>
        <v>44.829685692186516</v>
      </c>
    </row>
    <row r="8" spans="1:43" s="24" customFormat="1" x14ac:dyDescent="0.35">
      <c r="A8" s="9" t="s">
        <v>14</v>
      </c>
      <c r="B8" s="33">
        <v>0.17600368590000001</v>
      </c>
      <c r="C8" s="33">
        <v>0.94234046169999997</v>
      </c>
      <c r="D8" s="33">
        <v>1.8672291872</v>
      </c>
      <c r="E8" s="25">
        <v>3.1502750500000003E-2</v>
      </c>
      <c r="F8" s="25">
        <v>0.1444332613</v>
      </c>
      <c r="G8" s="25">
        <v>0.22525643989999999</v>
      </c>
      <c r="H8" s="25">
        <v>0.29427117009999998</v>
      </c>
      <c r="I8" s="33">
        <v>1.6946586679</v>
      </c>
      <c r="J8" s="33">
        <v>2.9794837266999998</v>
      </c>
      <c r="K8" s="25">
        <v>4.4651093900000001E-2</v>
      </c>
      <c r="L8" s="33">
        <v>0.19215335289999999</v>
      </c>
      <c r="M8" s="25">
        <v>0.23819658329999999</v>
      </c>
      <c r="N8" s="25">
        <v>0.23964409519999999</v>
      </c>
      <c r="O8" s="25">
        <v>1.1890085917</v>
      </c>
      <c r="P8" s="25">
        <v>2.0521663362</v>
      </c>
      <c r="Q8" s="25">
        <v>7.0330245E-2</v>
      </c>
      <c r="R8" s="25">
        <v>0.32696910060000001</v>
      </c>
      <c r="S8" s="25">
        <v>0.51309199319999999</v>
      </c>
      <c r="T8" s="25">
        <f t="shared" si="0"/>
        <v>5.5869307633947711</v>
      </c>
      <c r="U8" s="25">
        <f t="shared" si="1"/>
        <v>6.5244006347172325</v>
      </c>
      <c r="V8" s="25">
        <f t="shared" si="2"/>
        <v>8.2893487441643625</v>
      </c>
      <c r="W8" s="25">
        <f t="shared" si="3"/>
        <v>6.5904582485492025</v>
      </c>
      <c r="X8" s="25">
        <f t="shared" si="4"/>
        <v>8.8193031363961172</v>
      </c>
      <c r="Y8" s="25">
        <f t="shared" si="5"/>
        <v>12.508507407713099</v>
      </c>
      <c r="Z8" s="33">
        <f t="shared" si="6"/>
        <v>3.4074116363450746</v>
      </c>
      <c r="AA8" s="33">
        <f t="shared" si="7"/>
        <v>3.6364555229167728</v>
      </c>
      <c r="AB8" s="33">
        <f t="shared" si="8"/>
        <v>3.9996070166701641</v>
      </c>
      <c r="AC8" s="33">
        <f t="shared" si="9"/>
        <v>0.76633677579999993</v>
      </c>
      <c r="AD8" s="33">
        <f t="shared" si="10"/>
        <v>1.4003874977999999</v>
      </c>
      <c r="AE8" s="33">
        <f t="shared" si="11"/>
        <v>0.92488872550000001</v>
      </c>
      <c r="AF8" s="33">
        <f t="shared" si="12"/>
        <v>1.2848250587999999</v>
      </c>
      <c r="AG8" s="33">
        <f t="shared" si="13"/>
        <v>4.9998881464366773</v>
      </c>
      <c r="AH8" s="33">
        <f t="shared" si="14"/>
        <v>12.35044185151745</v>
      </c>
      <c r="AI8" s="33">
        <f t="shared" si="15"/>
        <v>7.6667251952152027</v>
      </c>
      <c r="AJ8" s="33">
        <f t="shared" si="16"/>
        <v>16.071243765615215</v>
      </c>
      <c r="AK8" s="32">
        <f t="shared" si="17"/>
        <v>81.322707338440495</v>
      </c>
      <c r="AL8" s="32">
        <f t="shared" si="18"/>
        <v>82.63537220361566</v>
      </c>
      <c r="AM8" s="32">
        <f t="shared" si="19"/>
        <v>49.532683606285907</v>
      </c>
      <c r="AN8" s="32">
        <f t="shared" si="20"/>
        <v>43.122405646532577</v>
      </c>
    </row>
    <row r="9" spans="1:43" s="24" customFormat="1" x14ac:dyDescent="0.35">
      <c r="A9" s="9" t="s">
        <v>15</v>
      </c>
      <c r="B9" s="33">
        <v>1.7438300887</v>
      </c>
      <c r="C9" s="33">
        <v>3.2706492296</v>
      </c>
      <c r="D9" s="33">
        <v>7.2898744200000003</v>
      </c>
      <c r="E9" s="25">
        <v>1.65474366E-2</v>
      </c>
      <c r="F9" s="25">
        <v>0.163346988</v>
      </c>
      <c r="G9" s="25">
        <v>0.67364833769999999</v>
      </c>
      <c r="H9" s="25">
        <v>3.2677151089000001</v>
      </c>
      <c r="I9" s="33">
        <v>6.1686599162000002</v>
      </c>
      <c r="J9" s="33">
        <v>9.7584937107999998</v>
      </c>
      <c r="K9" s="25">
        <v>3.1963966599999998E-2</v>
      </c>
      <c r="L9" s="33">
        <v>0.20580420869999999</v>
      </c>
      <c r="M9" s="25">
        <v>0.44759293760000002</v>
      </c>
      <c r="N9" s="25">
        <v>0.58774713229999997</v>
      </c>
      <c r="O9" s="25">
        <v>2.4299803826000002</v>
      </c>
      <c r="P9" s="25">
        <v>4.4547228999000001</v>
      </c>
      <c r="Q9" s="25">
        <v>5.3821893500000002E-2</v>
      </c>
      <c r="R9" s="25">
        <v>0.27568154849999998</v>
      </c>
      <c r="S9" s="25">
        <v>0.51528511160000001</v>
      </c>
      <c r="T9" s="25">
        <f t="shared" si="0"/>
        <v>105.38369965412045</v>
      </c>
      <c r="U9" s="25">
        <f t="shared" si="1"/>
        <v>20.022709139883254</v>
      </c>
      <c r="V9" s="25">
        <f t="shared" si="2"/>
        <v>10.821483572407248</v>
      </c>
      <c r="W9" s="25">
        <f t="shared" si="3"/>
        <v>102.23121397267386</v>
      </c>
      <c r="X9" s="25">
        <f t="shared" si="4"/>
        <v>29.97343910100513</v>
      </c>
      <c r="Y9" s="25">
        <f t="shared" si="5"/>
        <v>21.802161944567732</v>
      </c>
      <c r="Z9" s="33">
        <f t="shared" si="6"/>
        <v>10.920223984687569</v>
      </c>
      <c r="AA9" s="33">
        <f t="shared" si="7"/>
        <v>8.8144469436626096</v>
      </c>
      <c r="AB9" s="33">
        <f t="shared" si="8"/>
        <v>8.6451612895776133</v>
      </c>
      <c r="AC9" s="33">
        <f t="shared" si="9"/>
        <v>1.5268191409</v>
      </c>
      <c r="AD9" s="33">
        <f t="shared" si="10"/>
        <v>2.9009448073000002</v>
      </c>
      <c r="AE9" s="33">
        <f t="shared" si="11"/>
        <v>4.0192251904000003</v>
      </c>
      <c r="AF9" s="33">
        <f t="shared" si="12"/>
        <v>3.5898337945999996</v>
      </c>
      <c r="AG9" s="33">
        <f t="shared" si="13"/>
        <v>30.571055567447129</v>
      </c>
      <c r="AH9" s="33">
        <f t="shared" si="14"/>
        <v>86.951292516983614</v>
      </c>
      <c r="AI9" s="33">
        <f t="shared" si="15"/>
        <v>43.493979371718993</v>
      </c>
      <c r="AJ9" s="33">
        <f t="shared" si="16"/>
        <v>78.26613774395129</v>
      </c>
      <c r="AK9" s="32">
        <f t="shared" si="17"/>
        <v>46.682448459528928</v>
      </c>
      <c r="AL9" s="32">
        <f t="shared" si="18"/>
        <v>47.027147657817899</v>
      </c>
      <c r="AM9" s="32">
        <f t="shared" si="19"/>
        <v>55.134354295228036</v>
      </c>
      <c r="AN9" s="32">
        <f t="shared" si="20"/>
        <v>36.786761368991094</v>
      </c>
    </row>
    <row r="10" spans="1:43" s="24" customFormat="1" x14ac:dyDescent="0.35">
      <c r="A10" s="9" t="s">
        <v>16</v>
      </c>
      <c r="B10" s="33">
        <v>0.17418865189999999</v>
      </c>
      <c r="C10" s="33">
        <v>1.6266887939000001</v>
      </c>
      <c r="D10" s="33">
        <v>3.2165244762</v>
      </c>
      <c r="E10" s="25">
        <v>1.15450308E-2</v>
      </c>
      <c r="F10" s="25">
        <v>7.28958616E-2</v>
      </c>
      <c r="G10" s="25">
        <v>8.4622295299999997E-2</v>
      </c>
      <c r="H10" s="25">
        <v>3.0317536441000001</v>
      </c>
      <c r="I10" s="33">
        <v>4.3150775484999997</v>
      </c>
      <c r="J10" s="33">
        <v>5.3910317523</v>
      </c>
      <c r="K10" s="25">
        <v>1.5673314399999999E-2</v>
      </c>
      <c r="L10" s="33">
        <v>4.2240412900000003E-2</v>
      </c>
      <c r="M10" s="25">
        <v>4.8098695499999997E-2</v>
      </c>
      <c r="N10" s="25">
        <v>1.3032456903</v>
      </c>
      <c r="O10" s="25">
        <v>2.9457824272000002</v>
      </c>
      <c r="P10" s="25">
        <v>3.1044084154</v>
      </c>
      <c r="Q10" s="25">
        <v>9.2904279000000003E-3</v>
      </c>
      <c r="R10" s="25">
        <v>6.0740331E-3</v>
      </c>
      <c r="S10" s="25">
        <v>6.3585556000000003E-3</v>
      </c>
      <c r="T10" s="25">
        <f t="shared" si="0"/>
        <v>15.087759826504749</v>
      </c>
      <c r="U10" s="25">
        <f t="shared" si="1"/>
        <v>22.315242020542907</v>
      </c>
      <c r="V10" s="25">
        <f t="shared" si="2"/>
        <v>38.010366710060161</v>
      </c>
      <c r="W10" s="25">
        <f t="shared" si="3"/>
        <v>193.43411142827586</v>
      </c>
      <c r="X10" s="25">
        <f t="shared" si="4"/>
        <v>102.15519338590555</v>
      </c>
      <c r="Y10" s="25">
        <f t="shared" si="5"/>
        <v>112.08270195810196</v>
      </c>
      <c r="Z10" s="33">
        <f t="shared" si="6"/>
        <v>140.27832779370689</v>
      </c>
      <c r="AA10" s="33">
        <f t="shared" si="7"/>
        <v>484.97964675233663</v>
      </c>
      <c r="AB10" s="33">
        <f t="shared" si="8"/>
        <v>488.22541009156225</v>
      </c>
      <c r="AC10" s="33">
        <f t="shared" si="9"/>
        <v>1.4525001420000001</v>
      </c>
      <c r="AD10" s="33">
        <f t="shared" si="10"/>
        <v>1.2833239043999995</v>
      </c>
      <c r="AE10" s="33">
        <f t="shared" si="11"/>
        <v>1.5898356822999999</v>
      </c>
      <c r="AF10" s="33">
        <f t="shared" si="12"/>
        <v>1.0759542038000003</v>
      </c>
      <c r="AG10" s="33">
        <f t="shared" si="13"/>
        <v>32.412892203602944</v>
      </c>
      <c r="AH10" s="33">
        <f t="shared" si="14"/>
        <v>131.09820163073732</v>
      </c>
      <c r="AI10" s="33">
        <f t="shared" si="15"/>
        <v>60.430237292961699</v>
      </c>
      <c r="AJ10" s="33">
        <f t="shared" si="16"/>
        <v>120.59585434508233</v>
      </c>
      <c r="AK10" s="32">
        <f t="shared" si="17"/>
        <v>89.291826896871825</v>
      </c>
      <c r="AL10" s="32">
        <f t="shared" si="18"/>
        <v>29.740459817370063</v>
      </c>
      <c r="AM10" s="32">
        <f t="shared" si="19"/>
        <v>49.427128382316269</v>
      </c>
      <c r="AN10" s="32">
        <f t="shared" si="20"/>
        <v>19.958224199680537</v>
      </c>
    </row>
    <row r="11" spans="1:43" s="24" customFormat="1" x14ac:dyDescent="0.35">
      <c r="A11" s="9" t="s">
        <v>17</v>
      </c>
      <c r="B11" s="33">
        <v>3.3632011900000001E-2</v>
      </c>
      <c r="C11" s="33">
        <v>0.34303681870000002</v>
      </c>
      <c r="D11" s="33">
        <v>4.2466235457000003</v>
      </c>
      <c r="E11" s="25">
        <v>1.72278838E-2</v>
      </c>
      <c r="F11" s="25">
        <v>0.17070803479999999</v>
      </c>
      <c r="G11" s="25">
        <v>1.5179739121</v>
      </c>
      <c r="H11" s="25">
        <v>5.8569384799999999E-2</v>
      </c>
      <c r="I11" s="33">
        <v>0.57824028159999996</v>
      </c>
      <c r="J11" s="33">
        <v>6.9865090382000004</v>
      </c>
      <c r="K11" s="25">
        <v>1.8659532699999998E-2</v>
      </c>
      <c r="L11" s="33">
        <v>0.1853649997</v>
      </c>
      <c r="M11" s="25">
        <v>1.6177757531000001</v>
      </c>
      <c r="N11" s="25">
        <v>4.69908089E-2</v>
      </c>
      <c r="O11" s="25">
        <v>0.47351165709999998</v>
      </c>
      <c r="P11" s="25">
        <v>5.6792850335000002</v>
      </c>
      <c r="Q11" s="25">
        <v>1.93790605E-2</v>
      </c>
      <c r="R11" s="25">
        <v>0.1922653523</v>
      </c>
      <c r="S11" s="25">
        <v>1.6447572115</v>
      </c>
      <c r="T11" s="25">
        <f t="shared" si="0"/>
        <v>1.9521847425044743</v>
      </c>
      <c r="U11" s="25">
        <f t="shared" si="1"/>
        <v>2.0094942754270408</v>
      </c>
      <c r="V11" s="25">
        <f t="shared" si="2"/>
        <v>2.7975602952392795</v>
      </c>
      <c r="W11" s="25">
        <f t="shared" si="3"/>
        <v>3.1388452080581848</v>
      </c>
      <c r="X11" s="25">
        <f t="shared" si="4"/>
        <v>3.1194685217589107</v>
      </c>
      <c r="Y11" s="25">
        <f t="shared" si="5"/>
        <v>4.3185892882943593</v>
      </c>
      <c r="Z11" s="33">
        <f t="shared" si="6"/>
        <v>2.4248238917464549</v>
      </c>
      <c r="AA11" s="33">
        <f t="shared" si="7"/>
        <v>2.4628028473958175</v>
      </c>
      <c r="AB11" s="33">
        <f t="shared" si="8"/>
        <v>3.4529625368357904</v>
      </c>
      <c r="AC11" s="33">
        <f t="shared" si="9"/>
        <v>0.30940480680000004</v>
      </c>
      <c r="AD11" s="33">
        <f t="shared" si="10"/>
        <v>0.5196708968</v>
      </c>
      <c r="AE11" s="33">
        <f t="shared" si="11"/>
        <v>3.9035867270000004</v>
      </c>
      <c r="AF11" s="33">
        <f t="shared" si="12"/>
        <v>6.4082687566000001</v>
      </c>
      <c r="AG11" s="33">
        <f t="shared" si="13"/>
        <v>0.6217471880542097</v>
      </c>
      <c r="AH11" s="33">
        <f t="shared" si="14"/>
        <v>1.6210970042418233</v>
      </c>
      <c r="AI11" s="33">
        <f t="shared" si="15"/>
        <v>10.920519236478254</v>
      </c>
      <c r="AJ11" s="33">
        <f t="shared" si="16"/>
        <v>27.674680808764172</v>
      </c>
      <c r="AK11" s="32">
        <f t="shared" si="17"/>
        <v>90.19580113077815</v>
      </c>
      <c r="AL11" s="32">
        <f t="shared" si="18"/>
        <v>89.87109914965842</v>
      </c>
      <c r="AM11" s="32">
        <f t="shared" si="19"/>
        <v>91.922127897412793</v>
      </c>
      <c r="AN11" s="32">
        <f t="shared" si="20"/>
        <v>91.723473362184649</v>
      </c>
    </row>
    <row r="12" spans="1:43" s="24" customFormat="1" x14ac:dyDescent="0.35">
      <c r="A12" s="9" t="s">
        <v>18</v>
      </c>
      <c r="B12" s="33">
        <v>0.50527400020000002</v>
      </c>
      <c r="C12" s="33">
        <v>2.2253516034</v>
      </c>
      <c r="D12" s="33">
        <v>3.2981136458</v>
      </c>
      <c r="E12" s="25">
        <v>7.4396310899999998E-2</v>
      </c>
      <c r="F12" s="25">
        <v>0.3122555534</v>
      </c>
      <c r="G12" s="25">
        <v>0.4077454532</v>
      </c>
      <c r="H12" s="25">
        <v>0.64638613690000002</v>
      </c>
      <c r="I12" s="33">
        <v>2.6291630947</v>
      </c>
      <c r="J12" s="33">
        <v>3.9974496635999999</v>
      </c>
      <c r="K12" s="25">
        <v>0.1185385204</v>
      </c>
      <c r="L12" s="33">
        <v>0.44022742780000002</v>
      </c>
      <c r="M12" s="25">
        <v>0.52725394520000002</v>
      </c>
      <c r="N12" s="25">
        <v>0.2788661992</v>
      </c>
      <c r="O12" s="25">
        <v>1.4024495904000001</v>
      </c>
      <c r="P12" s="25">
        <v>2.4512002209000001</v>
      </c>
      <c r="Q12" s="25">
        <v>7.1745288199999993E-2</v>
      </c>
      <c r="R12" s="25">
        <v>0.33640758790000003</v>
      </c>
      <c r="S12" s="25">
        <v>0.57995328850000005</v>
      </c>
      <c r="T12" s="25">
        <f t="shared" si="0"/>
        <v>6.7916539689604427</v>
      </c>
      <c r="U12" s="25">
        <f t="shared" si="1"/>
        <v>7.1266998430267154</v>
      </c>
      <c r="V12" s="25">
        <f t="shared" si="2"/>
        <v>8.0886583036458006</v>
      </c>
      <c r="W12" s="25">
        <f t="shared" si="3"/>
        <v>5.4529627560628811</v>
      </c>
      <c r="X12" s="25">
        <f t="shared" si="4"/>
        <v>5.9722837076259063</v>
      </c>
      <c r="Y12" s="25">
        <f t="shared" si="5"/>
        <v>7.5816401185650149</v>
      </c>
      <c r="Z12" s="33">
        <f t="shared" si="6"/>
        <v>3.8868921736382407</v>
      </c>
      <c r="AA12" s="33">
        <f t="shared" si="7"/>
        <v>4.1688999916877316</v>
      </c>
      <c r="AB12" s="33">
        <f t="shared" si="8"/>
        <v>4.226547671175072</v>
      </c>
      <c r="AC12" s="33">
        <f t="shared" si="9"/>
        <v>1.7200776032</v>
      </c>
      <c r="AD12" s="33">
        <f t="shared" si="10"/>
        <v>1.9827769578000001</v>
      </c>
      <c r="AE12" s="33">
        <f t="shared" si="11"/>
        <v>1.0727620423999999</v>
      </c>
      <c r="AF12" s="33">
        <f t="shared" si="12"/>
        <v>1.3682865688999999</v>
      </c>
      <c r="AG12" s="33">
        <f t="shared" si="13"/>
        <v>12.258476784719209</v>
      </c>
      <c r="AH12" s="33">
        <f t="shared" si="14"/>
        <v>11.841706520924999</v>
      </c>
      <c r="AI12" s="33">
        <f t="shared" si="15"/>
        <v>8.6772056020947872</v>
      </c>
      <c r="AJ12" s="33">
        <f t="shared" si="16"/>
        <v>10.373856344465912</v>
      </c>
      <c r="AK12" s="32">
        <f t="shared" si="17"/>
        <v>77.29464416193747</v>
      </c>
      <c r="AL12" s="32">
        <f t="shared" si="18"/>
        <v>75.41475695429402</v>
      </c>
      <c r="AM12" s="32">
        <f t="shared" si="19"/>
        <v>32.526533576734522</v>
      </c>
      <c r="AN12" s="32">
        <f t="shared" si="20"/>
        <v>34.228988081059569</v>
      </c>
    </row>
    <row r="13" spans="1:43" s="24" customFormat="1" x14ac:dyDescent="0.35">
      <c r="A13" s="9" t="s">
        <v>19</v>
      </c>
      <c r="B13" s="33">
        <v>0.3850841136</v>
      </c>
      <c r="C13" s="33">
        <v>2.0228872628999999</v>
      </c>
      <c r="D13" s="33">
        <v>3.4983887724999998</v>
      </c>
      <c r="E13" s="25">
        <v>7.1837300600000001E-2</v>
      </c>
      <c r="F13" s="25">
        <v>0.33479600440000001</v>
      </c>
      <c r="G13" s="25">
        <v>0.46415275769999997</v>
      </c>
      <c r="H13" s="25">
        <v>0.58345016490000001</v>
      </c>
      <c r="I13" s="33">
        <v>2.5847822939</v>
      </c>
      <c r="J13" s="33">
        <v>3.9076115382999999</v>
      </c>
      <c r="K13" s="25">
        <v>0.12480160110000001</v>
      </c>
      <c r="L13" s="33">
        <v>0.4507277516</v>
      </c>
      <c r="M13" s="25">
        <v>0.55778021290000002</v>
      </c>
      <c r="N13" s="25">
        <v>0.2266735147</v>
      </c>
      <c r="O13" s="25">
        <v>1.1255573183000001</v>
      </c>
      <c r="P13" s="25">
        <v>2.3537738513000002</v>
      </c>
      <c r="Q13" s="25">
        <v>5.4225121899999999E-2</v>
      </c>
      <c r="R13" s="25">
        <v>0.24446681519999999</v>
      </c>
      <c r="S13" s="25">
        <v>0.42720875320000001</v>
      </c>
      <c r="T13" s="25">
        <f t="shared" si="0"/>
        <v>5.3605036712640617</v>
      </c>
      <c r="U13" s="25">
        <f t="shared" si="1"/>
        <v>6.0421487601839488</v>
      </c>
      <c r="V13" s="25">
        <f t="shared" si="2"/>
        <v>7.5371496009965426</v>
      </c>
      <c r="W13" s="25">
        <f t="shared" si="3"/>
        <v>4.6750214721403918</v>
      </c>
      <c r="X13" s="25">
        <f t="shared" si="4"/>
        <v>5.7346863704852913</v>
      </c>
      <c r="Y13" s="25">
        <f t="shared" si="5"/>
        <v>7.0056474717588531</v>
      </c>
      <c r="Z13" s="33">
        <f t="shared" si="6"/>
        <v>4.1802306155811522</v>
      </c>
      <c r="AA13" s="33">
        <f t="shared" si="7"/>
        <v>4.6041313107432345</v>
      </c>
      <c r="AB13" s="33">
        <f t="shared" si="8"/>
        <v>5.5096573599419409</v>
      </c>
      <c r="AC13" s="33">
        <f t="shared" si="9"/>
        <v>1.6378031492999998</v>
      </c>
      <c r="AD13" s="33">
        <f t="shared" si="10"/>
        <v>2.0013321290000001</v>
      </c>
      <c r="AE13" s="33">
        <f t="shared" si="11"/>
        <v>1.4755015095999999</v>
      </c>
      <c r="AF13" s="33">
        <f t="shared" si="12"/>
        <v>1.3228292443999998</v>
      </c>
      <c r="AG13" s="33">
        <f t="shared" si="13"/>
        <v>9.8958502679683598</v>
      </c>
      <c r="AH13" s="33">
        <f t="shared" si="14"/>
        <v>11.477012082990612</v>
      </c>
      <c r="AI13" s="33">
        <f t="shared" si="15"/>
        <v>11.121075614351437</v>
      </c>
      <c r="AJ13" s="33">
        <f t="shared" si="16"/>
        <v>9.2672753515995332</v>
      </c>
      <c r="AK13" s="32">
        <f t="shared" si="17"/>
        <v>80.96363941468762</v>
      </c>
      <c r="AL13" s="32">
        <f t="shared" si="18"/>
        <v>77.427492973898694</v>
      </c>
      <c r="AM13" s="32">
        <f t="shared" si="19"/>
        <v>42.176602017436302</v>
      </c>
      <c r="AN13" s="32">
        <f t="shared" si="20"/>
        <v>33.852629193931968</v>
      </c>
    </row>
    <row r="14" spans="1:43" s="24" customFormat="1" x14ac:dyDescent="0.35">
      <c r="A14" s="9" t="s">
        <v>20</v>
      </c>
      <c r="B14" s="33">
        <v>5.2230917100000003E-2</v>
      </c>
      <c r="C14" s="33">
        <v>0.4918308656</v>
      </c>
      <c r="D14" s="33">
        <v>2.3437152226000002</v>
      </c>
      <c r="E14" s="25">
        <v>1.31211968E-2</v>
      </c>
      <c r="F14" s="25">
        <v>0.1092394275</v>
      </c>
      <c r="G14" s="25">
        <v>0.29778011519999997</v>
      </c>
      <c r="H14" s="25">
        <v>5.5544530202000004</v>
      </c>
      <c r="I14" s="33">
        <v>6.6112748835000001</v>
      </c>
      <c r="J14" s="33">
        <v>7.4581557970999999</v>
      </c>
      <c r="K14" s="25">
        <v>2.5018344099999999E-2</v>
      </c>
      <c r="L14" s="33">
        <v>0.11609076810000001</v>
      </c>
      <c r="M14" s="25">
        <v>0.16003899499999999</v>
      </c>
      <c r="N14" s="25">
        <v>2.6849981841999999</v>
      </c>
      <c r="O14" s="25">
        <v>2.7402836815999998</v>
      </c>
      <c r="P14" s="25">
        <v>2.8101041267000002</v>
      </c>
      <c r="Q14" s="25">
        <v>1.41030518E-2</v>
      </c>
      <c r="R14" s="25">
        <v>0.1018947127</v>
      </c>
      <c r="S14" s="25">
        <v>0.25232458270000002</v>
      </c>
      <c r="T14" s="25">
        <f t="shared" si="0"/>
        <v>3.9806519097404287</v>
      </c>
      <c r="U14" s="25">
        <f t="shared" si="1"/>
        <v>4.5023200583873439</v>
      </c>
      <c r="V14" s="25">
        <f t="shared" si="2"/>
        <v>7.8706236681582169</v>
      </c>
      <c r="W14" s="25">
        <f t="shared" si="3"/>
        <v>222.01521403648775</v>
      </c>
      <c r="X14" s="25">
        <f t="shared" si="4"/>
        <v>56.949187189502283</v>
      </c>
      <c r="Y14" s="25">
        <f t="shared" si="5"/>
        <v>46.602115922435033</v>
      </c>
      <c r="Z14" s="33">
        <f t="shared" si="6"/>
        <v>190.38419643328544</v>
      </c>
      <c r="AA14" s="33">
        <f t="shared" si="7"/>
        <v>26.893286304933071</v>
      </c>
      <c r="AB14" s="33">
        <f t="shared" si="8"/>
        <v>11.136862277271884</v>
      </c>
      <c r="AC14" s="33">
        <f t="shared" si="9"/>
        <v>0.4395999485</v>
      </c>
      <c r="AD14" s="33">
        <f t="shared" si="10"/>
        <v>1.0568218632999997</v>
      </c>
      <c r="AE14" s="33">
        <f t="shared" si="11"/>
        <v>1.8518843570000003</v>
      </c>
      <c r="AF14" s="33">
        <f t="shared" si="12"/>
        <v>0.84688091359999973</v>
      </c>
      <c r="AG14" s="33">
        <f t="shared" si="13"/>
        <v>1.9792196657975933</v>
      </c>
      <c r="AH14" s="33">
        <f t="shared" si="14"/>
        <v>60.185146119030279</v>
      </c>
      <c r="AI14" s="33">
        <f t="shared" si="15"/>
        <v>14.575484850896164</v>
      </c>
      <c r="AJ14" s="33">
        <f t="shared" si="16"/>
        <v>39.466442508084874</v>
      </c>
      <c r="AK14" s="32">
        <f t="shared" si="17"/>
        <v>89.380309217421356</v>
      </c>
      <c r="AL14" s="32">
        <f t="shared" si="18"/>
        <v>15.985144800703244</v>
      </c>
      <c r="AM14" s="32">
        <f t="shared" si="19"/>
        <v>79.014905016728648</v>
      </c>
      <c r="AN14" s="32">
        <f t="shared" si="20"/>
        <v>11.355098185657338</v>
      </c>
    </row>
    <row r="15" spans="1:43" s="24" customFormat="1" x14ac:dyDescent="0.35">
      <c r="A15" s="9" t="s">
        <v>21</v>
      </c>
      <c r="B15" s="33">
        <v>0.33504699170000002</v>
      </c>
      <c r="C15" s="33">
        <v>0.66034213180000001</v>
      </c>
      <c r="D15" s="33">
        <v>2.0993482329000002</v>
      </c>
      <c r="E15" s="25">
        <v>2.08257741E-2</v>
      </c>
      <c r="F15" s="25">
        <v>0.1410042416</v>
      </c>
      <c r="G15" s="25">
        <v>0.58074566699999997</v>
      </c>
      <c r="H15" s="25">
        <v>0.16377279950000001</v>
      </c>
      <c r="I15" s="33">
        <v>0.86300345280000001</v>
      </c>
      <c r="J15" s="33">
        <v>3.9282080344999999</v>
      </c>
      <c r="K15" s="25">
        <v>3.1766419900000002E-2</v>
      </c>
      <c r="L15" s="33">
        <v>0.1451685127</v>
      </c>
      <c r="M15" s="25">
        <v>0.51271567340000002</v>
      </c>
      <c r="N15" s="25">
        <v>0.2657771062</v>
      </c>
      <c r="O15" s="25">
        <v>1.0704760636999999</v>
      </c>
      <c r="P15" s="25">
        <v>4.9076704024</v>
      </c>
      <c r="Q15" s="25">
        <v>3.9267539400000002E-2</v>
      </c>
      <c r="R15" s="25">
        <v>0.17217533290000001</v>
      </c>
      <c r="S15" s="25">
        <v>0.6633203272</v>
      </c>
      <c r="T15" s="25">
        <f t="shared" si="0"/>
        <v>16.088093056766617</v>
      </c>
      <c r="U15" s="25">
        <f t="shared" si="1"/>
        <v>4.6831366511175929</v>
      </c>
      <c r="V15" s="25">
        <f t="shared" si="2"/>
        <v>3.6149184611996428</v>
      </c>
      <c r="W15" s="25">
        <f t="shared" si="3"/>
        <v>5.1555321630688384</v>
      </c>
      <c r="X15" s="25">
        <f t="shared" si="4"/>
        <v>5.9448391166165058</v>
      </c>
      <c r="Y15" s="25">
        <f t="shared" si="5"/>
        <v>7.6615719750688625</v>
      </c>
      <c r="Z15" s="33">
        <f t="shared" si="6"/>
        <v>6.7683667034150856</v>
      </c>
      <c r="AA15" s="33">
        <f t="shared" si="7"/>
        <v>6.2173602087456743</v>
      </c>
      <c r="AB15" s="33">
        <f t="shared" si="8"/>
        <v>7.3986431610142276</v>
      </c>
      <c r="AC15" s="33">
        <f t="shared" si="9"/>
        <v>0.32529514009999999</v>
      </c>
      <c r="AD15" s="33">
        <f t="shared" si="10"/>
        <v>0.6992306533</v>
      </c>
      <c r="AE15" s="33">
        <f t="shared" si="11"/>
        <v>1.4390061011000002</v>
      </c>
      <c r="AF15" s="33">
        <f t="shared" si="12"/>
        <v>3.0652045816999998</v>
      </c>
      <c r="AG15" s="33">
        <f t="shared" si="13"/>
        <v>1.5234015930327423</v>
      </c>
      <c r="AH15" s="33">
        <f t="shared" si="14"/>
        <v>4.1568137392751545</v>
      </c>
      <c r="AI15" s="33">
        <f t="shared" si="15"/>
        <v>5.2018897206453101</v>
      </c>
      <c r="AJ15" s="33">
        <f t="shared" si="16"/>
        <v>23.484285521005393</v>
      </c>
      <c r="AK15" s="32">
        <f t="shared" si="17"/>
        <v>49.261606133367728</v>
      </c>
      <c r="AL15" s="32">
        <f t="shared" si="18"/>
        <v>81.022926505259974</v>
      </c>
      <c r="AM15" s="32">
        <f t="shared" si="19"/>
        <v>68.545374157015587</v>
      </c>
      <c r="AN15" s="32">
        <f t="shared" si="20"/>
        <v>78.030607207648899</v>
      </c>
    </row>
    <row r="16" spans="1:43" s="24" customFormat="1" x14ac:dyDescent="0.35">
      <c r="A16" s="9" t="s">
        <v>22</v>
      </c>
      <c r="B16" s="33">
        <v>1.1077254887000001</v>
      </c>
      <c r="C16" s="33">
        <v>2.6398867778000001</v>
      </c>
      <c r="D16" s="33">
        <v>3.2925293509000002</v>
      </c>
      <c r="E16" s="25">
        <v>9.35640846E-2</v>
      </c>
      <c r="F16" s="25">
        <v>0.18925656799999999</v>
      </c>
      <c r="G16" s="25">
        <v>0.21051842909999999</v>
      </c>
      <c r="H16" s="25">
        <v>3.4602252600000001</v>
      </c>
      <c r="I16" s="33">
        <v>4.6057024479999997</v>
      </c>
      <c r="J16" s="33">
        <v>5.4947756359</v>
      </c>
      <c r="K16" s="25">
        <v>2.88481446E-2</v>
      </c>
      <c r="L16" s="33">
        <v>3.9806635399999998E-2</v>
      </c>
      <c r="M16" s="25">
        <v>3.10723049E-2</v>
      </c>
      <c r="N16" s="25">
        <v>0.95993849669999998</v>
      </c>
      <c r="O16" s="25">
        <v>2.7917518262000001</v>
      </c>
      <c r="P16" s="25">
        <v>3.3656408588</v>
      </c>
      <c r="Q16" s="25">
        <v>5.6416614999999998E-3</v>
      </c>
      <c r="R16" s="25">
        <v>2.1874290599999999E-2</v>
      </c>
      <c r="S16" s="25">
        <v>2.8484636899999999E-2</v>
      </c>
      <c r="T16" s="25">
        <f t="shared" si="0"/>
        <v>11.839216868691516</v>
      </c>
      <c r="U16" s="25">
        <f t="shared" si="1"/>
        <v>13.948719485391917</v>
      </c>
      <c r="V16" s="25">
        <f t="shared" si="2"/>
        <v>15.640100322694268</v>
      </c>
      <c r="W16" s="25">
        <f t="shared" si="3"/>
        <v>119.94619785703654</v>
      </c>
      <c r="X16" s="25">
        <f t="shared" si="4"/>
        <v>115.70187738097553</v>
      </c>
      <c r="Y16" s="25">
        <f t="shared" si="5"/>
        <v>176.83836630671064</v>
      </c>
      <c r="Z16" s="33">
        <f t="shared" si="6"/>
        <v>170.15173574309625</v>
      </c>
      <c r="AA16" s="33">
        <f t="shared" si="7"/>
        <v>127.6270795360102</v>
      </c>
      <c r="AB16" s="33">
        <f t="shared" si="8"/>
        <v>118.1563546207605</v>
      </c>
      <c r="AC16" s="33">
        <f t="shared" si="9"/>
        <v>1.5321612891</v>
      </c>
      <c r="AD16" s="33">
        <f t="shared" si="10"/>
        <v>1.1454771879999996</v>
      </c>
      <c r="AE16" s="33">
        <f t="shared" si="11"/>
        <v>0.65264257310000007</v>
      </c>
      <c r="AF16" s="33">
        <f t="shared" si="12"/>
        <v>0.88907318790000023</v>
      </c>
      <c r="AG16" s="33">
        <f t="shared" si="13"/>
        <v>21.37168802803237</v>
      </c>
      <c r="AH16" s="33">
        <f t="shared" si="14"/>
        <v>132.53386114868061</v>
      </c>
      <c r="AI16" s="33">
        <f t="shared" si="15"/>
        <v>10.207395318145329</v>
      </c>
      <c r="AJ16" s="33">
        <f t="shared" si="16"/>
        <v>157.22225007533521</v>
      </c>
      <c r="AK16" s="32">
        <f t="shared" si="17"/>
        <v>58.038901591713561</v>
      </c>
      <c r="AL16" s="32">
        <f t="shared" si="18"/>
        <v>24.870846541495894</v>
      </c>
      <c r="AM16" s="32">
        <f t="shared" si="19"/>
        <v>19.821921190212098</v>
      </c>
      <c r="AN16" s="32">
        <f t="shared" si="20"/>
        <v>16.180336501662769</v>
      </c>
    </row>
    <row r="17" spans="1:43" s="24" customFormat="1" x14ac:dyDescent="0.35">
      <c r="A17" s="9" t="s">
        <v>23</v>
      </c>
      <c r="B17" s="33">
        <v>0.75870100350000003</v>
      </c>
      <c r="C17" s="33">
        <v>2.6706106352000001</v>
      </c>
      <c r="D17" s="33">
        <v>3.8112295037999999</v>
      </c>
      <c r="E17" s="25">
        <v>1.8917222399999999E-2</v>
      </c>
      <c r="F17" s="25">
        <v>8.5739202200000003E-2</v>
      </c>
      <c r="G17" s="25">
        <v>0.1488300239</v>
      </c>
      <c r="H17" s="25">
        <v>1.2561143829999999</v>
      </c>
      <c r="I17" s="33">
        <v>2.5152197760999999</v>
      </c>
      <c r="J17" s="33">
        <v>4.7278954255999999</v>
      </c>
      <c r="K17" s="25">
        <v>1.9628073699999998E-2</v>
      </c>
      <c r="L17" s="33">
        <v>0.1716302905</v>
      </c>
      <c r="M17" s="25">
        <v>0.45562999279999999</v>
      </c>
      <c r="N17" s="25">
        <v>0.35314531700000001</v>
      </c>
      <c r="O17" s="25">
        <v>2.0211963883999999</v>
      </c>
      <c r="P17" s="25">
        <v>4.0480052192000002</v>
      </c>
      <c r="Q17" s="25">
        <v>3.0381226099999999E-2</v>
      </c>
      <c r="R17" s="25">
        <v>0.14364009229999999</v>
      </c>
      <c r="S17" s="25">
        <v>0.1400268486</v>
      </c>
      <c r="T17" s="25">
        <f t="shared" si="0"/>
        <v>40.106363791546904</v>
      </c>
      <c r="U17" s="25">
        <f t="shared" si="1"/>
        <v>31.148069572310529</v>
      </c>
      <c r="V17" s="25">
        <f t="shared" si="2"/>
        <v>25.607934500909529</v>
      </c>
      <c r="W17" s="25">
        <f t="shared" si="3"/>
        <v>63.995805304113972</v>
      </c>
      <c r="X17" s="25">
        <f t="shared" si="4"/>
        <v>14.654871053195588</v>
      </c>
      <c r="Y17" s="25">
        <f t="shared" si="5"/>
        <v>10.376611505633086</v>
      </c>
      <c r="Z17" s="33">
        <f t="shared" si="6"/>
        <v>11.623800693152408</v>
      </c>
      <c r="AA17" s="33">
        <f t="shared" si="7"/>
        <v>14.071255149144735</v>
      </c>
      <c r="AB17" s="33">
        <f t="shared" si="8"/>
        <v>28.90877899254529</v>
      </c>
      <c r="AC17" s="33">
        <f t="shared" si="9"/>
        <v>1.9119096316999999</v>
      </c>
      <c r="AD17" s="33">
        <f t="shared" si="10"/>
        <v>1.2591053931</v>
      </c>
      <c r="AE17" s="33">
        <f t="shared" si="11"/>
        <v>1.1406188685999998</v>
      </c>
      <c r="AF17" s="33">
        <f t="shared" si="12"/>
        <v>2.2126756495</v>
      </c>
      <c r="AG17" s="33">
        <f t="shared" si="13"/>
        <v>59.552294224162196</v>
      </c>
      <c r="AH17" s="33">
        <f t="shared" si="14"/>
        <v>18.452027178263641</v>
      </c>
      <c r="AI17" s="33">
        <f t="shared" si="15"/>
        <v>29.208893277610329</v>
      </c>
      <c r="AJ17" s="33">
        <f t="shared" si="16"/>
        <v>22.960075602835861</v>
      </c>
      <c r="AK17" s="32">
        <f t="shared" si="17"/>
        <v>71.590729344819621</v>
      </c>
      <c r="AL17" s="32">
        <f t="shared" si="18"/>
        <v>50.05945822564734</v>
      </c>
      <c r="AM17" s="32">
        <f t="shared" si="19"/>
        <v>29.927845265228498</v>
      </c>
      <c r="AN17" s="32">
        <f t="shared" si="20"/>
        <v>46.800435507077601</v>
      </c>
    </row>
    <row r="18" spans="1:43" s="24" customFormat="1" x14ac:dyDescent="0.35">
      <c r="A18" s="9" t="s">
        <v>25</v>
      </c>
      <c r="B18" s="33">
        <v>1.6732418247</v>
      </c>
      <c r="C18" s="33">
        <v>3.4063652431999998</v>
      </c>
      <c r="D18" s="33">
        <v>4.1750233482999999</v>
      </c>
      <c r="E18" s="25">
        <v>2.4661044199999999E-2</v>
      </c>
      <c r="F18" s="25">
        <v>6.5109843000000001E-2</v>
      </c>
      <c r="G18" s="25">
        <v>9.1336928400000003E-2</v>
      </c>
      <c r="H18" s="25">
        <v>1.1104949888</v>
      </c>
      <c r="I18" s="33">
        <v>2.8261427511999999</v>
      </c>
      <c r="J18" s="33">
        <v>4.855814487</v>
      </c>
      <c r="K18" s="25">
        <v>2.8660594500000001E-2</v>
      </c>
      <c r="L18" s="33">
        <v>0.22825206940000001</v>
      </c>
      <c r="M18" s="25">
        <v>0.47311008739999999</v>
      </c>
      <c r="N18" s="25">
        <v>0.61742465970000004</v>
      </c>
      <c r="O18" s="25">
        <v>2.5632545875999999</v>
      </c>
      <c r="P18" s="25">
        <v>4.3762251890000003</v>
      </c>
      <c r="Q18" s="25">
        <v>5.7778945300000002E-2</v>
      </c>
      <c r="R18" s="25">
        <v>0.1697386451</v>
      </c>
      <c r="S18" s="25">
        <v>0.13632084699999999</v>
      </c>
      <c r="T18" s="25">
        <f t="shared" si="0"/>
        <v>67.849593518023056</v>
      </c>
      <c r="U18" s="25">
        <f t="shared" si="1"/>
        <v>52.317208677649546</v>
      </c>
      <c r="V18" s="25">
        <f t="shared" si="2"/>
        <v>45.710135226093279</v>
      </c>
      <c r="W18" s="25">
        <f t="shared" si="3"/>
        <v>38.7464045381194</v>
      </c>
      <c r="X18" s="25">
        <f t="shared" si="4"/>
        <v>12.381674166762231</v>
      </c>
      <c r="Y18" s="25">
        <f t="shared" si="5"/>
        <v>10.263603791847622</v>
      </c>
      <c r="Z18" s="33">
        <f t="shared" si="6"/>
        <v>10.685980100436344</v>
      </c>
      <c r="AA18" s="33">
        <f t="shared" si="7"/>
        <v>15.101184447948677</v>
      </c>
      <c r="AB18" s="33">
        <f t="shared" si="8"/>
        <v>32.102391419266937</v>
      </c>
      <c r="AC18" s="33">
        <f t="shared" si="9"/>
        <v>1.7331234184999997</v>
      </c>
      <c r="AD18" s="33">
        <f t="shared" si="10"/>
        <v>1.7156477623999999</v>
      </c>
      <c r="AE18" s="33">
        <f t="shared" si="11"/>
        <v>0.7686581051000001</v>
      </c>
      <c r="AF18" s="33">
        <f t="shared" si="12"/>
        <v>2.0296717358</v>
      </c>
      <c r="AG18" s="33">
        <f t="shared" si="13"/>
        <v>90.672179549785838</v>
      </c>
      <c r="AH18" s="33">
        <f t="shared" si="14"/>
        <v>21.242591578971506</v>
      </c>
      <c r="AI18" s="33">
        <f t="shared" si="15"/>
        <v>35.135465926753625</v>
      </c>
      <c r="AJ18" s="33">
        <f t="shared" si="16"/>
        <v>20.831746523762824</v>
      </c>
      <c r="AK18" s="32">
        <f t="shared" si="17"/>
        <v>50.87896613435008</v>
      </c>
      <c r="AL18" s="32">
        <f t="shared" si="18"/>
        <v>60.706337699025426</v>
      </c>
      <c r="AM18" s="32">
        <f t="shared" si="19"/>
        <v>18.410869616165979</v>
      </c>
      <c r="AN18" s="32">
        <f t="shared" si="20"/>
        <v>41.798790732921177</v>
      </c>
    </row>
    <row r="19" spans="1:43" s="24" customFormat="1" x14ac:dyDescent="0.35">
      <c r="A19" s="9" t="s">
        <v>26</v>
      </c>
      <c r="B19" s="33">
        <v>0.6489813713</v>
      </c>
      <c r="C19" s="33">
        <v>2.6930608865000001</v>
      </c>
      <c r="D19" s="33">
        <v>4.1226709899999996</v>
      </c>
      <c r="E19" s="25">
        <v>1.8427836100000001E-2</v>
      </c>
      <c r="F19" s="25">
        <v>9.1438961599999993E-2</v>
      </c>
      <c r="G19" s="25">
        <v>0.15655508530000001</v>
      </c>
      <c r="H19" s="25">
        <v>1.6325692036999999</v>
      </c>
      <c r="I19" s="33">
        <v>2.7395012587999998</v>
      </c>
      <c r="J19" s="33">
        <v>5.2456366806999997</v>
      </c>
      <c r="K19" s="25">
        <v>1.9881174800000002E-2</v>
      </c>
      <c r="L19" s="33">
        <v>0.16607118970000001</v>
      </c>
      <c r="M19" s="25">
        <v>0.43290116750000002</v>
      </c>
      <c r="N19" s="25">
        <v>0.53416205910000003</v>
      </c>
      <c r="O19" s="25">
        <v>3.6358406409000001</v>
      </c>
      <c r="P19" s="25">
        <v>5.4985366876999997</v>
      </c>
      <c r="Q19" s="25">
        <v>2.89349962E-2</v>
      </c>
      <c r="R19" s="25">
        <v>0.16569588860000001</v>
      </c>
      <c r="S19" s="25">
        <v>0.2192767249</v>
      </c>
      <c r="T19" s="25">
        <f t="shared" si="0"/>
        <v>35.217448634677183</v>
      </c>
      <c r="U19" s="25">
        <f t="shared" si="1"/>
        <v>29.452006446451161</v>
      </c>
      <c r="V19" s="25">
        <f t="shared" si="2"/>
        <v>26.333676623150865</v>
      </c>
      <c r="W19" s="25">
        <f t="shared" si="3"/>
        <v>82.116334679578387</v>
      </c>
      <c r="X19" s="25">
        <f t="shared" si="4"/>
        <v>16.495945285565686</v>
      </c>
      <c r="Y19" s="25">
        <f t="shared" si="5"/>
        <v>12.117400170097715</v>
      </c>
      <c r="Z19" s="33">
        <f t="shared" si="6"/>
        <v>18.460761335783413</v>
      </c>
      <c r="AA19" s="33">
        <f t="shared" si="7"/>
        <v>21.942853691905064</v>
      </c>
      <c r="AB19" s="33">
        <f t="shared" si="8"/>
        <v>25.075788094735447</v>
      </c>
      <c r="AC19" s="33">
        <f t="shared" si="9"/>
        <v>2.0440795152</v>
      </c>
      <c r="AD19" s="33">
        <f t="shared" si="10"/>
        <v>1.1069320550999999</v>
      </c>
      <c r="AE19" s="33">
        <f t="shared" si="11"/>
        <v>1.4296101034999995</v>
      </c>
      <c r="AF19" s="33">
        <f t="shared" si="12"/>
        <v>2.5061354218999998</v>
      </c>
      <c r="AG19" s="33">
        <f t="shared" si="13"/>
        <v>60.202243058729167</v>
      </c>
      <c r="AH19" s="33">
        <f t="shared" si="14"/>
        <v>18.259890615768381</v>
      </c>
      <c r="AI19" s="33">
        <f t="shared" si="15"/>
        <v>37.646890162758226</v>
      </c>
      <c r="AJ19" s="33">
        <f t="shared" si="16"/>
        <v>30.367845787618968</v>
      </c>
      <c r="AK19" s="32">
        <f t="shared" si="17"/>
        <v>75.901719320448038</v>
      </c>
      <c r="AL19" s="32">
        <f t="shared" si="18"/>
        <v>40.406334968609436</v>
      </c>
      <c r="AM19" s="32">
        <f t="shared" si="19"/>
        <v>34.676793442107773</v>
      </c>
      <c r="AN19" s="32">
        <f t="shared" si="20"/>
        <v>47.77561951861238</v>
      </c>
    </row>
    <row r="20" spans="1:43" s="24" customFormat="1" x14ac:dyDescent="0.35">
      <c r="A20" s="9" t="s">
        <v>28</v>
      </c>
      <c r="B20" s="33">
        <v>1.2941429635999999</v>
      </c>
      <c r="C20" s="33">
        <v>3.4463741919999999</v>
      </c>
      <c r="D20" s="33">
        <v>4.5581900036</v>
      </c>
      <c r="E20" s="25">
        <v>1.7289381499999999E-2</v>
      </c>
      <c r="F20" s="25">
        <v>5.5946851999999998E-2</v>
      </c>
      <c r="G20" s="25">
        <v>7.9115159500000004E-2</v>
      </c>
      <c r="H20" s="25">
        <v>1.9378270549000001</v>
      </c>
      <c r="I20" s="33">
        <v>4.5187417101999996</v>
      </c>
      <c r="J20" s="33">
        <v>7.3602257714999997</v>
      </c>
      <c r="K20" s="25">
        <v>2.0198225199999999E-2</v>
      </c>
      <c r="L20" s="33">
        <v>0.11590505130000001</v>
      </c>
      <c r="M20" s="25">
        <v>0.122941963</v>
      </c>
      <c r="N20" s="25">
        <v>2.8707519144</v>
      </c>
      <c r="O20" s="25">
        <v>4.2598150334999998</v>
      </c>
      <c r="P20" s="25">
        <v>5.2388915068999999</v>
      </c>
      <c r="Q20" s="25">
        <v>7.7832218999999998E-3</v>
      </c>
      <c r="R20" s="25">
        <v>7.5264065E-3</v>
      </c>
      <c r="S20" s="25">
        <v>1.39777028E-2</v>
      </c>
      <c r="T20" s="25">
        <f t="shared" si="0"/>
        <v>74.851894707743014</v>
      </c>
      <c r="U20" s="25">
        <f t="shared" si="1"/>
        <v>61.600859901822538</v>
      </c>
      <c r="V20" s="25">
        <f t="shared" si="2"/>
        <v>57.614621930958755</v>
      </c>
      <c r="W20" s="25">
        <f t="shared" si="3"/>
        <v>95.940461882759877</v>
      </c>
      <c r="X20" s="25">
        <f t="shared" si="4"/>
        <v>38.986581339790142</v>
      </c>
      <c r="Y20" s="25">
        <f t="shared" si="5"/>
        <v>59.867482118371576</v>
      </c>
      <c r="Z20" s="33">
        <f t="shared" si="6"/>
        <v>368.83850303689786</v>
      </c>
      <c r="AA20" s="33">
        <f t="shared" si="7"/>
        <v>565.98258856999018</v>
      </c>
      <c r="AB20" s="33">
        <f t="shared" si="8"/>
        <v>374.80346963021708</v>
      </c>
      <c r="AC20" s="33">
        <f t="shared" si="9"/>
        <v>2.1522312283999998</v>
      </c>
      <c r="AD20" s="33">
        <f t="shared" si="10"/>
        <v>2.5809146552999995</v>
      </c>
      <c r="AE20" s="33">
        <f t="shared" si="11"/>
        <v>1.1118158116000001</v>
      </c>
      <c r="AF20" s="33">
        <f t="shared" si="12"/>
        <v>2.8414840613000001</v>
      </c>
      <c r="AG20" s="33">
        <f t="shared" si="13"/>
        <v>132.57929437699582</v>
      </c>
      <c r="AH20" s="33">
        <f t="shared" si="14"/>
        <v>100.62103913990987</v>
      </c>
      <c r="AI20" s="33">
        <f t="shared" si="15"/>
        <v>64.056847642196075</v>
      </c>
      <c r="AJ20" s="33">
        <f t="shared" si="16"/>
        <v>170.11249622951559</v>
      </c>
      <c r="AK20" s="32">
        <f t="shared" si="17"/>
        <v>62.449145348056845</v>
      </c>
      <c r="AL20" s="32">
        <f t="shared" si="18"/>
        <v>57.115781799924299</v>
      </c>
      <c r="AM20" s="32">
        <f t="shared" si="19"/>
        <v>24.39160743018396</v>
      </c>
      <c r="AN20" s="32">
        <f t="shared" si="20"/>
        <v>38.605936142647856</v>
      </c>
    </row>
    <row r="21" spans="1:43" s="24" customFormat="1" x14ac:dyDescent="0.35">
      <c r="A21" s="9" t="s">
        <v>29</v>
      </c>
      <c r="B21" s="33">
        <v>0.59237245839999997</v>
      </c>
      <c r="C21" s="33">
        <v>2.4844081889999998</v>
      </c>
      <c r="D21" s="33">
        <v>3.8822031585999999</v>
      </c>
      <c r="E21" s="25">
        <v>1.8765639899999999E-2</v>
      </c>
      <c r="F21" s="25">
        <v>9.7491090700000005E-2</v>
      </c>
      <c r="G21" s="25">
        <v>0.17737377309999999</v>
      </c>
      <c r="H21" s="25">
        <v>1.0478331755000001</v>
      </c>
      <c r="I21" s="33">
        <v>2.3823950299000001</v>
      </c>
      <c r="J21" s="33">
        <v>4.7803024789000004</v>
      </c>
      <c r="K21" s="25">
        <v>1.81623445E-2</v>
      </c>
      <c r="L21" s="33">
        <v>0.1711593857</v>
      </c>
      <c r="M21" s="25">
        <v>0.51190087009999996</v>
      </c>
      <c r="N21" s="25">
        <v>0.21016275370000001</v>
      </c>
      <c r="O21" s="25">
        <v>1.5601732689000001</v>
      </c>
      <c r="P21" s="25">
        <v>3.1626692927</v>
      </c>
      <c r="Q21" s="25">
        <v>2.6754703599999999E-2</v>
      </c>
      <c r="R21" s="25">
        <v>0.1678797957</v>
      </c>
      <c r="S21" s="25">
        <v>0.21791125389999999</v>
      </c>
      <c r="T21" s="25">
        <f t="shared" si="0"/>
        <v>31.56686697371828</v>
      </c>
      <c r="U21" s="25">
        <f t="shared" si="1"/>
        <v>25.483438242013634</v>
      </c>
      <c r="V21" s="25">
        <f t="shared" si="2"/>
        <v>21.887131850159644</v>
      </c>
      <c r="W21" s="25">
        <f t="shared" si="3"/>
        <v>57.692616473605604</v>
      </c>
      <c r="X21" s="25">
        <f t="shared" si="4"/>
        <v>13.919160904653797</v>
      </c>
      <c r="Y21" s="25">
        <f t="shared" si="5"/>
        <v>9.3383363032107507</v>
      </c>
      <c r="Z21" s="33">
        <f t="shared" si="6"/>
        <v>7.8551703222755949</v>
      </c>
      <c r="AA21" s="33">
        <f t="shared" si="7"/>
        <v>9.2933950889958101</v>
      </c>
      <c r="AB21" s="33">
        <f t="shared" si="8"/>
        <v>14.513565665366492</v>
      </c>
      <c r="AC21" s="33">
        <f t="shared" si="9"/>
        <v>1.8920357306</v>
      </c>
      <c r="AD21" s="33">
        <f t="shared" si="10"/>
        <v>1.3345618544</v>
      </c>
      <c r="AE21" s="33">
        <f t="shared" si="11"/>
        <v>1.3977949696</v>
      </c>
      <c r="AF21" s="33">
        <f t="shared" si="12"/>
        <v>2.3979074490000003</v>
      </c>
      <c r="AG21" s="33">
        <f t="shared" si="13"/>
        <v>48.215575692428246</v>
      </c>
      <c r="AH21" s="33">
        <f t="shared" si="14"/>
        <v>18.575981188606754</v>
      </c>
      <c r="AI21" s="33">
        <f t="shared" si="15"/>
        <v>30.593722799125093</v>
      </c>
      <c r="AJ21" s="33">
        <f t="shared" si="16"/>
        <v>22.392466182736186</v>
      </c>
      <c r="AK21" s="32">
        <f t="shared" si="17"/>
        <v>76.156395675123093</v>
      </c>
      <c r="AL21" s="32">
        <f t="shared" si="18"/>
        <v>56.017656083509266</v>
      </c>
      <c r="AM21" s="32">
        <f t="shared" si="19"/>
        <v>36.005198916588206</v>
      </c>
      <c r="AN21" s="32">
        <f t="shared" si="20"/>
        <v>50.162253530696759</v>
      </c>
    </row>
    <row r="22" spans="1:43" s="24" customFormat="1" x14ac:dyDescent="0.35">
      <c r="A22" s="9" t="s">
        <v>30</v>
      </c>
      <c r="B22" s="33">
        <v>1.4729900145000001</v>
      </c>
      <c r="C22" s="33">
        <v>3.4655982985999998</v>
      </c>
      <c r="D22" s="33">
        <v>4.4928877885</v>
      </c>
      <c r="E22" s="25">
        <v>1.5491398700000001E-2</v>
      </c>
      <c r="F22" s="25">
        <v>4.5762658300000002E-2</v>
      </c>
      <c r="G22" s="25">
        <v>6.1955982200000002E-2</v>
      </c>
      <c r="H22" s="25">
        <v>2.0238857557999999</v>
      </c>
      <c r="I22" s="33">
        <v>5.1194814681</v>
      </c>
      <c r="J22" s="33">
        <v>7.3485657654000001</v>
      </c>
      <c r="K22" s="25">
        <v>2.02482657E-2</v>
      </c>
      <c r="L22" s="33">
        <v>9.3847903400000002E-2</v>
      </c>
      <c r="M22" s="25">
        <v>9.1928125599999994E-2</v>
      </c>
      <c r="N22" s="25">
        <v>3.7876536411999999</v>
      </c>
      <c r="O22" s="25">
        <v>4.6106783569000003</v>
      </c>
      <c r="P22" s="25">
        <v>5.3626005973000002</v>
      </c>
      <c r="Q22" s="25">
        <v>1.8428622999999999E-3</v>
      </c>
      <c r="R22" s="25">
        <v>2.5460897999999999E-3</v>
      </c>
      <c r="S22" s="25">
        <v>6.1051422999999997E-3</v>
      </c>
      <c r="T22" s="25">
        <f t="shared" si="0"/>
        <v>95.084378307299005</v>
      </c>
      <c r="U22" s="25">
        <f t="shared" si="1"/>
        <v>75.729829239399749</v>
      </c>
      <c r="V22" s="25">
        <f t="shared" si="2"/>
        <v>72.517416865356381</v>
      </c>
      <c r="W22" s="25">
        <f t="shared" si="3"/>
        <v>99.953536060127846</v>
      </c>
      <c r="X22" s="25">
        <f t="shared" si="4"/>
        <v>54.550834729676019</v>
      </c>
      <c r="Y22" s="25">
        <f t="shared" si="5"/>
        <v>79.938166012165496</v>
      </c>
      <c r="Z22" s="33">
        <f t="shared" si="6"/>
        <v>2055.3101776513636</v>
      </c>
      <c r="AA22" s="33">
        <f t="shared" si="7"/>
        <v>1810.8859934555335</v>
      </c>
      <c r="AB22" s="33">
        <f t="shared" si="8"/>
        <v>878.37438241202017</v>
      </c>
      <c r="AC22" s="33">
        <f t="shared" si="9"/>
        <v>1.9926082840999997</v>
      </c>
      <c r="AD22" s="33">
        <f t="shared" si="10"/>
        <v>3.0955957123000002</v>
      </c>
      <c r="AE22" s="33">
        <f t="shared" si="11"/>
        <v>1.0272894899000002</v>
      </c>
      <c r="AF22" s="33">
        <f t="shared" si="12"/>
        <v>2.2290842973</v>
      </c>
      <c r="AG22" s="33">
        <f t="shared" si="13"/>
        <v>150.89988509590631</v>
      </c>
      <c r="AH22" s="33">
        <f t="shared" si="14"/>
        <v>168.86733009157103</v>
      </c>
      <c r="AI22" s="33">
        <f t="shared" si="15"/>
        <v>74.49638018047763</v>
      </c>
      <c r="AJ22" s="33">
        <f t="shared" si="16"/>
        <v>178.18891061267868</v>
      </c>
      <c r="AK22" s="32">
        <f t="shared" si="17"/>
        <v>57.496804661548772</v>
      </c>
      <c r="AL22" s="32">
        <f t="shared" si="18"/>
        <v>60.466977595074148</v>
      </c>
      <c r="AM22" s="32">
        <f t="shared" si="19"/>
        <v>22.864792940732936</v>
      </c>
      <c r="AN22" s="32">
        <f t="shared" si="20"/>
        <v>30.333596629092227</v>
      </c>
    </row>
    <row r="23" spans="1:43" s="24" customFormat="1" x14ac:dyDescent="0.35">
      <c r="A23" s="9" t="s">
        <v>31</v>
      </c>
      <c r="B23" s="33">
        <v>0.7423667894</v>
      </c>
      <c r="C23" s="33">
        <v>2.6821580781000001</v>
      </c>
      <c r="D23" s="33">
        <v>3.8892749827999999</v>
      </c>
      <c r="E23" s="25">
        <v>1.8749526799999999E-2</v>
      </c>
      <c r="F23" s="25">
        <v>8.6361751E-2</v>
      </c>
      <c r="G23" s="25">
        <v>0.1482445701</v>
      </c>
      <c r="H23" s="25">
        <v>1.4572544236</v>
      </c>
      <c r="I23" s="33">
        <v>2.5954599322999998</v>
      </c>
      <c r="J23" s="33">
        <v>4.8590496694</v>
      </c>
      <c r="K23" s="25">
        <v>2.0076546000000001E-2</v>
      </c>
      <c r="L23" s="33">
        <v>0.1707423341</v>
      </c>
      <c r="M23" s="25">
        <v>0.44620078289999998</v>
      </c>
      <c r="N23" s="25">
        <v>0.37795792169999998</v>
      </c>
      <c r="O23" s="25">
        <v>2.2100727941999998</v>
      </c>
      <c r="P23" s="25">
        <v>4.3580090562000002</v>
      </c>
      <c r="Q23" s="25">
        <v>3.0485079799999999E-2</v>
      </c>
      <c r="R23" s="25">
        <v>0.1368906503</v>
      </c>
      <c r="S23" s="25">
        <v>0.13811999820000001</v>
      </c>
      <c r="T23" s="25">
        <f t="shared" si="0"/>
        <v>39.593894678984647</v>
      </c>
      <c r="U23" s="25">
        <f t="shared" si="1"/>
        <v>31.05724521611425</v>
      </c>
      <c r="V23" s="25">
        <f t="shared" si="2"/>
        <v>26.235530786567406</v>
      </c>
      <c r="W23" s="25">
        <f t="shared" si="3"/>
        <v>72.584916927443587</v>
      </c>
      <c r="X23" s="25">
        <f t="shared" si="4"/>
        <v>15.201033451843855</v>
      </c>
      <c r="Y23" s="25">
        <f t="shared" si="5"/>
        <v>10.889827753818583</v>
      </c>
      <c r="Z23" s="33">
        <f t="shared" si="6"/>
        <v>12.39812800818058</v>
      </c>
      <c r="AA23" s="33">
        <f t="shared" si="7"/>
        <v>16.144804552805898</v>
      </c>
      <c r="AB23" s="33">
        <f t="shared" si="8"/>
        <v>31.552339364278964</v>
      </c>
      <c r="AC23" s="33">
        <f t="shared" si="9"/>
        <v>1.9397912886999999</v>
      </c>
      <c r="AD23" s="33">
        <f t="shared" si="10"/>
        <v>1.1382055086999998</v>
      </c>
      <c r="AE23" s="33">
        <f t="shared" si="11"/>
        <v>1.2071169046999999</v>
      </c>
      <c r="AF23" s="33">
        <f t="shared" si="12"/>
        <v>2.2635897371000002</v>
      </c>
      <c r="AG23" s="33">
        <f t="shared" si="13"/>
        <v>60.244573721238169</v>
      </c>
      <c r="AH23" s="33">
        <f t="shared" si="14"/>
        <v>17.301900012821651</v>
      </c>
      <c r="AI23" s="33">
        <f t="shared" si="15"/>
        <v>31.669352716242798</v>
      </c>
      <c r="AJ23" s="33">
        <f t="shared" si="16"/>
        <v>24.650102342330491</v>
      </c>
      <c r="AK23" s="32">
        <f t="shared" si="17"/>
        <v>72.322034429608209</v>
      </c>
      <c r="AL23" s="32">
        <f t="shared" si="18"/>
        <v>43.853711418745135</v>
      </c>
      <c r="AM23" s="32">
        <f t="shared" si="19"/>
        <v>31.037067577848713</v>
      </c>
      <c r="AN23" s="32">
        <f t="shared" si="20"/>
        <v>46.585029812619929</v>
      </c>
    </row>
    <row r="24" spans="1:43" s="24" customFormat="1" x14ac:dyDescent="0.35">
      <c r="A24" s="9" t="s">
        <v>32</v>
      </c>
      <c r="B24" s="33">
        <v>1.1658075251</v>
      </c>
      <c r="C24" s="33">
        <v>1.7415239040999999</v>
      </c>
      <c r="D24" s="33">
        <v>2.7771372096000002</v>
      </c>
      <c r="E24" s="25">
        <v>1.8212809699999999E-2</v>
      </c>
      <c r="F24" s="25">
        <v>0.12819700010000001</v>
      </c>
      <c r="G24" s="25">
        <v>0.22363429439999999</v>
      </c>
      <c r="H24" s="25">
        <v>2.0533142577999999</v>
      </c>
      <c r="I24" s="33">
        <v>2.9616948137999999</v>
      </c>
      <c r="J24" s="33">
        <v>3.6414246285999998</v>
      </c>
      <c r="K24" s="25">
        <v>1.8154176800000001E-2</v>
      </c>
      <c r="L24" s="33">
        <v>7.8112529999999999E-2</v>
      </c>
      <c r="M24" s="25">
        <v>0.11258659779999999</v>
      </c>
      <c r="N24" s="25">
        <v>0.71448182360000001</v>
      </c>
      <c r="O24" s="25">
        <v>1.2941035458000001</v>
      </c>
      <c r="P24" s="25">
        <v>1.9038132449</v>
      </c>
      <c r="Q24" s="25">
        <v>2.9306834399999999E-2</v>
      </c>
      <c r="R24" s="25">
        <v>0.1228229723</v>
      </c>
      <c r="S24" s="25">
        <v>0.15927854229999999</v>
      </c>
      <c r="T24" s="25">
        <f t="shared" si="0"/>
        <v>64.010306169289194</v>
      </c>
      <c r="U24" s="25">
        <f t="shared" si="1"/>
        <v>13.584747714388987</v>
      </c>
      <c r="V24" s="25">
        <f t="shared" si="2"/>
        <v>12.41820811540075</v>
      </c>
      <c r="W24" s="25">
        <f t="shared" si="3"/>
        <v>113.10423383119193</v>
      </c>
      <c r="X24" s="25">
        <f t="shared" si="4"/>
        <v>37.9157455762859</v>
      </c>
      <c r="Y24" s="25">
        <f t="shared" si="5"/>
        <v>32.343322382550937</v>
      </c>
      <c r="Z24" s="33">
        <f t="shared" si="6"/>
        <v>24.379358543070762</v>
      </c>
      <c r="AA24" s="33">
        <f t="shared" si="7"/>
        <v>10.536331449780427</v>
      </c>
      <c r="AB24" s="33">
        <f t="shared" si="8"/>
        <v>11.95272895776621</v>
      </c>
      <c r="AC24" s="33">
        <f t="shared" si="9"/>
        <v>0.57571637899999994</v>
      </c>
      <c r="AD24" s="33">
        <f t="shared" si="10"/>
        <v>0.90838055600000001</v>
      </c>
      <c r="AE24" s="33">
        <f t="shared" si="11"/>
        <v>1.0356133055000003</v>
      </c>
      <c r="AF24" s="33">
        <f t="shared" si="12"/>
        <v>0.67972981479999994</v>
      </c>
      <c r="AG24" s="33">
        <f t="shared" si="13"/>
        <v>7.8209617637565527</v>
      </c>
      <c r="AH24" s="33">
        <f t="shared" si="14"/>
        <v>34.441926047741127</v>
      </c>
      <c r="AI24" s="33">
        <f t="shared" si="15"/>
        <v>12.8604615547771</v>
      </c>
      <c r="AJ24" s="33">
        <f t="shared" si="16"/>
        <v>21.984720533108042</v>
      </c>
      <c r="AK24" s="32">
        <f t="shared" si="17"/>
        <v>33.058195620778669</v>
      </c>
      <c r="AL24" s="32">
        <f t="shared" si="18"/>
        <v>30.670970951071869</v>
      </c>
      <c r="AM24" s="32">
        <f t="shared" si="19"/>
        <v>37.290678397887405</v>
      </c>
      <c r="AN24" s="32">
        <f t="shared" si="20"/>
        <v>18.666590253203516</v>
      </c>
    </row>
    <row r="25" spans="1:43" s="24" customFormat="1" x14ac:dyDescent="0.35">
      <c r="A25" s="9" t="s">
        <v>33</v>
      </c>
      <c r="B25" s="33">
        <v>0.83230511610000002</v>
      </c>
      <c r="C25" s="33">
        <v>1.5314941150000001</v>
      </c>
      <c r="D25" s="33">
        <v>2.6102188647000002</v>
      </c>
      <c r="E25" s="25">
        <v>1.7022566400000001E-2</v>
      </c>
      <c r="F25" s="25">
        <v>0.1240960559</v>
      </c>
      <c r="G25" s="25">
        <v>0.2304226046</v>
      </c>
      <c r="H25" s="25">
        <v>1.1116153061</v>
      </c>
      <c r="I25" s="33">
        <v>2.2089067249999998</v>
      </c>
      <c r="J25" s="33">
        <v>3.1849827942000002</v>
      </c>
      <c r="K25" s="25">
        <v>2.28144957E-2</v>
      </c>
      <c r="L25" s="33">
        <v>0.1094877606</v>
      </c>
      <c r="M25" s="25">
        <v>0.1661383545</v>
      </c>
      <c r="N25" s="25">
        <v>7.8003802299999994E-2</v>
      </c>
      <c r="O25" s="25">
        <v>0.62960885820000001</v>
      </c>
      <c r="P25" s="25">
        <v>1.6763177516000001</v>
      </c>
      <c r="Q25" s="25">
        <v>2.7325273600000002E-2</v>
      </c>
      <c r="R25" s="25">
        <v>0.1648445388</v>
      </c>
      <c r="S25" s="25">
        <v>0.26685430199999999</v>
      </c>
      <c r="T25" s="25">
        <f t="shared" si="0"/>
        <v>48.894220562417658</v>
      </c>
      <c r="U25" s="25">
        <f t="shared" si="1"/>
        <v>12.341198951835503</v>
      </c>
      <c r="V25" s="25">
        <f t="shared" si="2"/>
        <v>11.327963544337091</v>
      </c>
      <c r="W25" s="25">
        <f t="shared" si="3"/>
        <v>48.724079669225389</v>
      </c>
      <c r="X25" s="25">
        <f t="shared" si="4"/>
        <v>20.174919213755476</v>
      </c>
      <c r="Y25" s="25">
        <f t="shared" si="5"/>
        <v>19.170665339652199</v>
      </c>
      <c r="Z25" s="33">
        <f t="shared" si="6"/>
        <v>2.8546393877644465</v>
      </c>
      <c r="AA25" s="33">
        <f t="shared" si="7"/>
        <v>3.8194098681296444</v>
      </c>
      <c r="AB25" s="33">
        <f t="shared" si="8"/>
        <v>6.2817715099080553</v>
      </c>
      <c r="AC25" s="33">
        <f t="shared" si="9"/>
        <v>0.69918899890000008</v>
      </c>
      <c r="AD25" s="33">
        <f t="shared" si="10"/>
        <v>1.0972914188999998</v>
      </c>
      <c r="AE25" s="33">
        <f t="shared" si="11"/>
        <v>1.0787247497000001</v>
      </c>
      <c r="AF25" s="33">
        <f t="shared" si="12"/>
        <v>0.97607606920000034</v>
      </c>
      <c r="AG25" s="33">
        <f t="shared" si="13"/>
        <v>8.628830540359596</v>
      </c>
      <c r="AH25" s="33">
        <f t="shared" si="14"/>
        <v>22.137765730254614</v>
      </c>
      <c r="AI25" s="33">
        <f t="shared" si="15"/>
        <v>12.219754638975754</v>
      </c>
      <c r="AJ25" s="33">
        <f t="shared" si="16"/>
        <v>18.712027668676409</v>
      </c>
      <c r="AK25" s="32">
        <f t="shared" si="17"/>
        <v>45.654044116258326</v>
      </c>
      <c r="AL25" s="32">
        <f t="shared" si="18"/>
        <v>49.675769758906405</v>
      </c>
      <c r="AM25" s="32">
        <f t="shared" si="19"/>
        <v>41.326984655900915</v>
      </c>
      <c r="AN25" s="32">
        <f t="shared" si="20"/>
        <v>30.646195985029486</v>
      </c>
    </row>
    <row r="26" spans="1:43" s="24" customFormat="1" x14ac:dyDescent="0.35">
      <c r="A26" s="9" t="s">
        <v>34</v>
      </c>
      <c r="B26" s="33">
        <v>0.96129644189999996</v>
      </c>
      <c r="C26" s="33">
        <v>1.9967487775999999</v>
      </c>
      <c r="D26" s="33">
        <v>2.8807290840999999</v>
      </c>
      <c r="E26" s="25">
        <v>3.9916964999999999E-2</v>
      </c>
      <c r="F26" s="25">
        <v>0.1188899724</v>
      </c>
      <c r="G26" s="25">
        <v>0.13864155019999999</v>
      </c>
      <c r="H26" s="25">
        <v>1.1380939056999999</v>
      </c>
      <c r="I26" s="33">
        <v>2.4522104892000001</v>
      </c>
      <c r="J26" s="33">
        <v>3.7938213193000001</v>
      </c>
      <c r="K26" s="25">
        <v>4.0957871600000001E-2</v>
      </c>
      <c r="L26" s="33">
        <v>0.15895353449999999</v>
      </c>
      <c r="M26" s="25">
        <v>0.2009494899</v>
      </c>
      <c r="N26" s="25">
        <v>1.7054028087999999</v>
      </c>
      <c r="O26" s="25">
        <v>2.6580710222000001</v>
      </c>
      <c r="P26" s="25">
        <v>3.4375446795000002</v>
      </c>
      <c r="Q26" s="25">
        <v>3.1507763799999998E-2</v>
      </c>
      <c r="R26" s="25">
        <v>0.1055940268</v>
      </c>
      <c r="S26" s="25">
        <v>0.1452148265</v>
      </c>
      <c r="T26" s="25">
        <f t="shared" si="0"/>
        <v>24.082403106047767</v>
      </c>
      <c r="U26" s="25">
        <f t="shared" si="1"/>
        <v>16.79493011304627</v>
      </c>
      <c r="V26" s="25">
        <f t="shared" si="2"/>
        <v>20.778252118101317</v>
      </c>
      <c r="W26" s="25">
        <f t="shared" si="3"/>
        <v>27.786939634333926</v>
      </c>
      <c r="X26" s="25">
        <f t="shared" si="4"/>
        <v>15.427215864772105</v>
      </c>
      <c r="Y26" s="25">
        <f t="shared" si="5"/>
        <v>18.879477231755839</v>
      </c>
      <c r="Z26" s="33">
        <f t="shared" si="6"/>
        <v>54.126431175036295</v>
      </c>
      <c r="AA26" s="33">
        <f t="shared" si="7"/>
        <v>25.172550974256435</v>
      </c>
      <c r="AB26" s="33">
        <f t="shared" si="8"/>
        <v>23.672132951933804</v>
      </c>
      <c r="AC26" s="33">
        <f t="shared" si="9"/>
        <v>1.0354523357000001</v>
      </c>
      <c r="AD26" s="33">
        <f t="shared" si="10"/>
        <v>1.3141165835000002</v>
      </c>
      <c r="AE26" s="33">
        <f t="shared" si="11"/>
        <v>0.88398030650000003</v>
      </c>
      <c r="AF26" s="33">
        <f t="shared" si="12"/>
        <v>1.3416108301</v>
      </c>
      <c r="AG26" s="33">
        <f t="shared" si="13"/>
        <v>17.390349613472026</v>
      </c>
      <c r="AH26" s="33">
        <f t="shared" si="14"/>
        <v>20.273160205131319</v>
      </c>
      <c r="AI26" s="33">
        <f t="shared" si="15"/>
        <v>18.367565675893477</v>
      </c>
      <c r="AJ26" s="33">
        <f t="shared" si="16"/>
        <v>25.328911120750004</v>
      </c>
      <c r="AK26" s="32">
        <f t="shared" si="17"/>
        <v>51.85691596839569</v>
      </c>
      <c r="AL26" s="32">
        <f t="shared" si="18"/>
        <v>53.589061350468022</v>
      </c>
      <c r="AM26" s="32">
        <f t="shared" si="19"/>
        <v>30.685992354472791</v>
      </c>
      <c r="AN26" s="32">
        <f t="shared" si="20"/>
        <v>35.363047365328775</v>
      </c>
    </row>
    <row r="27" spans="1:43" s="24" customFormat="1" x14ac:dyDescent="0.35">
      <c r="A27" s="37" t="s">
        <v>63</v>
      </c>
      <c r="B27" s="40">
        <v>0.1095589813</v>
      </c>
      <c r="C27" s="40">
        <v>0.45816949350000002</v>
      </c>
      <c r="D27" s="40">
        <v>0.74203724739999999</v>
      </c>
      <c r="E27" s="40">
        <v>5.9720371799999998E-2</v>
      </c>
      <c r="F27" s="40">
        <v>0.21586509409999999</v>
      </c>
      <c r="G27" s="40">
        <v>0.29433544830000002</v>
      </c>
      <c r="H27" s="21">
        <v>0.1104842194</v>
      </c>
      <c r="I27" s="40">
        <v>0.45670052160000002</v>
      </c>
      <c r="J27" s="40">
        <v>0.74058984360000002</v>
      </c>
      <c r="K27" s="21">
        <v>6.0444464400000002E-2</v>
      </c>
      <c r="L27" s="40">
        <v>0.2179873591</v>
      </c>
      <c r="M27" s="21">
        <v>0.29496576679999997</v>
      </c>
      <c r="N27" s="21">
        <v>0.59139473659999997</v>
      </c>
      <c r="O27" s="40">
        <v>3.1455255290999999</v>
      </c>
      <c r="P27" s="40">
        <v>4.4558005687</v>
      </c>
      <c r="Q27" s="21">
        <v>8.6024889E-3</v>
      </c>
      <c r="R27" s="40">
        <v>5.4509256899999997E-2</v>
      </c>
      <c r="S27" s="21">
        <v>8.4030875099999999E-2</v>
      </c>
      <c r="T27" s="21">
        <f t="shared" si="0"/>
        <v>1.8345328067766651</v>
      </c>
      <c r="U27" s="21">
        <f t="shared" si="1"/>
        <v>2.1224806882753908</v>
      </c>
      <c r="V27" s="21">
        <f t="shared" si="2"/>
        <v>2.5210597353658946</v>
      </c>
      <c r="W27" s="21">
        <f t="shared" si="3"/>
        <v>1.8278633204333596</v>
      </c>
      <c r="X27" s="21">
        <f t="shared" si="4"/>
        <v>2.0950780058328622</v>
      </c>
      <c r="Y27" s="21">
        <f t="shared" si="5"/>
        <v>2.5107654072350476</v>
      </c>
      <c r="Z27" s="33">
        <f t="shared" ref="Z27:Z29" si="21">N27/Q27</f>
        <v>68.746933994881402</v>
      </c>
      <c r="AA27" s="33">
        <f t="shared" ref="AA27:AA29" si="22">O27/R27</f>
        <v>57.706263265900439</v>
      </c>
      <c r="AB27" s="33">
        <f t="shared" ref="AB27:AB29" si="23">P27/S27</f>
        <v>53.025754681210024</v>
      </c>
      <c r="AC27" s="40">
        <f>F27-E27</f>
        <v>0.15614472229999998</v>
      </c>
      <c r="AD27" s="40">
        <f>L27-K27</f>
        <v>0.15754289469999999</v>
      </c>
      <c r="AE27" s="40">
        <f>G27-F27</f>
        <v>7.8470354200000036E-2</v>
      </c>
      <c r="AF27" s="40">
        <f>M27-L27</f>
        <v>7.6978407699999973E-2</v>
      </c>
      <c r="AG27" s="40">
        <f t="shared" ref="AG27:AG29" si="24">AC27*X27</f>
        <v>0.32713537341761001</v>
      </c>
      <c r="AH27" s="40">
        <f t="shared" ref="AH27:AH29" si="25">AD27*AA27</f>
        <v>9.09121175723023</v>
      </c>
      <c r="AI27" s="40">
        <f t="shared" ref="AI27:AI29" si="26">AE27*Y27</f>
        <v>0.19702065081884151</v>
      </c>
      <c r="AJ27" s="40">
        <f t="shared" ref="AJ27:AJ29" si="27">AF27*AB27</f>
        <v>4.0818381624503672</v>
      </c>
      <c r="AK27" s="19">
        <f>AC27*100/F27</f>
        <v>72.334400775173776</v>
      </c>
      <c r="AL27" s="19">
        <f>AD27*100/L27</f>
        <v>72.271573613462806</v>
      </c>
      <c r="AM27" s="19">
        <f>AE27*100/G27</f>
        <v>26.660177920540342</v>
      </c>
      <c r="AN27" s="19">
        <f>AF27*100/M27</f>
        <v>26.097403958132805</v>
      </c>
    </row>
    <row r="28" spans="1:43" s="24" customFormat="1" x14ac:dyDescent="0.35">
      <c r="A28" s="37" t="s">
        <v>65</v>
      </c>
      <c r="B28" s="40">
        <v>2.4374753999999998E-2</v>
      </c>
      <c r="C28" s="40">
        <v>0.15488941370000001</v>
      </c>
      <c r="D28" s="40">
        <v>0.34356706520000002</v>
      </c>
      <c r="E28" s="21">
        <v>7.9092025999999999E-3</v>
      </c>
      <c r="F28" s="21">
        <v>5.7611840099999999E-2</v>
      </c>
      <c r="G28" s="21">
        <v>0.1811884258</v>
      </c>
      <c r="H28" s="21">
        <v>2.4499929E-2</v>
      </c>
      <c r="I28" s="40">
        <v>0.15414272740000001</v>
      </c>
      <c r="J28" s="40">
        <v>0.34509970839999998</v>
      </c>
      <c r="K28" s="21">
        <v>7.7894818999999999E-3</v>
      </c>
      <c r="L28" s="40">
        <v>5.6562988600000003E-2</v>
      </c>
      <c r="M28" s="21">
        <v>0.18172894170000001</v>
      </c>
      <c r="N28" s="21">
        <v>0.2144469141</v>
      </c>
      <c r="O28" s="40">
        <v>2.1991208074999999</v>
      </c>
      <c r="P28" s="33">
        <v>5.1085941193000002</v>
      </c>
      <c r="Q28" s="25">
        <v>6.8001022699999997E-2</v>
      </c>
      <c r="R28" s="33">
        <v>0.48376633610000003</v>
      </c>
      <c r="S28" s="25">
        <v>0.40560426290000001</v>
      </c>
      <c r="T28" s="21">
        <f t="shared" si="0"/>
        <v>3.08182192728253</v>
      </c>
      <c r="U28" s="21">
        <f t="shared" si="1"/>
        <v>2.6884996804675922</v>
      </c>
      <c r="V28" s="21">
        <f t="shared" si="2"/>
        <v>1.8961866006785519</v>
      </c>
      <c r="W28" s="21">
        <f t="shared" si="3"/>
        <v>3.1452578380084559</v>
      </c>
      <c r="X28" s="21">
        <f t="shared" si="4"/>
        <v>2.725151750556547</v>
      </c>
      <c r="Y28" s="21">
        <f t="shared" si="5"/>
        <v>1.8989804550212706</v>
      </c>
      <c r="Z28" s="33">
        <f t="shared" si="21"/>
        <v>3.1535836607351495</v>
      </c>
      <c r="AA28" s="33">
        <f t="shared" si="22"/>
        <v>4.545832653898052</v>
      </c>
      <c r="AB28" s="33">
        <f t="shared" si="23"/>
        <v>12.595020779057991</v>
      </c>
      <c r="AC28" s="40">
        <f>F28-E28</f>
        <v>4.9702637500000001E-2</v>
      </c>
      <c r="AD28" s="40">
        <f>L28-K28</f>
        <v>4.8773506700000004E-2</v>
      </c>
      <c r="AE28" s="40">
        <f>G28-F28</f>
        <v>0.12357658569999999</v>
      </c>
      <c r="AF28" s="40">
        <f>M28-L28</f>
        <v>0.1251659531</v>
      </c>
      <c r="AG28" s="40">
        <f t="shared" si="24"/>
        <v>0.13544722959040248</v>
      </c>
      <c r="AH28" s="40">
        <f t="shared" si="25"/>
        <v>0.22171619940197543</v>
      </c>
      <c r="AI28" s="40">
        <f t="shared" si="26"/>
        <v>0.23466952094256102</v>
      </c>
      <c r="AJ28" s="40">
        <f t="shared" si="27"/>
        <v>1.5764677801250981</v>
      </c>
      <c r="AK28" s="19">
        <f>AC28*100/F28</f>
        <v>86.271567465521727</v>
      </c>
      <c r="AL28" s="19">
        <f>AD28*100/L28</f>
        <v>86.228659247329801</v>
      </c>
      <c r="AM28" s="19">
        <f>AE28*100/G28</f>
        <v>68.203355238820123</v>
      </c>
      <c r="AN28" s="19">
        <f>AF28*100/M28</f>
        <v>68.875079516296992</v>
      </c>
    </row>
    <row r="29" spans="1:43" s="24" customFormat="1" x14ac:dyDescent="0.35">
      <c r="A29" s="37" t="s">
        <v>66</v>
      </c>
      <c r="B29" s="40">
        <v>6.6220920599999997E-2</v>
      </c>
      <c r="C29" s="40">
        <v>0.61034755399999996</v>
      </c>
      <c r="D29" s="40">
        <v>4.3938794164999999</v>
      </c>
      <c r="E29" s="21">
        <v>3.2347830199999997E-2</v>
      </c>
      <c r="F29" s="21">
        <v>0.29504390819999998</v>
      </c>
      <c r="G29" s="21">
        <v>1.7772845785</v>
      </c>
      <c r="H29" s="21">
        <v>6.6150118300000005E-2</v>
      </c>
      <c r="I29" s="40">
        <v>0.60995087420000005</v>
      </c>
      <c r="J29" s="40">
        <v>4.4028104479000003</v>
      </c>
      <c r="K29" s="21">
        <v>3.2333192199999999E-2</v>
      </c>
      <c r="L29" s="40">
        <v>0.29423601440000002</v>
      </c>
      <c r="M29" s="21">
        <v>1.7745622569999999</v>
      </c>
      <c r="N29" s="21">
        <v>5.8920811500000003E-2</v>
      </c>
      <c r="O29" s="40">
        <v>0.5185957564</v>
      </c>
      <c r="P29" s="40">
        <v>3.3819003061999999</v>
      </c>
      <c r="Q29" s="21">
        <v>2.8313288299999999E-2</v>
      </c>
      <c r="R29" s="40">
        <v>0.2551418225</v>
      </c>
      <c r="S29" s="21">
        <v>1.5562465651999999</v>
      </c>
      <c r="T29" s="21">
        <f t="shared" si="0"/>
        <v>2.0471518550261218</v>
      </c>
      <c r="U29" s="21">
        <f t="shared" si="1"/>
        <v>2.0686668561421935</v>
      </c>
      <c r="V29" s="21">
        <f t="shared" si="2"/>
        <v>2.472243032800276</v>
      </c>
      <c r="W29" s="21">
        <f t="shared" si="3"/>
        <v>2.0458888776221733</v>
      </c>
      <c r="X29" s="21">
        <f t="shared" si="4"/>
        <v>2.0729986961106688</v>
      </c>
      <c r="Y29" s="21">
        <f t="shared" si="5"/>
        <v>2.4810684609866582</v>
      </c>
      <c r="Z29" s="33">
        <f t="shared" si="21"/>
        <v>2.0810303231362921</v>
      </c>
      <c r="AA29" s="33">
        <f t="shared" si="22"/>
        <v>2.0325783962760555</v>
      </c>
      <c r="AB29" s="33">
        <f t="shared" si="23"/>
        <v>2.1731134267694769</v>
      </c>
      <c r="AC29" s="40">
        <f>F29-E29</f>
        <v>0.262696078</v>
      </c>
      <c r="AD29" s="40">
        <f>L29-K29</f>
        <v>0.26190282220000005</v>
      </c>
      <c r="AE29" s="40">
        <f>G29-F29</f>
        <v>1.4822406703</v>
      </c>
      <c r="AF29" s="40">
        <f>M29-L29</f>
        <v>1.4803262425999999</v>
      </c>
      <c r="AG29" s="40">
        <f t="shared" si="24"/>
        <v>0.54456862716738652</v>
      </c>
      <c r="AH29" s="40">
        <f t="shared" si="25"/>
        <v>0.53233801832744898</v>
      </c>
      <c r="AI29" s="40">
        <f t="shared" si="26"/>
        <v>3.6775405786730535</v>
      </c>
      <c r="AJ29" s="40">
        <f t="shared" si="27"/>
        <v>3.2169168337932699</v>
      </c>
      <c r="AK29" s="19">
        <f>AC29*100/F29</f>
        <v>89.036265687589619</v>
      </c>
      <c r="AL29" s="19">
        <f>AD29*100/L29</f>
        <v>89.011137108442298</v>
      </c>
      <c r="AM29" s="19">
        <f>AE29*100/G29</f>
        <v>83.399174686531495</v>
      </c>
      <c r="AN29" s="19">
        <f>AF29*100/M29</f>
        <v>83.419234053956316</v>
      </c>
    </row>
    <row r="30" spans="1:43" ht="15" thickBot="1" x14ac:dyDescent="0.4"/>
    <row r="31" spans="1:43" ht="17" thickBot="1" x14ac:dyDescent="0.4">
      <c r="A31" s="30"/>
      <c r="B31" s="102" t="s">
        <v>166</v>
      </c>
      <c r="C31" s="103"/>
      <c r="D31" s="104"/>
      <c r="E31" s="102" t="s">
        <v>167</v>
      </c>
      <c r="F31" s="103"/>
      <c r="G31" s="103"/>
      <c r="H31" s="102" t="s">
        <v>168</v>
      </c>
      <c r="I31" s="103"/>
      <c r="J31" s="104"/>
      <c r="K31" s="102" t="s">
        <v>169</v>
      </c>
      <c r="L31" s="103"/>
      <c r="M31" s="103"/>
      <c r="N31" s="102" t="s">
        <v>58</v>
      </c>
      <c r="O31" s="103"/>
      <c r="P31" s="104"/>
      <c r="Q31" s="102" t="s">
        <v>59</v>
      </c>
      <c r="R31" s="103"/>
      <c r="S31" s="104"/>
      <c r="T31" s="105" t="s">
        <v>170</v>
      </c>
      <c r="U31" s="97"/>
      <c r="V31" s="98"/>
      <c r="W31" s="105" t="s">
        <v>171</v>
      </c>
      <c r="X31" s="97"/>
      <c r="Y31" s="98"/>
      <c r="Z31" s="96" t="s">
        <v>60</v>
      </c>
      <c r="AA31" s="97"/>
      <c r="AB31" s="98"/>
      <c r="AC31" s="99" t="s">
        <v>48</v>
      </c>
      <c r="AD31" s="97"/>
      <c r="AE31" s="99" t="s">
        <v>49</v>
      </c>
      <c r="AF31" s="97"/>
      <c r="AG31" s="99" t="s">
        <v>50</v>
      </c>
      <c r="AH31" s="97"/>
      <c r="AI31" s="99" t="s">
        <v>51</v>
      </c>
      <c r="AJ31" s="97"/>
      <c r="AK31" s="99" t="s">
        <v>52</v>
      </c>
      <c r="AL31" s="97"/>
      <c r="AM31" s="100" t="s">
        <v>54</v>
      </c>
      <c r="AN31" s="101"/>
      <c r="AO31"/>
      <c r="AP31"/>
      <c r="AQ31"/>
    </row>
    <row r="32" spans="1:43" ht="15" thickBot="1" x14ac:dyDescent="0.4">
      <c r="A32" s="4" t="s">
        <v>1</v>
      </c>
      <c r="B32" s="7" t="s">
        <v>3</v>
      </c>
      <c r="C32" s="29" t="s">
        <v>4</v>
      </c>
      <c r="D32" s="7" t="s">
        <v>5</v>
      </c>
      <c r="E32" s="7" t="s">
        <v>3</v>
      </c>
      <c r="F32" s="29" t="s">
        <v>4</v>
      </c>
      <c r="G32" s="7" t="s">
        <v>5</v>
      </c>
      <c r="H32" s="29" t="s">
        <v>3</v>
      </c>
      <c r="I32" s="29" t="s">
        <v>4</v>
      </c>
      <c r="J32" s="28" t="s">
        <v>5</v>
      </c>
      <c r="K32" s="29" t="s">
        <v>3</v>
      </c>
      <c r="L32" s="29" t="s">
        <v>4</v>
      </c>
      <c r="M32" s="29" t="s">
        <v>5</v>
      </c>
      <c r="N32" s="29" t="s">
        <v>3</v>
      </c>
      <c r="O32" s="29" t="s">
        <v>4</v>
      </c>
      <c r="P32" s="28" t="s">
        <v>5</v>
      </c>
      <c r="Q32" s="29" t="s">
        <v>3</v>
      </c>
      <c r="R32" s="29" t="s">
        <v>4</v>
      </c>
      <c r="S32" s="28" t="s">
        <v>5</v>
      </c>
      <c r="T32" s="7" t="s">
        <v>3</v>
      </c>
      <c r="U32" s="29" t="s">
        <v>4</v>
      </c>
      <c r="V32" s="7" t="s">
        <v>5</v>
      </c>
      <c r="W32" s="29" t="s">
        <v>3</v>
      </c>
      <c r="X32" s="29" t="s">
        <v>4</v>
      </c>
      <c r="Y32" s="28" t="s">
        <v>5</v>
      </c>
      <c r="Z32" s="29" t="s">
        <v>3</v>
      </c>
      <c r="AA32" s="29" t="s">
        <v>4</v>
      </c>
      <c r="AB32" s="28" t="s">
        <v>5</v>
      </c>
      <c r="AC32" s="27" t="s">
        <v>36</v>
      </c>
      <c r="AD32" s="27" t="s">
        <v>35</v>
      </c>
      <c r="AE32" s="27" t="s">
        <v>36</v>
      </c>
      <c r="AF32" s="27" t="s">
        <v>35</v>
      </c>
      <c r="AG32" s="27" t="s">
        <v>36</v>
      </c>
      <c r="AH32" s="27" t="s">
        <v>35</v>
      </c>
      <c r="AI32" s="27" t="s">
        <v>36</v>
      </c>
      <c r="AJ32" s="27" t="s">
        <v>35</v>
      </c>
      <c r="AK32" s="27" t="s">
        <v>36</v>
      </c>
      <c r="AL32" s="27" t="s">
        <v>35</v>
      </c>
      <c r="AM32" s="27" t="s">
        <v>36</v>
      </c>
      <c r="AN32" s="27" t="s">
        <v>35</v>
      </c>
      <c r="AO32"/>
      <c r="AP32"/>
      <c r="AQ32"/>
    </row>
    <row r="33" spans="1:40" s="41" customFormat="1" x14ac:dyDescent="0.35">
      <c r="A33" s="34" t="s">
        <v>6</v>
      </c>
      <c r="B33" s="40">
        <v>2.54153053E-2</v>
      </c>
      <c r="C33" s="40">
        <v>0.24566761130000001</v>
      </c>
      <c r="D33" s="40">
        <v>2.4831993584999998</v>
      </c>
      <c r="E33" s="40">
        <v>7.1913387E-3</v>
      </c>
      <c r="F33" s="40">
        <v>6.93939794E-2</v>
      </c>
      <c r="G33" s="40">
        <v>0.63811899390000004</v>
      </c>
      <c r="H33" s="21">
        <v>4.1640235099999999E-2</v>
      </c>
      <c r="I33" s="40">
        <v>0.39415203370000002</v>
      </c>
      <c r="J33" s="40">
        <v>3.7726619573</v>
      </c>
      <c r="K33" s="21">
        <v>8.0545962999999995E-3</v>
      </c>
      <c r="L33" s="40">
        <v>7.7894604199999995E-2</v>
      </c>
      <c r="M33" s="21">
        <v>0.68952033540000002</v>
      </c>
      <c r="N33" s="25">
        <v>2.75725782E-2</v>
      </c>
      <c r="O33" s="25">
        <v>0.26502880509999999</v>
      </c>
      <c r="P33" s="25">
        <v>2.7329430435000002</v>
      </c>
      <c r="Q33" s="25">
        <v>7.7206879000000003E-3</v>
      </c>
      <c r="R33" s="25">
        <v>7.4694513899999995E-2</v>
      </c>
      <c r="S33" s="25">
        <v>0.68813991549999998</v>
      </c>
      <c r="T33" s="21">
        <f t="shared" ref="T33:V34" si="28">(B33/E33)/(15/85)</f>
        <v>20.026878078578978</v>
      </c>
      <c r="U33" s="21">
        <f t="shared" si="28"/>
        <v>20.061055383622133</v>
      </c>
      <c r="V33" s="21">
        <f t="shared" si="28"/>
        <v>22.051471850883576</v>
      </c>
      <c r="W33" s="21">
        <f t="shared" ref="W33:Y34" si="29">(H33/K33)/(15/85)</f>
        <v>29.295240064773118</v>
      </c>
      <c r="X33" s="21">
        <f t="shared" si="29"/>
        <v>28.673721548567375</v>
      </c>
      <c r="Y33" s="21">
        <f t="shared" si="29"/>
        <v>31.004767605050294</v>
      </c>
      <c r="Z33" s="21">
        <f>(N33/Q33)/(15/85)</f>
        <v>20.237135838634273</v>
      </c>
      <c r="AA33" s="21">
        <f t="shared" ref="AA33:AB48" si="30">(O33/R33)/(15/85)</f>
        <v>20.106294520870652</v>
      </c>
      <c r="AB33" s="21">
        <f t="shared" si="30"/>
        <v>22.505128532251231</v>
      </c>
      <c r="AC33" s="40">
        <f t="shared" ref="AC33:AC59" si="31">C33-B33</f>
        <v>0.22025230600000001</v>
      </c>
      <c r="AD33" s="40">
        <f t="shared" ref="AD33:AD59" si="32">I33-H33</f>
        <v>0.35251179860000004</v>
      </c>
      <c r="AE33" s="40">
        <f t="shared" ref="AE33:AE59" si="33">D33-C33</f>
        <v>2.2375317471999998</v>
      </c>
      <c r="AF33" s="40">
        <f t="shared" ref="AF33:AF59" si="34">J33-I33</f>
        <v>3.3785099235999998</v>
      </c>
      <c r="AG33" s="40">
        <f t="shared" ref="AG33:AG56" si="35">AC33*U33</f>
        <v>4.4184937090364897</v>
      </c>
      <c r="AH33" s="40">
        <f t="shared" ref="AH33:AH56" si="36">AD33*X33</f>
        <v>10.107825155641065</v>
      </c>
      <c r="AI33" s="40">
        <f t="shared" ref="AI33:AI56" si="37">AE33*V33</f>
        <v>49.340868338839144</v>
      </c>
      <c r="AJ33" s="40">
        <f t="shared" ref="AJ33:AJ56" si="38">AF33*Y33</f>
        <v>104.74991503257422</v>
      </c>
      <c r="AK33" s="19">
        <f t="shared" ref="AK33:AK59" si="39">AC33*100/C33</f>
        <v>89.654596645642556</v>
      </c>
      <c r="AL33" s="19">
        <f t="shared" ref="AL33:AL59" si="40">AD33*100/I33</f>
        <v>89.435488963709489</v>
      </c>
      <c r="AM33" s="19">
        <f t="shared" ref="AM33:AM59" si="41">AE33*100/D33</f>
        <v>90.106810777834696</v>
      </c>
      <c r="AN33" s="19">
        <f t="shared" ref="AN33:AN59" si="42">AF33*100/J33</f>
        <v>89.552415823068202</v>
      </c>
    </row>
    <row r="34" spans="1:40" s="41" customFormat="1" x14ac:dyDescent="0.35">
      <c r="A34" s="34" t="s">
        <v>8</v>
      </c>
      <c r="B34" s="40">
        <v>6.9115054999999998E-3</v>
      </c>
      <c r="C34" s="40">
        <v>6.9769445599999994E-2</v>
      </c>
      <c r="D34" s="40">
        <v>0.67571548849999996</v>
      </c>
      <c r="E34" s="40">
        <v>6.7983736000000001E-3</v>
      </c>
      <c r="F34" s="40">
        <v>6.72162132E-2</v>
      </c>
      <c r="G34" s="40">
        <v>0.63913996620000002</v>
      </c>
      <c r="H34" s="21">
        <v>1.3258930800000001E-2</v>
      </c>
      <c r="I34" s="40">
        <v>0.1338296518</v>
      </c>
      <c r="J34" s="40">
        <v>1.3028613229999999</v>
      </c>
      <c r="K34" s="21">
        <v>9.3592452999999992E-3</v>
      </c>
      <c r="L34" s="40">
        <v>9.3697126300000003E-2</v>
      </c>
      <c r="M34" s="21">
        <v>0.88770261220000002</v>
      </c>
      <c r="N34" s="25">
        <v>1.40361133E-2</v>
      </c>
      <c r="O34" s="25">
        <v>0.14269031970000001</v>
      </c>
      <c r="P34" s="25">
        <v>1.3986916677000001</v>
      </c>
      <c r="Q34" s="25">
        <v>8.8890006000000004E-3</v>
      </c>
      <c r="R34" s="25">
        <v>8.9367727699999996E-2</v>
      </c>
      <c r="S34" s="25">
        <v>0.84252725419999996</v>
      </c>
      <c r="T34" s="21">
        <f t="shared" si="28"/>
        <v>5.7609658041348784</v>
      </c>
      <c r="U34" s="21">
        <f t="shared" si="28"/>
        <v>5.8819170689808109</v>
      </c>
      <c r="V34" s="21">
        <f t="shared" si="28"/>
        <v>5.9909482074778326</v>
      </c>
      <c r="W34" s="21">
        <f t="shared" si="29"/>
        <v>8.0277777525501985</v>
      </c>
      <c r="X34" s="21">
        <f t="shared" si="29"/>
        <v>8.0938237576093801</v>
      </c>
      <c r="Y34" s="21">
        <f t="shared" si="29"/>
        <v>8.3168402670757988</v>
      </c>
      <c r="Z34" s="21">
        <f t="shared" ref="Z34:AB56" si="43">(N34/Q34)/(15/85)</f>
        <v>8.9479097758938906</v>
      </c>
      <c r="AA34" s="21">
        <f t="shared" si="30"/>
        <v>9.0477681273751358</v>
      </c>
      <c r="AB34" s="21">
        <f t="shared" si="30"/>
        <v>9.4073152064687235</v>
      </c>
      <c r="AC34" s="40">
        <f t="shared" si="31"/>
        <v>6.2857940099999995E-2</v>
      </c>
      <c r="AD34" s="40">
        <f t="shared" si="32"/>
        <v>0.12057072100000001</v>
      </c>
      <c r="AE34" s="40">
        <f t="shared" si="33"/>
        <v>0.60594604289999998</v>
      </c>
      <c r="AF34" s="40">
        <f t="shared" si="34"/>
        <v>1.1690316712</v>
      </c>
      <c r="AG34" s="40">
        <f t="shared" si="35"/>
        <v>0.36972519079516336</v>
      </c>
      <c r="AH34" s="40">
        <f t="shared" si="36"/>
        <v>0.97587816610189226</v>
      </c>
      <c r="AI34" s="40">
        <f t="shared" si="37"/>
        <v>3.6301913595400408</v>
      </c>
      <c r="AJ34" s="40">
        <f t="shared" si="38"/>
        <v>9.7226496765230745</v>
      </c>
      <c r="AK34" s="19">
        <f t="shared" si="39"/>
        <v>90.093793292231638</v>
      </c>
      <c r="AL34" s="19">
        <f t="shared" si="40"/>
        <v>90.09268079108908</v>
      </c>
      <c r="AM34" s="19">
        <f t="shared" si="41"/>
        <v>89.674730446851385</v>
      </c>
      <c r="AN34" s="19">
        <f t="shared" si="42"/>
        <v>89.728020209254453</v>
      </c>
    </row>
    <row r="35" spans="1:40" s="41" customFormat="1" x14ac:dyDescent="0.35">
      <c r="A35" s="34" t="s">
        <v>10</v>
      </c>
      <c r="B35" s="40">
        <v>1.5950754300000002E-2</v>
      </c>
      <c r="C35" s="40">
        <v>0.16075857499999999</v>
      </c>
      <c r="D35" s="40">
        <v>1.7863345912999999</v>
      </c>
      <c r="E35" s="40">
        <v>4.0449984999999999E-3</v>
      </c>
      <c r="F35" s="40">
        <v>3.9787357500000002E-2</v>
      </c>
      <c r="G35" s="40">
        <v>0.34554896829999998</v>
      </c>
      <c r="H35" s="21">
        <v>4.5560823100000002E-2</v>
      </c>
      <c r="I35" s="40">
        <v>0.4463220001</v>
      </c>
      <c r="J35" s="40">
        <v>5.1104824089000003</v>
      </c>
      <c r="K35" s="21">
        <v>5.2572651999999997E-3</v>
      </c>
      <c r="L35" s="40">
        <v>5.1332545299999997E-2</v>
      </c>
      <c r="M35" s="21">
        <v>0.39572272780000001</v>
      </c>
      <c r="N35" s="25">
        <v>2.8921684699999999E-2</v>
      </c>
      <c r="O35" s="25">
        <v>0.2888144889</v>
      </c>
      <c r="P35" s="25">
        <v>3.5466219190000001</v>
      </c>
      <c r="Q35" s="25">
        <v>4.5329601000000004E-3</v>
      </c>
      <c r="R35" s="25">
        <v>4.4935314099999998E-2</v>
      </c>
      <c r="S35" s="25">
        <v>0.36516395810000002</v>
      </c>
      <c r="T35" s="21">
        <f>(B35/E35)/(15/85)</f>
        <v>22.345523168920831</v>
      </c>
      <c r="U35" s="21">
        <f t="shared" ref="U35:V50" si="44">(C35/F35)/(15/85)</f>
        <v>22.895847213108667</v>
      </c>
      <c r="V35" s="21">
        <f t="shared" si="44"/>
        <v>29.294148189280914</v>
      </c>
      <c r="W35" s="21">
        <f>(H35/K35)/(15/85)</f>
        <v>49.108802342074476</v>
      </c>
      <c r="X35" s="21">
        <f t="shared" ref="X35:Y50" si="45">(I35/L35)/(15/85)</f>
        <v>49.270068058882451</v>
      </c>
      <c r="Y35" s="21">
        <f t="shared" si="45"/>
        <v>73.181038850354355</v>
      </c>
      <c r="Z35" s="21">
        <f t="shared" si="43"/>
        <v>36.155082554848278</v>
      </c>
      <c r="AA35" s="21">
        <f t="shared" si="30"/>
        <v>36.421586671405954</v>
      </c>
      <c r="AB35" s="21">
        <f t="shared" si="30"/>
        <v>55.036987528114601</v>
      </c>
      <c r="AC35" s="40">
        <f t="shared" si="31"/>
        <v>0.14480782069999998</v>
      </c>
      <c r="AD35" s="40">
        <f t="shared" si="32"/>
        <v>0.40076117700000002</v>
      </c>
      <c r="AE35" s="40">
        <f t="shared" si="33"/>
        <v>1.6255760162999999</v>
      </c>
      <c r="AF35" s="40">
        <f t="shared" si="34"/>
        <v>4.6641604087999999</v>
      </c>
      <c r="AG35" s="40">
        <f t="shared" si="35"/>
        <v>3.3154977380104338</v>
      </c>
      <c r="AH35" s="40">
        <f t="shared" si="36"/>
        <v>19.745530466147837</v>
      </c>
      <c r="AI35" s="40">
        <f t="shared" si="37"/>
        <v>47.619864714433128</v>
      </c>
      <c r="AJ35" s="40">
        <f t="shared" si="38"/>
        <v>341.32810408067746</v>
      </c>
      <c r="AK35" s="19">
        <f t="shared" si="39"/>
        <v>90.077820545498113</v>
      </c>
      <c r="AL35" s="19">
        <f t="shared" si="40"/>
        <v>89.791938759507289</v>
      </c>
      <c r="AM35" s="19">
        <f t="shared" si="41"/>
        <v>91.000645915779501</v>
      </c>
      <c r="AN35" s="19">
        <f t="shared" si="42"/>
        <v>91.266538765054307</v>
      </c>
    </row>
    <row r="36" spans="1:40" s="41" customFormat="1" x14ac:dyDescent="0.35">
      <c r="A36" s="34" t="s">
        <v>12</v>
      </c>
      <c r="B36" s="40">
        <v>7.7656117000000002E-3</v>
      </c>
      <c r="C36" s="40">
        <v>7.9680310899999995E-2</v>
      </c>
      <c r="D36" s="40">
        <v>0.84499680600000004</v>
      </c>
      <c r="E36" s="40">
        <v>2.1006172E-3</v>
      </c>
      <c r="F36" s="40">
        <v>2.0586048199999998E-2</v>
      </c>
      <c r="G36" s="40">
        <v>0.18834509499999999</v>
      </c>
      <c r="H36" s="21">
        <v>0.20318980240000001</v>
      </c>
      <c r="I36" s="40">
        <v>1.9428777468</v>
      </c>
      <c r="J36" s="40">
        <v>7.3718389484999998</v>
      </c>
      <c r="K36" s="21">
        <v>3.4035000999999999E-3</v>
      </c>
      <c r="L36" s="40">
        <v>2.92429905E-2</v>
      </c>
      <c r="M36" s="21">
        <v>0.1238957859</v>
      </c>
      <c r="N36" s="25">
        <v>5.9648205084999999</v>
      </c>
      <c r="O36" s="25">
        <v>6.5648339861</v>
      </c>
      <c r="P36" s="25">
        <v>7.6375745861000004</v>
      </c>
      <c r="Q36" s="25">
        <v>9.8988209999999991E-4</v>
      </c>
      <c r="R36" s="25">
        <v>7.0018553000000001E-3</v>
      </c>
      <c r="S36" s="25">
        <v>4.1675374799999998E-2</v>
      </c>
      <c r="T36" s="21">
        <f t="shared" ref="T36:T38" si="46">(B36/E36)/(15/85)</f>
        <v>20.948668308850685</v>
      </c>
      <c r="U36" s="21">
        <f t="shared" si="44"/>
        <v>21.933386990061873</v>
      </c>
      <c r="V36" s="21">
        <f t="shared" si="44"/>
        <v>25.423094952379834</v>
      </c>
      <c r="W36" s="21">
        <f t="shared" ref="W36:W38" si="47">(H36/K36)/(15/85)</f>
        <v>338.30140926591031</v>
      </c>
      <c r="X36" s="21">
        <f t="shared" si="45"/>
        <v>376.48819005703257</v>
      </c>
      <c r="Y36" s="21">
        <f t="shared" si="45"/>
        <v>337.16848186601635</v>
      </c>
      <c r="Z36" s="21">
        <f t="shared" si="43"/>
        <v>34146.13674514032</v>
      </c>
      <c r="AA36" s="21">
        <f t="shared" si="30"/>
        <v>5312.9812495887099</v>
      </c>
      <c r="AB36" s="21">
        <f t="shared" si="30"/>
        <v>1038.493103635707</v>
      </c>
      <c r="AC36" s="40">
        <f t="shared" si="31"/>
        <v>7.1914699200000001E-2</v>
      </c>
      <c r="AD36" s="40">
        <f t="shared" si="32"/>
        <v>1.7396879444</v>
      </c>
      <c r="AE36" s="40">
        <f t="shared" si="33"/>
        <v>0.76531649509999999</v>
      </c>
      <c r="AF36" s="40">
        <f t="shared" si="34"/>
        <v>5.4289612017</v>
      </c>
      <c r="AG36" s="40">
        <f t="shared" si="35"/>
        <v>1.577332927827493</v>
      </c>
      <c r="AH36" s="40">
        <f t="shared" si="36"/>
        <v>654.9719654511955</v>
      </c>
      <c r="AI36" s="40">
        <f t="shared" si="37"/>
        <v>19.456713923549835</v>
      </c>
      <c r="AJ36" s="40">
        <f t="shared" si="38"/>
        <v>1830.4746064866927</v>
      </c>
      <c r="AK36" s="19">
        <f t="shared" si="39"/>
        <v>90.254039407870849</v>
      </c>
      <c r="AL36" s="19">
        <f t="shared" si="40"/>
        <v>89.541812255832255</v>
      </c>
      <c r="AM36" s="19">
        <f t="shared" si="41"/>
        <v>90.570341765291815</v>
      </c>
      <c r="AN36" s="19">
        <f t="shared" si="42"/>
        <v>73.644598581533984</v>
      </c>
    </row>
    <row r="37" spans="1:40" s="41" customFormat="1" x14ac:dyDescent="0.35">
      <c r="A37" s="34" t="s">
        <v>13</v>
      </c>
      <c r="B37" s="40">
        <v>5.7051344800000001E-2</v>
      </c>
      <c r="C37" s="40">
        <v>0.47579018519999999</v>
      </c>
      <c r="D37" s="40">
        <v>1.7319482689000001</v>
      </c>
      <c r="E37" s="40">
        <v>1.2538397000000001E-3</v>
      </c>
      <c r="F37" s="40">
        <v>1.0216577100000001E-2</v>
      </c>
      <c r="G37" s="40">
        <v>3.7891984500000003E-2</v>
      </c>
      <c r="H37" s="21">
        <v>9.69889585E-2</v>
      </c>
      <c r="I37" s="40">
        <v>0.82853969569999997</v>
      </c>
      <c r="J37" s="40">
        <v>2.8487752495000001</v>
      </c>
      <c r="K37" s="21">
        <v>1.6420422000000001E-3</v>
      </c>
      <c r="L37" s="40">
        <v>1.2574253000000001E-2</v>
      </c>
      <c r="M37" s="21">
        <v>3.3647717600000002E-2</v>
      </c>
      <c r="N37" s="25">
        <v>7.85667538E-2</v>
      </c>
      <c r="O37" s="25">
        <v>0.6233527995</v>
      </c>
      <c r="P37" s="25">
        <v>2.1144386997</v>
      </c>
      <c r="Q37" s="25">
        <v>1.6797699999999999E-3</v>
      </c>
      <c r="R37" s="25">
        <v>1.28429159E-2</v>
      </c>
      <c r="S37" s="25">
        <v>4.1680932499999997E-2</v>
      </c>
      <c r="T37" s="21">
        <f t="shared" si="46"/>
        <v>257.84073822727629</v>
      </c>
      <c r="U37" s="21">
        <f t="shared" si="44"/>
        <v>263.89899047499966</v>
      </c>
      <c r="V37" s="21">
        <f t="shared" si="44"/>
        <v>259.00922459647541</v>
      </c>
      <c r="W37" s="21">
        <f t="shared" si="47"/>
        <v>334.70765743210899</v>
      </c>
      <c r="X37" s="21">
        <f t="shared" si="45"/>
        <v>373.38665570299349</v>
      </c>
      <c r="Y37" s="21">
        <f t="shared" si="45"/>
        <v>479.76685786160618</v>
      </c>
      <c r="Z37" s="21">
        <f t="shared" si="43"/>
        <v>265.04319333400804</v>
      </c>
      <c r="AA37" s="21">
        <f t="shared" si="30"/>
        <v>275.0413191213064</v>
      </c>
      <c r="AB37" s="21">
        <f t="shared" si="30"/>
        <v>287.46524081005145</v>
      </c>
      <c r="AC37" s="40">
        <f t="shared" si="31"/>
        <v>0.41873884039999998</v>
      </c>
      <c r="AD37" s="40">
        <f t="shared" si="32"/>
        <v>0.73155073719999997</v>
      </c>
      <c r="AE37" s="40">
        <f t="shared" si="33"/>
        <v>1.2561580837000001</v>
      </c>
      <c r="AF37" s="40">
        <f t="shared" si="34"/>
        <v>2.0202355538000001</v>
      </c>
      <c r="AG37" s="40">
        <f t="shared" si="35"/>
        <v>110.504757254232</v>
      </c>
      <c r="AH37" s="40">
        <f t="shared" si="36"/>
        <v>273.15128324016746</v>
      </c>
      <c r="AI37" s="40">
        <f t="shared" si="37"/>
        <v>325.3565312297315</v>
      </c>
      <c r="AJ37" s="40">
        <f t="shared" si="38"/>
        <v>969.24206378692793</v>
      </c>
      <c r="AK37" s="19">
        <f t="shared" si="39"/>
        <v>88.009137940494028</v>
      </c>
      <c r="AL37" s="19">
        <f t="shared" si="40"/>
        <v>88.29398772281418</v>
      </c>
      <c r="AM37" s="19">
        <f t="shared" si="41"/>
        <v>72.528614523678286</v>
      </c>
      <c r="AN37" s="19">
        <f t="shared" si="42"/>
        <v>70.91593322971265</v>
      </c>
    </row>
    <row r="38" spans="1:40" s="41" customFormat="1" x14ac:dyDescent="0.35">
      <c r="A38" s="34" t="s">
        <v>14</v>
      </c>
      <c r="B38" s="40">
        <v>5.6749671199999997E-2</v>
      </c>
      <c r="C38" s="40">
        <v>0.45870118090000001</v>
      </c>
      <c r="D38" s="40">
        <v>1.5754839434000001</v>
      </c>
      <c r="E38" s="40">
        <v>1.1587704000000001E-3</v>
      </c>
      <c r="F38" s="40">
        <v>9.2089528999999993E-3</v>
      </c>
      <c r="G38" s="40">
        <v>3.4063812499999999E-2</v>
      </c>
      <c r="H38" s="21">
        <v>9.49576746E-2</v>
      </c>
      <c r="I38" s="40">
        <v>0.79589028169999998</v>
      </c>
      <c r="J38" s="40">
        <v>2.5985962727</v>
      </c>
      <c r="K38" s="21">
        <v>1.5352687E-3</v>
      </c>
      <c r="L38" s="40">
        <v>1.1425669899999999E-2</v>
      </c>
      <c r="M38" s="21">
        <v>2.97335177E-2</v>
      </c>
      <c r="N38" s="25">
        <v>7.9057221699999999E-2</v>
      </c>
      <c r="O38" s="25">
        <v>0.61929383739999999</v>
      </c>
      <c r="P38" s="25">
        <v>2.0132138594</v>
      </c>
      <c r="Q38" s="25">
        <v>1.5877866999999999E-3</v>
      </c>
      <c r="R38" s="25">
        <v>1.1986089199999999E-2</v>
      </c>
      <c r="S38" s="25">
        <v>3.7440337900000002E-2</v>
      </c>
      <c r="T38" s="21">
        <f t="shared" si="46"/>
        <v>277.51957603795654</v>
      </c>
      <c r="U38" s="21">
        <f t="shared" si="44"/>
        <v>282.25865850249562</v>
      </c>
      <c r="V38" s="21">
        <f t="shared" si="44"/>
        <v>262.08875902934631</v>
      </c>
      <c r="W38" s="21">
        <f t="shared" si="47"/>
        <v>350.48815194369553</v>
      </c>
      <c r="X38" s="21">
        <f t="shared" si="45"/>
        <v>394.72914665890471</v>
      </c>
      <c r="Y38" s="21">
        <f t="shared" si="45"/>
        <v>495.24509771117101</v>
      </c>
      <c r="Z38" s="21">
        <f t="shared" si="43"/>
        <v>282.14805109947491</v>
      </c>
      <c r="AA38" s="21">
        <f t="shared" si="30"/>
        <v>292.78371674946874</v>
      </c>
      <c r="AB38" s="21">
        <f t="shared" si="30"/>
        <v>304.70376363599354</v>
      </c>
      <c r="AC38" s="40">
        <f t="shared" si="31"/>
        <v>0.40195150969999999</v>
      </c>
      <c r="AD38" s="40">
        <f t="shared" si="32"/>
        <v>0.70093260709999994</v>
      </c>
      <c r="AE38" s="40">
        <f t="shared" si="33"/>
        <v>1.1167827625000002</v>
      </c>
      <c r="AF38" s="40">
        <f t="shared" si="34"/>
        <v>1.8027059910000001</v>
      </c>
      <c r="AG38" s="40">
        <f t="shared" si="35"/>
        <v>113.45429391097485</v>
      </c>
      <c r="AH38" s="40">
        <f t="shared" si="36"/>
        <v>276.67852986598433</v>
      </c>
      <c r="AI38" s="40">
        <f t="shared" si="37"/>
        <v>292.69620832899022</v>
      </c>
      <c r="AJ38" s="40">
        <f t="shared" si="38"/>
        <v>892.7813046573084</v>
      </c>
      <c r="AK38" s="19">
        <f t="shared" si="39"/>
        <v>87.628182886153979</v>
      </c>
      <c r="AL38" s="19">
        <f t="shared" si="40"/>
        <v>88.068999360417749</v>
      </c>
      <c r="AM38" s="19">
        <f t="shared" si="41"/>
        <v>70.885061518932915</v>
      </c>
      <c r="AN38" s="19">
        <f t="shared" si="42"/>
        <v>69.372299573374974</v>
      </c>
    </row>
    <row r="39" spans="1:40" s="41" customFormat="1" x14ac:dyDescent="0.35">
      <c r="A39" s="34" t="s">
        <v>15</v>
      </c>
      <c r="B39" s="40">
        <v>1.5089413811000001</v>
      </c>
      <c r="C39" s="40">
        <v>2.1774676897999998</v>
      </c>
      <c r="D39" s="40">
        <v>5.1100895766000001</v>
      </c>
      <c r="E39" s="40">
        <v>2.282994E-3</v>
      </c>
      <c r="F39" s="40">
        <v>2.1414850700000002E-2</v>
      </c>
      <c r="G39" s="40">
        <v>0.1336228361</v>
      </c>
      <c r="H39" s="21">
        <v>2.2083939712</v>
      </c>
      <c r="I39" s="40">
        <v>4.4168221838999999</v>
      </c>
      <c r="J39" s="40">
        <v>8.3436437981000005</v>
      </c>
      <c r="K39" s="21">
        <v>2.7735637E-3</v>
      </c>
      <c r="L39" s="40">
        <v>2.1068844699999999E-2</v>
      </c>
      <c r="M39" s="21">
        <v>8.7962160499999997E-2</v>
      </c>
      <c r="N39" s="25">
        <v>0.1982489862</v>
      </c>
      <c r="O39" s="25">
        <v>1.344383943</v>
      </c>
      <c r="P39" s="25">
        <v>3.8122724043999998</v>
      </c>
      <c r="Q39" s="25">
        <v>2.1297689000000001E-3</v>
      </c>
      <c r="R39" s="25">
        <v>1.6504297099999999E-2</v>
      </c>
      <c r="S39" s="25">
        <v>5.9757618499999998E-2</v>
      </c>
      <c r="T39" s="21">
        <f>(B39/E39)/(15/85)</f>
        <v>3745.3746379680952</v>
      </c>
      <c r="U39" s="21">
        <f t="shared" si="44"/>
        <v>576.18816719246752</v>
      </c>
      <c r="V39" s="21">
        <f t="shared" si="44"/>
        <v>216.70827466743165</v>
      </c>
      <c r="W39" s="21">
        <f>(H39/K39)/(15/85)</f>
        <v>4511.9686645259544</v>
      </c>
      <c r="X39" s="21">
        <f t="shared" si="45"/>
        <v>1187.9464393270694</v>
      </c>
      <c r="Y39" s="21">
        <f t="shared" si="45"/>
        <v>537.51121982995562</v>
      </c>
      <c r="Z39" s="21">
        <f t="shared" si="43"/>
        <v>527.48019834452452</v>
      </c>
      <c r="AA39" s="21">
        <f t="shared" si="30"/>
        <v>461.58740544000506</v>
      </c>
      <c r="AB39" s="21">
        <f t="shared" si="30"/>
        <v>361.50833149863001</v>
      </c>
      <c r="AC39" s="40">
        <f t="shared" si="31"/>
        <v>0.66852630869999974</v>
      </c>
      <c r="AD39" s="40">
        <f t="shared" si="32"/>
        <v>2.2084282126999999</v>
      </c>
      <c r="AE39" s="40">
        <f t="shared" si="33"/>
        <v>2.9326218868000002</v>
      </c>
      <c r="AF39" s="40">
        <f t="shared" si="34"/>
        <v>3.9268216142000005</v>
      </c>
      <c r="AG39" s="40">
        <f t="shared" si="35"/>
        <v>385.19694852979859</v>
      </c>
      <c r="AH39" s="40">
        <f t="shared" si="36"/>
        <v>2623.4944317864088</v>
      </c>
      <c r="AI39" s="40">
        <f t="shared" si="37"/>
        <v>635.52342934037608</v>
      </c>
      <c r="AJ39" s="40">
        <f t="shared" si="38"/>
        <v>2110.7106759032777</v>
      </c>
      <c r="AK39" s="19">
        <f t="shared" si="39"/>
        <v>30.702008201159749</v>
      </c>
      <c r="AL39" s="19">
        <f t="shared" si="40"/>
        <v>50.000387625973772</v>
      </c>
      <c r="AM39" s="19">
        <f t="shared" si="41"/>
        <v>57.388854790902144</v>
      </c>
      <c r="AN39" s="19">
        <f t="shared" si="42"/>
        <v>47.063629622997681</v>
      </c>
    </row>
    <row r="40" spans="1:40" s="41" customFormat="1" x14ac:dyDescent="0.35">
      <c r="A40" s="34" t="s">
        <v>16</v>
      </c>
      <c r="B40" s="40">
        <v>5.1003725499999999E-2</v>
      </c>
      <c r="C40" s="40">
        <v>0.56087814599999997</v>
      </c>
      <c r="D40" s="40">
        <v>2.6539670442999999</v>
      </c>
      <c r="E40" s="40">
        <v>1.0912738999999999E-3</v>
      </c>
      <c r="F40" s="40">
        <v>9.5972116000000007E-3</v>
      </c>
      <c r="G40" s="40">
        <v>2.4353216E-2</v>
      </c>
      <c r="H40" s="21">
        <v>2.4917945677</v>
      </c>
      <c r="I40" s="40">
        <v>3.6246994422999999</v>
      </c>
      <c r="J40" s="40">
        <v>4.9162610913</v>
      </c>
      <c r="K40" s="21">
        <v>9.3748409999999996E-4</v>
      </c>
      <c r="L40" s="40">
        <v>5.1402731000000004E-3</v>
      </c>
      <c r="M40" s="21">
        <v>1.53366543E-2</v>
      </c>
      <c r="N40" s="25">
        <v>0.46969022199999999</v>
      </c>
      <c r="O40" s="25">
        <v>2.3835509029000002</v>
      </c>
      <c r="P40" s="25">
        <v>3.0731519102</v>
      </c>
      <c r="Q40" s="25">
        <v>7.5400930000000003E-4</v>
      </c>
      <c r="R40" s="25">
        <v>1.2776199999999999E-3</v>
      </c>
      <c r="S40" s="25">
        <v>8.9254649999999998E-4</v>
      </c>
      <c r="T40" s="21">
        <f>(B40/E40)/(15/85)</f>
        <v>264.84745137464267</v>
      </c>
      <c r="U40" s="21">
        <f t="shared" si="44"/>
        <v>331.17009673934871</v>
      </c>
      <c r="V40" s="21">
        <f t="shared" si="44"/>
        <v>617.54252844333439</v>
      </c>
      <c r="W40" s="21">
        <f>(H40/K40)/(15/85)</f>
        <v>15061.769279038084</v>
      </c>
      <c r="X40" s="21">
        <f t="shared" si="45"/>
        <v>3995.8895387030434</v>
      </c>
      <c r="Y40" s="21">
        <f t="shared" si="45"/>
        <v>1816.4856758034896</v>
      </c>
      <c r="Z40" s="21">
        <f t="shared" si="43"/>
        <v>3529.900658608145</v>
      </c>
      <c r="AA40" s="21">
        <f t="shared" si="30"/>
        <v>10571.835482981378</v>
      </c>
      <c r="AB40" s="21">
        <f t="shared" si="30"/>
        <v>19511.059077743663</v>
      </c>
      <c r="AC40" s="40">
        <f t="shared" si="31"/>
        <v>0.50987442049999998</v>
      </c>
      <c r="AD40" s="40">
        <f t="shared" si="32"/>
        <v>1.1329048745999999</v>
      </c>
      <c r="AE40" s="40">
        <f t="shared" si="33"/>
        <v>2.0930888983</v>
      </c>
      <c r="AF40" s="40">
        <f t="shared" si="34"/>
        <v>1.2915616490000001</v>
      </c>
      <c r="AG40" s="40">
        <f t="shared" si="35"/>
        <v>168.85516116190436</v>
      </c>
      <c r="AH40" s="40">
        <f t="shared" si="36"/>
        <v>4526.9627367598232</v>
      </c>
      <c r="AI40" s="40">
        <f t="shared" si="37"/>
        <v>1292.5714105128552</v>
      </c>
      <c r="AJ40" s="40">
        <f t="shared" si="38"/>
        <v>2346.1032348256344</v>
      </c>
      <c r="AK40" s="19">
        <f t="shared" si="39"/>
        <v>90.906451630582879</v>
      </c>
      <c r="AL40" s="19">
        <f t="shared" si="40"/>
        <v>31.255139705628441</v>
      </c>
      <c r="AM40" s="19">
        <f t="shared" si="41"/>
        <v>78.866423861418554</v>
      </c>
      <c r="AN40" s="19">
        <f t="shared" si="42"/>
        <v>26.27121759838175</v>
      </c>
    </row>
    <row r="41" spans="1:40" s="41" customFormat="1" x14ac:dyDescent="0.35">
      <c r="A41" s="34" t="s">
        <v>17</v>
      </c>
      <c r="B41" s="40">
        <v>1.00598076E-2</v>
      </c>
      <c r="C41" s="40">
        <v>0.1012370729</v>
      </c>
      <c r="D41" s="40">
        <v>1.0511609452999999</v>
      </c>
      <c r="E41" s="40">
        <v>3.6975978999999998E-3</v>
      </c>
      <c r="F41" s="40">
        <v>3.7286676099999999E-2</v>
      </c>
      <c r="G41" s="40">
        <v>0.34054437129999998</v>
      </c>
      <c r="H41" s="21">
        <v>1.7606769000000001E-2</v>
      </c>
      <c r="I41" s="40">
        <v>0.17582126009999999</v>
      </c>
      <c r="J41" s="40">
        <v>1.8373381649</v>
      </c>
      <c r="K41" s="21">
        <v>4.3332815999999998E-3</v>
      </c>
      <c r="L41" s="40">
        <v>4.3035001900000001E-2</v>
      </c>
      <c r="M41" s="21">
        <v>0.38243870749999997</v>
      </c>
      <c r="N41" s="25">
        <v>1.4130748699999999E-2</v>
      </c>
      <c r="O41" s="25">
        <v>0.1415593899</v>
      </c>
      <c r="P41" s="25">
        <v>1.4826896814999999</v>
      </c>
      <c r="Q41" s="25">
        <v>4.0432204999999999E-3</v>
      </c>
      <c r="R41" s="25">
        <v>4.0214507500000003E-2</v>
      </c>
      <c r="S41" s="25">
        <v>0.35976255839999999</v>
      </c>
      <c r="T41" s="21">
        <f>(B41/E41)/(15/85)</f>
        <v>15.416921455953876</v>
      </c>
      <c r="U41" s="21">
        <f t="shared" si="44"/>
        <v>15.385569496588444</v>
      </c>
      <c r="V41" s="21">
        <f t="shared" si="44"/>
        <v>17.49134383661837</v>
      </c>
      <c r="W41" s="21">
        <f>(H41/K41)/(15/85)</f>
        <v>23.024511261857526</v>
      </c>
      <c r="X41" s="21">
        <f t="shared" si="45"/>
        <v>23.151398394617008</v>
      </c>
      <c r="Y41" s="21">
        <f t="shared" si="45"/>
        <v>27.224187118751136</v>
      </c>
      <c r="Z41" s="21">
        <f t="shared" si="43"/>
        <v>19.804569806008189</v>
      </c>
      <c r="AA41" s="21">
        <f t="shared" si="30"/>
        <v>19.947275895396704</v>
      </c>
      <c r="AB41" s="21">
        <f t="shared" si="30"/>
        <v>23.35403726428099</v>
      </c>
      <c r="AC41" s="40">
        <f t="shared" si="31"/>
        <v>9.1177265300000004E-2</v>
      </c>
      <c r="AD41" s="40">
        <f t="shared" si="32"/>
        <v>0.15821449109999999</v>
      </c>
      <c r="AE41" s="40">
        <f t="shared" si="33"/>
        <v>0.94992387239999987</v>
      </c>
      <c r="AF41" s="40">
        <f t="shared" si="34"/>
        <v>1.6615169048</v>
      </c>
      <c r="AG41" s="40">
        <f t="shared" si="35"/>
        <v>1.4028141517820321</v>
      </c>
      <c r="AH41" s="40">
        <f t="shared" si="36"/>
        <v>3.6628867152576867</v>
      </c>
      <c r="AI41" s="40">
        <f t="shared" si="37"/>
        <v>16.615445070760391</v>
      </c>
      <c r="AJ41" s="40">
        <f t="shared" si="38"/>
        <v>45.233447117243415</v>
      </c>
      <c r="AK41" s="19">
        <f t="shared" si="39"/>
        <v>90.063118863643084</v>
      </c>
      <c r="AL41" s="19">
        <f t="shared" si="40"/>
        <v>89.985984067008744</v>
      </c>
      <c r="AM41" s="19">
        <f t="shared" si="41"/>
        <v>90.369022617073441</v>
      </c>
      <c r="AN41" s="19">
        <f t="shared" si="42"/>
        <v>90.430653242890145</v>
      </c>
    </row>
    <row r="42" spans="1:40" s="41" customFormat="1" x14ac:dyDescent="0.35">
      <c r="A42" s="34" t="s">
        <v>18</v>
      </c>
      <c r="B42" s="40">
        <v>0.17005225160000001</v>
      </c>
      <c r="C42" s="40">
        <v>1.2769860302</v>
      </c>
      <c r="D42" s="40">
        <v>3.1487491758999999</v>
      </c>
      <c r="E42" s="40">
        <v>2.0211537000000002E-3</v>
      </c>
      <c r="F42" s="40">
        <v>1.4247894000000001E-2</v>
      </c>
      <c r="G42" s="40">
        <v>4.5797247899999997E-2</v>
      </c>
      <c r="H42" s="21">
        <v>0.2271346927</v>
      </c>
      <c r="I42" s="40">
        <v>1.5697125087999999</v>
      </c>
      <c r="J42" s="40">
        <v>3.8266326033000002</v>
      </c>
      <c r="K42" s="21">
        <v>2.5934109999999999E-3</v>
      </c>
      <c r="L42" s="40">
        <v>1.7967227999999998E-2</v>
      </c>
      <c r="M42" s="21">
        <v>5.3746371500000001E-2</v>
      </c>
      <c r="N42" s="25">
        <v>9.6183603300000003E-2</v>
      </c>
      <c r="O42" s="25">
        <v>0.72656237339999996</v>
      </c>
      <c r="P42" s="25">
        <v>2.3340628272999999</v>
      </c>
      <c r="Q42" s="25">
        <v>1.7503249E-3</v>
      </c>
      <c r="R42" s="25">
        <v>1.3265884800000001E-2</v>
      </c>
      <c r="S42" s="25">
        <v>4.59663576E-2</v>
      </c>
      <c r="T42" s="21">
        <f>(B42/E42)/(15/85)</f>
        <v>476.7719672844936</v>
      </c>
      <c r="U42" s="21">
        <f t="shared" si="44"/>
        <v>507.88236992311516</v>
      </c>
      <c r="V42" s="21">
        <f t="shared" si="44"/>
        <v>389.60664264646061</v>
      </c>
      <c r="W42" s="21">
        <f>(H42/K42)/(15/85)</f>
        <v>496.29487650305583</v>
      </c>
      <c r="X42" s="21">
        <f t="shared" si="45"/>
        <v>495.07011041807152</v>
      </c>
      <c r="Y42" s="21">
        <f t="shared" si="45"/>
        <v>403.45516940990149</v>
      </c>
      <c r="Z42" s="21">
        <f t="shared" si="43"/>
        <v>311.39385533508664</v>
      </c>
      <c r="AA42" s="21">
        <f t="shared" si="30"/>
        <v>310.35900316275917</v>
      </c>
      <c r="AB42" s="21">
        <f t="shared" si="30"/>
        <v>287.73991919182794</v>
      </c>
      <c r="AC42" s="40">
        <f t="shared" si="31"/>
        <v>1.1069337786</v>
      </c>
      <c r="AD42" s="40">
        <f t="shared" si="32"/>
        <v>1.3425778160999999</v>
      </c>
      <c r="AE42" s="40">
        <f t="shared" si="33"/>
        <v>1.8717631456999999</v>
      </c>
      <c r="AF42" s="40">
        <f t="shared" si="34"/>
        <v>2.2569200945000003</v>
      </c>
      <c r="AG42" s="40">
        <f t="shared" si="35"/>
        <v>562.19215082331687</v>
      </c>
      <c r="AH42" s="40">
        <f t="shared" si="36"/>
        <v>664.67014766148031</v>
      </c>
      <c r="AI42" s="40">
        <f t="shared" si="37"/>
        <v>729.25135502555486</v>
      </c>
      <c r="AJ42" s="40">
        <f t="shared" si="38"/>
        <v>910.56607907110845</v>
      </c>
      <c r="AK42" s="19">
        <f t="shared" si="39"/>
        <v>86.683311518030735</v>
      </c>
      <c r="AL42" s="19">
        <f t="shared" si="40"/>
        <v>85.530172472560736</v>
      </c>
      <c r="AM42" s="19">
        <f t="shared" si="41"/>
        <v>59.444656945880681</v>
      </c>
      <c r="AN42" s="19">
        <f t="shared" si="42"/>
        <v>58.979273122632264</v>
      </c>
    </row>
    <row r="43" spans="1:40" s="41" customFormat="1" x14ac:dyDescent="0.35">
      <c r="A43" s="34" t="s">
        <v>19</v>
      </c>
      <c r="B43" s="40">
        <v>0.1319227687</v>
      </c>
      <c r="C43" s="40">
        <v>1.0042672547</v>
      </c>
      <c r="D43" s="40">
        <v>3.2292726145000001</v>
      </c>
      <c r="E43" s="40">
        <v>2.0521981999999999E-3</v>
      </c>
      <c r="F43" s="40">
        <v>1.59137863E-2</v>
      </c>
      <c r="G43" s="40">
        <v>5.4623588899999999E-2</v>
      </c>
      <c r="H43" s="21">
        <v>0.19624993029999999</v>
      </c>
      <c r="I43" s="40">
        <v>1.5201561161999999</v>
      </c>
      <c r="J43" s="40">
        <v>3.7643651902999999</v>
      </c>
      <c r="K43" s="21">
        <v>2.6767088000000001E-3</v>
      </c>
      <c r="L43" s="40">
        <v>1.86383434E-2</v>
      </c>
      <c r="M43" s="21">
        <v>5.9088379000000003E-2</v>
      </c>
      <c r="N43" s="25">
        <v>7.7095425699999998E-2</v>
      </c>
      <c r="O43" s="25">
        <v>0.56670313760000002</v>
      </c>
      <c r="P43" s="25">
        <v>1.9644152068</v>
      </c>
      <c r="Q43" s="25">
        <v>1.5535651000000001E-3</v>
      </c>
      <c r="R43" s="25">
        <v>1.2280106000000001E-2</v>
      </c>
      <c r="S43" s="25">
        <v>5.5589085000000003E-2</v>
      </c>
      <c r="T43" s="21">
        <f>(B43/E43)/(15/85)</f>
        <v>364.27395558901992</v>
      </c>
      <c r="U43" s="21">
        <f t="shared" si="44"/>
        <v>357.60488857597221</v>
      </c>
      <c r="V43" s="21">
        <f t="shared" si="44"/>
        <v>335.00566057033035</v>
      </c>
      <c r="W43" s="21">
        <f>(H43/K43)/(15/85)</f>
        <v>415.46653799870438</v>
      </c>
      <c r="X43" s="21">
        <f t="shared" si="45"/>
        <v>462.17723361615919</v>
      </c>
      <c r="Y43" s="21">
        <f t="shared" si="45"/>
        <v>361.00842680137373</v>
      </c>
      <c r="Z43" s="21">
        <f t="shared" si="43"/>
        <v>281.20744921900382</v>
      </c>
      <c r="AA43" s="21">
        <f t="shared" si="30"/>
        <v>261.50570522219704</v>
      </c>
      <c r="AB43" s="21">
        <f t="shared" si="30"/>
        <v>200.24949451617462</v>
      </c>
      <c r="AC43" s="40">
        <f t="shared" si="31"/>
        <v>0.87234448600000003</v>
      </c>
      <c r="AD43" s="40">
        <f t="shared" si="32"/>
        <v>1.3239061858999999</v>
      </c>
      <c r="AE43" s="40">
        <f t="shared" si="33"/>
        <v>2.2250053597999999</v>
      </c>
      <c r="AF43" s="40">
        <f t="shared" si="34"/>
        <v>2.2442090741</v>
      </c>
      <c r="AG43" s="40">
        <f t="shared" si="35"/>
        <v>311.95465271589376</v>
      </c>
      <c r="AH43" s="40">
        <f t="shared" si="36"/>
        <v>611.87929856658252</v>
      </c>
      <c r="AI43" s="40">
        <f t="shared" si="37"/>
        <v>745.38939033232452</v>
      </c>
      <c r="AJ43" s="40">
        <f t="shared" si="38"/>
        <v>810.17838725420859</v>
      </c>
      <c r="AK43" s="19">
        <f t="shared" si="39"/>
        <v>86.863778731946354</v>
      </c>
      <c r="AL43" s="19">
        <f t="shared" si="40"/>
        <v>87.09014632059143</v>
      </c>
      <c r="AM43" s="19">
        <f t="shared" si="41"/>
        <v>68.901131165245573</v>
      </c>
      <c r="AN43" s="19">
        <f t="shared" si="42"/>
        <v>59.617198668260677</v>
      </c>
    </row>
    <row r="44" spans="1:40" s="41" customFormat="1" x14ac:dyDescent="0.35">
      <c r="A44" s="34" t="s">
        <v>20</v>
      </c>
      <c r="B44" s="40">
        <v>1.56520133E-2</v>
      </c>
      <c r="C44" s="40">
        <v>0.15480218139999999</v>
      </c>
      <c r="D44" s="40">
        <v>1.2876920922999999</v>
      </c>
      <c r="E44" s="40">
        <v>1.1731853000000001E-3</v>
      </c>
      <c r="F44" s="40">
        <v>1.1204742700000001E-2</v>
      </c>
      <c r="G44" s="40">
        <v>7.3088383300000004E-2</v>
      </c>
      <c r="H44" s="21">
        <v>5.3390920375000004</v>
      </c>
      <c r="I44" s="40">
        <v>5.9230019817999997</v>
      </c>
      <c r="J44" s="40">
        <v>7.2457291998000004</v>
      </c>
      <c r="K44" s="21">
        <v>7.6367749999999999E-4</v>
      </c>
      <c r="L44" s="40">
        <v>5.9211671999999998E-3</v>
      </c>
      <c r="M44" s="21">
        <v>1.67217489E-2</v>
      </c>
      <c r="N44" s="25">
        <v>2.6576156396999999</v>
      </c>
      <c r="O44" s="25">
        <v>2.7118230811999999</v>
      </c>
      <c r="P44" s="25">
        <v>2.8240791816000002</v>
      </c>
      <c r="Q44" s="25">
        <v>1.9573799999999999E-4</v>
      </c>
      <c r="R44" s="25">
        <v>1.8404235000000001E-3</v>
      </c>
      <c r="S44" s="25">
        <v>1.30075928E-2</v>
      </c>
      <c r="T44" s="21">
        <f t="shared" ref="T44:V56" si="48">(B44/E44)/(15/85)</f>
        <v>75.601647952231687</v>
      </c>
      <c r="U44" s="21">
        <f t="shared" si="44"/>
        <v>78.289380198499913</v>
      </c>
      <c r="V44" s="21">
        <f t="shared" si="44"/>
        <v>99.836958034980441</v>
      </c>
      <c r="W44" s="21">
        <f t="shared" ref="W44:Y56" si="49">(H44/K44)/(15/85)</f>
        <v>39617.318670730332</v>
      </c>
      <c r="X44" s="21">
        <f t="shared" si="45"/>
        <v>5668.4225868282629</v>
      </c>
      <c r="Y44" s="21">
        <f t="shared" si="45"/>
        <v>2455.4328843079329</v>
      </c>
      <c r="Z44" s="21">
        <f t="shared" si="43"/>
        <v>76938.672911238493</v>
      </c>
      <c r="AA44" s="21">
        <f t="shared" si="30"/>
        <v>8349.7072603850866</v>
      </c>
      <c r="AB44" s="21">
        <f t="shared" si="30"/>
        <v>1230.2903087802686</v>
      </c>
      <c r="AC44" s="40">
        <f t="shared" si="31"/>
        <v>0.1391501681</v>
      </c>
      <c r="AD44" s="40">
        <f t="shared" si="32"/>
        <v>0.58390994429999932</v>
      </c>
      <c r="AE44" s="40">
        <f t="shared" si="33"/>
        <v>1.1328899108999999</v>
      </c>
      <c r="AF44" s="40">
        <f t="shared" si="34"/>
        <v>1.3227272180000007</v>
      </c>
      <c r="AG44" s="40">
        <f t="shared" si="35"/>
        <v>10.893980415066075</v>
      </c>
      <c r="AH44" s="40">
        <f t="shared" si="36"/>
        <v>3309.8483169437491</v>
      </c>
      <c r="AI44" s="40">
        <f t="shared" si="37"/>
        <v>113.10428249277602</v>
      </c>
      <c r="AJ44" s="40">
        <f t="shared" si="38"/>
        <v>3247.8679080463498</v>
      </c>
      <c r="AK44" s="19">
        <f t="shared" si="39"/>
        <v>89.889022778331466</v>
      </c>
      <c r="AL44" s="19">
        <f t="shared" si="40"/>
        <v>9.85834457078046</v>
      </c>
      <c r="AM44" s="19">
        <f t="shared" si="41"/>
        <v>87.978323208966714</v>
      </c>
      <c r="AN44" s="19">
        <f t="shared" si="42"/>
        <v>18.25526708942574</v>
      </c>
    </row>
    <row r="45" spans="1:40" s="41" customFormat="1" x14ac:dyDescent="0.35">
      <c r="A45" s="34" t="s">
        <v>21</v>
      </c>
      <c r="B45" s="40">
        <v>0.2595689826</v>
      </c>
      <c r="C45" s="40">
        <v>0.43249173740000002</v>
      </c>
      <c r="D45" s="40">
        <v>1.2403114055</v>
      </c>
      <c r="E45" s="40">
        <v>1.5510762E-3</v>
      </c>
      <c r="F45" s="40">
        <v>1.39774328E-2</v>
      </c>
      <c r="G45" s="40">
        <v>0.10617452049999999</v>
      </c>
      <c r="H45" s="21">
        <v>5.90298592E-2</v>
      </c>
      <c r="I45" s="40">
        <v>0.39569998849999999</v>
      </c>
      <c r="J45" s="40">
        <v>1.9575079191</v>
      </c>
      <c r="K45" s="21">
        <v>2.3386735000000001E-3</v>
      </c>
      <c r="L45" s="40">
        <v>2.1237579199999999E-2</v>
      </c>
      <c r="M45" s="21">
        <v>0.15755549730000001</v>
      </c>
      <c r="N45" s="25">
        <v>0.1215191464</v>
      </c>
      <c r="O45" s="25">
        <v>0.53417211239999995</v>
      </c>
      <c r="P45" s="25">
        <v>2.4482370798000002</v>
      </c>
      <c r="Q45" s="25">
        <v>2.5301157000000001E-3</v>
      </c>
      <c r="R45" s="25">
        <v>2.3451189899999999E-2</v>
      </c>
      <c r="S45" s="25">
        <v>0.17547843260000001</v>
      </c>
      <c r="T45" s="21">
        <f t="shared" si="48"/>
        <v>948.30344337692748</v>
      </c>
      <c r="U45" s="21">
        <f t="shared" si="44"/>
        <v>175.33881557515579</v>
      </c>
      <c r="V45" s="21">
        <f t="shared" si="44"/>
        <v>66.196967640963663</v>
      </c>
      <c r="W45" s="21">
        <f t="shared" si="49"/>
        <v>143.03088287726638</v>
      </c>
      <c r="X45" s="21">
        <f t="shared" si="45"/>
        <v>105.58171031250743</v>
      </c>
      <c r="Y45" s="21">
        <f t="shared" si="45"/>
        <v>70.404048509832592</v>
      </c>
      <c r="Z45" s="21">
        <f t="shared" si="43"/>
        <v>272.16482482072524</v>
      </c>
      <c r="AA45" s="21">
        <f t="shared" si="30"/>
        <v>129.07555294667586</v>
      </c>
      <c r="AB45" s="21">
        <f t="shared" si="30"/>
        <v>79.060105829780468</v>
      </c>
      <c r="AC45" s="40">
        <f t="shared" si="31"/>
        <v>0.17292275480000002</v>
      </c>
      <c r="AD45" s="40">
        <f t="shared" si="32"/>
        <v>0.33667012930000001</v>
      </c>
      <c r="AE45" s="40">
        <f t="shared" si="33"/>
        <v>0.80781966809999994</v>
      </c>
      <c r="AF45" s="40">
        <f t="shared" si="34"/>
        <v>1.5618079306000001</v>
      </c>
      <c r="AG45" s="40">
        <f t="shared" si="35"/>
        <v>30.320071012625089</v>
      </c>
      <c r="AH45" s="40">
        <f t="shared" si="36"/>
        <v>35.546208062627016</v>
      </c>
      <c r="AI45" s="40">
        <f t="shared" si="37"/>
        <v>53.475212428949703</v>
      </c>
      <c r="AJ45" s="40">
        <f t="shared" si="38"/>
        <v>109.95760130900366</v>
      </c>
      <c r="AK45" s="19">
        <f t="shared" si="39"/>
        <v>39.982903682635765</v>
      </c>
      <c r="AL45" s="19">
        <f t="shared" si="40"/>
        <v>85.0821680779503</v>
      </c>
      <c r="AM45" s="19">
        <f t="shared" si="41"/>
        <v>65.130391006470518</v>
      </c>
      <c r="AN45" s="19">
        <f t="shared" si="42"/>
        <v>79.785522978526174</v>
      </c>
    </row>
    <row r="46" spans="1:40" s="41" customFormat="1" x14ac:dyDescent="0.35">
      <c r="A46" s="34" t="s">
        <v>22</v>
      </c>
      <c r="B46" s="40">
        <v>0.46707665059999998</v>
      </c>
      <c r="C46" s="40">
        <v>2.0390070249000001</v>
      </c>
      <c r="D46" s="40">
        <v>3.1875476300000001</v>
      </c>
      <c r="E46" s="40">
        <v>1.6651649999999999E-3</v>
      </c>
      <c r="F46" s="40">
        <v>6.7808327999999999E-3</v>
      </c>
      <c r="G46" s="40">
        <v>1.65546185E-2</v>
      </c>
      <c r="H46" s="21">
        <v>2.8376689847000001</v>
      </c>
      <c r="I46" s="40">
        <v>4.1016201134000001</v>
      </c>
      <c r="J46" s="40">
        <v>5.0908739256000004</v>
      </c>
      <c r="K46" s="21">
        <v>8.8763519999999997E-4</v>
      </c>
      <c r="L46" s="40">
        <v>3.1671669999999998E-3</v>
      </c>
      <c r="M46" s="21">
        <v>1.0643168999999999E-2</v>
      </c>
      <c r="N46" s="25">
        <v>0.3515150648</v>
      </c>
      <c r="O46" s="25">
        <v>1.9139947193</v>
      </c>
      <c r="P46" s="25">
        <v>3.1959090486999999</v>
      </c>
      <c r="Q46" s="25">
        <v>1.2105654E-3</v>
      </c>
      <c r="R46" s="25">
        <v>6.2464158000000002E-3</v>
      </c>
      <c r="S46" s="25">
        <v>1.2802658600000001E-2</v>
      </c>
      <c r="T46" s="21">
        <f t="shared" si="48"/>
        <v>1589.4927450032478</v>
      </c>
      <c r="U46" s="21">
        <f t="shared" si="44"/>
        <v>1703.9755265901852</v>
      </c>
      <c r="V46" s="21">
        <f t="shared" si="44"/>
        <v>1091.1015498987992</v>
      </c>
      <c r="W46" s="21">
        <f t="shared" si="49"/>
        <v>18115.690146845609</v>
      </c>
      <c r="X46" s="21">
        <f t="shared" si="45"/>
        <v>7338.5817596398711</v>
      </c>
      <c r="Y46" s="21">
        <f t="shared" si="45"/>
        <v>2710.4977453989504</v>
      </c>
      <c r="Z46" s="21">
        <f t="shared" si="43"/>
        <v>1645.4449305533872</v>
      </c>
      <c r="AA46" s="21">
        <f t="shared" si="30"/>
        <v>1736.3509608235386</v>
      </c>
      <c r="AB46" s="21">
        <f t="shared" si="30"/>
        <v>1414.5617595369345</v>
      </c>
      <c r="AC46" s="40">
        <f t="shared" si="31"/>
        <v>1.5719303743000002</v>
      </c>
      <c r="AD46" s="40">
        <f t="shared" si="32"/>
        <v>1.2639511287</v>
      </c>
      <c r="AE46" s="40">
        <f t="shared" si="33"/>
        <v>1.1485406051</v>
      </c>
      <c r="AF46" s="40">
        <f t="shared" si="34"/>
        <v>0.9892538122000003</v>
      </c>
      <c r="AG46" s="40">
        <f t="shared" si="35"/>
        <v>2678.5308873109498</v>
      </c>
      <c r="AH46" s="40">
        <f t="shared" si="36"/>
        <v>9275.6086981540466</v>
      </c>
      <c r="AI46" s="40">
        <f t="shared" si="37"/>
        <v>1253.1744343463147</v>
      </c>
      <c r="AJ46" s="40">
        <f t="shared" si="38"/>
        <v>2681.3702275954174</v>
      </c>
      <c r="AK46" s="19">
        <f t="shared" si="39"/>
        <v>77.092935684078526</v>
      </c>
      <c r="AL46" s="19">
        <f t="shared" si="40"/>
        <v>30.815899419126346</v>
      </c>
      <c r="AM46" s="19">
        <f t="shared" si="41"/>
        <v>36.032108015904377</v>
      </c>
      <c r="AN46" s="19">
        <f t="shared" si="42"/>
        <v>19.431905536403729</v>
      </c>
    </row>
    <row r="47" spans="1:40" s="41" customFormat="1" x14ac:dyDescent="0.35">
      <c r="A47" s="34" t="s">
        <v>23</v>
      </c>
      <c r="B47" s="40">
        <v>0.27154807479999998</v>
      </c>
      <c r="C47" s="40">
        <v>1.6177267847000001</v>
      </c>
      <c r="D47" s="40">
        <v>3.4290663065000002</v>
      </c>
      <c r="E47" s="40">
        <v>1.4031853E-3</v>
      </c>
      <c r="F47" s="40">
        <v>9.0640671999999995E-3</v>
      </c>
      <c r="G47" s="40">
        <v>2.6439529900000001E-2</v>
      </c>
      <c r="H47" s="21">
        <v>0.76815757129999995</v>
      </c>
      <c r="I47" s="40">
        <v>1.6947257997</v>
      </c>
      <c r="J47" s="40">
        <v>3.8147568039999999</v>
      </c>
      <c r="K47" s="21">
        <v>1.7052763E-3</v>
      </c>
      <c r="L47" s="40">
        <v>1.52123589E-2</v>
      </c>
      <c r="M47" s="21">
        <v>7.62422341E-2</v>
      </c>
      <c r="N47" s="25">
        <v>0.1105905033</v>
      </c>
      <c r="O47" s="25">
        <v>0.93967215380000002</v>
      </c>
      <c r="P47" s="25">
        <v>3.1395580290999998</v>
      </c>
      <c r="Q47" s="25">
        <v>1.5586185000000001E-3</v>
      </c>
      <c r="R47" s="25">
        <v>1.1824664699999999E-2</v>
      </c>
      <c r="S47" s="25">
        <v>3.4362429200000003E-2</v>
      </c>
      <c r="T47" s="21">
        <f t="shared" si="48"/>
        <v>1096.6280959946391</v>
      </c>
      <c r="U47" s="21">
        <f t="shared" si="44"/>
        <v>1011.3692059380732</v>
      </c>
      <c r="V47" s="21">
        <f t="shared" si="44"/>
        <v>734.93650644799595</v>
      </c>
      <c r="W47" s="21">
        <f t="shared" si="49"/>
        <v>2552.6027096215039</v>
      </c>
      <c r="X47" s="21">
        <f t="shared" si="45"/>
        <v>631.29237624678967</v>
      </c>
      <c r="Y47" s="21">
        <f t="shared" si="45"/>
        <v>283.52992901957293</v>
      </c>
      <c r="Z47" s="21">
        <f t="shared" si="43"/>
        <v>402.0737073889473</v>
      </c>
      <c r="AA47" s="21">
        <f t="shared" si="30"/>
        <v>450.31373037861556</v>
      </c>
      <c r="AB47" s="21">
        <f t="shared" si="30"/>
        <v>517.7407199013353</v>
      </c>
      <c r="AC47" s="40">
        <f t="shared" si="31"/>
        <v>1.3461787099000002</v>
      </c>
      <c r="AD47" s="40">
        <f t="shared" si="32"/>
        <v>0.92656822840000008</v>
      </c>
      <c r="AE47" s="40">
        <f t="shared" si="33"/>
        <v>1.8113395218000001</v>
      </c>
      <c r="AF47" s="40">
        <f t="shared" si="34"/>
        <v>2.1200310042999999</v>
      </c>
      <c r="AG47" s="40">
        <f t="shared" si="35"/>
        <v>1361.4836928823029</v>
      </c>
      <c r="AH47" s="40">
        <f t="shared" si="36"/>
        <v>584.93545866141415</v>
      </c>
      <c r="AI47" s="40">
        <f t="shared" si="37"/>
        <v>1331.2195401428758</v>
      </c>
      <c r="AJ47" s="40">
        <f t="shared" si="38"/>
        <v>601.09224016847293</v>
      </c>
      <c r="AK47" s="19">
        <f t="shared" si="39"/>
        <v>83.214219028316506</v>
      </c>
      <c r="AL47" s="19">
        <f t="shared" si="40"/>
        <v>54.673636795050911</v>
      </c>
      <c r="AM47" s="19">
        <f t="shared" si="41"/>
        <v>52.823111596486129</v>
      </c>
      <c r="AN47" s="19">
        <f t="shared" si="42"/>
        <v>55.574473373427658</v>
      </c>
    </row>
    <row r="48" spans="1:40" s="41" customFormat="1" x14ac:dyDescent="0.35">
      <c r="A48" s="34" t="s">
        <v>25</v>
      </c>
      <c r="B48" s="40">
        <v>0.72676457149999996</v>
      </c>
      <c r="C48" s="40">
        <v>2.6751015813999999</v>
      </c>
      <c r="D48" s="40">
        <v>3.8670897845000001</v>
      </c>
      <c r="E48" s="40">
        <v>1.4070033000000001E-3</v>
      </c>
      <c r="F48" s="40">
        <v>5.8361018999999997E-3</v>
      </c>
      <c r="G48" s="40">
        <v>1.52738531E-2</v>
      </c>
      <c r="H48" s="21">
        <v>0.57448210980000003</v>
      </c>
      <c r="I48" s="40">
        <v>1.7456299018000001</v>
      </c>
      <c r="J48" s="40">
        <v>4.2117580020999998</v>
      </c>
      <c r="K48" s="21">
        <v>1.9462100999999999E-3</v>
      </c>
      <c r="L48" s="40">
        <v>1.6064638400000001E-2</v>
      </c>
      <c r="M48" s="21">
        <v>6.4239654699999996E-2</v>
      </c>
      <c r="N48" s="25">
        <v>0.2037622093</v>
      </c>
      <c r="O48" s="25">
        <v>1.4985421871</v>
      </c>
      <c r="P48" s="25">
        <v>3.6988853880999999</v>
      </c>
      <c r="Q48" s="25">
        <v>1.8686243E-3</v>
      </c>
      <c r="R48" s="25">
        <v>1.1052197499999999E-2</v>
      </c>
      <c r="S48" s="25">
        <v>2.58525852E-2</v>
      </c>
      <c r="T48" s="21">
        <f t="shared" si="48"/>
        <v>2927.0241028100877</v>
      </c>
      <c r="U48" s="21">
        <f t="shared" si="44"/>
        <v>2597.4373342019039</v>
      </c>
      <c r="V48" s="21">
        <f t="shared" si="44"/>
        <v>1434.7073155255978</v>
      </c>
      <c r="W48" s="21">
        <f t="shared" si="49"/>
        <v>1672.6861206814208</v>
      </c>
      <c r="X48" s="21">
        <f t="shared" si="45"/>
        <v>615.75632955838375</v>
      </c>
      <c r="Y48" s="21">
        <f t="shared" si="45"/>
        <v>371.52485937267443</v>
      </c>
      <c r="Z48" s="21">
        <f t="shared" si="43"/>
        <v>617.91582147715121</v>
      </c>
      <c r="AA48" s="21">
        <f t="shared" si="30"/>
        <v>768.33037594861401</v>
      </c>
      <c r="AB48" s="21">
        <f t="shared" si="30"/>
        <v>810.76419903130864</v>
      </c>
      <c r="AC48" s="40">
        <f t="shared" si="31"/>
        <v>1.9483370098999999</v>
      </c>
      <c r="AD48" s="40">
        <f t="shared" si="32"/>
        <v>1.1711477920000002</v>
      </c>
      <c r="AE48" s="40">
        <f t="shared" si="33"/>
        <v>1.1919882031000002</v>
      </c>
      <c r="AF48" s="40">
        <f t="shared" si="34"/>
        <v>2.4661281002999997</v>
      </c>
      <c r="AG48" s="40">
        <f t="shared" si="35"/>
        <v>5060.6832891215645</v>
      </c>
      <c r="AH48" s="40">
        <f t="shared" si="36"/>
        <v>721.14166577232561</v>
      </c>
      <c r="AI48" s="40">
        <f t="shared" si="37"/>
        <v>1710.1541950077824</v>
      </c>
      <c r="AJ48" s="40">
        <f t="shared" si="38"/>
        <v>916.22789565895812</v>
      </c>
      <c r="AK48" s="19">
        <f t="shared" si="39"/>
        <v>72.832262649269126</v>
      </c>
      <c r="AL48" s="19">
        <f t="shared" si="40"/>
        <v>67.090268721472711</v>
      </c>
      <c r="AM48" s="19">
        <f t="shared" si="41"/>
        <v>30.823908146061306</v>
      </c>
      <c r="AN48" s="19">
        <f t="shared" si="42"/>
        <v>58.553414015486595</v>
      </c>
    </row>
    <row r="49" spans="1:43" s="41" customFormat="1" x14ac:dyDescent="0.35">
      <c r="A49" s="34" t="s">
        <v>26</v>
      </c>
      <c r="B49" s="40">
        <v>0.22187928430000001</v>
      </c>
      <c r="C49" s="40">
        <v>1.4825957361</v>
      </c>
      <c r="D49" s="40">
        <v>3.5995452474</v>
      </c>
      <c r="E49" s="40">
        <v>1.5333243000000001E-3</v>
      </c>
      <c r="F49" s="40">
        <v>1.0633152700000001E-2</v>
      </c>
      <c r="G49" s="40">
        <v>3.3216866599999999E-2</v>
      </c>
      <c r="H49" s="21">
        <v>1.4593634622</v>
      </c>
      <c r="I49" s="40">
        <v>1.9186440038000001</v>
      </c>
      <c r="J49" s="40">
        <v>4.1612639699000002</v>
      </c>
      <c r="K49" s="21">
        <v>1.7326829E-3</v>
      </c>
      <c r="L49" s="40">
        <v>1.6003062799999999E-2</v>
      </c>
      <c r="M49" s="21">
        <v>8.2483706399999995E-2</v>
      </c>
      <c r="N49" s="25">
        <v>0.1651625099</v>
      </c>
      <c r="O49" s="25">
        <v>1.5425150089999999</v>
      </c>
      <c r="P49" s="25">
        <v>4.9977866442999996</v>
      </c>
      <c r="Q49" s="25">
        <v>1.8094877000000001E-3</v>
      </c>
      <c r="R49" s="25">
        <v>1.41703847E-2</v>
      </c>
      <c r="S49" s="25">
        <v>2.8972228499999999E-2</v>
      </c>
      <c r="T49" s="21">
        <f t="shared" si="48"/>
        <v>819.99349020077921</v>
      </c>
      <c r="U49" s="21">
        <f t="shared" si="44"/>
        <v>790.11146316933821</v>
      </c>
      <c r="V49" s="21">
        <f t="shared" si="44"/>
        <v>614.0682477437532</v>
      </c>
      <c r="W49" s="21">
        <f t="shared" si="49"/>
        <v>4772.7869224080177</v>
      </c>
      <c r="X49" s="21">
        <f t="shared" si="45"/>
        <v>679.38969917266934</v>
      </c>
      <c r="Y49" s="21">
        <f t="shared" si="45"/>
        <v>285.88065278106046</v>
      </c>
      <c r="Z49" s="21">
        <f t="shared" si="43"/>
        <v>517.22976035334932</v>
      </c>
      <c r="AA49" s="21">
        <f t="shared" si="43"/>
        <v>616.84411322533344</v>
      </c>
      <c r="AB49" s="21">
        <f t="shared" si="43"/>
        <v>977.51510500363008</v>
      </c>
      <c r="AC49" s="40">
        <f t="shared" si="31"/>
        <v>1.2607164518</v>
      </c>
      <c r="AD49" s="40">
        <f t="shared" si="32"/>
        <v>0.45928054160000009</v>
      </c>
      <c r="AE49" s="40">
        <f t="shared" si="33"/>
        <v>2.1169495113000001</v>
      </c>
      <c r="AF49" s="40">
        <f t="shared" si="34"/>
        <v>2.2426199661000004</v>
      </c>
      <c r="AG49" s="40">
        <f t="shared" si="35"/>
        <v>996.10652037335444</v>
      </c>
      <c r="AH49" s="40">
        <f t="shared" si="36"/>
        <v>312.0304689934847</v>
      </c>
      <c r="AI49" s="40">
        <f t="shared" si="37"/>
        <v>1299.9514769659856</v>
      </c>
      <c r="AJ49" s="40">
        <f t="shared" si="38"/>
        <v>641.12165984850776</v>
      </c>
      <c r="AK49" s="19">
        <f t="shared" si="39"/>
        <v>85.034404261565044</v>
      </c>
      <c r="AL49" s="19">
        <f t="shared" si="40"/>
        <v>23.937767542616811</v>
      </c>
      <c r="AM49" s="19">
        <f t="shared" si="41"/>
        <v>58.811582180529648</v>
      </c>
      <c r="AN49" s="19">
        <f t="shared" si="42"/>
        <v>53.892759082858497</v>
      </c>
    </row>
    <row r="50" spans="1:43" s="41" customFormat="1" x14ac:dyDescent="0.35">
      <c r="A50" s="34" t="s">
        <v>28</v>
      </c>
      <c r="B50" s="40">
        <v>0.50759417230000003</v>
      </c>
      <c r="C50" s="40">
        <v>2.4194005799</v>
      </c>
      <c r="D50" s="40">
        <v>4.0795614187</v>
      </c>
      <c r="E50" s="40">
        <v>1.4464183E-3</v>
      </c>
      <c r="F50" s="40">
        <v>7.4197978E-3</v>
      </c>
      <c r="G50" s="40">
        <v>2.0088965399999999E-2</v>
      </c>
      <c r="H50" s="21">
        <v>1.6398481331999999</v>
      </c>
      <c r="I50" s="40">
        <v>2.6852481926</v>
      </c>
      <c r="J50" s="40">
        <v>6.3769689020999998</v>
      </c>
      <c r="K50" s="21">
        <v>1.7121733000000001E-3</v>
      </c>
      <c r="L50" s="40">
        <v>1.36861655E-2</v>
      </c>
      <c r="M50" s="21">
        <v>3.57394745E-2</v>
      </c>
      <c r="N50" s="25">
        <v>1.7778005653</v>
      </c>
      <c r="O50" s="25">
        <v>3.5644145783000001</v>
      </c>
      <c r="P50" s="25">
        <v>4.7497428336</v>
      </c>
      <c r="Q50" s="25">
        <v>8.7122459999999997E-4</v>
      </c>
      <c r="R50" s="25">
        <v>2.574294E-3</v>
      </c>
      <c r="S50" s="25">
        <v>8.7097052000000008E-3</v>
      </c>
      <c r="T50" s="21">
        <f t="shared" si="48"/>
        <v>1988.6135126793313</v>
      </c>
      <c r="U50" s="21">
        <f t="shared" si="44"/>
        <v>1847.7507054751995</v>
      </c>
      <c r="V50" s="21">
        <f t="shared" si="44"/>
        <v>1150.7568580892009</v>
      </c>
      <c r="W50" s="21">
        <f t="shared" si="49"/>
        <v>5427.2968482804854</v>
      </c>
      <c r="X50" s="21">
        <f t="shared" si="45"/>
        <v>1111.8093248787129</v>
      </c>
      <c r="Y50" s="21">
        <f t="shared" si="45"/>
        <v>1011.0992849629055</v>
      </c>
      <c r="Z50" s="21">
        <f t="shared" si="43"/>
        <v>11563.267615912895</v>
      </c>
      <c r="AA50" s="21">
        <f t="shared" si="43"/>
        <v>7846.1703585656232</v>
      </c>
      <c r="AB50" s="21">
        <f t="shared" si="43"/>
        <v>3090.2549250920683</v>
      </c>
      <c r="AC50" s="40">
        <f t="shared" si="31"/>
        <v>1.9118064075999999</v>
      </c>
      <c r="AD50" s="40">
        <f t="shared" si="32"/>
        <v>1.0454000594000001</v>
      </c>
      <c r="AE50" s="40">
        <f t="shared" si="33"/>
        <v>1.6601608388</v>
      </c>
      <c r="AF50" s="40">
        <f t="shared" si="34"/>
        <v>3.6917207094999998</v>
      </c>
      <c r="AG50" s="40">
        <f t="shared" si="35"/>
        <v>3532.5416383749066</v>
      </c>
      <c r="AH50" s="40">
        <f t="shared" si="36"/>
        <v>1162.2855342696805</v>
      </c>
      <c r="AI50" s="40">
        <f t="shared" si="37"/>
        <v>1910.4414707802205</v>
      </c>
      <c r="AJ50" s="40">
        <f t="shared" si="38"/>
        <v>3732.6961696581998</v>
      </c>
      <c r="AK50" s="19">
        <f t="shared" si="39"/>
        <v>79.019837536743083</v>
      </c>
      <c r="AL50" s="19">
        <f t="shared" si="40"/>
        <v>38.931226628544465</v>
      </c>
      <c r="AM50" s="19">
        <f t="shared" si="41"/>
        <v>40.694591119283345</v>
      </c>
      <c r="AN50" s="19">
        <f t="shared" si="42"/>
        <v>57.89146483502968</v>
      </c>
    </row>
    <row r="51" spans="1:43" s="41" customFormat="1" x14ac:dyDescent="0.35">
      <c r="A51" s="34" t="s">
        <v>29</v>
      </c>
      <c r="B51" s="40">
        <v>0.1998105828</v>
      </c>
      <c r="C51" s="40">
        <v>1.3393536925</v>
      </c>
      <c r="D51" s="40">
        <v>3.3949972459</v>
      </c>
      <c r="E51" s="40">
        <v>1.4797032E-3</v>
      </c>
      <c r="F51" s="40">
        <v>1.06614711E-2</v>
      </c>
      <c r="G51" s="40">
        <v>3.4038494500000002E-2</v>
      </c>
      <c r="H51" s="21">
        <v>0.54126570230000004</v>
      </c>
      <c r="I51" s="40">
        <v>1.5775650972999999</v>
      </c>
      <c r="J51" s="40">
        <v>3.6975214587999998</v>
      </c>
      <c r="K51" s="21">
        <v>1.8429462000000001E-3</v>
      </c>
      <c r="L51" s="40">
        <v>1.61518766E-2</v>
      </c>
      <c r="M51" s="21">
        <v>8.9865975299999998E-2</v>
      </c>
      <c r="N51" s="25">
        <v>6.45685431E-2</v>
      </c>
      <c r="O51" s="25">
        <v>0.60820809350000005</v>
      </c>
      <c r="P51" s="25">
        <v>2.6454391931000001</v>
      </c>
      <c r="Q51" s="25">
        <v>1.4626888E-3</v>
      </c>
      <c r="R51" s="25">
        <v>1.2756854999999999E-2</v>
      </c>
      <c r="S51" s="25">
        <v>4.2460064300000003E-2</v>
      </c>
      <c r="T51" s="21">
        <f t="shared" si="48"/>
        <v>765.1939721425216</v>
      </c>
      <c r="U51" s="21">
        <f t="shared" si="48"/>
        <v>711.87839398323422</v>
      </c>
      <c r="V51" s="21">
        <f t="shared" si="48"/>
        <v>565.19296782549134</v>
      </c>
      <c r="W51" s="21">
        <f t="shared" si="49"/>
        <v>1664.2766419515303</v>
      </c>
      <c r="X51" s="21">
        <f t="shared" si="49"/>
        <v>553.46730121543067</v>
      </c>
      <c r="Y51" s="21">
        <f t="shared" si="49"/>
        <v>233.15411121862786</v>
      </c>
      <c r="Z51" s="21">
        <f t="shared" si="43"/>
        <v>250.14781743047462</v>
      </c>
      <c r="AA51" s="21">
        <f t="shared" si="43"/>
        <v>270.16945241074967</v>
      </c>
      <c r="AB51" s="21">
        <f t="shared" si="43"/>
        <v>353.0569805150609</v>
      </c>
      <c r="AC51" s="40">
        <f t="shared" si="31"/>
        <v>1.1395431096999999</v>
      </c>
      <c r="AD51" s="40">
        <f t="shared" si="32"/>
        <v>1.0362993949999999</v>
      </c>
      <c r="AE51" s="40">
        <f t="shared" si="33"/>
        <v>2.0556435533999999</v>
      </c>
      <c r="AF51" s="40">
        <f t="shared" si="34"/>
        <v>2.1199563614999999</v>
      </c>
      <c r="AG51" s="40">
        <f t="shared" si="35"/>
        <v>811.21611880789646</v>
      </c>
      <c r="AH51" s="40">
        <f t="shared" si="36"/>
        <v>573.55782940183349</v>
      </c>
      <c r="AI51" s="40">
        <f t="shared" si="37"/>
        <v>1161.8352807374849</v>
      </c>
      <c r="AJ51" s="40">
        <f t="shared" si="38"/>
        <v>494.27654128780864</v>
      </c>
      <c r="AK51" s="19">
        <f t="shared" si="39"/>
        <v>85.08156703349664</v>
      </c>
      <c r="AL51" s="19">
        <f t="shared" si="40"/>
        <v>65.68980239063508</v>
      </c>
      <c r="AM51" s="19">
        <f t="shared" si="41"/>
        <v>60.549196494415924</v>
      </c>
      <c r="AN51" s="19">
        <f t="shared" si="42"/>
        <v>57.334524900580682</v>
      </c>
    </row>
    <row r="52" spans="1:43" s="41" customFormat="1" x14ac:dyDescent="0.35">
      <c r="A52" s="34" t="s">
        <v>30</v>
      </c>
      <c r="B52" s="40">
        <v>0.60649141900000003</v>
      </c>
      <c r="C52" s="40">
        <v>2.5490152415999998</v>
      </c>
      <c r="D52" s="40">
        <v>4.0349335882000004</v>
      </c>
      <c r="E52" s="40">
        <v>1.3240058999999999E-3</v>
      </c>
      <c r="F52" s="40">
        <v>6.2590618000000001E-3</v>
      </c>
      <c r="G52" s="40">
        <v>1.6934680899999999E-2</v>
      </c>
      <c r="H52" s="21">
        <v>1.6415093435000001</v>
      </c>
      <c r="I52" s="40">
        <v>3.0059810642000002</v>
      </c>
      <c r="J52" s="40">
        <v>6.6710181226999996</v>
      </c>
      <c r="K52" s="21">
        <v>1.663531E-3</v>
      </c>
      <c r="L52" s="40">
        <v>1.2361212999999999E-2</v>
      </c>
      <c r="M52" s="21">
        <v>2.7290077100000001E-2</v>
      </c>
      <c r="N52" s="25">
        <v>3.0226412527000002</v>
      </c>
      <c r="O52" s="25">
        <v>4.2847382296000003</v>
      </c>
      <c r="P52" s="25">
        <v>4.9470646878000002</v>
      </c>
      <c r="Q52" s="25">
        <v>3.903825E-4</v>
      </c>
      <c r="R52" s="25">
        <v>1.0971344E-3</v>
      </c>
      <c r="S52" s="25">
        <v>4.9779465999999998E-3</v>
      </c>
      <c r="T52" s="21">
        <f t="shared" si="48"/>
        <v>2595.7472754967835</v>
      </c>
      <c r="U52" s="21">
        <f t="shared" si="48"/>
        <v>2307.761157175345</v>
      </c>
      <c r="V52" s="21">
        <f t="shared" si="48"/>
        <v>1350.1656040337123</v>
      </c>
      <c r="W52" s="21">
        <f t="shared" si="49"/>
        <v>5591.6519017880246</v>
      </c>
      <c r="X52" s="21">
        <f t="shared" si="49"/>
        <v>1378.0114214627104</v>
      </c>
      <c r="Y52" s="21">
        <f t="shared" si="49"/>
        <v>1385.2081065990585</v>
      </c>
      <c r="Z52" s="21">
        <f t="shared" si="43"/>
        <v>43875.687132406463</v>
      </c>
      <c r="AA52" s="21">
        <f t="shared" si="43"/>
        <v>22130.545994243428</v>
      </c>
      <c r="AB52" s="21">
        <f t="shared" si="43"/>
        <v>5631.5121106763181</v>
      </c>
      <c r="AC52" s="40">
        <f t="shared" si="31"/>
        <v>1.9425238225999997</v>
      </c>
      <c r="AD52" s="40">
        <f t="shared" si="32"/>
        <v>1.3644717207000001</v>
      </c>
      <c r="AE52" s="40">
        <f t="shared" si="33"/>
        <v>1.4859183466000006</v>
      </c>
      <c r="AF52" s="40">
        <f t="shared" si="34"/>
        <v>3.6650370584999994</v>
      </c>
      <c r="AG52" s="40">
        <f t="shared" si="35"/>
        <v>4482.8810246840503</v>
      </c>
      <c r="AH52" s="40">
        <f t="shared" si="36"/>
        <v>1880.2576153874775</v>
      </c>
      <c r="AI52" s="40">
        <f t="shared" si="37"/>
        <v>2006.2358419819648</v>
      </c>
      <c r="AJ52" s="40">
        <f t="shared" si="38"/>
        <v>5076.8390444201668</v>
      </c>
      <c r="AK52" s="19">
        <f t="shared" si="39"/>
        <v>76.206834345199539</v>
      </c>
      <c r="AL52" s="19">
        <f t="shared" si="40"/>
        <v>45.391893413777552</v>
      </c>
      <c r="AM52" s="19">
        <f t="shared" si="41"/>
        <v>36.826339619207324</v>
      </c>
      <c r="AN52" s="19">
        <f t="shared" si="42"/>
        <v>54.939695726933927</v>
      </c>
    </row>
    <row r="53" spans="1:43" s="41" customFormat="1" x14ac:dyDescent="0.35">
      <c r="A53" s="34" t="s">
        <v>31</v>
      </c>
      <c r="B53" s="40">
        <v>0.25972306210000001</v>
      </c>
      <c r="C53" s="40">
        <v>1.6042161468</v>
      </c>
      <c r="D53" s="40">
        <v>3.4738330989000001</v>
      </c>
      <c r="E53" s="40">
        <v>1.4236114999999999E-3</v>
      </c>
      <c r="F53" s="40">
        <v>9.3348518000000002E-3</v>
      </c>
      <c r="G53" s="40">
        <v>2.7947261300000002E-2</v>
      </c>
      <c r="H53" s="21">
        <v>1.1099514297999999</v>
      </c>
      <c r="I53" s="40">
        <v>1.8026689845999999</v>
      </c>
      <c r="J53" s="40">
        <v>3.9243593965999999</v>
      </c>
      <c r="K53" s="21">
        <v>1.7553028999999999E-3</v>
      </c>
      <c r="L53" s="40">
        <v>1.5264591399999999E-2</v>
      </c>
      <c r="M53" s="21">
        <v>7.7111684400000005E-2</v>
      </c>
      <c r="N53" s="25">
        <v>0.11762396009999999</v>
      </c>
      <c r="O53" s="25">
        <v>1.0130866904</v>
      </c>
      <c r="P53" s="25">
        <v>3.4727722933999998</v>
      </c>
      <c r="Q53" s="25">
        <v>1.5503774000000001E-3</v>
      </c>
      <c r="R53" s="25">
        <v>1.1805678599999999E-2</v>
      </c>
      <c r="S53" s="25">
        <v>3.21642792E-2</v>
      </c>
      <c r="T53" s="21">
        <f t="shared" si="48"/>
        <v>1033.8241989241212</v>
      </c>
      <c r="U53" s="21">
        <f t="shared" si="48"/>
        <v>973.82993966760125</v>
      </c>
      <c r="V53" s="21">
        <f t="shared" si="48"/>
        <v>704.3643388091125</v>
      </c>
      <c r="W53" s="21">
        <f t="shared" si="49"/>
        <v>3583.2703112760005</v>
      </c>
      <c r="X53" s="21">
        <f t="shared" si="49"/>
        <v>669.20390977950876</v>
      </c>
      <c r="Y53" s="21">
        <f t="shared" si="49"/>
        <v>288.38737934161026</v>
      </c>
      <c r="Z53" s="21">
        <f t="shared" si="43"/>
        <v>429.91840173882815</v>
      </c>
      <c r="AA53" s="21">
        <f t="shared" si="43"/>
        <v>486.27654313182245</v>
      </c>
      <c r="AB53" s="21">
        <f t="shared" si="43"/>
        <v>611.82913111677419</v>
      </c>
      <c r="AC53" s="40">
        <f t="shared" si="31"/>
        <v>1.3444930847000001</v>
      </c>
      <c r="AD53" s="40">
        <f t="shared" si="32"/>
        <v>0.69271755479999997</v>
      </c>
      <c r="AE53" s="40">
        <f t="shared" si="33"/>
        <v>1.8696169521000001</v>
      </c>
      <c r="AF53" s="40">
        <f t="shared" si="34"/>
        <v>2.121690412</v>
      </c>
      <c r="AG53" s="40">
        <f t="shared" si="35"/>
        <v>1309.3076195569081</v>
      </c>
      <c r="AH53" s="40">
        <f t="shared" si="36"/>
        <v>463.56929604506109</v>
      </c>
      <c r="AI53" s="40">
        <f t="shared" si="37"/>
        <v>1316.8915082922247</v>
      </c>
      <c r="AJ53" s="40">
        <f t="shared" si="38"/>
        <v>611.8687376909013</v>
      </c>
      <c r="AK53" s="19">
        <f t="shared" si="39"/>
        <v>83.809970831045376</v>
      </c>
      <c r="AL53" s="19">
        <f t="shared" si="40"/>
        <v>38.427329738172055</v>
      </c>
      <c r="AM53" s="19">
        <f t="shared" si="41"/>
        <v>53.819999374524357</v>
      </c>
      <c r="AN53" s="19">
        <f t="shared" si="42"/>
        <v>54.064630620686721</v>
      </c>
    </row>
    <row r="54" spans="1:43" s="41" customFormat="1" x14ac:dyDescent="0.35">
      <c r="A54" s="34" t="s">
        <v>32</v>
      </c>
      <c r="B54" s="40">
        <v>1.1062193109</v>
      </c>
      <c r="C54" s="40">
        <v>1.3169167929000001</v>
      </c>
      <c r="D54" s="40">
        <v>2.4451269575999999</v>
      </c>
      <c r="E54" s="40">
        <v>9.0367669999999998E-4</v>
      </c>
      <c r="F54" s="40">
        <v>8.1812120999999998E-3</v>
      </c>
      <c r="G54" s="40">
        <v>3.0888961E-2</v>
      </c>
      <c r="H54" s="21">
        <v>1.9207377906000001</v>
      </c>
      <c r="I54" s="40">
        <v>2.3936316401000002</v>
      </c>
      <c r="J54" s="40">
        <v>3.4309033651999998</v>
      </c>
      <c r="K54" s="21">
        <v>8.1553340000000004E-4</v>
      </c>
      <c r="L54" s="40">
        <v>6.0865648000000003E-3</v>
      </c>
      <c r="M54" s="21">
        <v>1.61216743E-2</v>
      </c>
      <c r="N54" s="25">
        <v>0.49687337650000002</v>
      </c>
      <c r="O54" s="25">
        <v>0.9651612678</v>
      </c>
      <c r="P54" s="25">
        <v>1.7591022668</v>
      </c>
      <c r="Q54" s="25">
        <v>7.4104580000000002E-4</v>
      </c>
      <c r="R54" s="25">
        <v>5.4905860000000004E-3</v>
      </c>
      <c r="S54" s="25">
        <v>1.6189439E-2</v>
      </c>
      <c r="T54" s="21">
        <f t="shared" si="48"/>
        <v>6936.7463995696689</v>
      </c>
      <c r="U54" s="21">
        <f t="shared" si="48"/>
        <v>912.15438517967277</v>
      </c>
      <c r="V54" s="21">
        <f t="shared" si="48"/>
        <v>448.56540905989033</v>
      </c>
      <c r="W54" s="21">
        <f t="shared" si="49"/>
        <v>13346.088355670043</v>
      </c>
      <c r="X54" s="21">
        <f t="shared" si="49"/>
        <v>2228.500488031169</v>
      </c>
      <c r="Y54" s="21">
        <f t="shared" si="49"/>
        <v>1205.940857900431</v>
      </c>
      <c r="Z54" s="21">
        <f t="shared" si="43"/>
        <v>3799.5165753137885</v>
      </c>
      <c r="AA54" s="21">
        <f t="shared" si="43"/>
        <v>996.1135631424404</v>
      </c>
      <c r="AB54" s="21">
        <f t="shared" si="43"/>
        <v>615.72523782530902</v>
      </c>
      <c r="AC54" s="40">
        <f t="shared" si="31"/>
        <v>0.21069748200000005</v>
      </c>
      <c r="AD54" s="40">
        <f t="shared" si="32"/>
        <v>0.47289384950000013</v>
      </c>
      <c r="AE54" s="40">
        <f t="shared" si="33"/>
        <v>1.1282101646999998</v>
      </c>
      <c r="AF54" s="40">
        <f t="shared" si="34"/>
        <v>1.0372717250999997</v>
      </c>
      <c r="AG54" s="40">
        <f t="shared" si="35"/>
        <v>192.18863215261521</v>
      </c>
      <c r="AH54" s="40">
        <f t="shared" si="36"/>
        <v>1053.8441743976884</v>
      </c>
      <c r="AI54" s="40">
        <f t="shared" si="37"/>
        <v>506.07605403418165</v>
      </c>
      <c r="AJ54" s="40">
        <f t="shared" si="38"/>
        <v>1250.8883540429536</v>
      </c>
      <c r="AK54" s="19">
        <f t="shared" si="39"/>
        <v>15.999301029188057</v>
      </c>
      <c r="AL54" s="19">
        <f t="shared" si="40"/>
        <v>19.756333496671349</v>
      </c>
      <c r="AM54" s="19">
        <f t="shared" si="41"/>
        <v>46.141169119798505</v>
      </c>
      <c r="AN54" s="19">
        <f t="shared" si="42"/>
        <v>30.233195595689221</v>
      </c>
    </row>
    <row r="55" spans="1:43" s="41" customFormat="1" x14ac:dyDescent="0.35">
      <c r="A55" s="34" t="s">
        <v>33</v>
      </c>
      <c r="B55" s="40">
        <v>0.65228037360000002</v>
      </c>
      <c r="C55" s="40">
        <v>1.0612826314999999</v>
      </c>
      <c r="D55" s="40">
        <v>2.2416199212999999</v>
      </c>
      <c r="E55" s="40">
        <v>9.04009E-4</v>
      </c>
      <c r="F55" s="40">
        <v>8.0162090999999994E-3</v>
      </c>
      <c r="G55" s="40">
        <v>3.2794007299999997E-2</v>
      </c>
      <c r="H55" s="21">
        <v>0.76222173650000002</v>
      </c>
      <c r="I55" s="40">
        <v>1.5574597599</v>
      </c>
      <c r="J55" s="40">
        <v>2.8810332892999999</v>
      </c>
      <c r="K55" s="21">
        <v>1.1142903000000001E-3</v>
      </c>
      <c r="L55" s="40">
        <v>7.8793738000000006E-3</v>
      </c>
      <c r="M55" s="21">
        <v>2.4390187399999999E-2</v>
      </c>
      <c r="N55" s="25">
        <v>2.3902847500000001E-2</v>
      </c>
      <c r="O55" s="25">
        <v>0.2297040179</v>
      </c>
      <c r="P55" s="25">
        <v>1.3235340426</v>
      </c>
      <c r="Q55" s="25">
        <v>9.5435620000000002E-4</v>
      </c>
      <c r="R55" s="25">
        <v>8.4209405999999994E-3</v>
      </c>
      <c r="S55" s="25">
        <v>3.3421399599999999E-2</v>
      </c>
      <c r="T55" s="21">
        <f t="shared" si="48"/>
        <v>4088.7374466404644</v>
      </c>
      <c r="U55" s="21">
        <f t="shared" si="48"/>
        <v>750.2218114337029</v>
      </c>
      <c r="V55" s="21">
        <f t="shared" si="48"/>
        <v>387.34250349961547</v>
      </c>
      <c r="W55" s="21">
        <f t="shared" si="49"/>
        <v>3876.2398872478138</v>
      </c>
      <c r="X55" s="21">
        <f t="shared" si="49"/>
        <v>1120.0896835355113</v>
      </c>
      <c r="Y55" s="21">
        <f t="shared" si="49"/>
        <v>669.3616181904913</v>
      </c>
      <c r="Z55" s="21">
        <f t="shared" si="43"/>
        <v>141.92758339775719</v>
      </c>
      <c r="AA55" s="21">
        <f t="shared" si="43"/>
        <v>154.57371845531523</v>
      </c>
      <c r="AB55" s="21">
        <f t="shared" si="43"/>
        <v>224.40790425186142</v>
      </c>
      <c r="AC55" s="40">
        <f t="shared" si="31"/>
        <v>0.40900225789999989</v>
      </c>
      <c r="AD55" s="40">
        <f t="shared" si="32"/>
        <v>0.79523802339999994</v>
      </c>
      <c r="AE55" s="40">
        <f t="shared" si="33"/>
        <v>1.1803372898</v>
      </c>
      <c r="AF55" s="40">
        <f t="shared" si="34"/>
        <v>1.3235735293999999</v>
      </c>
      <c r="AG55" s="40">
        <f t="shared" si="35"/>
        <v>306.84241480221243</v>
      </c>
      <c r="AH55" s="40">
        <f t="shared" si="36"/>
        <v>890.73790596551146</v>
      </c>
      <c r="AI55" s="40">
        <f t="shared" si="37"/>
        <v>457.1948008050831</v>
      </c>
      <c r="AJ55" s="40">
        <f t="shared" si="38"/>
        <v>885.94931943328379</v>
      </c>
      <c r="AK55" s="19">
        <f t="shared" si="39"/>
        <v>38.538485956556421</v>
      </c>
      <c r="AL55" s="19">
        <f t="shared" si="40"/>
        <v>51.059940287064613</v>
      </c>
      <c r="AM55" s="19">
        <f t="shared" si="41"/>
        <v>52.655549613222469</v>
      </c>
      <c r="AN55" s="19">
        <f t="shared" si="42"/>
        <v>45.940931481620837</v>
      </c>
    </row>
    <row r="56" spans="1:43" s="41" customFormat="1" x14ac:dyDescent="0.35">
      <c r="A56" s="34" t="s">
        <v>34</v>
      </c>
      <c r="B56" s="40">
        <v>0.75634827250000003</v>
      </c>
      <c r="C56" s="40">
        <v>1.4154013415</v>
      </c>
      <c r="D56" s="40">
        <v>2.5664489560999999</v>
      </c>
      <c r="E56" s="21">
        <v>1.2213898000000001E-3</v>
      </c>
      <c r="F56" s="21">
        <v>8.4472492999999992E-3</v>
      </c>
      <c r="G56" s="21">
        <v>2.8340218E-2</v>
      </c>
      <c r="H56" s="21">
        <v>0.93059520110000005</v>
      </c>
      <c r="I56" s="40">
        <v>1.7738489138</v>
      </c>
      <c r="J56" s="40">
        <v>3.1123015520999999</v>
      </c>
      <c r="K56" s="21">
        <v>1.2652731E-3</v>
      </c>
      <c r="L56" s="40">
        <v>9.7370258000000001E-3</v>
      </c>
      <c r="M56" s="21">
        <v>3.6239624800000002E-2</v>
      </c>
      <c r="N56" s="25">
        <v>1.4934798336999999</v>
      </c>
      <c r="O56" s="25">
        <v>2.1312961453999999</v>
      </c>
      <c r="P56" s="25">
        <v>3.1839974727000002</v>
      </c>
      <c r="Q56" s="25">
        <v>1.0102366000000001E-3</v>
      </c>
      <c r="R56" s="25">
        <v>6.9811348000000002E-3</v>
      </c>
      <c r="S56" s="25">
        <v>2.4847620899999999E-2</v>
      </c>
      <c r="T56" s="21">
        <f>(B56/E56)/(15/85)</f>
        <v>3509.0955763398924</v>
      </c>
      <c r="U56" s="21">
        <f t="shared" si="48"/>
        <v>949.49341696750128</v>
      </c>
      <c r="V56" s="21">
        <f t="shared" si="48"/>
        <v>513.16509813838877</v>
      </c>
      <c r="W56" s="21">
        <f>(H56/K56)/(15/85)</f>
        <v>4167.77437711537</v>
      </c>
      <c r="X56" s="21">
        <f t="shared" si="49"/>
        <v>1032.3286307337639</v>
      </c>
      <c r="Y56" s="21">
        <f t="shared" si="49"/>
        <v>486.65999052782684</v>
      </c>
      <c r="Z56" s="21">
        <f t="shared" si="43"/>
        <v>8377.2973489246615</v>
      </c>
      <c r="AA56" s="21">
        <f t="shared" si="43"/>
        <v>1729.9973671806667</v>
      </c>
      <c r="AB56" s="21">
        <f t="shared" si="43"/>
        <v>726.13198736060883</v>
      </c>
      <c r="AC56" s="40">
        <f t="shared" si="31"/>
        <v>0.65905306899999994</v>
      </c>
      <c r="AD56" s="40">
        <f t="shared" si="32"/>
        <v>0.84325371269999994</v>
      </c>
      <c r="AE56" s="40">
        <f t="shared" si="33"/>
        <v>1.1510476145999999</v>
      </c>
      <c r="AF56" s="40">
        <f t="shared" si="34"/>
        <v>1.3384526382999999</v>
      </c>
      <c r="AG56" s="40">
        <f t="shared" si="35"/>
        <v>625.76655044772838</v>
      </c>
      <c r="AH56" s="40">
        <f t="shared" si="36"/>
        <v>870.51495059275373</v>
      </c>
      <c r="AI56" s="40">
        <f t="shared" si="37"/>
        <v>590.67746210816722</v>
      </c>
      <c r="AJ56" s="40">
        <f t="shared" si="38"/>
        <v>651.37134827702278</v>
      </c>
      <c r="AK56" s="19">
        <f t="shared" si="39"/>
        <v>46.562981797202148</v>
      </c>
      <c r="AL56" s="19">
        <f t="shared" si="40"/>
        <v>47.538079829671226</v>
      </c>
      <c r="AM56" s="19">
        <f t="shared" si="41"/>
        <v>44.849815222865089</v>
      </c>
      <c r="AN56" s="19">
        <f t="shared" si="42"/>
        <v>43.005236346615902</v>
      </c>
    </row>
    <row r="57" spans="1:43" s="35" customFormat="1" x14ac:dyDescent="0.35">
      <c r="A57" s="42" t="s">
        <v>63</v>
      </c>
      <c r="B57" s="40">
        <v>3.7411660899999997E-2</v>
      </c>
      <c r="C57" s="40">
        <v>0.29635378029999998</v>
      </c>
      <c r="D57" s="40">
        <v>0.83300003590000005</v>
      </c>
      <c r="E57" s="40">
        <v>7.3659579999999999E-4</v>
      </c>
      <c r="F57" s="40">
        <v>5.5459588000000004E-3</v>
      </c>
      <c r="G57" s="40">
        <v>1.5719202299999999E-2</v>
      </c>
      <c r="H57" s="21">
        <v>3.7479490800000001E-2</v>
      </c>
      <c r="I57" s="40">
        <v>0.29505985350000002</v>
      </c>
      <c r="J57" s="40">
        <v>0.83533938799999996</v>
      </c>
      <c r="K57" s="21">
        <v>7.4988050000000003E-4</v>
      </c>
      <c r="L57" s="40">
        <v>5.4714083000000002E-3</v>
      </c>
      <c r="M57" s="21">
        <v>1.5790783199999998E-2</v>
      </c>
      <c r="N57" s="25">
        <v>0.1852110719</v>
      </c>
      <c r="O57" s="25">
        <v>1.5478866385000001</v>
      </c>
      <c r="P57" s="25">
        <v>4.0359168663</v>
      </c>
      <c r="Q57" s="25">
        <v>1.4832981999999999E-3</v>
      </c>
      <c r="R57" s="25">
        <v>1.0614320999999999E-2</v>
      </c>
      <c r="S57" s="25">
        <v>2.1877897699999999E-2</v>
      </c>
      <c r="T57" s="21">
        <f t="shared" ref="T57:V59" si="50">B57/E57</f>
        <v>50.78994599208955</v>
      </c>
      <c r="U57" s="21">
        <f t="shared" si="50"/>
        <v>53.43598663228439</v>
      </c>
      <c r="V57" s="21">
        <f t="shared" si="50"/>
        <v>52.992513233321013</v>
      </c>
      <c r="W57" s="21">
        <f t="shared" ref="W57:Y59" si="51">H57/K57</f>
        <v>49.980617978464565</v>
      </c>
      <c r="X57" s="21">
        <f t="shared" si="51"/>
        <v>53.927588167748333</v>
      </c>
      <c r="Y57" s="21">
        <f t="shared" si="51"/>
        <v>52.900440555728743</v>
      </c>
      <c r="Z57" s="25">
        <f t="shared" ref="Z57:Z59" si="52">(N57/Q57)/(15/85)</f>
        <v>707.56467407115667</v>
      </c>
      <c r="AA57" s="25">
        <f t="shared" ref="AA57:AA59" si="53">(O57/R57)/(15/85)</f>
        <v>826.37011054844368</v>
      </c>
      <c r="AB57" s="25">
        <f t="shared" ref="AB57:AB59" si="54">(P57/S57)/(15/85)</f>
        <v>1045.3561804386716</v>
      </c>
      <c r="AC57" s="40">
        <f t="shared" si="31"/>
        <v>0.2589421194</v>
      </c>
      <c r="AD57" s="40">
        <f t="shared" si="32"/>
        <v>0.25758036270000001</v>
      </c>
      <c r="AE57" s="40">
        <f t="shared" si="33"/>
        <v>0.53664625560000001</v>
      </c>
      <c r="AF57" s="40">
        <f t="shared" si="34"/>
        <v>0.54027953449999999</v>
      </c>
      <c r="AG57" s="40">
        <f>AC57*U57</f>
        <v>13.836827630793788</v>
      </c>
      <c r="AH57" s="40">
        <f>AD57*X57</f>
        <v>13.890687719784845</v>
      </c>
      <c r="AI57" s="40">
        <f>AE57*V57</f>
        <v>28.438233801495173</v>
      </c>
      <c r="AJ57" s="40">
        <f>AF57*Y57</f>
        <v>28.581025398294045</v>
      </c>
      <c r="AK57" s="19">
        <f t="shared" si="39"/>
        <v>87.376013607071926</v>
      </c>
      <c r="AL57" s="19">
        <f t="shared" si="40"/>
        <v>87.297665082044105</v>
      </c>
      <c r="AM57" s="19">
        <f t="shared" si="41"/>
        <v>64.423317223532905</v>
      </c>
      <c r="AN57" s="19">
        <f t="shared" si="42"/>
        <v>64.677847382913058</v>
      </c>
    </row>
    <row r="58" spans="1:43" s="35" customFormat="1" x14ac:dyDescent="0.35">
      <c r="A58" s="42" t="s">
        <v>65</v>
      </c>
      <c r="B58" s="40">
        <v>7.7133951000000001E-3</v>
      </c>
      <c r="C58" s="40">
        <v>6.6701068899999993E-2</v>
      </c>
      <c r="D58" s="40">
        <v>0.29170290980000002</v>
      </c>
      <c r="E58" s="40">
        <v>3.0134710000000002E-4</v>
      </c>
      <c r="F58" s="40">
        <v>2.6515817999999999E-3</v>
      </c>
      <c r="G58" s="40">
        <v>1.5698139E-2</v>
      </c>
      <c r="H58" s="21">
        <v>7.6763062E-3</v>
      </c>
      <c r="I58" s="40">
        <v>6.7846187899999993E-2</v>
      </c>
      <c r="J58" s="40">
        <v>0.2941098687</v>
      </c>
      <c r="K58" s="21">
        <v>2.9507470000000001E-4</v>
      </c>
      <c r="L58" s="40">
        <v>2.7102150000000002E-3</v>
      </c>
      <c r="M58" s="21">
        <v>1.5704956799999999E-2</v>
      </c>
      <c r="N58" s="25">
        <v>6.4941007199999998E-2</v>
      </c>
      <c r="O58" s="25">
        <v>0.70386691010000002</v>
      </c>
      <c r="P58" s="25">
        <v>4.1420313772000004</v>
      </c>
      <c r="Q58" s="25">
        <v>2.5468418E-3</v>
      </c>
      <c r="R58" s="25">
        <v>2.2589208100000001E-2</v>
      </c>
      <c r="S58" s="25">
        <v>5.4943525999999999E-2</v>
      </c>
      <c r="T58" s="21">
        <f t="shared" si="50"/>
        <v>25.596380718447264</v>
      </c>
      <c r="U58" s="21">
        <f t="shared" si="50"/>
        <v>25.155199398336492</v>
      </c>
      <c r="V58" s="21">
        <f t="shared" si="50"/>
        <v>18.582005790622699</v>
      </c>
      <c r="W58" s="21">
        <f t="shared" si="51"/>
        <v>26.014789475343022</v>
      </c>
      <c r="X58" s="21">
        <f t="shared" si="51"/>
        <v>25.033507636847993</v>
      </c>
      <c r="Y58" s="21">
        <f t="shared" si="51"/>
        <v>18.727200109203739</v>
      </c>
      <c r="Z58" s="25">
        <f t="shared" si="52"/>
        <v>144.49230446900941</v>
      </c>
      <c r="AA58" s="25">
        <f t="shared" si="53"/>
        <v>176.57011877425367</v>
      </c>
      <c r="AB58" s="25">
        <f t="shared" si="54"/>
        <v>427.19339012692177</v>
      </c>
      <c r="AC58" s="40">
        <f t="shared" si="31"/>
        <v>5.8987673799999994E-2</v>
      </c>
      <c r="AD58" s="40">
        <f t="shared" si="32"/>
        <v>6.0169881699999997E-2</v>
      </c>
      <c r="AE58" s="40">
        <f t="shared" si="33"/>
        <v>0.22500184090000003</v>
      </c>
      <c r="AF58" s="40">
        <f t="shared" si="34"/>
        <v>0.22626368080000001</v>
      </c>
      <c r="AG58" s="40">
        <f>AC58*U58</f>
        <v>1.483846696483029</v>
      </c>
      <c r="AH58" s="40">
        <f>AD58*X58</f>
        <v>1.5062631930451902</v>
      </c>
      <c r="AI58" s="40">
        <f>AE58*V58</f>
        <v>4.1809855105045672</v>
      </c>
      <c r="AJ58" s="40">
        <f>AF58*Y58</f>
        <v>4.2372852277866002</v>
      </c>
      <c r="AK58" s="19">
        <f t="shared" si="39"/>
        <v>88.435874825987995</v>
      </c>
      <c r="AL58" s="19">
        <f t="shared" si="40"/>
        <v>88.685722164207249</v>
      </c>
      <c r="AM58" s="19">
        <f t="shared" si="41"/>
        <v>77.133903482233961</v>
      </c>
      <c r="AN58" s="19">
        <f t="shared" si="42"/>
        <v>76.931686039680315</v>
      </c>
    </row>
    <row r="59" spans="1:43" s="35" customFormat="1" x14ac:dyDescent="0.35">
      <c r="A59" s="42" t="s">
        <v>66</v>
      </c>
      <c r="B59" s="40">
        <v>2.0044942999999999E-2</v>
      </c>
      <c r="C59" s="40">
        <v>0.19473717870000001</v>
      </c>
      <c r="D59" s="40">
        <v>1.7333063055</v>
      </c>
      <c r="E59" s="40">
        <v>4.5168135000000003E-3</v>
      </c>
      <c r="F59" s="40">
        <v>4.4846202299999999E-2</v>
      </c>
      <c r="G59" s="40">
        <v>0.39317113079999999</v>
      </c>
      <c r="H59" s="21">
        <v>2.000269E-2</v>
      </c>
      <c r="I59" s="40">
        <v>0.1958207032</v>
      </c>
      <c r="J59" s="40">
        <v>1.7326583917</v>
      </c>
      <c r="K59" s="21">
        <v>4.5251186999999997E-3</v>
      </c>
      <c r="L59" s="40">
        <v>4.4912540500000001E-2</v>
      </c>
      <c r="M59" s="21">
        <v>0.3934579735</v>
      </c>
      <c r="N59" s="25">
        <v>1.79543733E-2</v>
      </c>
      <c r="O59" s="25">
        <v>0.1728571777</v>
      </c>
      <c r="P59" s="25">
        <v>1.4076288018000001</v>
      </c>
      <c r="Q59" s="25">
        <v>4.0131387000000001E-3</v>
      </c>
      <c r="R59" s="25">
        <v>4.0012633800000003E-2</v>
      </c>
      <c r="S59" s="25">
        <v>0.35158382040000002</v>
      </c>
      <c r="T59" s="21">
        <f t="shared" si="50"/>
        <v>4.4378504890671264</v>
      </c>
      <c r="U59" s="21">
        <f t="shared" si="50"/>
        <v>4.3423337699210265</v>
      </c>
      <c r="V59" s="21">
        <f t="shared" si="50"/>
        <v>4.4085289323587338</v>
      </c>
      <c r="W59" s="21">
        <f t="shared" si="51"/>
        <v>4.4203680226112088</v>
      </c>
      <c r="X59" s="21">
        <f t="shared" si="51"/>
        <v>4.3600451236999165</v>
      </c>
      <c r="Y59" s="21">
        <f t="shared" si="51"/>
        <v>4.403668265474864</v>
      </c>
      <c r="Z59" s="25">
        <f t="shared" si="52"/>
        <v>25.35208880271195</v>
      </c>
      <c r="AA59" s="25">
        <f t="shared" si="53"/>
        <v>24.480368172281288</v>
      </c>
      <c r="AB59" s="25">
        <f t="shared" si="54"/>
        <v>22.687515031621746</v>
      </c>
      <c r="AC59" s="40">
        <f t="shared" si="31"/>
        <v>0.1746922357</v>
      </c>
      <c r="AD59" s="40">
        <f t="shared" si="32"/>
        <v>0.17581801320000001</v>
      </c>
      <c r="AE59" s="40">
        <f t="shared" si="33"/>
        <v>1.5385691267999999</v>
      </c>
      <c r="AF59" s="40">
        <f t="shared" si="34"/>
        <v>1.5368376884999999</v>
      </c>
      <c r="AG59" s="40">
        <f>AC59*U59</f>
        <v>0.75857199442311352</v>
      </c>
      <c r="AH59" s="40">
        <f>AD59*X59</f>
        <v>0.76657447111126764</v>
      </c>
      <c r="AI59" s="40">
        <f>AE59*V59</f>
        <v>6.7828265099317129</v>
      </c>
      <c r="AJ59" s="40">
        <f>AF59*Y59</f>
        <v>6.7677233580331944</v>
      </c>
      <c r="AK59" s="19">
        <f t="shared" si="39"/>
        <v>89.706668683497767</v>
      </c>
      <c r="AL59" s="19">
        <f t="shared" si="40"/>
        <v>89.785201629283094</v>
      </c>
      <c r="AM59" s="19">
        <f t="shared" si="41"/>
        <v>88.764987579975084</v>
      </c>
      <c r="AN59" s="19">
        <f t="shared" si="42"/>
        <v>88.698250957139308</v>
      </c>
    </row>
    <row r="60" spans="1:43" ht="15" thickBot="1" x14ac:dyDescent="0.4"/>
    <row r="61" spans="1:43" ht="17" thickBot="1" x14ac:dyDescent="0.4">
      <c r="A61" s="30"/>
      <c r="B61" s="105" t="s">
        <v>172</v>
      </c>
      <c r="C61" s="97"/>
      <c r="D61" s="98"/>
      <c r="E61" s="105" t="s">
        <v>173</v>
      </c>
      <c r="F61" s="97"/>
      <c r="G61" s="98"/>
      <c r="H61" s="105" t="s">
        <v>174</v>
      </c>
      <c r="I61" s="97"/>
      <c r="J61" s="98"/>
      <c r="K61" s="105" t="s">
        <v>175</v>
      </c>
      <c r="L61" s="97"/>
      <c r="M61" s="98"/>
      <c r="N61" s="96" t="s">
        <v>55</v>
      </c>
      <c r="O61" s="97"/>
      <c r="P61" s="98"/>
      <c r="Q61" s="96" t="s">
        <v>57</v>
      </c>
      <c r="R61" s="97"/>
      <c r="S61" s="98"/>
      <c r="T61" s="105" t="s">
        <v>176</v>
      </c>
      <c r="U61" s="97"/>
      <c r="V61" s="98"/>
      <c r="W61" s="105" t="s">
        <v>177</v>
      </c>
      <c r="X61" s="97"/>
      <c r="Y61" s="98"/>
      <c r="Z61" s="96" t="s">
        <v>56</v>
      </c>
      <c r="AA61" s="97"/>
      <c r="AB61" s="98"/>
      <c r="AC61" s="99" t="s">
        <v>48</v>
      </c>
      <c r="AD61" s="97"/>
      <c r="AE61" s="99" t="s">
        <v>49</v>
      </c>
      <c r="AF61" s="97"/>
      <c r="AG61" s="99" t="s">
        <v>50</v>
      </c>
      <c r="AH61" s="97"/>
      <c r="AI61" s="99" t="s">
        <v>51</v>
      </c>
      <c r="AJ61" s="97"/>
      <c r="AK61" s="99" t="s">
        <v>52</v>
      </c>
      <c r="AL61" s="97"/>
      <c r="AM61" s="100" t="s">
        <v>54</v>
      </c>
      <c r="AN61" s="101"/>
      <c r="AO61"/>
      <c r="AP61"/>
      <c r="AQ61"/>
    </row>
    <row r="62" spans="1:43" ht="15" thickBot="1" x14ac:dyDescent="0.4">
      <c r="A62" s="4" t="s">
        <v>1</v>
      </c>
      <c r="B62" s="7" t="s">
        <v>3</v>
      </c>
      <c r="C62" s="29" t="s">
        <v>4</v>
      </c>
      <c r="D62" s="7" t="s">
        <v>5</v>
      </c>
      <c r="E62" s="7" t="s">
        <v>3</v>
      </c>
      <c r="F62" s="29" t="s">
        <v>4</v>
      </c>
      <c r="G62" s="7" t="s">
        <v>5</v>
      </c>
      <c r="H62" s="29" t="s">
        <v>3</v>
      </c>
      <c r="I62" s="29" t="s">
        <v>4</v>
      </c>
      <c r="J62" s="28" t="s">
        <v>5</v>
      </c>
      <c r="K62" s="29" t="s">
        <v>3</v>
      </c>
      <c r="L62" s="29" t="s">
        <v>4</v>
      </c>
      <c r="M62" s="29" t="s">
        <v>5</v>
      </c>
      <c r="N62" s="29" t="s">
        <v>3</v>
      </c>
      <c r="O62" s="29" t="s">
        <v>4</v>
      </c>
      <c r="P62" s="28" t="s">
        <v>5</v>
      </c>
      <c r="Q62" s="29" t="s">
        <v>3</v>
      </c>
      <c r="R62" s="29" t="s">
        <v>4</v>
      </c>
      <c r="S62" s="28" t="s">
        <v>5</v>
      </c>
      <c r="T62" s="7" t="s">
        <v>3</v>
      </c>
      <c r="U62" s="29" t="s">
        <v>4</v>
      </c>
      <c r="V62" s="7" t="s">
        <v>5</v>
      </c>
      <c r="W62" s="29" t="s">
        <v>3</v>
      </c>
      <c r="X62" s="29" t="s">
        <v>4</v>
      </c>
      <c r="Y62" s="28" t="s">
        <v>5</v>
      </c>
      <c r="Z62" s="29" t="s">
        <v>3</v>
      </c>
      <c r="AA62" s="29" t="s">
        <v>4</v>
      </c>
      <c r="AB62" s="28" t="s">
        <v>5</v>
      </c>
      <c r="AC62" s="27" t="s">
        <v>36</v>
      </c>
      <c r="AD62" s="27" t="s">
        <v>35</v>
      </c>
      <c r="AE62" s="27" t="s">
        <v>36</v>
      </c>
      <c r="AF62" s="27" t="s">
        <v>35</v>
      </c>
      <c r="AG62" s="27" t="s">
        <v>36</v>
      </c>
      <c r="AH62" s="27" t="s">
        <v>35</v>
      </c>
      <c r="AI62" s="27" t="s">
        <v>36</v>
      </c>
      <c r="AJ62" s="27" t="s">
        <v>35</v>
      </c>
      <c r="AK62" s="27" t="s">
        <v>36</v>
      </c>
      <c r="AL62" s="27" t="s">
        <v>35</v>
      </c>
      <c r="AM62" s="27" t="s">
        <v>36</v>
      </c>
      <c r="AN62" s="27" t="s">
        <v>35</v>
      </c>
      <c r="AO62"/>
      <c r="AP62"/>
      <c r="AQ62"/>
    </row>
    <row r="63" spans="1:43" s="35" customFormat="1" x14ac:dyDescent="0.35">
      <c r="A63" s="34" t="s">
        <v>6</v>
      </c>
      <c r="B63" s="33">
        <v>2.5275498099999998E-2</v>
      </c>
      <c r="C63" s="33">
        <v>0.24498035509999999</v>
      </c>
      <c r="D63" s="33">
        <v>2.3551470276000002</v>
      </c>
      <c r="E63" s="33">
        <v>2.7015196599999999E-2</v>
      </c>
      <c r="F63" s="33">
        <v>0.25994457679999999</v>
      </c>
      <c r="G63" s="33">
        <v>2.2468325890999998</v>
      </c>
      <c r="H63" s="25">
        <v>4.1311352599999997E-2</v>
      </c>
      <c r="I63" s="33">
        <v>0.39562517359999999</v>
      </c>
      <c r="J63" s="33">
        <v>3.5540498017000002</v>
      </c>
      <c r="K63" s="25">
        <v>3.2618216700000001E-2</v>
      </c>
      <c r="L63" s="33">
        <v>0.31247137689999999</v>
      </c>
      <c r="M63" s="25">
        <v>2.5912363075</v>
      </c>
      <c r="N63" s="25">
        <v>2.73976459E-2</v>
      </c>
      <c r="O63" s="25">
        <v>0.2661096282</v>
      </c>
      <c r="P63" s="25">
        <v>2.5851044677999999</v>
      </c>
      <c r="Q63" s="25">
        <v>2.92330934E-2</v>
      </c>
      <c r="R63" s="25">
        <v>0.28277504219999999</v>
      </c>
      <c r="S63" s="25">
        <v>2.4565378383000001</v>
      </c>
      <c r="T63" s="25">
        <f t="shared" ref="T63:V64" si="55">(B63/E63)/(15/85)</f>
        <v>5.3017501477915081</v>
      </c>
      <c r="U63" s="25">
        <f t="shared" si="55"/>
        <v>5.3404538356706093</v>
      </c>
      <c r="V63" s="25">
        <f t="shared" si="55"/>
        <v>5.9398431468122244</v>
      </c>
      <c r="W63" s="25">
        <f t="shared" ref="W63:Y64" si="56">(H63/K63)/(15/85)</f>
        <v>7.1768995493040952</v>
      </c>
      <c r="X63" s="25">
        <f t="shared" si="56"/>
        <v>7.1746603032085057</v>
      </c>
      <c r="Y63" s="25">
        <f t="shared" si="56"/>
        <v>7.7722033628022036</v>
      </c>
      <c r="Z63" s="25">
        <f>(N63/Q63)/(15/85)</f>
        <v>5.3108757476438209</v>
      </c>
      <c r="AA63" s="25">
        <f>(O63/R63)/(15/85)</f>
        <v>5.3327003262666297</v>
      </c>
      <c r="AB63" s="25">
        <f t="shared" ref="AA63:AB78" si="57">(P63/S63)/(15/85)</f>
        <v>5.9632402518460044</v>
      </c>
      <c r="AC63" s="33">
        <f t="shared" ref="AC63:AC89" si="58">C63-B63</f>
        <v>0.219704857</v>
      </c>
      <c r="AD63" s="33">
        <f t="shared" ref="AD63:AD89" si="59">I63-H63</f>
        <v>0.35431382099999997</v>
      </c>
      <c r="AE63" s="33">
        <f t="shared" ref="AE63:AE89" si="60">D63-C63</f>
        <v>2.1101666725000001</v>
      </c>
      <c r="AF63" s="33">
        <f t="shared" ref="AF63:AF89" si="61">J63-I63</f>
        <v>3.1584246281000001</v>
      </c>
      <c r="AG63" s="33">
        <f t="shared" ref="AG63:AG89" si="62">AC63*U63</f>
        <v>1.1733236462811127</v>
      </c>
      <c r="AH63" s="33">
        <f t="shared" ref="AH63:AH89" si="63">AD63*X63</f>
        <v>2.5420813064068239</v>
      </c>
      <c r="AI63" s="33">
        <f t="shared" ref="AI63:AI89" si="64">AE63*V63</f>
        <v>12.534059048280682</v>
      </c>
      <c r="AJ63" s="33">
        <f t="shared" ref="AJ63:AJ89" si="65">AF63*Y63</f>
        <v>24.54791851567612</v>
      </c>
      <c r="AK63" s="32">
        <f t="shared" ref="AK63:AK89" si="66">AC63*100/C63</f>
        <v>89.682642883882409</v>
      </c>
      <c r="AL63" s="32">
        <f t="shared" ref="AL63:AL89" si="67">AD63*100/I63</f>
        <v>89.557956531409161</v>
      </c>
      <c r="AM63" s="32">
        <f t="shared" ref="AM63:AM89" si="68">AE63*100/D63</f>
        <v>89.598086564062797</v>
      </c>
      <c r="AN63" s="32">
        <f t="shared" ref="AN63:AN89" si="69">AF63*100/J63</f>
        <v>88.868327804220371</v>
      </c>
    </row>
    <row r="64" spans="1:43" s="35" customFormat="1" x14ac:dyDescent="0.35">
      <c r="A64" s="34" t="s">
        <v>8</v>
      </c>
      <c r="B64" s="33">
        <v>6.9298854999999999E-3</v>
      </c>
      <c r="C64" s="33">
        <v>7.0006167100000002E-2</v>
      </c>
      <c r="D64" s="33">
        <v>0.67120161950000001</v>
      </c>
      <c r="E64" s="33">
        <v>1.4040084899999999E-2</v>
      </c>
      <c r="F64" s="33">
        <v>0.1413217491</v>
      </c>
      <c r="G64" s="33">
        <v>1.3205684589</v>
      </c>
      <c r="H64" s="25">
        <v>1.3187705399999999E-2</v>
      </c>
      <c r="I64" s="33">
        <v>0.13342512340000001</v>
      </c>
      <c r="J64" s="33">
        <v>1.325517276</v>
      </c>
      <c r="K64" s="25">
        <v>1.9125773499999998E-2</v>
      </c>
      <c r="L64" s="33">
        <v>0.19296360160000001</v>
      </c>
      <c r="M64" s="25">
        <v>1.8445260682</v>
      </c>
      <c r="N64" s="25">
        <v>1.39090095E-2</v>
      </c>
      <c r="O64" s="25">
        <v>0.1420972999</v>
      </c>
      <c r="P64" s="25">
        <v>1.4273486503999999</v>
      </c>
      <c r="Q64" s="25">
        <v>1.92036885E-2</v>
      </c>
      <c r="R64" s="25">
        <v>0.19204318140000001</v>
      </c>
      <c r="S64" s="25">
        <v>1.8380544003999999</v>
      </c>
      <c r="T64" s="25">
        <f t="shared" si="55"/>
        <v>2.7969454206553026</v>
      </c>
      <c r="U64" s="25">
        <f t="shared" si="55"/>
        <v>2.807081118745272</v>
      </c>
      <c r="V64" s="25">
        <f t="shared" si="55"/>
        <v>2.8801807420128238</v>
      </c>
      <c r="W64" s="25">
        <f t="shared" si="56"/>
        <v>3.9073102376748317</v>
      </c>
      <c r="X64" s="25">
        <f t="shared" si="56"/>
        <v>3.9182296194593143</v>
      </c>
      <c r="Y64" s="25">
        <f t="shared" si="56"/>
        <v>4.0721921438225834</v>
      </c>
      <c r="Z64" s="25">
        <f t="shared" ref="Z64:AB86" si="70">(N64/Q64)/(15/85)</f>
        <v>4.1043011346492104</v>
      </c>
      <c r="AA64" s="25">
        <f t="shared" si="57"/>
        <v>4.1929009241390673</v>
      </c>
      <c r="AB64" s="25">
        <f t="shared" si="57"/>
        <v>4.4004731400622008</v>
      </c>
      <c r="AC64" s="33">
        <f t="shared" si="58"/>
        <v>6.3076281600000006E-2</v>
      </c>
      <c r="AD64" s="33">
        <f t="shared" si="59"/>
        <v>0.12023741800000001</v>
      </c>
      <c r="AE64" s="33">
        <f t="shared" si="60"/>
        <v>0.60119545240000005</v>
      </c>
      <c r="AF64" s="33">
        <f t="shared" si="61"/>
        <v>1.1920921525999999</v>
      </c>
      <c r="AG64" s="33">
        <f t="shared" si="62"/>
        <v>0.17706023912001984</v>
      </c>
      <c r="AH64" s="33">
        <f t="shared" si="63"/>
        <v>0.47111781257491053</v>
      </c>
      <c r="AI64" s="33">
        <f t="shared" si="64"/>
        <v>1.7315515641881674</v>
      </c>
      <c r="AJ64" s="33">
        <f t="shared" si="65"/>
        <v>4.854428298530272</v>
      </c>
      <c r="AK64" s="32">
        <f t="shared" si="66"/>
        <v>90.101035684326163</v>
      </c>
      <c r="AL64" s="32">
        <f t="shared" si="67"/>
        <v>90.116025330204039</v>
      </c>
      <c r="AM64" s="32">
        <f t="shared" si="68"/>
        <v>89.57002410808397</v>
      </c>
      <c r="AN64" s="32">
        <f t="shared" si="69"/>
        <v>89.934109059473315</v>
      </c>
    </row>
    <row r="65" spans="1:40" s="35" customFormat="1" x14ac:dyDescent="0.35">
      <c r="A65" s="34" t="s">
        <v>10</v>
      </c>
      <c r="B65" s="33">
        <v>1.6039822799999999E-2</v>
      </c>
      <c r="C65" s="33">
        <v>0.1610072575</v>
      </c>
      <c r="D65" s="33">
        <v>1.6546936736</v>
      </c>
      <c r="E65" s="33">
        <v>1.56482103E-2</v>
      </c>
      <c r="F65" s="33">
        <v>0.15468129019999999</v>
      </c>
      <c r="G65" s="33">
        <v>1.2704699161999999</v>
      </c>
      <c r="H65" s="25">
        <v>4.5479215500000003E-2</v>
      </c>
      <c r="I65" s="33">
        <v>0.43840008130000002</v>
      </c>
      <c r="J65" s="33">
        <v>4.7247613441</v>
      </c>
      <c r="K65" s="25">
        <v>2.0926827200000001E-2</v>
      </c>
      <c r="L65" s="33">
        <v>0.2029650543</v>
      </c>
      <c r="M65" s="25">
        <v>1.6411491300000001</v>
      </c>
      <c r="N65" s="25">
        <v>2.88514364E-2</v>
      </c>
      <c r="O65" s="25">
        <v>0.28736378620000003</v>
      </c>
      <c r="P65" s="25">
        <v>3.3243795279000001</v>
      </c>
      <c r="Q65" s="25">
        <v>1.90035177E-2</v>
      </c>
      <c r="R65" s="25">
        <v>0.18669912890000001</v>
      </c>
      <c r="S65" s="25">
        <v>1.5259254964</v>
      </c>
      <c r="T65" s="25">
        <f t="shared" ref="T65:V86" si="71">(B65/E65)/(15/85)</f>
        <v>5.8084808075464061</v>
      </c>
      <c r="U65" s="25">
        <f t="shared" si="71"/>
        <v>5.8984151088149295</v>
      </c>
      <c r="V65" s="25">
        <f t="shared" si="71"/>
        <v>7.3804167766356228</v>
      </c>
      <c r="W65" s="25">
        <f t="shared" ref="W65:Y86" si="72">(H65/K65)/(15/85)</f>
        <v>12.315080161793471</v>
      </c>
      <c r="X65" s="25">
        <f t="shared" si="72"/>
        <v>12.239876149786374</v>
      </c>
      <c r="Y65" s="25">
        <f t="shared" si="72"/>
        <v>16.313963872720489</v>
      </c>
      <c r="Z65" s="25">
        <f t="shared" si="70"/>
        <v>8.603221546363141</v>
      </c>
      <c r="AA65" s="25">
        <f t="shared" si="57"/>
        <v>8.7220267071458562</v>
      </c>
      <c r="AB65" s="25">
        <f t="shared" si="57"/>
        <v>12.345393469434397</v>
      </c>
      <c r="AC65" s="33">
        <f t="shared" si="58"/>
        <v>0.14496743470000001</v>
      </c>
      <c r="AD65" s="33">
        <f t="shared" si="59"/>
        <v>0.39292086580000002</v>
      </c>
      <c r="AE65" s="33">
        <f t="shared" si="60"/>
        <v>1.4936864161000001</v>
      </c>
      <c r="AF65" s="33">
        <f t="shared" si="61"/>
        <v>4.2863612627999998</v>
      </c>
      <c r="AG65" s="33">
        <f t="shared" si="62"/>
        <v>0.85507810712062171</v>
      </c>
      <c r="AH65" s="33">
        <f t="shared" si="63"/>
        <v>4.809302734058833</v>
      </c>
      <c r="AI65" s="33">
        <f t="shared" si="64"/>
        <v>11.024028284417179</v>
      </c>
      <c r="AJ65" s="33">
        <f t="shared" si="65"/>
        <v>69.927542786747765</v>
      </c>
      <c r="AK65" s="32">
        <f t="shared" si="66"/>
        <v>90.037826214138207</v>
      </c>
      <c r="AL65" s="32">
        <f t="shared" si="67"/>
        <v>89.626093278737727</v>
      </c>
      <c r="AM65" s="32">
        <f t="shared" si="68"/>
        <v>90.26966380129393</v>
      </c>
      <c r="AN65" s="32">
        <f t="shared" si="69"/>
        <v>90.721222737579154</v>
      </c>
    </row>
    <row r="66" spans="1:40" s="35" customFormat="1" x14ac:dyDescent="0.35">
      <c r="A66" s="34" t="s">
        <v>12</v>
      </c>
      <c r="B66" s="33">
        <v>7.8703391999999997E-3</v>
      </c>
      <c r="C66" s="33">
        <v>7.96188491E-2</v>
      </c>
      <c r="D66" s="33">
        <v>0.79753822360000004</v>
      </c>
      <c r="E66" s="33">
        <v>7.2921135E-3</v>
      </c>
      <c r="F66" s="33">
        <v>7.2415693399999995E-2</v>
      </c>
      <c r="G66" s="33">
        <v>0.63177991860000005</v>
      </c>
      <c r="H66" s="25">
        <v>0.20178033510000001</v>
      </c>
      <c r="I66" s="33">
        <v>1.9183679089000001</v>
      </c>
      <c r="J66" s="33">
        <v>7.0154443774999997</v>
      </c>
      <c r="K66" s="25">
        <v>1.9573358200000002E-2</v>
      </c>
      <c r="L66" s="33">
        <v>0.17341709120000001</v>
      </c>
      <c r="M66" s="25">
        <v>0.63341308119999995</v>
      </c>
      <c r="N66" s="25">
        <v>5.9614763122000003</v>
      </c>
      <c r="O66" s="25">
        <v>6.5570063371999998</v>
      </c>
      <c r="P66" s="25">
        <v>7.5849556632999997</v>
      </c>
      <c r="Q66" s="25">
        <v>9.3655332999999993E-3</v>
      </c>
      <c r="R66" s="25">
        <v>3.8420802900000002E-2</v>
      </c>
      <c r="S66" s="25">
        <v>0.1768446695</v>
      </c>
      <c r="T66" s="25">
        <f t="shared" si="71"/>
        <v>6.116003103901221</v>
      </c>
      <c r="U66" s="25">
        <f t="shared" si="71"/>
        <v>6.230327392450727</v>
      </c>
      <c r="V66" s="25">
        <f t="shared" si="71"/>
        <v>7.1534139247120194</v>
      </c>
      <c r="W66" s="25">
        <f t="shared" si="72"/>
        <v>58.41725713168627</v>
      </c>
      <c r="X66" s="25">
        <f t="shared" si="72"/>
        <v>62.685583113774804</v>
      </c>
      <c r="Y66" s="25">
        <f t="shared" si="72"/>
        <v>62.761862654492539</v>
      </c>
      <c r="Z66" s="25">
        <f t="shared" si="70"/>
        <v>3607.0235426386948</v>
      </c>
      <c r="AA66" s="25">
        <f t="shared" si="57"/>
        <v>967.08986901815445</v>
      </c>
      <c r="AB66" s="25">
        <f t="shared" si="57"/>
        <v>243.04614635481937</v>
      </c>
      <c r="AC66" s="33">
        <f t="shared" si="58"/>
        <v>7.1748509900000007E-2</v>
      </c>
      <c r="AD66" s="33">
        <f t="shared" si="59"/>
        <v>1.7165875738</v>
      </c>
      <c r="AE66" s="33">
        <f t="shared" si="60"/>
        <v>0.7179193745000001</v>
      </c>
      <c r="AF66" s="33">
        <f t="shared" si="61"/>
        <v>5.0970764685999992</v>
      </c>
      <c r="AG66" s="33">
        <f t="shared" si="62"/>
        <v>0.44701670659749221</v>
      </c>
      <c r="AH66" s="33">
        <f t="shared" si="63"/>
        <v>107.60529302951295</v>
      </c>
      <c r="AI66" s="33">
        <f t="shared" si="64"/>
        <v>5.1355744503688436</v>
      </c>
      <c r="AJ66" s="33">
        <f t="shared" si="65"/>
        <v>319.90201326171899</v>
      </c>
      <c r="AK66" s="32">
        <f t="shared" si="66"/>
        <v>90.114979946375541</v>
      </c>
      <c r="AL66" s="32">
        <f t="shared" si="67"/>
        <v>89.481666464296637</v>
      </c>
      <c r="AM66" s="32">
        <f t="shared" si="68"/>
        <v>90.016923735566024</v>
      </c>
      <c r="AN66" s="32">
        <f t="shared" si="69"/>
        <v>72.65507634765649</v>
      </c>
    </row>
    <row r="67" spans="1:40" s="35" customFormat="1" x14ac:dyDescent="0.35">
      <c r="A67" s="34" t="s">
        <v>13</v>
      </c>
      <c r="B67" s="33">
        <v>5.6344536600000002E-2</v>
      </c>
      <c r="C67" s="33">
        <v>0.44831902369999999</v>
      </c>
      <c r="D67" s="33">
        <v>1.5419656874000001</v>
      </c>
      <c r="E67" s="33">
        <v>1.3242211800000001E-2</v>
      </c>
      <c r="F67" s="33">
        <v>9.6868344499999995E-2</v>
      </c>
      <c r="G67" s="33">
        <v>0.24229379370000001</v>
      </c>
      <c r="H67" s="25">
        <v>9.6480665199999996E-2</v>
      </c>
      <c r="I67" s="33">
        <v>0.79191988459999996</v>
      </c>
      <c r="J67" s="33">
        <v>2.6052803719000002</v>
      </c>
      <c r="K67" s="25">
        <v>1.8378434499999999E-2</v>
      </c>
      <c r="L67" s="33">
        <v>0.1329983461</v>
      </c>
      <c r="M67" s="25">
        <v>0.27114314309999998</v>
      </c>
      <c r="N67" s="25">
        <v>7.6968776500000002E-2</v>
      </c>
      <c r="O67" s="25">
        <v>0.57723266439999998</v>
      </c>
      <c r="P67" s="25">
        <v>1.7893239189000001</v>
      </c>
      <c r="Q67" s="25">
        <v>2.3618320599999999E-2</v>
      </c>
      <c r="R67" s="25">
        <v>0.1653503506</v>
      </c>
      <c r="S67" s="25">
        <v>0.41436099869999998</v>
      </c>
      <c r="T67" s="25">
        <f t="shared" si="71"/>
        <v>24.111206815163612</v>
      </c>
      <c r="U67" s="25">
        <f t="shared" si="71"/>
        <v>26.226054349812216</v>
      </c>
      <c r="V67" s="25">
        <f t="shared" si="71"/>
        <v>36.062853400001607</v>
      </c>
      <c r="W67" s="25">
        <f t="shared" si="72"/>
        <v>29.748114262216767</v>
      </c>
      <c r="X67" s="25">
        <f t="shared" si="72"/>
        <v>33.741367049475912</v>
      </c>
      <c r="Y67" s="25">
        <f t="shared" si="72"/>
        <v>54.448197627191504</v>
      </c>
      <c r="Z67" s="25">
        <f t="shared" si="70"/>
        <v>18.466867630150922</v>
      </c>
      <c r="AA67" s="25">
        <f t="shared" si="57"/>
        <v>19.782147944636208</v>
      </c>
      <c r="AB67" s="25">
        <f t="shared" si="57"/>
        <v>24.470213748184019</v>
      </c>
      <c r="AC67" s="33">
        <f t="shared" si="58"/>
        <v>0.39197448709999999</v>
      </c>
      <c r="AD67" s="33">
        <f t="shared" si="59"/>
        <v>0.69543921939999997</v>
      </c>
      <c r="AE67" s="33">
        <f t="shared" si="60"/>
        <v>1.0936466637</v>
      </c>
      <c r="AF67" s="33">
        <f t="shared" si="61"/>
        <v>1.8133604873000002</v>
      </c>
      <c r="AG67" s="33">
        <f t="shared" si="62"/>
        <v>10.279944202424367</v>
      </c>
      <c r="AH67" s="33">
        <f t="shared" si="63"/>
        <v>23.465069962376408</v>
      </c>
      <c r="AI67" s="33">
        <f t="shared" si="64"/>
        <v>39.440019304413958</v>
      </c>
      <c r="AJ67" s="33">
        <f t="shared" si="65"/>
        <v>98.734210181850699</v>
      </c>
      <c r="AK67" s="32">
        <f t="shared" si="66"/>
        <v>87.432044231586318</v>
      </c>
      <c r="AL67" s="32">
        <f t="shared" si="67"/>
        <v>87.816865433460805</v>
      </c>
      <c r="AM67" s="32">
        <f t="shared" si="68"/>
        <v>70.925486386409972</v>
      </c>
      <c r="AN67" s="32">
        <f t="shared" si="69"/>
        <v>69.603275979757129</v>
      </c>
    </row>
    <row r="68" spans="1:40" s="35" customFormat="1" x14ac:dyDescent="0.35">
      <c r="A68" s="34" t="s">
        <v>14</v>
      </c>
      <c r="B68" s="33">
        <v>5.6156566499999998E-2</v>
      </c>
      <c r="C68" s="33">
        <v>0.43009773080000002</v>
      </c>
      <c r="D68" s="33">
        <v>1.4020994954999999</v>
      </c>
      <c r="E68" s="33">
        <v>1.2864673E-2</v>
      </c>
      <c r="F68" s="33">
        <v>9.1582699300000001E-2</v>
      </c>
      <c r="G68" s="33">
        <v>0.2229553889</v>
      </c>
      <c r="H68" s="25">
        <v>9.3106889400000004E-2</v>
      </c>
      <c r="I68" s="33">
        <v>0.75990221759999999</v>
      </c>
      <c r="J68" s="33">
        <v>2.3807413192000002</v>
      </c>
      <c r="K68" s="25">
        <v>1.7908112E-2</v>
      </c>
      <c r="L68" s="33">
        <v>0.12555937280000001</v>
      </c>
      <c r="M68" s="25">
        <v>0.24484773630000001</v>
      </c>
      <c r="N68" s="25">
        <v>7.8073120400000001E-2</v>
      </c>
      <c r="O68" s="25">
        <v>0.57500941760000002</v>
      </c>
      <c r="P68" s="25">
        <v>1.7008390631000001</v>
      </c>
      <c r="Q68" s="25">
        <v>2.3375023599999999E-2</v>
      </c>
      <c r="R68" s="25">
        <v>0.15981202820000001</v>
      </c>
      <c r="S68" s="25">
        <v>0.38810392430000001</v>
      </c>
      <c r="T68" s="25">
        <f t="shared" si="71"/>
        <v>24.735999391511932</v>
      </c>
      <c r="U68" s="25">
        <f t="shared" si="71"/>
        <v>26.612236734251109</v>
      </c>
      <c r="V68" s="25">
        <f t="shared" si="71"/>
        <v>35.635965175363381</v>
      </c>
      <c r="W68" s="25">
        <f t="shared" si="72"/>
        <v>29.461827500297069</v>
      </c>
      <c r="X68" s="25">
        <f t="shared" si="72"/>
        <v>34.295429089623482</v>
      </c>
      <c r="Y68" s="25">
        <f t="shared" si="72"/>
        <v>55.099008385100873</v>
      </c>
      <c r="Z68" s="25">
        <f t="shared" si="70"/>
        <v>18.926797957685626</v>
      </c>
      <c r="AA68" s="25">
        <f t="shared" si="57"/>
        <v>20.388870202282639</v>
      </c>
      <c r="AB68" s="25">
        <f t="shared" si="57"/>
        <v>24.833781419801362</v>
      </c>
      <c r="AC68" s="33">
        <f t="shared" si="58"/>
        <v>0.37394116430000002</v>
      </c>
      <c r="AD68" s="33">
        <f t="shared" si="59"/>
        <v>0.66679532819999998</v>
      </c>
      <c r="AE68" s="33">
        <f t="shared" si="60"/>
        <v>0.97200176469999988</v>
      </c>
      <c r="AF68" s="33">
        <f t="shared" si="61"/>
        <v>1.6208391016000001</v>
      </c>
      <c r="AG68" s="33">
        <f t="shared" si="62"/>
        <v>9.9514107890330905</v>
      </c>
      <c r="AH68" s="33">
        <f t="shared" si="63"/>
        <v>22.868031895575317</v>
      </c>
      <c r="AI68" s="33">
        <f t="shared" si="64"/>
        <v>34.638221037240946</v>
      </c>
      <c r="AJ68" s="33">
        <f t="shared" si="65"/>
        <v>89.306627249957771</v>
      </c>
      <c r="AK68" s="32">
        <f t="shared" si="66"/>
        <v>86.943300910807793</v>
      </c>
      <c r="AL68" s="32">
        <f t="shared" si="67"/>
        <v>87.747517082650489</v>
      </c>
      <c r="AM68" s="32">
        <f t="shared" si="68"/>
        <v>69.324735357199188</v>
      </c>
      <c r="AN68" s="32">
        <f t="shared" si="69"/>
        <v>68.081277395758818</v>
      </c>
    </row>
    <row r="69" spans="1:40" s="35" customFormat="1" x14ac:dyDescent="0.35">
      <c r="A69" s="34" t="s">
        <v>15</v>
      </c>
      <c r="B69" s="33">
        <v>1.5173430394</v>
      </c>
      <c r="C69" s="33">
        <v>2.1961222621999998</v>
      </c>
      <c r="D69" s="33">
        <v>4.8968757115999999</v>
      </c>
      <c r="E69" s="33">
        <v>1.00296121E-2</v>
      </c>
      <c r="F69" s="33">
        <v>9.5262021099999997E-2</v>
      </c>
      <c r="G69" s="33">
        <v>0.62487583010000003</v>
      </c>
      <c r="H69" s="25">
        <v>2.2402033522</v>
      </c>
      <c r="I69" s="33">
        <v>4.3968720065999998</v>
      </c>
      <c r="J69" s="33">
        <v>8.0064315801999992</v>
      </c>
      <c r="K69" s="25">
        <v>2.14381877E-2</v>
      </c>
      <c r="L69" s="33">
        <v>0.1354990405</v>
      </c>
      <c r="M69" s="25">
        <v>0.50911665009999996</v>
      </c>
      <c r="N69" s="25">
        <v>0.2007650403</v>
      </c>
      <c r="O69" s="25">
        <v>1.3016970082999999</v>
      </c>
      <c r="P69" s="25">
        <v>3.5197297539000001</v>
      </c>
      <c r="Q69" s="25">
        <v>2.1618774899999998E-2</v>
      </c>
      <c r="R69" s="25">
        <v>0.154066498</v>
      </c>
      <c r="S69" s="25">
        <v>0.34490858270000002</v>
      </c>
      <c r="T69" s="25">
        <f t="shared" si="71"/>
        <v>857.28910924348372</v>
      </c>
      <c r="U69" s="25">
        <f t="shared" si="71"/>
        <v>130.63645590796028</v>
      </c>
      <c r="V69" s="25">
        <f t="shared" si="71"/>
        <v>44.407162237804286</v>
      </c>
      <c r="W69" s="25">
        <f t="shared" si="72"/>
        <v>592.14360094751225</v>
      </c>
      <c r="X69" s="25">
        <f t="shared" si="72"/>
        <v>183.88032819612474</v>
      </c>
      <c r="Y69" s="25">
        <f t="shared" si="72"/>
        <v>89.114702780895485</v>
      </c>
      <c r="Z69" s="25">
        <f t="shared" si="70"/>
        <v>52.624099513613046</v>
      </c>
      <c r="AA69" s="25">
        <f t="shared" si="57"/>
        <v>47.877268210726335</v>
      </c>
      <c r="AB69" s="25">
        <f t="shared" si="57"/>
        <v>57.827309242252724</v>
      </c>
      <c r="AC69" s="33">
        <f t="shared" si="58"/>
        <v>0.6787792227999998</v>
      </c>
      <c r="AD69" s="33">
        <f t="shared" si="59"/>
        <v>2.1566686543999998</v>
      </c>
      <c r="AE69" s="33">
        <f t="shared" si="60"/>
        <v>2.7007534494000001</v>
      </c>
      <c r="AF69" s="33">
        <f t="shared" si="61"/>
        <v>3.6095595735999995</v>
      </c>
      <c r="AG69" s="33">
        <f t="shared" si="62"/>
        <v>88.673312010551726</v>
      </c>
      <c r="AH69" s="33">
        <f t="shared" si="63"/>
        <v>396.56893998136667</v>
      </c>
      <c r="AI69" s="33">
        <f t="shared" si="64"/>
        <v>119.93279659181535</v>
      </c>
      <c r="AJ69" s="33">
        <f t="shared" si="65"/>
        <v>321.66482857129978</v>
      </c>
      <c r="AK69" s="32">
        <f t="shared" si="66"/>
        <v>30.908079868013452</v>
      </c>
      <c r="AL69" s="32">
        <f t="shared" si="67"/>
        <v>49.050066755700314</v>
      </c>
      <c r="AM69" s="32">
        <f t="shared" si="68"/>
        <v>55.152583166493287</v>
      </c>
      <c r="AN69" s="32">
        <f t="shared" si="69"/>
        <v>45.083250102661012</v>
      </c>
    </row>
    <row r="70" spans="1:40" s="35" customFormat="1" x14ac:dyDescent="0.35">
      <c r="A70" s="34" t="s">
        <v>16</v>
      </c>
      <c r="B70" s="33">
        <v>5.0721860600000002E-2</v>
      </c>
      <c r="C70" s="33">
        <v>0.54564316189999995</v>
      </c>
      <c r="D70" s="33">
        <v>2.5285893333999998</v>
      </c>
      <c r="E70" s="33">
        <v>7.4667991000000001E-3</v>
      </c>
      <c r="F70" s="33">
        <v>6.6453203000000002E-2</v>
      </c>
      <c r="G70" s="33">
        <v>0.14608572910000001</v>
      </c>
      <c r="H70" s="25">
        <v>2.4699863929000001</v>
      </c>
      <c r="I70" s="33">
        <v>3.6092609955000001</v>
      </c>
      <c r="J70" s="33">
        <v>4.8567502147999999</v>
      </c>
      <c r="K70" s="25">
        <v>9.8212386000000006E-3</v>
      </c>
      <c r="L70" s="33">
        <v>4.5687454600000003E-2</v>
      </c>
      <c r="M70" s="25">
        <v>7.0528549400000001E-2</v>
      </c>
      <c r="N70" s="25">
        <v>0.47782766360000001</v>
      </c>
      <c r="O70" s="25">
        <v>2.3863045141999999</v>
      </c>
      <c r="P70" s="25">
        <v>3.0706426008999999</v>
      </c>
      <c r="Q70" s="25">
        <v>9.0893256999999995E-3</v>
      </c>
      <c r="R70" s="25">
        <v>1.14111878E-2</v>
      </c>
      <c r="S70" s="25">
        <v>7.3869080999999998E-3</v>
      </c>
      <c r="T70" s="25">
        <f t="shared" si="71"/>
        <v>38.493586459736584</v>
      </c>
      <c r="U70" s="25">
        <f t="shared" si="71"/>
        <v>46.528651409523967</v>
      </c>
      <c r="V70" s="25">
        <f t="shared" si="71"/>
        <v>98.084001617011225</v>
      </c>
      <c r="W70" s="25">
        <f t="shared" si="72"/>
        <v>1425.1348663667193</v>
      </c>
      <c r="X70" s="25">
        <f t="shared" si="72"/>
        <v>447.66072335533437</v>
      </c>
      <c r="Y70" s="25">
        <f t="shared" si="72"/>
        <v>390.21906426071098</v>
      </c>
      <c r="Z70" s="25">
        <f t="shared" si="70"/>
        <v>297.89779606350044</v>
      </c>
      <c r="AA70" s="25">
        <f t="shared" si="57"/>
        <v>1185.01180456721</v>
      </c>
      <c r="AB70" s="25">
        <f t="shared" si="57"/>
        <v>2355.5603828030112</v>
      </c>
      <c r="AC70" s="33">
        <f t="shared" si="58"/>
        <v>0.49492130129999995</v>
      </c>
      <c r="AD70" s="33">
        <f t="shared" si="59"/>
        <v>1.1392746026</v>
      </c>
      <c r="AE70" s="33">
        <f t="shared" si="60"/>
        <v>1.9829461714999999</v>
      </c>
      <c r="AF70" s="33">
        <f t="shared" si="61"/>
        <v>1.2474892192999998</v>
      </c>
      <c r="AG70" s="33">
        <f t="shared" si="62"/>
        <v>23.028020703335677</v>
      </c>
      <c r="AH70" s="33">
        <f t="shared" si="63"/>
        <v>510.00849270027709</v>
      </c>
      <c r="AI70" s="33">
        <f t="shared" si="64"/>
        <v>194.4952954918522</v>
      </c>
      <c r="AJ70" s="33">
        <f t="shared" si="65"/>
        <v>486.79407583057076</v>
      </c>
      <c r="AK70" s="32">
        <f t="shared" si="66"/>
        <v>90.704206679072101</v>
      </c>
      <c r="AL70" s="32">
        <f t="shared" si="67"/>
        <v>31.5653150054939</v>
      </c>
      <c r="AM70" s="32">
        <f t="shared" si="68"/>
        <v>78.421044702964267</v>
      </c>
      <c r="AN70" s="32">
        <f t="shared" si="69"/>
        <v>25.685677955982161</v>
      </c>
    </row>
    <row r="71" spans="1:40" s="35" customFormat="1" x14ac:dyDescent="0.35">
      <c r="A71" s="34" t="s">
        <v>17</v>
      </c>
      <c r="B71" s="33">
        <v>1.0057660899999999E-2</v>
      </c>
      <c r="C71" s="33">
        <v>0.10150483640000001</v>
      </c>
      <c r="D71" s="33">
        <v>1.0268421229</v>
      </c>
      <c r="E71" s="33">
        <v>1.27405911E-2</v>
      </c>
      <c r="F71" s="33">
        <v>0.12638809449999999</v>
      </c>
      <c r="G71" s="33">
        <v>1.1259582685</v>
      </c>
      <c r="H71" s="25">
        <v>1.7415675299999999E-2</v>
      </c>
      <c r="I71" s="33">
        <v>0.17492918539999999</v>
      </c>
      <c r="J71" s="33">
        <v>1.7929949996000001</v>
      </c>
      <c r="K71" s="25">
        <v>1.4943619E-2</v>
      </c>
      <c r="L71" s="33">
        <v>0.1477324615</v>
      </c>
      <c r="M71" s="25">
        <v>1.3175459533</v>
      </c>
      <c r="N71" s="25">
        <v>1.4043030999999999E-2</v>
      </c>
      <c r="O71" s="25">
        <v>0.1410127129</v>
      </c>
      <c r="P71" s="25">
        <v>1.4460799583999999</v>
      </c>
      <c r="Q71" s="25">
        <v>1.4473714E-2</v>
      </c>
      <c r="R71" s="25">
        <v>0.1440122912</v>
      </c>
      <c r="S71" s="25">
        <v>1.2769208299999999</v>
      </c>
      <c r="T71" s="25">
        <f t="shared" si="71"/>
        <v>4.4733726496148725</v>
      </c>
      <c r="U71" s="25">
        <f t="shared" si="71"/>
        <v>4.5510146759379566</v>
      </c>
      <c r="V71" s="25">
        <f t="shared" si="71"/>
        <v>5.1678398680960225</v>
      </c>
      <c r="W71" s="25">
        <f t="shared" si="72"/>
        <v>6.6040780817551621</v>
      </c>
      <c r="X71" s="25">
        <f t="shared" si="72"/>
        <v>6.7098684599750831</v>
      </c>
      <c r="Y71" s="25">
        <f t="shared" si="72"/>
        <v>7.7115374779037191</v>
      </c>
      <c r="Z71" s="25">
        <f t="shared" si="70"/>
        <v>5.4980480937143472</v>
      </c>
      <c r="AA71" s="25">
        <f t="shared" si="57"/>
        <v>5.5486377802082121</v>
      </c>
      <c r="AB71" s="25">
        <f t="shared" si="57"/>
        <v>6.4173540795007629</v>
      </c>
      <c r="AC71" s="33">
        <f t="shared" si="58"/>
        <v>9.1447175500000005E-2</v>
      </c>
      <c r="AD71" s="33">
        <f t="shared" si="59"/>
        <v>0.1575135101</v>
      </c>
      <c r="AE71" s="33">
        <f t="shared" si="60"/>
        <v>0.92533728650000002</v>
      </c>
      <c r="AF71" s="33">
        <f t="shared" si="61"/>
        <v>1.6180658142000002</v>
      </c>
      <c r="AG71" s="33">
        <f t="shared" si="62"/>
        <v>0.41617743777357397</v>
      </c>
      <c r="AH71" s="33">
        <f t="shared" si="63"/>
        <v>1.0568949334399567</v>
      </c>
      <c r="AI71" s="33">
        <f t="shared" si="64"/>
        <v>4.781994920610491</v>
      </c>
      <c r="AJ71" s="33">
        <f t="shared" si="65"/>
        <v>12.477775167918097</v>
      </c>
      <c r="AK71" s="32">
        <f t="shared" si="66"/>
        <v>90.091446618005691</v>
      </c>
      <c r="AL71" s="32">
        <f t="shared" si="67"/>
        <v>90.044156862574638</v>
      </c>
      <c r="AM71" s="32">
        <f t="shared" si="68"/>
        <v>90.114854646463982</v>
      </c>
      <c r="AN71" s="32">
        <f t="shared" si="69"/>
        <v>90.243743823099067</v>
      </c>
    </row>
    <row r="72" spans="1:40" s="35" customFormat="1" x14ac:dyDescent="0.35">
      <c r="A72" s="34" t="s">
        <v>18</v>
      </c>
      <c r="B72" s="33">
        <v>0.17056373650000001</v>
      </c>
      <c r="C72" s="33">
        <v>1.2207245302</v>
      </c>
      <c r="D72" s="33">
        <v>2.8592824378000001</v>
      </c>
      <c r="E72" s="33">
        <v>2.5968207900000002E-2</v>
      </c>
      <c r="F72" s="33">
        <v>0.1711654873</v>
      </c>
      <c r="G72" s="33">
        <v>0.34871923440000002</v>
      </c>
      <c r="H72" s="25">
        <v>0.2236556294</v>
      </c>
      <c r="I72" s="33">
        <v>1.4895491737</v>
      </c>
      <c r="J72" s="33">
        <v>3.4218494305</v>
      </c>
      <c r="K72" s="25">
        <v>3.7848890000000003E-2</v>
      </c>
      <c r="L72" s="33">
        <v>0.2425637632</v>
      </c>
      <c r="M72" s="25">
        <v>0.45211871380000002</v>
      </c>
      <c r="N72" s="25">
        <v>9.3996174000000002E-2</v>
      </c>
      <c r="O72" s="25">
        <v>0.68143017250000004</v>
      </c>
      <c r="P72" s="25">
        <v>2.0328531545000001</v>
      </c>
      <c r="Q72" s="25">
        <v>2.2764279799999999E-2</v>
      </c>
      <c r="R72" s="25">
        <v>0.1578068295</v>
      </c>
      <c r="S72" s="25">
        <v>0.38270944610000002</v>
      </c>
      <c r="T72" s="25">
        <f t="shared" si="71"/>
        <v>37.219658895547681</v>
      </c>
      <c r="U72" s="25">
        <f t="shared" si="71"/>
        <v>40.413748785364319</v>
      </c>
      <c r="V72" s="25">
        <f t="shared" si="71"/>
        <v>46.463168310014687</v>
      </c>
      <c r="W72" s="25">
        <f t="shared" si="72"/>
        <v>33.48531224913949</v>
      </c>
      <c r="X72" s="25">
        <f t="shared" si="72"/>
        <v>34.798184772582985</v>
      </c>
      <c r="Y72" s="25">
        <f t="shared" si="72"/>
        <v>42.88802810923741</v>
      </c>
      <c r="Z72" s="25">
        <f t="shared" si="70"/>
        <v>23.398279703098712</v>
      </c>
      <c r="AA72" s="25">
        <f t="shared" si="57"/>
        <v>24.469394996410259</v>
      </c>
      <c r="AB72" s="25">
        <f t="shared" si="57"/>
        <v>30.099861203382336</v>
      </c>
      <c r="AC72" s="33">
        <f t="shared" si="58"/>
        <v>1.0501607936999999</v>
      </c>
      <c r="AD72" s="33">
        <f t="shared" si="59"/>
        <v>1.2658935442999999</v>
      </c>
      <c r="AE72" s="33">
        <f t="shared" si="60"/>
        <v>1.6385579076000001</v>
      </c>
      <c r="AF72" s="33">
        <f t="shared" si="61"/>
        <v>1.9323002568000001</v>
      </c>
      <c r="AG72" s="33">
        <f t="shared" si="62"/>
        <v>42.4409345008306</v>
      </c>
      <c r="AH72" s="33">
        <f t="shared" si="63"/>
        <v>44.05079745697136</v>
      </c>
      <c r="AI72" s="33">
        <f t="shared" si="64"/>
        <v>76.132591846524292</v>
      </c>
      <c r="AJ72" s="33">
        <f t="shared" si="65"/>
        <v>82.872547729125074</v>
      </c>
      <c r="AK72" s="32">
        <f t="shared" si="66"/>
        <v>86.027663712790684</v>
      </c>
      <c r="AL72" s="32">
        <f t="shared" si="67"/>
        <v>84.985012019143653</v>
      </c>
      <c r="AM72" s="32">
        <f t="shared" si="68"/>
        <v>57.306612524110967</v>
      </c>
      <c r="AN72" s="32">
        <f t="shared" si="69"/>
        <v>56.469470561060099</v>
      </c>
    </row>
    <row r="73" spans="1:40" s="35" customFormat="1" x14ac:dyDescent="0.35">
      <c r="A73" s="34" t="s">
        <v>19</v>
      </c>
      <c r="B73" s="33">
        <v>0.13015664490000001</v>
      </c>
      <c r="C73" s="33">
        <v>0.95514306010000005</v>
      </c>
      <c r="D73" s="33">
        <v>2.8885253770000001</v>
      </c>
      <c r="E73" s="33">
        <v>2.5736072799999999E-2</v>
      </c>
      <c r="F73" s="33">
        <v>0.17722273129999999</v>
      </c>
      <c r="G73" s="33">
        <v>0.4068324243</v>
      </c>
      <c r="H73" s="25">
        <v>0.19203607789999999</v>
      </c>
      <c r="I73" s="33">
        <v>1.4319753614999999</v>
      </c>
      <c r="J73" s="33">
        <v>3.3597538898999999</v>
      </c>
      <c r="K73" s="25">
        <v>3.9742933600000002E-2</v>
      </c>
      <c r="L73" s="33">
        <v>0.25118561610000001</v>
      </c>
      <c r="M73" s="25">
        <v>0.46498858729999998</v>
      </c>
      <c r="N73" s="25">
        <v>7.6054744699999996E-2</v>
      </c>
      <c r="O73" s="25">
        <v>0.54035271299999998</v>
      </c>
      <c r="P73" s="25">
        <v>1.7275917687</v>
      </c>
      <c r="Q73" s="25">
        <v>1.7679503799999999E-2</v>
      </c>
      <c r="R73" s="25">
        <v>0.12104315760000001</v>
      </c>
      <c r="S73" s="25">
        <v>0.34068044790000002</v>
      </c>
      <c r="T73" s="25">
        <f t="shared" si="71"/>
        <v>28.658386492441068</v>
      </c>
      <c r="U73" s="25">
        <f t="shared" si="71"/>
        <v>30.540536763337126</v>
      </c>
      <c r="V73" s="25">
        <f t="shared" si="71"/>
        <v>40.233544555427578</v>
      </c>
      <c r="W73" s="25">
        <f t="shared" si="72"/>
        <v>27.381079926956705</v>
      </c>
      <c r="X73" s="25">
        <f t="shared" si="72"/>
        <v>32.304903339964774</v>
      </c>
      <c r="Y73" s="25">
        <f t="shared" si="72"/>
        <v>40.944242280545964</v>
      </c>
      <c r="Z73" s="25">
        <f t="shared" si="70"/>
        <v>24.377204898326006</v>
      </c>
      <c r="AA73" s="25">
        <f t="shared" si="57"/>
        <v>25.296751734771334</v>
      </c>
      <c r="AB73" s="25">
        <f t="shared" si="57"/>
        <v>28.735686916126067</v>
      </c>
      <c r="AC73" s="33">
        <f t="shared" si="58"/>
        <v>0.82498641520000005</v>
      </c>
      <c r="AD73" s="33">
        <f t="shared" si="59"/>
        <v>1.2399392836000001</v>
      </c>
      <c r="AE73" s="33">
        <f t="shared" si="60"/>
        <v>1.9333823169</v>
      </c>
      <c r="AF73" s="33">
        <f t="shared" si="61"/>
        <v>1.9277785284</v>
      </c>
      <c r="AG73" s="33">
        <f t="shared" si="62"/>
        <v>25.195527942669308</v>
      </c>
      <c r="AH73" s="33">
        <f t="shared" si="63"/>
        <v>40.056118704123172</v>
      </c>
      <c r="AI73" s="33">
        <f t="shared" si="64"/>
        <v>77.786823589671954</v>
      </c>
      <c r="AJ73" s="33">
        <f t="shared" si="65"/>
        <v>78.931431130043961</v>
      </c>
      <c r="AK73" s="32">
        <f t="shared" si="66"/>
        <v>86.373073276963027</v>
      </c>
      <c r="AL73" s="32">
        <f t="shared" si="67"/>
        <v>86.589428626841652</v>
      </c>
      <c r="AM73" s="32">
        <f t="shared" si="68"/>
        <v>66.93319478148382</v>
      </c>
      <c r="AN73" s="32">
        <f t="shared" si="69"/>
        <v>57.378563775020396</v>
      </c>
    </row>
    <row r="74" spans="1:40" s="35" customFormat="1" x14ac:dyDescent="0.35">
      <c r="A74" s="34" t="s">
        <v>20</v>
      </c>
      <c r="B74" s="33">
        <v>1.54541969E-2</v>
      </c>
      <c r="C74" s="33">
        <v>0.1515195252</v>
      </c>
      <c r="D74" s="33">
        <v>1.1602187523</v>
      </c>
      <c r="E74" s="33">
        <v>5.8138156000000002E-3</v>
      </c>
      <c r="F74" s="33">
        <v>5.4948407900000003E-2</v>
      </c>
      <c r="G74" s="33">
        <v>0.28357624180000002</v>
      </c>
      <c r="H74" s="25">
        <v>5.3179053669999998</v>
      </c>
      <c r="I74" s="33">
        <v>5.9438576193000001</v>
      </c>
      <c r="J74" s="33">
        <v>7.1551920744000004</v>
      </c>
      <c r="K74" s="25">
        <v>8.1115236999999996E-3</v>
      </c>
      <c r="L74" s="33">
        <v>6.15627729E-2</v>
      </c>
      <c r="M74" s="25">
        <v>0.1293070637</v>
      </c>
      <c r="N74" s="25">
        <v>2.6432092503</v>
      </c>
      <c r="O74" s="25">
        <v>2.7125031115999998</v>
      </c>
      <c r="P74" s="25">
        <v>2.8015096205000001</v>
      </c>
      <c r="Q74" s="25">
        <v>1.7607060999999999E-3</v>
      </c>
      <c r="R74" s="25">
        <v>1.6972690200000001E-2</v>
      </c>
      <c r="S74" s="25">
        <v>9.8733151500000005E-2</v>
      </c>
      <c r="T74" s="25">
        <f t="shared" si="71"/>
        <v>15.063047825826008</v>
      </c>
      <c r="U74" s="25">
        <f t="shared" si="71"/>
        <v>15.625760156009905</v>
      </c>
      <c r="V74" s="25">
        <f t="shared" si="71"/>
        <v>23.184498419077357</v>
      </c>
      <c r="W74" s="25">
        <f t="shared" si="72"/>
        <v>3715.0599806133418</v>
      </c>
      <c r="X74" s="25">
        <f t="shared" si="72"/>
        <v>547.11407976069256</v>
      </c>
      <c r="Y74" s="25">
        <f t="shared" si="72"/>
        <v>313.56437352617729</v>
      </c>
      <c r="Z74" s="25">
        <f t="shared" si="70"/>
        <v>8506.9198952056777</v>
      </c>
      <c r="AA74" s="25">
        <f t="shared" si="57"/>
        <v>905.62254920161865</v>
      </c>
      <c r="AB74" s="25">
        <f t="shared" si="57"/>
        <v>160.78916697836118</v>
      </c>
      <c r="AC74" s="33">
        <f t="shared" si="58"/>
        <v>0.13606532830000001</v>
      </c>
      <c r="AD74" s="33">
        <f t="shared" si="59"/>
        <v>0.62595225230000029</v>
      </c>
      <c r="AE74" s="33">
        <f t="shared" si="60"/>
        <v>1.0086992271000002</v>
      </c>
      <c r="AF74" s="33">
        <f t="shared" si="61"/>
        <v>1.2113344551000003</v>
      </c>
      <c r="AG74" s="33">
        <f t="shared" si="62"/>
        <v>2.1261241855645472</v>
      </c>
      <c r="AH74" s="33">
        <f t="shared" si="63"/>
        <v>342.46729049124752</v>
      </c>
      <c r="AI74" s="33">
        <f t="shared" si="64"/>
        <v>23.386185636024507</v>
      </c>
      <c r="AJ74" s="33">
        <f t="shared" si="65"/>
        <v>379.8313295441049</v>
      </c>
      <c r="AK74" s="32">
        <f t="shared" si="66"/>
        <v>89.800524467324564</v>
      </c>
      <c r="AL74" s="32">
        <f t="shared" si="67"/>
        <v>10.531077498685404</v>
      </c>
      <c r="AM74" s="32">
        <f t="shared" si="68"/>
        <v>86.940434732706237</v>
      </c>
      <c r="AN74" s="32">
        <f t="shared" si="69"/>
        <v>16.929447071504043</v>
      </c>
    </row>
    <row r="75" spans="1:40" s="35" customFormat="1" x14ac:dyDescent="0.35">
      <c r="A75" s="34" t="s">
        <v>21</v>
      </c>
      <c r="B75" s="33">
        <v>0.25753231310000002</v>
      </c>
      <c r="C75" s="33">
        <v>0.42529293930000001</v>
      </c>
      <c r="D75" s="33">
        <v>1.1183537121</v>
      </c>
      <c r="E75" s="33">
        <v>1.14776215E-2</v>
      </c>
      <c r="F75" s="33">
        <v>7.4205331200000002E-2</v>
      </c>
      <c r="G75" s="33">
        <v>0.44192263970000001</v>
      </c>
      <c r="H75" s="25">
        <v>5.7324436200000002E-2</v>
      </c>
      <c r="I75" s="33">
        <v>0.37383132340000003</v>
      </c>
      <c r="J75" s="33">
        <v>1.787571931</v>
      </c>
      <c r="K75" s="25">
        <v>1.54490979E-2</v>
      </c>
      <c r="L75" s="33">
        <v>0.10957829920000001</v>
      </c>
      <c r="M75" s="25">
        <v>0.54701557599999995</v>
      </c>
      <c r="N75" s="25">
        <v>0.1187511711</v>
      </c>
      <c r="O75" s="25">
        <v>0.51625278470000002</v>
      </c>
      <c r="P75" s="25">
        <v>2.2626434757</v>
      </c>
      <c r="Q75" s="25">
        <v>1.7788492900000001E-2</v>
      </c>
      <c r="R75" s="25">
        <v>0.1159132086</v>
      </c>
      <c r="S75" s="25">
        <v>0.66692838759999995</v>
      </c>
      <c r="T75" s="25">
        <f t="shared" si="71"/>
        <v>127.14740368754391</v>
      </c>
      <c r="U75" s="25">
        <f t="shared" si="71"/>
        <v>32.477360908268537</v>
      </c>
      <c r="V75" s="25">
        <f t="shared" si="71"/>
        <v>14.340378004173113</v>
      </c>
      <c r="W75" s="25">
        <f t="shared" si="72"/>
        <v>21.026371500953463</v>
      </c>
      <c r="X75" s="25">
        <f t="shared" si="72"/>
        <v>19.332089608365326</v>
      </c>
      <c r="Y75" s="25">
        <f t="shared" si="72"/>
        <v>18.517890020131105</v>
      </c>
      <c r="Z75" s="25">
        <f t="shared" si="70"/>
        <v>37.829135198968984</v>
      </c>
      <c r="AA75" s="25">
        <f t="shared" si="57"/>
        <v>25.238128440811131</v>
      </c>
      <c r="AB75" s="25">
        <f t="shared" si="57"/>
        <v>19.224922196579175</v>
      </c>
      <c r="AC75" s="33">
        <f t="shared" si="58"/>
        <v>0.16776062619999998</v>
      </c>
      <c r="AD75" s="33">
        <f t="shared" si="59"/>
        <v>0.31650688720000003</v>
      </c>
      <c r="AE75" s="33">
        <f t="shared" si="60"/>
        <v>0.6930607728</v>
      </c>
      <c r="AF75" s="33">
        <f t="shared" si="61"/>
        <v>1.4137406075999999</v>
      </c>
      <c r="AG75" s="33">
        <f t="shared" si="62"/>
        <v>5.4484224032945301</v>
      </c>
      <c r="AH75" s="33">
        <f t="shared" si="63"/>
        <v>6.1187395050151769</v>
      </c>
      <c r="AI75" s="33">
        <f t="shared" si="64"/>
        <v>9.93875346181634</v>
      </c>
      <c r="AJ75" s="33">
        <f t="shared" si="65"/>
        <v>26.179493088530123</v>
      </c>
      <c r="AK75" s="32">
        <f t="shared" si="66"/>
        <v>39.445899684138013</v>
      </c>
      <c r="AL75" s="32">
        <f t="shared" si="67"/>
        <v>84.665694763447419</v>
      </c>
      <c r="AM75" s="32">
        <f t="shared" si="68"/>
        <v>61.971518071737613</v>
      </c>
      <c r="AN75" s="32">
        <f t="shared" si="69"/>
        <v>79.087201084497224</v>
      </c>
    </row>
    <row r="76" spans="1:40" s="35" customFormat="1" x14ac:dyDescent="0.35">
      <c r="A76" s="34" t="s">
        <v>22</v>
      </c>
      <c r="B76" s="33">
        <v>0.46273703129999999</v>
      </c>
      <c r="C76" s="33">
        <v>1.9606257211</v>
      </c>
      <c r="D76" s="33">
        <v>3.0435077113000002</v>
      </c>
      <c r="E76" s="33">
        <v>3.3794141E-2</v>
      </c>
      <c r="F76" s="33">
        <v>0.121629311</v>
      </c>
      <c r="G76" s="33">
        <v>0.15476108050000001</v>
      </c>
      <c r="H76" s="25">
        <v>2.8454273392</v>
      </c>
      <c r="I76" s="33">
        <v>4.0696688384000002</v>
      </c>
      <c r="J76" s="33">
        <v>5.0786721114000004</v>
      </c>
      <c r="K76" s="25">
        <v>1.4764966500000001E-2</v>
      </c>
      <c r="L76" s="33">
        <v>3.6076454100000002E-2</v>
      </c>
      <c r="M76" s="25">
        <v>3.9955419999999998E-2</v>
      </c>
      <c r="N76" s="25">
        <v>0.352090654</v>
      </c>
      <c r="O76" s="25">
        <v>1.9095558035</v>
      </c>
      <c r="P76" s="25">
        <v>3.1352946586999999</v>
      </c>
      <c r="Q76" s="25">
        <v>7.0978059999999999E-3</v>
      </c>
      <c r="R76" s="25">
        <v>4.1650591899999999E-2</v>
      </c>
      <c r="S76" s="25">
        <v>7.4437300799999995E-2</v>
      </c>
      <c r="T76" s="25">
        <f t="shared" si="71"/>
        <v>77.5926368627035</v>
      </c>
      <c r="U76" s="25">
        <f t="shared" si="71"/>
        <v>91.344860282622719</v>
      </c>
      <c r="V76" s="25">
        <f t="shared" si="71"/>
        <v>111.4397989575077</v>
      </c>
      <c r="W76" s="25">
        <f t="shared" si="72"/>
        <v>1092.0504462686497</v>
      </c>
      <c r="X76" s="25">
        <f t="shared" si="72"/>
        <v>639.23845417317023</v>
      </c>
      <c r="Y76" s="25">
        <f t="shared" si="72"/>
        <v>720.28130262677757</v>
      </c>
      <c r="Z76" s="25">
        <f t="shared" si="70"/>
        <v>281.09818339169408</v>
      </c>
      <c r="AA76" s="25">
        <f t="shared" si="57"/>
        <v>259.79981859113349</v>
      </c>
      <c r="AB76" s="25">
        <f t="shared" si="57"/>
        <v>238.67966116032693</v>
      </c>
      <c r="AC76" s="33">
        <f t="shared" si="58"/>
        <v>1.4978886897999999</v>
      </c>
      <c r="AD76" s="33">
        <f t="shared" si="59"/>
        <v>1.2242414992000001</v>
      </c>
      <c r="AE76" s="33">
        <f t="shared" si="60"/>
        <v>1.0828819902000002</v>
      </c>
      <c r="AF76" s="33">
        <f t="shared" si="61"/>
        <v>1.0090032730000003</v>
      </c>
      <c r="AG76" s="33">
        <f t="shared" si="62"/>
        <v>136.8244330887018</v>
      </c>
      <c r="AH76" s="33">
        <f t="shared" si="63"/>
        <v>782.58224348325246</v>
      </c>
      <c r="AI76" s="33">
        <f t="shared" si="64"/>
        <v>120.67615128259385</v>
      </c>
      <c r="AJ76" s="33">
        <f t="shared" si="65"/>
        <v>726.76619183112223</v>
      </c>
      <c r="AK76" s="32">
        <f t="shared" si="66"/>
        <v>76.398502461735347</v>
      </c>
      <c r="AL76" s="32">
        <f t="shared" si="67"/>
        <v>30.082091389070211</v>
      </c>
      <c r="AM76" s="32">
        <f t="shared" si="68"/>
        <v>35.580063956449095</v>
      </c>
      <c r="AN76" s="32">
        <f t="shared" si="69"/>
        <v>19.86746241670356</v>
      </c>
    </row>
    <row r="77" spans="1:40" s="35" customFormat="1" x14ac:dyDescent="0.35">
      <c r="A77" s="34" t="s">
        <v>23</v>
      </c>
      <c r="B77" s="33">
        <v>0.27715774929999998</v>
      </c>
      <c r="C77" s="33">
        <v>1.6097072961000001</v>
      </c>
      <c r="D77" s="33">
        <v>3.2976870699999998</v>
      </c>
      <c r="E77" s="33">
        <v>1.2021087099999999E-2</v>
      </c>
      <c r="F77" s="33">
        <v>7.6308095000000006E-2</v>
      </c>
      <c r="G77" s="33">
        <v>0.17804602450000001</v>
      </c>
      <c r="H77" s="25">
        <v>0.77975547270000001</v>
      </c>
      <c r="I77" s="33">
        <v>1.6860574131999999</v>
      </c>
      <c r="J77" s="33">
        <v>3.5475701545999998</v>
      </c>
      <c r="K77" s="25">
        <v>1.10818683E-2</v>
      </c>
      <c r="L77" s="33">
        <v>0.1003999099</v>
      </c>
      <c r="M77" s="25">
        <v>0.47865324520000002</v>
      </c>
      <c r="N77" s="25">
        <v>0.10889109330000001</v>
      </c>
      <c r="O77" s="25">
        <v>0.91059527179999999</v>
      </c>
      <c r="P77" s="25">
        <v>2.9537114391000001</v>
      </c>
      <c r="Q77" s="25">
        <v>1.4613185900000001E-2</v>
      </c>
      <c r="R77" s="25">
        <v>0.1096154817</v>
      </c>
      <c r="S77" s="25">
        <v>0.24083112940000001</v>
      </c>
      <c r="T77" s="25">
        <f t="shared" si="71"/>
        <v>130.65046166803555</v>
      </c>
      <c r="U77" s="25">
        <f t="shared" si="71"/>
        <v>119.5374445909048</v>
      </c>
      <c r="V77" s="25">
        <f t="shared" si="71"/>
        <v>104.95540941812304</v>
      </c>
      <c r="W77" s="25">
        <f t="shared" si="72"/>
        <v>398.72467581120776</v>
      </c>
      <c r="X77" s="25">
        <f t="shared" si="72"/>
        <v>95.162688402638352</v>
      </c>
      <c r="Y77" s="25">
        <f t="shared" si="72"/>
        <v>41.998874434317379</v>
      </c>
      <c r="Z77" s="25">
        <f t="shared" si="70"/>
        <v>42.225530621628508</v>
      </c>
      <c r="AA77" s="25">
        <f t="shared" si="57"/>
        <v>47.074006276371939</v>
      </c>
      <c r="AB77" s="25">
        <f t="shared" si="57"/>
        <v>69.49972869620234</v>
      </c>
      <c r="AC77" s="33">
        <f t="shared" si="58"/>
        <v>1.3325495468000002</v>
      </c>
      <c r="AD77" s="33">
        <f t="shared" si="59"/>
        <v>0.9063019404999999</v>
      </c>
      <c r="AE77" s="33">
        <f t="shared" si="60"/>
        <v>1.6879797738999998</v>
      </c>
      <c r="AF77" s="33">
        <f t="shared" si="61"/>
        <v>1.8615127413999999</v>
      </c>
      <c r="AG77" s="33">
        <f t="shared" si="62"/>
        <v>159.28956761524032</v>
      </c>
      <c r="AH77" s="33">
        <f t="shared" si="63"/>
        <v>86.24612916250797</v>
      </c>
      <c r="AI77" s="33">
        <f t="shared" si="64"/>
        <v>177.16260825918522</v>
      </c>
      <c r="AJ77" s="33">
        <f t="shared" si="65"/>
        <v>78.181439883940513</v>
      </c>
      <c r="AK77" s="32">
        <f t="shared" si="66"/>
        <v>82.78210268590459</v>
      </c>
      <c r="AL77" s="32">
        <f t="shared" si="67"/>
        <v>53.752733056694225</v>
      </c>
      <c r="AM77" s="32">
        <f t="shared" si="68"/>
        <v>51.18677843195109</v>
      </c>
      <c r="AN77" s="32">
        <f t="shared" si="69"/>
        <v>52.472894411580469</v>
      </c>
    </row>
    <row r="78" spans="1:40" s="35" customFormat="1" x14ac:dyDescent="0.35">
      <c r="A78" s="34" t="s">
        <v>25</v>
      </c>
      <c r="B78" s="33">
        <v>0.72742128630000003</v>
      </c>
      <c r="C78" s="33">
        <v>2.6527015904</v>
      </c>
      <c r="D78" s="33">
        <v>3.7778065754000001</v>
      </c>
      <c r="E78" s="33">
        <v>1.5973015699999999E-2</v>
      </c>
      <c r="F78" s="33">
        <v>6.4907602800000005E-2</v>
      </c>
      <c r="G78" s="33">
        <v>0.10573541340000001</v>
      </c>
      <c r="H78" s="25">
        <v>0.57714867430000005</v>
      </c>
      <c r="I78" s="33">
        <v>1.7369768961000001</v>
      </c>
      <c r="J78" s="33">
        <v>3.8847815756999999</v>
      </c>
      <c r="K78" s="25">
        <v>1.51722027E-2</v>
      </c>
      <c r="L78" s="33">
        <v>0.12846538369999999</v>
      </c>
      <c r="M78" s="25">
        <v>0.48129718040000002</v>
      </c>
      <c r="N78" s="25">
        <v>0.2003102377</v>
      </c>
      <c r="O78" s="25">
        <v>1.4463547911000001</v>
      </c>
      <c r="P78" s="25">
        <v>3.5109023413</v>
      </c>
      <c r="Q78" s="25">
        <v>2.38212296E-2</v>
      </c>
      <c r="R78" s="25">
        <v>0.1397575003</v>
      </c>
      <c r="S78" s="25">
        <v>0.21192881159999999</v>
      </c>
      <c r="T78" s="25">
        <f t="shared" si="71"/>
        <v>258.06360133359163</v>
      </c>
      <c r="U78" s="25">
        <f t="shared" si="71"/>
        <v>231.59036893184</v>
      </c>
      <c r="V78" s="25">
        <f t="shared" si="71"/>
        <v>202.46358249858918</v>
      </c>
      <c r="W78" s="25">
        <f t="shared" si="72"/>
        <v>215.55928424069018</v>
      </c>
      <c r="X78" s="25">
        <f t="shared" si="72"/>
        <v>76.618843103179088</v>
      </c>
      <c r="Y78" s="25">
        <f t="shared" si="72"/>
        <v>45.738398558671456</v>
      </c>
      <c r="Z78" s="25">
        <f t="shared" si="70"/>
        <v>47.650409572756338</v>
      </c>
      <c r="AA78" s="25">
        <f t="shared" si="57"/>
        <v>58.644512568603801</v>
      </c>
      <c r="AB78" s="25">
        <f t="shared" si="57"/>
        <v>93.876397065431689</v>
      </c>
      <c r="AC78" s="33">
        <f t="shared" si="58"/>
        <v>1.9252803041</v>
      </c>
      <c r="AD78" s="33">
        <f t="shared" si="59"/>
        <v>1.1598282218</v>
      </c>
      <c r="AE78" s="33">
        <f t="shared" si="60"/>
        <v>1.1251049850000001</v>
      </c>
      <c r="AF78" s="33">
        <f t="shared" si="61"/>
        <v>2.1478046796000001</v>
      </c>
      <c r="AG78" s="33">
        <f t="shared" si="62"/>
        <v>445.87637592372408</v>
      </c>
      <c r="AH78" s="33">
        <f t="shared" si="63"/>
        <v>88.864696552733392</v>
      </c>
      <c r="AI78" s="33">
        <f t="shared" si="64"/>
        <v>227.79278595012147</v>
      </c>
      <c r="AJ78" s="33">
        <f t="shared" si="65"/>
        <v>98.23714646172445</v>
      </c>
      <c r="AK78" s="32">
        <f t="shared" si="66"/>
        <v>72.578095895425889</v>
      </c>
      <c r="AL78" s="32">
        <f t="shared" si="67"/>
        <v>66.772806501004098</v>
      </c>
      <c r="AM78" s="32">
        <f t="shared" si="68"/>
        <v>29.781963754480262</v>
      </c>
      <c r="AN78" s="32">
        <f t="shared" si="69"/>
        <v>55.287656146098421</v>
      </c>
    </row>
    <row r="79" spans="1:40" s="35" customFormat="1" x14ac:dyDescent="0.35">
      <c r="A79" s="34" t="s">
        <v>26</v>
      </c>
      <c r="B79" s="33">
        <v>0.22190582149999999</v>
      </c>
      <c r="C79" s="33">
        <v>1.4642971681000001</v>
      </c>
      <c r="D79" s="33">
        <v>3.4534546432000002</v>
      </c>
      <c r="E79" s="33">
        <v>1.171233E-2</v>
      </c>
      <c r="F79" s="33">
        <v>8.2040791299999999E-2</v>
      </c>
      <c r="G79" s="33">
        <v>0.20459033409999999</v>
      </c>
      <c r="H79" s="25">
        <v>1.4673328674999999</v>
      </c>
      <c r="I79" s="33">
        <v>1.9139848654</v>
      </c>
      <c r="J79" s="33">
        <v>3.8896574125000001</v>
      </c>
      <c r="K79" s="25">
        <v>1.12479716E-2</v>
      </c>
      <c r="L79" s="33">
        <v>0.10247019540000001</v>
      </c>
      <c r="M79" s="25">
        <v>0.4894582442</v>
      </c>
      <c r="N79" s="25">
        <v>0.1617386314</v>
      </c>
      <c r="O79" s="25">
        <v>1.5292552189999999</v>
      </c>
      <c r="P79" s="25">
        <v>4.7666747420000002</v>
      </c>
      <c r="Q79" s="25">
        <v>1.5575211E-2</v>
      </c>
      <c r="R79" s="25">
        <v>0.12727113440000001</v>
      </c>
      <c r="S79" s="25">
        <v>0.26241146609999999</v>
      </c>
      <c r="T79" s="25">
        <f t="shared" si="71"/>
        <v>107.36261032888702</v>
      </c>
      <c r="U79" s="25">
        <f t="shared" si="71"/>
        <v>101.14095465296501</v>
      </c>
      <c r="V79" s="25">
        <f t="shared" si="71"/>
        <v>95.652496964501836</v>
      </c>
      <c r="W79" s="25">
        <f t="shared" si="72"/>
        <v>739.23428551034624</v>
      </c>
      <c r="X79" s="25">
        <f t="shared" si="72"/>
        <v>105.84457456071821</v>
      </c>
      <c r="Y79" s="25">
        <f t="shared" si="72"/>
        <v>45.032221369960666</v>
      </c>
      <c r="Z79" s="25">
        <f t="shared" si="70"/>
        <v>58.844718782086908</v>
      </c>
      <c r="AA79" s="25">
        <f t="shared" si="70"/>
        <v>68.089120248568577</v>
      </c>
      <c r="AB79" s="25">
        <f t="shared" si="70"/>
        <v>102.93436210230195</v>
      </c>
      <c r="AC79" s="33">
        <f t="shared" si="58"/>
        <v>1.2423913466000001</v>
      </c>
      <c r="AD79" s="33">
        <f t="shared" si="59"/>
        <v>0.4466519979000001</v>
      </c>
      <c r="AE79" s="33">
        <f t="shared" si="60"/>
        <v>1.9891574751000001</v>
      </c>
      <c r="AF79" s="33">
        <f t="shared" si="61"/>
        <v>1.9756725471000001</v>
      </c>
      <c r="AG79" s="33">
        <f t="shared" si="62"/>
        <v>125.65664684770674</v>
      </c>
      <c r="AH79" s="33">
        <f t="shared" si="63"/>
        <v>47.275690694420312</v>
      </c>
      <c r="AI79" s="33">
        <f t="shared" si="64"/>
        <v>190.26787934891888</v>
      </c>
      <c r="AJ79" s="33">
        <f t="shared" si="65"/>
        <v>88.968923495561242</v>
      </c>
      <c r="AK79" s="32">
        <f t="shared" si="66"/>
        <v>84.845574632372333</v>
      </c>
      <c r="AL79" s="32">
        <f t="shared" si="67"/>
        <v>23.336234573968543</v>
      </c>
      <c r="AM79" s="32">
        <f t="shared" si="68"/>
        <v>57.599061826879243</v>
      </c>
      <c r="AN79" s="32">
        <f t="shared" si="69"/>
        <v>50.792970629003953</v>
      </c>
    </row>
    <row r="80" spans="1:40" s="35" customFormat="1" x14ac:dyDescent="0.35">
      <c r="A80" s="34" t="s">
        <v>28</v>
      </c>
      <c r="B80" s="33">
        <v>0.50821592400000004</v>
      </c>
      <c r="C80" s="33">
        <v>2.4085466392999999</v>
      </c>
      <c r="D80" s="33">
        <v>3.9973811251</v>
      </c>
      <c r="E80" s="33">
        <v>1.25891223E-2</v>
      </c>
      <c r="F80" s="33">
        <v>6.4789854999999993E-2</v>
      </c>
      <c r="G80" s="33">
        <v>0.1144657592</v>
      </c>
      <c r="H80" s="25">
        <v>1.6453469047</v>
      </c>
      <c r="I80" s="33">
        <v>2.6588677662000002</v>
      </c>
      <c r="J80" s="33">
        <v>6.1539654722000003</v>
      </c>
      <c r="K80" s="25">
        <v>1.22517678E-2</v>
      </c>
      <c r="L80" s="33">
        <v>0.10075887009999999</v>
      </c>
      <c r="M80" s="25">
        <v>0.21611535679999999</v>
      </c>
      <c r="N80" s="25">
        <v>1.7644647952000001</v>
      </c>
      <c r="O80" s="25">
        <v>3.5629564679999999</v>
      </c>
      <c r="P80" s="25">
        <v>4.7534174323</v>
      </c>
      <c r="Q80" s="25">
        <v>1.2018453199999999E-2</v>
      </c>
      <c r="R80" s="25">
        <v>1.5826858499999999E-2</v>
      </c>
      <c r="S80" s="25">
        <v>2.25076585E-2</v>
      </c>
      <c r="T80" s="25">
        <f t="shared" si="71"/>
        <v>228.76020800910004</v>
      </c>
      <c r="U80" s="25">
        <f t="shared" si="71"/>
        <v>210.65691466717024</v>
      </c>
      <c r="V80" s="25">
        <f t="shared" si="71"/>
        <v>197.89172355016942</v>
      </c>
      <c r="W80" s="25">
        <f t="shared" si="72"/>
        <v>761.00303337177718</v>
      </c>
      <c r="X80" s="25">
        <f t="shared" si="72"/>
        <v>149.53440155538226</v>
      </c>
      <c r="Y80" s="25">
        <f t="shared" si="72"/>
        <v>161.36044900041705</v>
      </c>
      <c r="Z80" s="25">
        <f t="shared" si="70"/>
        <v>831.94015678046378</v>
      </c>
      <c r="AA80" s="25">
        <f t="shared" si="70"/>
        <v>1275.6850421073771</v>
      </c>
      <c r="AB80" s="25">
        <f t="shared" si="70"/>
        <v>1196.7496359679824</v>
      </c>
      <c r="AC80" s="33">
        <f t="shared" si="58"/>
        <v>1.9003307153</v>
      </c>
      <c r="AD80" s="33">
        <f t="shared" si="59"/>
        <v>1.0135208615000002</v>
      </c>
      <c r="AE80" s="33">
        <f t="shared" si="60"/>
        <v>1.5888344858000001</v>
      </c>
      <c r="AF80" s="33">
        <f t="shared" si="61"/>
        <v>3.4950977060000001</v>
      </c>
      <c r="AG80" s="33">
        <f t="shared" si="62"/>
        <v>400.31780533235468</v>
      </c>
      <c r="AH80" s="33">
        <f t="shared" si="63"/>
        <v>151.556235488298</v>
      </c>
      <c r="AI80" s="33">
        <f t="shared" si="64"/>
        <v>314.41719483090918</v>
      </c>
      <c r="AJ80" s="33">
        <f t="shared" si="65"/>
        <v>563.97053514048764</v>
      </c>
      <c r="AK80" s="32">
        <f t="shared" si="66"/>
        <v>78.899477564291487</v>
      </c>
      <c r="AL80" s="32">
        <f t="shared" si="67"/>
        <v>38.118513240261798</v>
      </c>
      <c r="AM80" s="32">
        <f t="shared" si="68"/>
        <v>39.746885174984492</v>
      </c>
      <c r="AN80" s="32">
        <f t="shared" si="69"/>
        <v>56.794236525843338</v>
      </c>
    </row>
    <row r="81" spans="1:43" s="35" customFormat="1" x14ac:dyDescent="0.35">
      <c r="A81" s="34" t="s">
        <v>29</v>
      </c>
      <c r="B81" s="33">
        <v>0.1990280569</v>
      </c>
      <c r="C81" s="33">
        <v>1.3311574735</v>
      </c>
      <c r="D81" s="33">
        <v>3.2431876263000001</v>
      </c>
      <c r="E81" s="33">
        <v>1.1617256499999999E-2</v>
      </c>
      <c r="F81" s="33">
        <v>8.2595701399999999E-2</v>
      </c>
      <c r="G81" s="33">
        <v>0.21679770109999999</v>
      </c>
      <c r="H81" s="25">
        <v>0.56356733110000001</v>
      </c>
      <c r="I81" s="33">
        <v>1.5732255788</v>
      </c>
      <c r="J81" s="33">
        <v>3.4353672021000001</v>
      </c>
      <c r="K81" s="25">
        <v>1.09882934E-2</v>
      </c>
      <c r="L81" s="33">
        <v>0.1005481875</v>
      </c>
      <c r="M81" s="25">
        <v>0.53014051620000002</v>
      </c>
      <c r="N81" s="25">
        <v>6.3700514400000005E-2</v>
      </c>
      <c r="O81" s="25">
        <v>0.59238209230000005</v>
      </c>
      <c r="P81" s="25">
        <v>2.3877553051999998</v>
      </c>
      <c r="Q81" s="25">
        <v>1.23811815E-2</v>
      </c>
      <c r="R81" s="25">
        <v>0.10567968329999999</v>
      </c>
      <c r="S81" s="25">
        <v>0.28860767139999999</v>
      </c>
      <c r="T81" s="25">
        <f t="shared" si="71"/>
        <v>97.08192771388552</v>
      </c>
      <c r="U81" s="25">
        <f t="shared" si="71"/>
        <v>91.327097600828239</v>
      </c>
      <c r="V81" s="25">
        <f t="shared" si="71"/>
        <v>84.770563167655297</v>
      </c>
      <c r="W81" s="25">
        <f t="shared" si="72"/>
        <v>290.6318655057633</v>
      </c>
      <c r="X81" s="25">
        <f t="shared" si="72"/>
        <v>88.663407746990302</v>
      </c>
      <c r="Y81" s="25">
        <f t="shared" si="72"/>
        <v>36.720605607430834</v>
      </c>
      <c r="Z81" s="25">
        <f t="shared" si="70"/>
        <v>29.154695906848634</v>
      </c>
      <c r="AA81" s="25">
        <f t="shared" si="70"/>
        <v>31.76421192366184</v>
      </c>
      <c r="AB81" s="25">
        <f t="shared" si="70"/>
        <v>46.882376100739123</v>
      </c>
      <c r="AC81" s="33">
        <f t="shared" si="58"/>
        <v>1.1321294166</v>
      </c>
      <c r="AD81" s="33">
        <f t="shared" si="59"/>
        <v>1.0096582477</v>
      </c>
      <c r="AE81" s="33">
        <f t="shared" si="60"/>
        <v>1.9120301528000001</v>
      </c>
      <c r="AF81" s="33">
        <f t="shared" si="61"/>
        <v>1.8621416233000001</v>
      </c>
      <c r="AG81" s="33">
        <f t="shared" si="62"/>
        <v>103.39409372659694</v>
      </c>
      <c r="AH81" s="33">
        <f t="shared" si="63"/>
        <v>89.519740900936839</v>
      </c>
      <c r="AI81" s="33">
        <f t="shared" si="64"/>
        <v>162.08387284639403</v>
      </c>
      <c r="AJ81" s="33">
        <f t="shared" si="65"/>
        <v>68.378968134380344</v>
      </c>
      <c r="AK81" s="32">
        <f t="shared" si="66"/>
        <v>85.048496450483995</v>
      </c>
      <c r="AL81" s="32">
        <f t="shared" si="67"/>
        <v>64.177589107731833</v>
      </c>
      <c r="AM81" s="32">
        <f t="shared" si="68"/>
        <v>58.955274042573514</v>
      </c>
      <c r="AN81" s="32">
        <f t="shared" si="69"/>
        <v>54.2050242012468</v>
      </c>
    </row>
    <row r="82" spans="1:43" s="35" customFormat="1" x14ac:dyDescent="0.35">
      <c r="A82" s="34" t="s">
        <v>30</v>
      </c>
      <c r="B82" s="33">
        <v>0.61661048090000004</v>
      </c>
      <c r="C82" s="33">
        <v>2.5310492524999999</v>
      </c>
      <c r="D82" s="33">
        <v>3.9638151084</v>
      </c>
      <c r="E82" s="33">
        <v>1.22291533E-2</v>
      </c>
      <c r="F82" s="33">
        <v>5.6672514E-2</v>
      </c>
      <c r="G82" s="33">
        <v>9.6389748400000003E-2</v>
      </c>
      <c r="H82" s="25">
        <v>1.6410965705</v>
      </c>
      <c r="I82" s="33">
        <v>3.0027135027999998</v>
      </c>
      <c r="J82" s="33">
        <v>6.5201536472999999</v>
      </c>
      <c r="K82" s="25">
        <v>1.2335298099999999E-2</v>
      </c>
      <c r="L82" s="33">
        <v>9.47866458E-2</v>
      </c>
      <c r="M82" s="25">
        <v>0.1609961755</v>
      </c>
      <c r="N82" s="25">
        <v>3.0214294706999998</v>
      </c>
      <c r="O82" s="25">
        <v>4.2791934717000002</v>
      </c>
      <c r="P82" s="25">
        <v>4.9638577680999996</v>
      </c>
      <c r="Q82" s="25">
        <v>4.6829310000000004E-3</v>
      </c>
      <c r="R82" s="25">
        <v>4.5498320000000002E-3</v>
      </c>
      <c r="S82" s="25">
        <v>1.1508301E-2</v>
      </c>
      <c r="T82" s="25">
        <f t="shared" si="71"/>
        <v>285.72101213526645</v>
      </c>
      <c r="U82" s="25">
        <f t="shared" si="71"/>
        <v>253.07881049415474</v>
      </c>
      <c r="V82" s="25">
        <f t="shared" si="71"/>
        <v>233.02912727179603</v>
      </c>
      <c r="W82" s="25">
        <f t="shared" si="72"/>
        <v>753.89724329672526</v>
      </c>
      <c r="X82" s="25">
        <f t="shared" si="72"/>
        <v>179.5123814357683</v>
      </c>
      <c r="Y82" s="25">
        <f t="shared" si="72"/>
        <v>229.49326106631642</v>
      </c>
      <c r="Z82" s="25">
        <f t="shared" si="70"/>
        <v>3656.1362247916945</v>
      </c>
      <c r="AA82" s="25">
        <f t="shared" si="70"/>
        <v>5329.5952479783864</v>
      </c>
      <c r="AB82" s="25">
        <f t="shared" si="70"/>
        <v>2444.1946167871924</v>
      </c>
      <c r="AC82" s="33">
        <f t="shared" si="58"/>
        <v>1.9144387716</v>
      </c>
      <c r="AD82" s="33">
        <f t="shared" si="59"/>
        <v>1.3616169322999998</v>
      </c>
      <c r="AE82" s="33">
        <f t="shared" si="60"/>
        <v>1.4327658559000001</v>
      </c>
      <c r="AF82" s="33">
        <f t="shared" si="61"/>
        <v>3.5174401445000001</v>
      </c>
      <c r="AG82" s="33">
        <f t="shared" si="62"/>
        <v>484.50388708041879</v>
      </c>
      <c r="AH82" s="33">
        <f t="shared" si="63"/>
        <v>244.42709812043827</v>
      </c>
      <c r="AI82" s="33">
        <f t="shared" si="64"/>
        <v>333.87617698520489</v>
      </c>
      <c r="AJ82" s="33">
        <f t="shared" si="65"/>
        <v>807.22880936688023</v>
      </c>
      <c r="AK82" s="32">
        <f t="shared" si="66"/>
        <v>75.638147685551615</v>
      </c>
      <c r="AL82" s="32">
        <f t="shared" si="67"/>
        <v>45.346215382530026</v>
      </c>
      <c r="AM82" s="32">
        <f t="shared" si="68"/>
        <v>36.146132367872681</v>
      </c>
      <c r="AN82" s="32">
        <f t="shared" si="69"/>
        <v>53.947197179265466</v>
      </c>
    </row>
    <row r="83" spans="1:43" s="35" customFormat="1" x14ac:dyDescent="0.35">
      <c r="A83" s="34" t="s">
        <v>31</v>
      </c>
      <c r="B83" s="33">
        <v>0.2623739316</v>
      </c>
      <c r="C83" s="33">
        <v>1.5834885186000001</v>
      </c>
      <c r="D83" s="33">
        <v>3.3385913652000001</v>
      </c>
      <c r="E83" s="33">
        <v>1.1973679799999999E-2</v>
      </c>
      <c r="F83" s="33">
        <v>7.7492243500000002E-2</v>
      </c>
      <c r="G83" s="33">
        <v>0.18374163360000001</v>
      </c>
      <c r="H83" s="25">
        <v>1.1020448744</v>
      </c>
      <c r="I83" s="33">
        <v>1.7963651148999999</v>
      </c>
      <c r="J83" s="33">
        <v>3.6492509006999998</v>
      </c>
      <c r="K83" s="25">
        <v>1.11219782E-2</v>
      </c>
      <c r="L83" s="33">
        <v>0.1012420221</v>
      </c>
      <c r="M83" s="25">
        <v>0.4802578025</v>
      </c>
      <c r="N83" s="25">
        <v>0.11738621370000001</v>
      </c>
      <c r="O83" s="25">
        <v>0.98602052299999998</v>
      </c>
      <c r="P83" s="25">
        <v>3.2454087744</v>
      </c>
      <c r="Q83" s="25">
        <v>1.48370992E-2</v>
      </c>
      <c r="R83" s="25">
        <v>0.1112407049</v>
      </c>
      <c r="S83" s="25">
        <v>0.23497283999999999</v>
      </c>
      <c r="T83" s="25">
        <f t="shared" si="71"/>
        <v>124.17115182919791</v>
      </c>
      <c r="U83" s="25">
        <f t="shared" si="71"/>
        <v>115.79354526495285</v>
      </c>
      <c r="V83" s="25">
        <f t="shared" si="71"/>
        <v>102.96351475782242</v>
      </c>
      <c r="W83" s="25">
        <f t="shared" si="72"/>
        <v>561.49372374541542</v>
      </c>
      <c r="X83" s="25">
        <f t="shared" si="72"/>
        <v>100.54522921037811</v>
      </c>
      <c r="Y83" s="25">
        <f t="shared" si="72"/>
        <v>43.058308120459941</v>
      </c>
      <c r="Z83" s="25">
        <f t="shared" si="70"/>
        <v>44.832789437708954</v>
      </c>
      <c r="AA83" s="25">
        <f t="shared" si="70"/>
        <v>50.228463001526102</v>
      </c>
      <c r="AB83" s="25">
        <f t="shared" si="70"/>
        <v>78.267129603574602</v>
      </c>
      <c r="AC83" s="33">
        <f t="shared" si="58"/>
        <v>1.3211145870000001</v>
      </c>
      <c r="AD83" s="33">
        <f t="shared" si="59"/>
        <v>0.69432024049999996</v>
      </c>
      <c r="AE83" s="33">
        <f t="shared" si="60"/>
        <v>1.7551028466</v>
      </c>
      <c r="AF83" s="33">
        <f t="shared" si="61"/>
        <v>1.8528857857999999</v>
      </c>
      <c r="AG83" s="33">
        <f t="shared" si="62"/>
        <v>152.976541729974</v>
      </c>
      <c r="AH83" s="33">
        <f t="shared" si="63"/>
        <v>69.810587726477351</v>
      </c>
      <c r="AI83" s="33">
        <f t="shared" si="64"/>
        <v>180.71155784739526</v>
      </c>
      <c r="AJ83" s="33">
        <f t="shared" si="65"/>
        <v>79.782127076996929</v>
      </c>
      <c r="AK83" s="32">
        <f t="shared" si="66"/>
        <v>83.430638838356032</v>
      </c>
      <c r="AL83" s="32">
        <f t="shared" si="67"/>
        <v>38.651398579327868</v>
      </c>
      <c r="AM83" s="32">
        <f t="shared" si="68"/>
        <v>52.570160723903378</v>
      </c>
      <c r="AN83" s="32">
        <f t="shared" si="69"/>
        <v>50.774414700961749</v>
      </c>
    </row>
    <row r="84" spans="1:43" s="35" customFormat="1" x14ac:dyDescent="0.35">
      <c r="A84" s="34" t="s">
        <v>32</v>
      </c>
      <c r="B84" s="33">
        <v>1.1002642065999999</v>
      </c>
      <c r="C84" s="33">
        <v>1.3098428509</v>
      </c>
      <c r="D84" s="33">
        <v>2.2710750374000002</v>
      </c>
      <c r="E84" s="33">
        <v>7.9740712999999998E-3</v>
      </c>
      <c r="F84" s="33">
        <v>6.9609323700000003E-2</v>
      </c>
      <c r="G84" s="33">
        <v>0.2277963895</v>
      </c>
      <c r="H84" s="25">
        <v>1.9251134079000001</v>
      </c>
      <c r="I84" s="33">
        <v>2.3707040058</v>
      </c>
      <c r="J84" s="33">
        <v>3.3411612382999998</v>
      </c>
      <c r="K84" s="25">
        <v>8.0848325999999995E-3</v>
      </c>
      <c r="L84" s="33">
        <v>5.86969886E-2</v>
      </c>
      <c r="M84" s="25">
        <v>0.1110007081</v>
      </c>
      <c r="N84" s="25">
        <v>0.50071382440000001</v>
      </c>
      <c r="O84" s="25">
        <v>0.94193732460000001</v>
      </c>
      <c r="P84" s="25">
        <v>1.6400547444</v>
      </c>
      <c r="Q84" s="25">
        <v>1.01210087E-2</v>
      </c>
      <c r="R84" s="25">
        <v>6.7065311700000005E-2</v>
      </c>
      <c r="S84" s="25">
        <v>0.13759605420000001</v>
      </c>
      <c r="T84" s="25">
        <f t="shared" si="71"/>
        <v>781.88798036790388</v>
      </c>
      <c r="U84" s="25">
        <f t="shared" si="71"/>
        <v>106.63000913147309</v>
      </c>
      <c r="V84" s="25">
        <f t="shared" si="71"/>
        <v>56.495299333676812</v>
      </c>
      <c r="W84" s="25">
        <f t="shared" si="72"/>
        <v>1349.3137728170154</v>
      </c>
      <c r="X84" s="25">
        <f t="shared" si="72"/>
        <v>228.87016330169956</v>
      </c>
      <c r="Y84" s="25">
        <f t="shared" si="72"/>
        <v>170.56870484084175</v>
      </c>
      <c r="Z84" s="25">
        <f t="shared" si="70"/>
        <v>280.34541045959844</v>
      </c>
      <c r="AA84" s="25">
        <f t="shared" si="70"/>
        <v>79.588757646823836</v>
      </c>
      <c r="AB84" s="25">
        <f t="shared" si="70"/>
        <v>67.542951036164226</v>
      </c>
      <c r="AC84" s="33">
        <f t="shared" si="58"/>
        <v>0.20957864430000006</v>
      </c>
      <c r="AD84" s="33">
        <f t="shared" si="59"/>
        <v>0.44559059789999989</v>
      </c>
      <c r="AE84" s="33">
        <f t="shared" si="60"/>
        <v>0.9612321865000002</v>
      </c>
      <c r="AF84" s="33">
        <f t="shared" si="61"/>
        <v>0.97045723249999982</v>
      </c>
      <c r="AG84" s="33">
        <f t="shared" si="62"/>
        <v>22.347372755470758</v>
      </c>
      <c r="AH84" s="33">
        <f t="shared" si="63"/>
        <v>101.98239290707492</v>
      </c>
      <c r="AI84" s="33">
        <f t="shared" si="64"/>
        <v>54.305100105482168</v>
      </c>
      <c r="AJ84" s="33">
        <f t="shared" si="65"/>
        <v>165.5296332509526</v>
      </c>
      <c r="AK84" s="32">
        <f t="shared" si="66"/>
        <v>16.00028920690734</v>
      </c>
      <c r="AL84" s="32">
        <f t="shared" si="67"/>
        <v>18.795707807041659</v>
      </c>
      <c r="AM84" s="32">
        <f t="shared" si="68"/>
        <v>42.324985774157852</v>
      </c>
      <c r="AN84" s="32">
        <f t="shared" si="69"/>
        <v>29.045507333665032</v>
      </c>
    </row>
    <row r="85" spans="1:43" s="35" customFormat="1" x14ac:dyDescent="0.35">
      <c r="A85" s="34" t="s">
        <v>33</v>
      </c>
      <c r="B85" s="33">
        <v>0.66330407300000005</v>
      </c>
      <c r="C85" s="33">
        <v>1.0476154248</v>
      </c>
      <c r="D85" s="33">
        <v>2.0617546566999998</v>
      </c>
      <c r="E85" s="33">
        <v>8.0290094999999999E-3</v>
      </c>
      <c r="F85" s="33">
        <v>6.6187072999999999E-2</v>
      </c>
      <c r="G85" s="33">
        <v>0.2357383824</v>
      </c>
      <c r="H85" s="25">
        <v>0.75714388050000003</v>
      </c>
      <c r="I85" s="33">
        <v>1.5402243447999999</v>
      </c>
      <c r="J85" s="33">
        <v>2.728482777</v>
      </c>
      <c r="K85" s="25">
        <v>1.16859349E-2</v>
      </c>
      <c r="L85" s="33">
        <v>7.4381130399999995E-2</v>
      </c>
      <c r="M85" s="25">
        <v>0.17568328959999999</v>
      </c>
      <c r="N85" s="25">
        <v>2.3703212099999999E-2</v>
      </c>
      <c r="O85" s="25">
        <v>0.2173099601</v>
      </c>
      <c r="P85" s="25">
        <v>1.133351201</v>
      </c>
      <c r="Q85" s="25">
        <v>9.6829587000000009E-3</v>
      </c>
      <c r="R85" s="25">
        <v>7.8838658000000006E-2</v>
      </c>
      <c r="S85" s="25">
        <v>0.2322872077</v>
      </c>
      <c r="T85" s="25">
        <f t="shared" si="71"/>
        <v>468.14281143064198</v>
      </c>
      <c r="U85" s="25">
        <f t="shared" si="71"/>
        <v>89.692550797645936</v>
      </c>
      <c r="V85" s="25">
        <f t="shared" si="71"/>
        <v>49.560348505923507</v>
      </c>
      <c r="W85" s="25">
        <f t="shared" si="72"/>
        <v>367.14922907023896</v>
      </c>
      <c r="X85" s="25">
        <f t="shared" si="72"/>
        <v>117.34075439470152</v>
      </c>
      <c r="Y85" s="25">
        <f t="shared" si="72"/>
        <v>88.007245528034559</v>
      </c>
      <c r="Z85" s="25">
        <f t="shared" si="70"/>
        <v>13.871607435442225</v>
      </c>
      <c r="AA85" s="25">
        <f t="shared" si="70"/>
        <v>15.619534102588773</v>
      </c>
      <c r="AB85" s="25">
        <f t="shared" si="70"/>
        <v>27.648201276015996</v>
      </c>
      <c r="AC85" s="33">
        <f t="shared" si="58"/>
        <v>0.38431135179999998</v>
      </c>
      <c r="AD85" s="33">
        <f t="shared" si="59"/>
        <v>0.78308046429999989</v>
      </c>
      <c r="AE85" s="33">
        <f t="shared" si="60"/>
        <v>1.0141392318999998</v>
      </c>
      <c r="AF85" s="33">
        <f t="shared" si="61"/>
        <v>1.1882584322</v>
      </c>
      <c r="AG85" s="33">
        <f t="shared" si="62"/>
        <v>34.469865443433477</v>
      </c>
      <c r="AH85" s="33">
        <f t="shared" si="63"/>
        <v>91.887252432715115</v>
      </c>
      <c r="AI85" s="33">
        <f t="shared" si="64"/>
        <v>50.261093766493566</v>
      </c>
      <c r="AJ85" s="33">
        <f t="shared" si="65"/>
        <v>104.57535159338281</v>
      </c>
      <c r="AK85" s="32">
        <f t="shared" si="66"/>
        <v>36.684392259055251</v>
      </c>
      <c r="AL85" s="32">
        <f t="shared" si="67"/>
        <v>50.841974219131295</v>
      </c>
      <c r="AM85" s="32">
        <f t="shared" si="68"/>
        <v>49.188162549040108</v>
      </c>
      <c r="AN85" s="32">
        <f t="shared" si="69"/>
        <v>43.550153301920588</v>
      </c>
    </row>
    <row r="86" spans="1:43" s="35" customFormat="1" x14ac:dyDescent="0.35">
      <c r="A86" s="34" t="s">
        <v>34</v>
      </c>
      <c r="B86" s="33">
        <v>0.76382625270000004</v>
      </c>
      <c r="C86" s="33">
        <v>1.3749573334</v>
      </c>
      <c r="D86" s="33">
        <v>2.4466789246</v>
      </c>
      <c r="E86" s="33">
        <v>1.47764119E-2</v>
      </c>
      <c r="F86" s="33">
        <v>8.5194024199999996E-2</v>
      </c>
      <c r="G86" s="33">
        <v>0.14623947339999999</v>
      </c>
      <c r="H86" s="25">
        <v>0.86761591490000001</v>
      </c>
      <c r="I86" s="33">
        <v>1.4666417671</v>
      </c>
      <c r="J86" s="33">
        <v>3.0488020306000001</v>
      </c>
      <c r="K86" s="25">
        <v>1.4176981999999999E-2</v>
      </c>
      <c r="L86" s="33">
        <v>9.4466271099999999E-2</v>
      </c>
      <c r="M86" s="25">
        <v>0.20187994619999999</v>
      </c>
      <c r="N86" s="25">
        <v>1.4876228407000001</v>
      </c>
      <c r="O86" s="25">
        <v>2.0958559506999999</v>
      </c>
      <c r="P86" s="25">
        <v>3.0631486289000001</v>
      </c>
      <c r="Q86" s="25">
        <v>1.2540147099999999E-2</v>
      </c>
      <c r="R86" s="25">
        <v>7.1324678000000002E-2</v>
      </c>
      <c r="S86" s="25">
        <v>0.1451400242</v>
      </c>
      <c r="T86" s="25">
        <f t="shared" si="71"/>
        <v>292.92285533134066</v>
      </c>
      <c r="U86" s="25">
        <f t="shared" si="71"/>
        <v>91.455063455808286</v>
      </c>
      <c r="V86" s="25">
        <f t="shared" si="71"/>
        <v>94.806918978324674</v>
      </c>
      <c r="W86" s="25">
        <f t="shared" si="72"/>
        <v>346.79385107728382</v>
      </c>
      <c r="X86" s="25">
        <f t="shared" si="72"/>
        <v>87.978173762875102</v>
      </c>
      <c r="Y86" s="25">
        <f t="shared" si="72"/>
        <v>85.578311096591065</v>
      </c>
      <c r="Z86" s="25">
        <f t="shared" si="70"/>
        <v>672.22997439692449</v>
      </c>
      <c r="AA86" s="25">
        <f t="shared" si="70"/>
        <v>166.51343387721519</v>
      </c>
      <c r="AB86" s="25">
        <f t="shared" si="70"/>
        <v>119.59376695786256</v>
      </c>
      <c r="AC86" s="33">
        <f t="shared" si="58"/>
        <v>0.6111310807</v>
      </c>
      <c r="AD86" s="33">
        <f t="shared" si="59"/>
        <v>0.59902585220000004</v>
      </c>
      <c r="AE86" s="33">
        <f t="shared" si="60"/>
        <v>1.0717215912</v>
      </c>
      <c r="AF86" s="33">
        <f t="shared" si="61"/>
        <v>1.5821602635000001</v>
      </c>
      <c r="AG86" s="33">
        <f t="shared" si="62"/>
        <v>55.891031765235198</v>
      </c>
      <c r="AH86" s="33">
        <f t="shared" si="63"/>
        <v>52.701200513305942</v>
      </c>
      <c r="AI86" s="33">
        <f t="shared" si="64"/>
        <v>101.60662206421959</v>
      </c>
      <c r="AJ86" s="33">
        <f t="shared" si="65"/>
        <v>135.39860323446749</v>
      </c>
      <c r="AK86" s="32">
        <f t="shared" si="66"/>
        <v>44.447275988469592</v>
      </c>
      <c r="AL86" s="32">
        <f t="shared" si="67"/>
        <v>40.843365137790776</v>
      </c>
      <c r="AM86" s="32">
        <f t="shared" si="68"/>
        <v>43.803115334195823</v>
      </c>
      <c r="AN86" s="32">
        <f t="shared" si="69"/>
        <v>51.894489954424259</v>
      </c>
    </row>
    <row r="87" spans="1:43" s="35" customFormat="1" x14ac:dyDescent="0.35">
      <c r="A87" s="42" t="s">
        <v>63</v>
      </c>
      <c r="B87" s="40">
        <v>3.6665062399999997E-2</v>
      </c>
      <c r="C87" s="40">
        <v>0.26194679910000002</v>
      </c>
      <c r="D87" s="40">
        <v>0.66319148409999995</v>
      </c>
      <c r="E87" s="40">
        <v>1.50577821E-2</v>
      </c>
      <c r="F87" s="40">
        <v>9.7947398800000002E-2</v>
      </c>
      <c r="G87" s="40">
        <v>0.2083011159</v>
      </c>
      <c r="H87" s="21">
        <v>3.6686161600000003E-2</v>
      </c>
      <c r="I87" s="40">
        <v>0.26150621689999998</v>
      </c>
      <c r="J87" s="40">
        <v>0.66529061820000002</v>
      </c>
      <c r="K87" s="21">
        <v>1.52051637E-2</v>
      </c>
      <c r="L87" s="40">
        <v>9.7874567499999995E-2</v>
      </c>
      <c r="M87" s="21">
        <v>0.20727382019999999</v>
      </c>
      <c r="N87" s="25">
        <v>0.1840623116</v>
      </c>
      <c r="O87" s="25">
        <v>1.5525587574999999</v>
      </c>
      <c r="P87" s="25">
        <v>3.9058002423999998</v>
      </c>
      <c r="Q87" s="25">
        <v>9.1402320999999995E-3</v>
      </c>
      <c r="R87" s="25">
        <v>7.5633793699999993E-2</v>
      </c>
      <c r="S87" s="25">
        <v>0.17178110699999999</v>
      </c>
      <c r="T87" s="21">
        <f t="shared" ref="T87:V89" si="73">B87/E87</f>
        <v>2.4349576953965881</v>
      </c>
      <c r="U87" s="21">
        <f t="shared" si="73"/>
        <v>2.6743619770329214</v>
      </c>
      <c r="V87" s="21">
        <f t="shared" si="73"/>
        <v>3.1838114800036936</v>
      </c>
      <c r="W87" s="21">
        <f t="shared" ref="W87:Y89" si="74">H87/K87</f>
        <v>2.4127436128819846</v>
      </c>
      <c r="X87" s="21">
        <f t="shared" si="74"/>
        <v>2.6718505489181341</v>
      </c>
      <c r="Y87" s="21">
        <f t="shared" si="74"/>
        <v>3.2097185141763505</v>
      </c>
      <c r="Z87" s="25">
        <f t="shared" ref="Z87:Z89" si="75">(N87/Q87)/(15/85)</f>
        <v>114.11305033855029</v>
      </c>
      <c r="AA87" s="25">
        <f t="shared" ref="AA87:AA89" si="76">(O87/R87)/(15/85)</f>
        <v>116.32145538095183</v>
      </c>
      <c r="AB87" s="25">
        <f t="shared" ref="AB87:AB89" si="77">(P87/S87)/(15/85)</f>
        <v>128.84343585157282</v>
      </c>
      <c r="AC87" s="40">
        <f t="shared" si="58"/>
        <v>0.22528173670000001</v>
      </c>
      <c r="AD87" s="40">
        <f t="shared" si="59"/>
        <v>0.22482005529999999</v>
      </c>
      <c r="AE87" s="40">
        <f t="shared" si="60"/>
        <v>0.40124468499999993</v>
      </c>
      <c r="AF87" s="40">
        <f t="shared" si="61"/>
        <v>0.40378440130000004</v>
      </c>
      <c r="AG87" s="40">
        <f t="shared" si="62"/>
        <v>0.6024849107504221</v>
      </c>
      <c r="AH87" s="40">
        <f t="shared" si="63"/>
        <v>0.60068558816111028</v>
      </c>
      <c r="AI87" s="40">
        <f t="shared" si="64"/>
        <v>1.2774874343934657</v>
      </c>
      <c r="AJ87" s="40">
        <f t="shared" si="65"/>
        <v>1.2960342685882233</v>
      </c>
      <c r="AK87" s="19">
        <f t="shared" si="66"/>
        <v>86.002859158434362</v>
      </c>
      <c r="AL87" s="19">
        <f t="shared" si="67"/>
        <v>85.971208625595011</v>
      </c>
      <c r="AM87" s="19">
        <f t="shared" si="68"/>
        <v>60.502086444086167</v>
      </c>
      <c r="AN87" s="19">
        <f t="shared" si="69"/>
        <v>60.692934824854859</v>
      </c>
      <c r="AO87" s="19"/>
      <c r="AP87" s="19"/>
      <c r="AQ87" s="19"/>
    </row>
    <row r="88" spans="1:43" s="35" customFormat="1" x14ac:dyDescent="0.35">
      <c r="A88" s="42" t="s">
        <v>65</v>
      </c>
      <c r="B88" s="40">
        <v>7.5688576000000002E-3</v>
      </c>
      <c r="C88" s="40">
        <v>6.4235204099999998E-2</v>
      </c>
      <c r="D88" s="40">
        <v>0.25166792380000003</v>
      </c>
      <c r="E88" s="40">
        <v>2.5078624000000002E-3</v>
      </c>
      <c r="F88" s="40">
        <v>2.17583521E-2</v>
      </c>
      <c r="G88" s="40">
        <v>0.1092818243</v>
      </c>
      <c r="H88" s="21">
        <v>7.6618525E-3</v>
      </c>
      <c r="I88" s="40">
        <v>6.4522642899999996E-2</v>
      </c>
      <c r="J88" s="40">
        <v>0.25164174350000001</v>
      </c>
      <c r="K88" s="21">
        <v>2.4410478999999999E-3</v>
      </c>
      <c r="L88" s="40">
        <v>2.1891981099999999E-2</v>
      </c>
      <c r="M88" s="21">
        <v>0.109971241</v>
      </c>
      <c r="N88" s="25">
        <v>6.5054895599999996E-2</v>
      </c>
      <c r="O88" s="25">
        <v>0.68734097790000004</v>
      </c>
      <c r="P88" s="25">
        <v>3.5749451915999999</v>
      </c>
      <c r="Q88" s="25">
        <v>2.6631247899999998E-2</v>
      </c>
      <c r="R88" s="25">
        <v>0.23651948919999999</v>
      </c>
      <c r="S88" s="25">
        <v>0.52127546420000004</v>
      </c>
      <c r="T88" s="21">
        <f t="shared" si="73"/>
        <v>3.0180513891033254</v>
      </c>
      <c r="U88" s="21">
        <f t="shared" si="73"/>
        <v>2.9522090553907341</v>
      </c>
      <c r="V88" s="21">
        <f t="shared" si="73"/>
        <v>2.3029257190026615</v>
      </c>
      <c r="W88" s="21">
        <f t="shared" si="74"/>
        <v>3.1387554910331747</v>
      </c>
      <c r="X88" s="21">
        <f t="shared" si="74"/>
        <v>2.9473185914636111</v>
      </c>
      <c r="Y88" s="21">
        <f t="shared" si="74"/>
        <v>2.2882504663196448</v>
      </c>
      <c r="Z88" s="25">
        <f t="shared" si="75"/>
        <v>13.84255104320515</v>
      </c>
      <c r="AA88" s="25">
        <f t="shared" si="76"/>
        <v>16.467700912403291</v>
      </c>
      <c r="AB88" s="25">
        <f t="shared" si="77"/>
        <v>38.8624137211022</v>
      </c>
      <c r="AC88" s="40">
        <f t="shared" si="58"/>
        <v>5.6666346499999999E-2</v>
      </c>
      <c r="AD88" s="40">
        <f t="shared" si="59"/>
        <v>5.68607904E-2</v>
      </c>
      <c r="AE88" s="40">
        <f t="shared" si="60"/>
        <v>0.18743271970000003</v>
      </c>
      <c r="AF88" s="40">
        <f t="shared" si="61"/>
        <v>0.18711910060000003</v>
      </c>
      <c r="AG88" s="40">
        <f t="shared" si="62"/>
        <v>0.16729090127320903</v>
      </c>
      <c r="AH88" s="40">
        <f t="shared" si="63"/>
        <v>0.16758686467123562</v>
      </c>
      <c r="AI88" s="40">
        <f t="shared" si="64"/>
        <v>0.43164363077974688</v>
      </c>
      <c r="AJ88" s="40">
        <f t="shared" si="65"/>
        <v>0.42817536920526261</v>
      </c>
      <c r="AK88" s="19">
        <f t="shared" si="66"/>
        <v>88.216963414303208</v>
      </c>
      <c r="AL88" s="19">
        <f t="shared" si="67"/>
        <v>88.125327550710111</v>
      </c>
      <c r="AM88" s="19">
        <f t="shared" si="68"/>
        <v>74.476205338330047</v>
      </c>
      <c r="AN88" s="19">
        <f t="shared" si="69"/>
        <v>74.35932448942043</v>
      </c>
      <c r="AO88" s="19"/>
      <c r="AP88" s="19"/>
      <c r="AQ88" s="19"/>
    </row>
    <row r="89" spans="1:43" s="35" customFormat="1" x14ac:dyDescent="0.35">
      <c r="A89" s="42" t="s">
        <v>66</v>
      </c>
      <c r="B89" s="40">
        <v>2.0153638000000001E-2</v>
      </c>
      <c r="C89" s="40">
        <v>0.1900793835</v>
      </c>
      <c r="D89" s="40">
        <v>1.5659407016</v>
      </c>
      <c r="E89" s="40">
        <v>1.8312777999999998E-2</v>
      </c>
      <c r="F89" s="40">
        <v>0.1757816777</v>
      </c>
      <c r="G89" s="40">
        <v>1.3794248021</v>
      </c>
      <c r="H89" s="21">
        <v>1.99875329E-2</v>
      </c>
      <c r="I89" s="40">
        <v>0.19060230319999999</v>
      </c>
      <c r="J89" s="40">
        <v>1.5641606584000001</v>
      </c>
      <c r="K89" s="21">
        <v>1.83521242E-2</v>
      </c>
      <c r="L89" s="40">
        <v>0.17565844850000001</v>
      </c>
      <c r="M89" s="21">
        <v>1.3780519470999999</v>
      </c>
      <c r="N89" s="25">
        <v>1.7835974899999999E-2</v>
      </c>
      <c r="O89" s="25">
        <v>0.16915137860000001</v>
      </c>
      <c r="P89" s="25">
        <v>1.2782055227</v>
      </c>
      <c r="Q89" s="25">
        <v>1.5426532E-2</v>
      </c>
      <c r="R89" s="25">
        <v>0.14992097300000001</v>
      </c>
      <c r="S89" s="25">
        <v>1.1694383929000001</v>
      </c>
      <c r="T89" s="21">
        <f t="shared" si="73"/>
        <v>1.100523252124828</v>
      </c>
      <c r="U89" s="21">
        <f t="shared" si="73"/>
        <v>1.0813378617559981</v>
      </c>
      <c r="V89" s="21">
        <f t="shared" si="73"/>
        <v>1.1352128069729159</v>
      </c>
      <c r="W89" s="21">
        <f t="shared" si="74"/>
        <v>1.0891127742040891</v>
      </c>
      <c r="X89" s="21">
        <f t="shared" si="74"/>
        <v>1.08507336155824</v>
      </c>
      <c r="Y89" s="21">
        <f t="shared" si="74"/>
        <v>1.1350520288379919</v>
      </c>
      <c r="Z89" s="25">
        <f t="shared" si="75"/>
        <v>6.5517333664710469</v>
      </c>
      <c r="AA89" s="25">
        <f t="shared" si="76"/>
        <v>6.3935316023684905</v>
      </c>
      <c r="AB89" s="25">
        <f t="shared" si="77"/>
        <v>6.1937120181864112</v>
      </c>
      <c r="AC89" s="40">
        <f t="shared" si="58"/>
        <v>0.1699257455</v>
      </c>
      <c r="AD89" s="40">
        <f t="shared" si="59"/>
        <v>0.1706147703</v>
      </c>
      <c r="AE89" s="40">
        <f t="shared" si="60"/>
        <v>1.3758613180999999</v>
      </c>
      <c r="AF89" s="40">
        <f t="shared" si="61"/>
        <v>1.3735583552000001</v>
      </c>
      <c r="AG89" s="40">
        <f t="shared" si="62"/>
        <v>0.18374714229626393</v>
      </c>
      <c r="AH89" s="40">
        <f t="shared" si="63"/>
        <v>0.18512954234090795</v>
      </c>
      <c r="AI89" s="40">
        <f t="shared" si="64"/>
        <v>1.561895388925757</v>
      </c>
      <c r="AJ89" s="40">
        <f t="shared" si="65"/>
        <v>1.5590601977971352</v>
      </c>
      <c r="AK89" s="19">
        <f t="shared" si="66"/>
        <v>89.397252017076326</v>
      </c>
      <c r="AL89" s="19">
        <f t="shared" si="67"/>
        <v>89.513488260933045</v>
      </c>
      <c r="AM89" s="19">
        <f t="shared" si="68"/>
        <v>87.861648700631733</v>
      </c>
      <c r="AN89" s="19">
        <f t="shared" si="69"/>
        <v>87.814403707419075</v>
      </c>
      <c r="AO89" s="19"/>
      <c r="AP89" s="19"/>
      <c r="AQ89" s="19"/>
    </row>
  </sheetData>
  <mergeCells count="45">
    <mergeCell ref="AK31:AL31"/>
    <mergeCell ref="AM31:AN31"/>
    <mergeCell ref="W31:Y31"/>
    <mergeCell ref="Z31:AB31"/>
    <mergeCell ref="AC31:AD31"/>
    <mergeCell ref="AE31:AF31"/>
    <mergeCell ref="AG31:AH31"/>
    <mergeCell ref="AI31:AJ31"/>
    <mergeCell ref="W61:Y61"/>
    <mergeCell ref="Z61:AB61"/>
    <mergeCell ref="AC61:AD61"/>
    <mergeCell ref="AE61:AF61"/>
    <mergeCell ref="AG61:AH61"/>
    <mergeCell ref="B31:D31"/>
    <mergeCell ref="E31:G31"/>
    <mergeCell ref="H31:J31"/>
    <mergeCell ref="K31:M31"/>
    <mergeCell ref="N31:P31"/>
    <mergeCell ref="B61:D61"/>
    <mergeCell ref="E61:G61"/>
    <mergeCell ref="H61:J61"/>
    <mergeCell ref="K61:M61"/>
    <mergeCell ref="N61:P61"/>
    <mergeCell ref="Q61:S61"/>
    <mergeCell ref="Z1:AB1"/>
    <mergeCell ref="AM1:AN1"/>
    <mergeCell ref="AC1:AD1"/>
    <mergeCell ref="AE1:AF1"/>
    <mergeCell ref="AG1:AH1"/>
    <mergeCell ref="AI1:AJ1"/>
    <mergeCell ref="AK1:AL1"/>
    <mergeCell ref="T1:V1"/>
    <mergeCell ref="W1:Y1"/>
    <mergeCell ref="AI61:AJ61"/>
    <mergeCell ref="AK61:AL61"/>
    <mergeCell ref="AM61:AN61"/>
    <mergeCell ref="Q31:S31"/>
    <mergeCell ref="T31:V31"/>
    <mergeCell ref="T61:V61"/>
    <mergeCell ref="K1:M1"/>
    <mergeCell ref="B1:D1"/>
    <mergeCell ref="E1:G1"/>
    <mergeCell ref="H1:J1"/>
    <mergeCell ref="Q1:S1"/>
    <mergeCell ref="N1:P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workbookViewId="0"/>
  </sheetViews>
  <sheetFormatPr defaultRowHeight="14.5" x14ac:dyDescent="0.35"/>
  <cols>
    <col min="1" max="1" width="12.453125" style="71" customWidth="1"/>
    <col min="2" max="4" width="17.26953125" style="40" customWidth="1"/>
    <col min="5" max="7" width="18.26953125" style="40" customWidth="1"/>
    <col min="8" max="15" width="17.26953125" style="15" customWidth="1"/>
    <col min="16" max="17" width="17.26953125" style="20" customWidth="1"/>
    <col min="18" max="18" width="17.26953125" style="19" customWidth="1"/>
    <col min="19" max="21" width="17.26953125" style="20" customWidth="1"/>
    <col min="22" max="22" width="17.26953125" style="15" customWidth="1"/>
    <col min="23" max="23" width="17.26953125" style="20" customWidth="1"/>
    <col min="24" max="24" width="17.26953125" style="15" customWidth="1"/>
    <col min="25" max="26" width="17.26953125" style="20" customWidth="1"/>
    <col min="27" max="27" width="17.26953125" style="19" customWidth="1"/>
  </cols>
  <sheetData>
    <row r="1" spans="1:27" ht="17" thickBot="1" x14ac:dyDescent="0.4">
      <c r="A1" s="4"/>
      <c r="B1" s="87" t="s">
        <v>122</v>
      </c>
      <c r="C1" s="88"/>
      <c r="D1" s="89"/>
      <c r="E1" s="87" t="s">
        <v>123</v>
      </c>
      <c r="F1" s="88"/>
      <c r="G1" s="89"/>
      <c r="H1" s="90" t="s">
        <v>121</v>
      </c>
      <c r="I1" s="91"/>
      <c r="J1" s="92"/>
      <c r="K1" s="2"/>
      <c r="L1" s="2"/>
      <c r="M1" s="2"/>
      <c r="N1" s="2"/>
      <c r="O1"/>
      <c r="P1"/>
      <c r="Q1"/>
      <c r="R1"/>
      <c r="S1"/>
      <c r="T1"/>
      <c r="U1"/>
      <c r="V1"/>
      <c r="W1"/>
      <c r="X1"/>
      <c r="Y1"/>
      <c r="Z1"/>
      <c r="AA1"/>
    </row>
    <row r="2" spans="1:27" ht="15" thickBot="1" x14ac:dyDescent="0.4">
      <c r="A2" s="4" t="s">
        <v>1</v>
      </c>
      <c r="B2" s="76" t="s">
        <v>3</v>
      </c>
      <c r="C2" s="76" t="s">
        <v>4</v>
      </c>
      <c r="D2" s="76" t="s">
        <v>5</v>
      </c>
      <c r="E2" s="76" t="s">
        <v>3</v>
      </c>
      <c r="F2" s="76" t="s">
        <v>4</v>
      </c>
      <c r="G2" s="76" t="s">
        <v>5</v>
      </c>
      <c r="H2" s="6" t="s">
        <v>3</v>
      </c>
      <c r="I2" s="7" t="s">
        <v>4</v>
      </c>
      <c r="J2" s="7" t="s">
        <v>5</v>
      </c>
      <c r="K2" s="8" t="s">
        <v>38</v>
      </c>
      <c r="L2" s="8" t="s">
        <v>39</v>
      </c>
      <c r="M2" s="8" t="s">
        <v>40</v>
      </c>
      <c r="N2" s="8" t="s">
        <v>41</v>
      </c>
      <c r="O2"/>
      <c r="P2"/>
      <c r="Q2"/>
      <c r="R2"/>
      <c r="S2"/>
      <c r="T2"/>
      <c r="U2"/>
      <c r="V2"/>
      <c r="W2"/>
      <c r="X2"/>
      <c r="Y2"/>
      <c r="Z2"/>
      <c r="AA2"/>
    </row>
    <row r="3" spans="1:27" x14ac:dyDescent="0.35">
      <c r="A3" s="45" t="s">
        <v>80</v>
      </c>
      <c r="B3" s="21">
        <v>2.2557662900000001E-2</v>
      </c>
      <c r="C3" s="21">
        <v>0.1702191525</v>
      </c>
      <c r="D3" s="21">
        <v>0.55199945080000001</v>
      </c>
      <c r="E3" s="21">
        <v>2.2169197500000001E-2</v>
      </c>
      <c r="F3" s="21">
        <v>0.16975879199999999</v>
      </c>
      <c r="G3" s="21">
        <v>0.55251663159999997</v>
      </c>
      <c r="H3" s="23">
        <f t="shared" ref="H3:H16" si="0">B3/E3</f>
        <v>1.0175227542629812</v>
      </c>
      <c r="I3" s="23">
        <f t="shared" ref="I3:I16" si="1">C3/F3</f>
        <v>1.0027118507063835</v>
      </c>
      <c r="J3" s="23">
        <f t="shared" ref="J3:J16" si="2">D3/G3</f>
        <v>0.99906395433110806</v>
      </c>
      <c r="K3" s="22">
        <v>4.1198600000000001</v>
      </c>
      <c r="L3" s="22">
        <v>3.7959299999999998</v>
      </c>
      <c r="M3" s="22">
        <v>4.5646399999999998</v>
      </c>
      <c r="N3" s="22">
        <v>4.5789</v>
      </c>
      <c r="O3"/>
      <c r="P3"/>
      <c r="Q3"/>
      <c r="R3"/>
      <c r="S3"/>
      <c r="T3"/>
      <c r="U3"/>
      <c r="V3"/>
      <c r="W3"/>
      <c r="X3"/>
      <c r="Y3"/>
      <c r="Z3"/>
      <c r="AA3"/>
    </row>
    <row r="4" spans="1:27" x14ac:dyDescent="0.35">
      <c r="A4" s="47" t="s">
        <v>79</v>
      </c>
      <c r="B4" s="21">
        <v>2.8110210146000001</v>
      </c>
      <c r="C4" s="21">
        <v>12.394982514400001</v>
      </c>
      <c r="D4" s="21">
        <v>14.547262549399999</v>
      </c>
      <c r="E4" s="21">
        <v>2.7861605269999998</v>
      </c>
      <c r="F4" s="21">
        <v>12.385928277</v>
      </c>
      <c r="G4" s="21">
        <v>14.5111071565</v>
      </c>
      <c r="H4" s="23">
        <f t="shared" si="0"/>
        <v>1.0089228482562593</v>
      </c>
      <c r="I4" s="23">
        <f t="shared" si="1"/>
        <v>1.0007310099975966</v>
      </c>
      <c r="J4" s="23">
        <f t="shared" si="2"/>
        <v>1.0024915668053491</v>
      </c>
      <c r="K4" s="22">
        <v>6.8660699999999997</v>
      </c>
      <c r="L4" s="22">
        <v>6.7794400000000001</v>
      </c>
      <c r="M4" s="22">
        <v>7.32559</v>
      </c>
      <c r="N4" s="22">
        <v>7.1893799999999999</v>
      </c>
      <c r="O4"/>
      <c r="P4"/>
      <c r="Q4"/>
      <c r="R4"/>
      <c r="S4"/>
      <c r="T4"/>
      <c r="U4"/>
      <c r="V4"/>
      <c r="W4"/>
      <c r="X4"/>
      <c r="Y4"/>
      <c r="Z4"/>
      <c r="AA4"/>
    </row>
    <row r="5" spans="1:27" x14ac:dyDescent="0.35">
      <c r="A5" s="46" t="s">
        <v>78</v>
      </c>
      <c r="B5" s="21">
        <v>1.0338591684</v>
      </c>
      <c r="C5" s="21">
        <v>5.8547007755999996</v>
      </c>
      <c r="D5" s="21">
        <v>8.7414830464000008</v>
      </c>
      <c r="E5" s="21">
        <v>1.0395552525</v>
      </c>
      <c r="F5" s="21">
        <v>5.8577454187000004</v>
      </c>
      <c r="G5" s="21">
        <v>8.7591186337</v>
      </c>
      <c r="H5" s="23">
        <f t="shared" si="0"/>
        <v>0.99452065285967084</v>
      </c>
      <c r="I5" s="23">
        <f t="shared" si="1"/>
        <v>0.9994802363567592</v>
      </c>
      <c r="J5" s="23">
        <f t="shared" si="2"/>
        <v>0.99798660252960292</v>
      </c>
      <c r="K5" s="22">
        <v>4.5299699999999996</v>
      </c>
      <c r="L5" s="22">
        <v>4.5098399999999996</v>
      </c>
      <c r="M5" s="22">
        <v>6.0187299999999997</v>
      </c>
      <c r="N5" s="22">
        <v>5.9915799999999999</v>
      </c>
      <c r="O5"/>
      <c r="P5"/>
      <c r="Q5"/>
      <c r="R5"/>
      <c r="S5"/>
      <c r="T5"/>
      <c r="U5"/>
      <c r="V5"/>
      <c r="W5"/>
      <c r="X5"/>
      <c r="Y5"/>
      <c r="Z5"/>
      <c r="AA5"/>
    </row>
    <row r="6" spans="1:27" x14ac:dyDescent="0.35">
      <c r="A6" s="45" t="s">
        <v>77</v>
      </c>
      <c r="B6" s="21">
        <v>0.53174245890000005</v>
      </c>
      <c r="C6" s="21">
        <v>2.6226508399999999</v>
      </c>
      <c r="D6" s="21">
        <v>4.6909579399999997</v>
      </c>
      <c r="E6" s="21">
        <v>0.53564970180000004</v>
      </c>
      <c r="F6" s="21">
        <v>2.6178727308999998</v>
      </c>
      <c r="G6" s="21">
        <v>4.6897194809</v>
      </c>
      <c r="H6" s="23">
        <f t="shared" si="0"/>
        <v>0.99270560053170931</v>
      </c>
      <c r="I6" s="23">
        <f t="shared" si="1"/>
        <v>1.0018251876967135</v>
      </c>
      <c r="J6" s="23">
        <f t="shared" si="2"/>
        <v>1.0002640795691604</v>
      </c>
      <c r="K6" s="22">
        <v>3.9346999999999999</v>
      </c>
      <c r="L6" s="22">
        <v>3.9213200000000001</v>
      </c>
      <c r="M6" s="22">
        <v>5.1787099999999997</v>
      </c>
      <c r="N6" s="22">
        <v>5.1128299999999998</v>
      </c>
      <c r="O6"/>
      <c r="P6"/>
      <c r="Q6"/>
      <c r="R6"/>
      <c r="S6"/>
      <c r="T6"/>
      <c r="U6"/>
      <c r="V6"/>
      <c r="W6"/>
      <c r="X6"/>
      <c r="Y6"/>
      <c r="Z6"/>
      <c r="AA6"/>
    </row>
    <row r="7" spans="1:27" x14ac:dyDescent="0.35">
      <c r="A7" s="45" t="s">
        <v>76</v>
      </c>
      <c r="B7" s="21">
        <v>0.37189027949999998</v>
      </c>
      <c r="C7" s="21">
        <v>3.002715217</v>
      </c>
      <c r="D7" s="21">
        <v>7.3025148255000003</v>
      </c>
      <c r="E7" s="21">
        <v>0.37091374069999999</v>
      </c>
      <c r="F7" s="21">
        <v>2.9997681499</v>
      </c>
      <c r="G7" s="21">
        <v>7.3037468419999998</v>
      </c>
      <c r="H7" s="23">
        <f t="shared" si="0"/>
        <v>1.0026327921908664</v>
      </c>
      <c r="I7" s="23">
        <f t="shared" si="1"/>
        <v>1.0009824316256235</v>
      </c>
      <c r="J7" s="23">
        <f t="shared" si="2"/>
        <v>0.99983131719559137</v>
      </c>
      <c r="K7" s="22">
        <v>6.67882</v>
      </c>
      <c r="L7" s="22">
        <v>6.2567500000000003</v>
      </c>
      <c r="M7" s="22">
        <v>7.4988299999999999</v>
      </c>
      <c r="N7" s="22">
        <v>7.5232799999999997</v>
      </c>
      <c r="O7"/>
      <c r="P7"/>
      <c r="Q7"/>
      <c r="R7"/>
      <c r="S7"/>
      <c r="T7"/>
      <c r="U7"/>
      <c r="V7"/>
      <c r="W7"/>
      <c r="X7"/>
      <c r="Y7"/>
      <c r="Z7"/>
      <c r="AA7"/>
    </row>
    <row r="8" spans="1:27" x14ac:dyDescent="0.35">
      <c r="A8" s="45" t="s">
        <v>75</v>
      </c>
      <c r="B8" s="21">
        <v>0.1519244404</v>
      </c>
      <c r="C8" s="21">
        <v>1.5872402929</v>
      </c>
      <c r="D8" s="21">
        <v>7.8673869171000002</v>
      </c>
      <c r="E8" s="21">
        <v>0.15129212119999999</v>
      </c>
      <c r="F8" s="21">
        <v>1.5900593539000001</v>
      </c>
      <c r="G8" s="21">
        <v>7.8788042856000002</v>
      </c>
      <c r="H8" s="23">
        <f t="shared" si="0"/>
        <v>1.0041794588838113</v>
      </c>
      <c r="I8" s="23">
        <f t="shared" si="1"/>
        <v>0.99822707184289339</v>
      </c>
      <c r="J8" s="23">
        <f t="shared" si="2"/>
        <v>0.99855087547727672</v>
      </c>
      <c r="K8" s="22">
        <v>6.5462600000000002</v>
      </c>
      <c r="L8" s="22">
        <v>6.5507499999999999</v>
      </c>
      <c r="M8" s="22">
        <v>7.0084799999999996</v>
      </c>
      <c r="N8" s="22">
        <v>6.9627699999999999</v>
      </c>
      <c r="O8"/>
      <c r="P8"/>
      <c r="Q8"/>
      <c r="R8"/>
      <c r="S8"/>
      <c r="T8"/>
      <c r="U8"/>
      <c r="V8"/>
      <c r="W8"/>
      <c r="X8"/>
      <c r="Y8"/>
      <c r="Z8"/>
      <c r="AA8"/>
    </row>
    <row r="9" spans="1:27" x14ac:dyDescent="0.35">
      <c r="A9" s="45" t="s">
        <v>74</v>
      </c>
      <c r="B9" s="21">
        <v>0.1489813817</v>
      </c>
      <c r="C9" s="21">
        <v>1.5752467809999999</v>
      </c>
      <c r="D9" s="21">
        <v>7.8384749285000002</v>
      </c>
      <c r="E9" s="21">
        <v>0.14876764000000001</v>
      </c>
      <c r="F9" s="21">
        <v>1.5682385198</v>
      </c>
      <c r="G9" s="21">
        <v>7.8234732762999997</v>
      </c>
      <c r="H9" s="23">
        <f t="shared" si="0"/>
        <v>1.0014367486101143</v>
      </c>
      <c r="I9" s="23">
        <f t="shared" si="1"/>
        <v>1.0044688745439652</v>
      </c>
      <c r="J9" s="23">
        <f t="shared" si="2"/>
        <v>1.0019175181751365</v>
      </c>
      <c r="K9" s="22">
        <v>6.5436399999999999</v>
      </c>
      <c r="L9" s="22">
        <v>6.5507499999999999</v>
      </c>
      <c r="M9" s="22">
        <v>7.0116800000000001</v>
      </c>
      <c r="N9" s="22">
        <v>6.9627699999999999</v>
      </c>
      <c r="O9"/>
      <c r="P9"/>
      <c r="Q9"/>
      <c r="R9"/>
      <c r="S9"/>
      <c r="T9"/>
      <c r="U9"/>
      <c r="V9"/>
      <c r="W9"/>
      <c r="X9"/>
      <c r="Y9"/>
      <c r="Z9"/>
      <c r="AA9"/>
    </row>
    <row r="10" spans="1:27" x14ac:dyDescent="0.35">
      <c r="A10" s="45" t="s">
        <v>73</v>
      </c>
      <c r="B10" s="21">
        <v>0.13905096450000001</v>
      </c>
      <c r="C10" s="21">
        <v>1.0540932017</v>
      </c>
      <c r="D10" s="25">
        <v>6.6729510152999998</v>
      </c>
      <c r="E10" s="21">
        <v>0.1410273843</v>
      </c>
      <c r="F10" s="21">
        <v>1.0581793442</v>
      </c>
      <c r="G10" s="25">
        <v>6.6868827034000002</v>
      </c>
      <c r="H10" s="23">
        <f t="shared" si="0"/>
        <v>0.98598556011082461</v>
      </c>
      <c r="I10" s="23">
        <f t="shared" si="1"/>
        <v>0.9961385161008891</v>
      </c>
      <c r="J10" s="23">
        <f t="shared" si="2"/>
        <v>0.99791656460596856</v>
      </c>
      <c r="K10" s="2">
        <v>14.04664</v>
      </c>
      <c r="L10" s="2">
        <v>13.84449</v>
      </c>
      <c r="M10" s="2">
        <v>36.150599999999997</v>
      </c>
      <c r="N10" s="2">
        <v>33.55977</v>
      </c>
      <c r="O10"/>
      <c r="P10"/>
      <c r="Q10"/>
      <c r="R10"/>
      <c r="S10"/>
      <c r="T10"/>
      <c r="U10"/>
      <c r="V10"/>
      <c r="W10"/>
      <c r="X10"/>
      <c r="Y10"/>
      <c r="Z10"/>
      <c r="AA10"/>
    </row>
    <row r="11" spans="1:27" x14ac:dyDescent="0.35">
      <c r="A11" s="45" t="s">
        <v>72</v>
      </c>
      <c r="B11" s="21">
        <v>0.2201252367</v>
      </c>
      <c r="C11" s="21">
        <v>2.3804349166000001</v>
      </c>
      <c r="D11" s="21">
        <v>8.3922227248999999</v>
      </c>
      <c r="E11" s="21">
        <v>0.19698408070000001</v>
      </c>
      <c r="F11" s="21">
        <v>2.1333391392999999</v>
      </c>
      <c r="G11" s="21">
        <v>8.1389479746000006</v>
      </c>
      <c r="H11" s="23">
        <f t="shared" si="0"/>
        <v>1.1174772901331209</v>
      </c>
      <c r="I11" s="23">
        <f t="shared" si="1"/>
        <v>1.1158258303839483</v>
      </c>
      <c r="J11" s="23">
        <f t="shared" si="2"/>
        <v>1.031118856035254</v>
      </c>
      <c r="K11" s="22">
        <v>5.7275999999999998</v>
      </c>
      <c r="L11" s="22">
        <v>5.7011799999999999</v>
      </c>
      <c r="M11" s="22">
        <v>6.8826499999999999</v>
      </c>
      <c r="N11" s="22">
        <v>6.8516899999999996</v>
      </c>
      <c r="O11"/>
      <c r="P11"/>
      <c r="Q11"/>
      <c r="R11"/>
      <c r="S11"/>
      <c r="T11"/>
      <c r="U11"/>
      <c r="V11"/>
      <c r="W11"/>
      <c r="X11"/>
      <c r="Y11"/>
      <c r="Z11"/>
      <c r="AA11"/>
    </row>
    <row r="12" spans="1:27" x14ac:dyDescent="0.35">
      <c r="A12" s="45" t="s">
        <v>71</v>
      </c>
      <c r="B12" s="21">
        <v>1.6139855234</v>
      </c>
      <c r="C12" s="21">
        <v>9.0432323138000008</v>
      </c>
      <c r="D12" s="21">
        <v>12.0678886007</v>
      </c>
      <c r="E12" s="21">
        <v>1.2280879271</v>
      </c>
      <c r="F12" s="21">
        <v>8.3988334556000002</v>
      </c>
      <c r="G12" s="21">
        <v>11.8087011856</v>
      </c>
      <c r="H12" s="23">
        <f t="shared" si="0"/>
        <v>1.3142263577260762</v>
      </c>
      <c r="I12" s="23">
        <f t="shared" si="1"/>
        <v>1.0767248048918439</v>
      </c>
      <c r="J12" s="23">
        <f t="shared" si="2"/>
        <v>1.0219488503457148</v>
      </c>
      <c r="K12" s="22">
        <v>6.7647700000000004</v>
      </c>
      <c r="L12" s="22">
        <v>6.6801399999999997</v>
      </c>
      <c r="M12" s="22">
        <v>7.0198400000000003</v>
      </c>
      <c r="N12" s="22">
        <v>6.9902699999999998</v>
      </c>
      <c r="O12"/>
      <c r="P12"/>
      <c r="Q12"/>
      <c r="R12"/>
      <c r="S12"/>
      <c r="T12"/>
      <c r="U12"/>
      <c r="V12"/>
      <c r="W12"/>
      <c r="X12"/>
      <c r="Y12"/>
      <c r="Z12"/>
      <c r="AA12"/>
    </row>
    <row r="13" spans="1:27" x14ac:dyDescent="0.35">
      <c r="A13" s="45" t="s">
        <v>70</v>
      </c>
      <c r="B13" s="21">
        <v>0.56937483759999996</v>
      </c>
      <c r="C13" s="21">
        <v>3.5120755643999999</v>
      </c>
      <c r="D13" s="21">
        <v>13.882147305</v>
      </c>
      <c r="E13" s="21">
        <v>0.56398525160000001</v>
      </c>
      <c r="F13" s="21">
        <v>3.5352388453999999</v>
      </c>
      <c r="G13" s="21">
        <v>13.8806009893</v>
      </c>
      <c r="H13" s="23">
        <f t="shared" si="0"/>
        <v>1.0095562534387379</v>
      </c>
      <c r="I13" s="23">
        <f t="shared" si="1"/>
        <v>0.9934478879609111</v>
      </c>
      <c r="J13" s="23">
        <f t="shared" si="2"/>
        <v>1.0001114012067052</v>
      </c>
      <c r="K13" s="22">
        <v>9.0728200000000001</v>
      </c>
      <c r="L13" s="22">
        <v>9.0521399999999996</v>
      </c>
      <c r="M13" s="22">
        <v>10.68647</v>
      </c>
      <c r="N13" s="22">
        <v>10.65762</v>
      </c>
      <c r="O13"/>
      <c r="P13"/>
      <c r="Q13"/>
      <c r="R13"/>
      <c r="S13"/>
      <c r="T13"/>
      <c r="U13"/>
      <c r="V13"/>
      <c r="W13"/>
      <c r="X13"/>
      <c r="Y13"/>
      <c r="Z13"/>
      <c r="AA13"/>
    </row>
    <row r="14" spans="1:27" x14ac:dyDescent="0.35">
      <c r="A14" s="45" t="s">
        <v>69</v>
      </c>
      <c r="B14" s="21">
        <v>0.41395606979999999</v>
      </c>
      <c r="C14" s="21">
        <v>3.1599735036999999</v>
      </c>
      <c r="D14" s="21">
        <v>11.286474091500001</v>
      </c>
      <c r="E14" s="21">
        <v>0.41537757450000001</v>
      </c>
      <c r="F14" s="21">
        <v>3.1545327043000002</v>
      </c>
      <c r="G14" s="21">
        <v>11.3073228261</v>
      </c>
      <c r="H14" s="23">
        <f t="shared" si="0"/>
        <v>0.99657780104833271</v>
      </c>
      <c r="I14" s="23">
        <f t="shared" si="1"/>
        <v>1.0017247560605675</v>
      </c>
      <c r="J14" s="23">
        <f t="shared" si="2"/>
        <v>0.99815617410764323</v>
      </c>
      <c r="K14" s="22">
        <v>7.5100100000000003</v>
      </c>
      <c r="L14" s="22">
        <v>6.8037700000000001</v>
      </c>
      <c r="M14" s="22">
        <v>7.8454699999999997</v>
      </c>
      <c r="N14" s="22">
        <v>7.0401600000000002</v>
      </c>
      <c r="O14"/>
      <c r="P14"/>
      <c r="Q14"/>
      <c r="R14"/>
      <c r="S14"/>
      <c r="T14"/>
      <c r="U14"/>
      <c r="V14"/>
      <c r="W14"/>
      <c r="X14"/>
      <c r="Y14"/>
      <c r="Z14"/>
      <c r="AA14"/>
    </row>
    <row r="15" spans="1:27" x14ac:dyDescent="0.35">
      <c r="A15" s="45" t="s">
        <v>68</v>
      </c>
      <c r="B15" s="21">
        <v>7.8420198900000002E-2</v>
      </c>
      <c r="C15" s="21">
        <v>0.89452638849999999</v>
      </c>
      <c r="D15" s="21">
        <v>4.8788495120000004</v>
      </c>
      <c r="E15" s="21">
        <v>7.8758452800000003E-2</v>
      </c>
      <c r="F15" s="21">
        <v>0.89555054619999996</v>
      </c>
      <c r="G15" s="21">
        <v>4.8598884989000002</v>
      </c>
      <c r="H15" s="23">
        <f t="shared" si="0"/>
        <v>0.99570517337537134</v>
      </c>
      <c r="I15" s="23">
        <f t="shared" si="1"/>
        <v>0.99885639319372233</v>
      </c>
      <c r="J15" s="23">
        <f t="shared" si="2"/>
        <v>1.0039015325360432</v>
      </c>
      <c r="K15" s="22">
        <v>8.3410700000000002</v>
      </c>
      <c r="L15" s="22">
        <v>8.31325</v>
      </c>
      <c r="M15" s="22">
        <v>8.5071499999999993</v>
      </c>
      <c r="N15" s="22">
        <v>8.4809199999999993</v>
      </c>
      <c r="O15"/>
      <c r="P15"/>
      <c r="Q15"/>
      <c r="R15"/>
      <c r="S15"/>
      <c r="T15"/>
      <c r="U15"/>
      <c r="V15"/>
      <c r="W15"/>
      <c r="X15"/>
      <c r="Y15"/>
      <c r="Z15"/>
      <c r="AA15"/>
    </row>
    <row r="16" spans="1:27" x14ac:dyDescent="0.35">
      <c r="A16" s="44" t="s">
        <v>67</v>
      </c>
      <c r="B16" s="21">
        <v>0.19316176769999999</v>
      </c>
      <c r="C16" s="21">
        <v>2.2090491492000002</v>
      </c>
      <c r="D16" s="21">
        <v>8.2800588698999995</v>
      </c>
      <c r="E16" s="21">
        <v>0.18001100049999999</v>
      </c>
      <c r="F16" s="21">
        <v>2.0462915552999998</v>
      </c>
      <c r="G16" s="21">
        <v>8.1440173502000004</v>
      </c>
      <c r="H16" s="23">
        <f t="shared" si="0"/>
        <v>1.0730553530810469</v>
      </c>
      <c r="I16" s="23">
        <f t="shared" si="1"/>
        <v>1.0795378319763134</v>
      </c>
      <c r="J16" s="23">
        <f t="shared" si="2"/>
        <v>1.0167044732163615</v>
      </c>
      <c r="K16" s="22">
        <v>9.3637499999999996</v>
      </c>
      <c r="L16" s="22">
        <v>9.3637499999999996</v>
      </c>
      <c r="M16" s="22">
        <v>9.9162099999999995</v>
      </c>
      <c r="N16" s="22">
        <v>9.8976299999999995</v>
      </c>
      <c r="O16"/>
      <c r="P16"/>
      <c r="Q16"/>
      <c r="R16"/>
      <c r="S16"/>
      <c r="T16"/>
      <c r="U16"/>
      <c r="V16"/>
      <c r="W16"/>
      <c r="X16"/>
      <c r="Y16"/>
      <c r="Z16"/>
      <c r="AA16"/>
    </row>
  </sheetData>
  <mergeCells count="3">
    <mergeCell ref="E1:G1"/>
    <mergeCell ref="B1:D1"/>
    <mergeCell ref="H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workbookViewId="0"/>
  </sheetViews>
  <sheetFormatPr defaultRowHeight="14.5" x14ac:dyDescent="0.35"/>
  <cols>
    <col min="1" max="1" width="12.453125" style="71" customWidth="1"/>
    <col min="2" max="3" width="17.26953125" style="20" customWidth="1"/>
    <col min="4" max="4" width="17.26953125" style="19" customWidth="1"/>
    <col min="5" max="7" width="17.26953125" style="20" customWidth="1"/>
    <col min="8" max="8" width="17.26953125" style="15" customWidth="1"/>
    <col min="9" max="9" width="17.26953125" style="20" customWidth="1"/>
    <col min="10" max="11" width="17.26953125" style="15" customWidth="1"/>
    <col min="12" max="12" width="17.26953125" style="20" customWidth="1"/>
    <col min="13" max="13" width="17.26953125" style="15" customWidth="1"/>
    <col min="14" max="15" width="17.26953125" style="20" customWidth="1"/>
    <col min="16" max="16" width="17.26953125" style="19" customWidth="1"/>
    <col min="17" max="17" width="17.26953125" style="15" customWidth="1"/>
    <col min="18" max="18" width="17.26953125" style="20" customWidth="1"/>
    <col min="19" max="19" width="17.26953125" style="15" customWidth="1"/>
    <col min="20" max="23" width="19.26953125" customWidth="1"/>
    <col min="24" max="27" width="13.26953125" customWidth="1"/>
    <col min="28" max="31" width="15.26953125" customWidth="1"/>
  </cols>
  <sheetData>
    <row r="1" spans="1:31" ht="33.75" customHeight="1" thickBot="1" x14ac:dyDescent="0.4">
      <c r="A1" s="4"/>
      <c r="B1" s="106" t="s">
        <v>124</v>
      </c>
      <c r="C1" s="107"/>
      <c r="D1" s="108"/>
      <c r="E1" s="106" t="s">
        <v>125</v>
      </c>
      <c r="F1" s="107"/>
      <c r="G1" s="108"/>
      <c r="H1" s="106" t="s">
        <v>126</v>
      </c>
      <c r="I1" s="107"/>
      <c r="J1" s="108"/>
      <c r="K1" s="106" t="s">
        <v>127</v>
      </c>
      <c r="L1" s="107"/>
      <c r="M1" s="108"/>
      <c r="N1" s="102" t="s">
        <v>128</v>
      </c>
      <c r="O1" s="103"/>
      <c r="P1" s="104"/>
      <c r="Q1" s="102" t="s">
        <v>129</v>
      </c>
      <c r="R1" s="103"/>
      <c r="S1" s="104"/>
      <c r="T1" s="102" t="s">
        <v>48</v>
      </c>
      <c r="U1" s="103"/>
      <c r="V1" s="102" t="s">
        <v>49</v>
      </c>
      <c r="W1" s="103"/>
      <c r="X1" s="102" t="s">
        <v>50</v>
      </c>
      <c r="Y1" s="104"/>
      <c r="Z1" s="102" t="s">
        <v>51</v>
      </c>
      <c r="AA1" s="104"/>
      <c r="AB1" s="102" t="s">
        <v>52</v>
      </c>
      <c r="AC1" s="104"/>
      <c r="AD1" s="102" t="s">
        <v>53</v>
      </c>
      <c r="AE1" s="104"/>
    </row>
    <row r="2" spans="1:31" ht="15" thickBot="1" x14ac:dyDescent="0.4">
      <c r="A2" s="4" t="s">
        <v>1</v>
      </c>
      <c r="B2" s="29" t="s">
        <v>3</v>
      </c>
      <c r="C2" s="29" t="s">
        <v>4</v>
      </c>
      <c r="D2" s="28" t="s">
        <v>5</v>
      </c>
      <c r="E2" s="29" t="s">
        <v>3</v>
      </c>
      <c r="F2" s="29" t="s">
        <v>4</v>
      </c>
      <c r="G2" s="29" t="s">
        <v>5</v>
      </c>
      <c r="H2" s="7" t="s">
        <v>3</v>
      </c>
      <c r="I2" s="29" t="s">
        <v>4</v>
      </c>
      <c r="J2" s="7" t="s">
        <v>5</v>
      </c>
      <c r="K2" s="7" t="s">
        <v>3</v>
      </c>
      <c r="L2" s="29" t="s">
        <v>4</v>
      </c>
      <c r="M2" s="7" t="s">
        <v>5</v>
      </c>
      <c r="N2" s="29" t="s">
        <v>3</v>
      </c>
      <c r="O2" s="29" t="s">
        <v>4</v>
      </c>
      <c r="P2" s="28" t="s">
        <v>5</v>
      </c>
      <c r="Q2" s="7" t="s">
        <v>3</v>
      </c>
      <c r="R2" s="29" t="s">
        <v>4</v>
      </c>
      <c r="S2" s="7" t="s">
        <v>5</v>
      </c>
      <c r="T2" s="27" t="s">
        <v>36</v>
      </c>
      <c r="U2" s="27" t="s">
        <v>35</v>
      </c>
      <c r="V2" s="27" t="s">
        <v>36</v>
      </c>
      <c r="W2" s="27" t="s">
        <v>35</v>
      </c>
      <c r="X2" s="27" t="s">
        <v>36</v>
      </c>
      <c r="Y2" s="27" t="s">
        <v>35</v>
      </c>
      <c r="Z2" s="27" t="s">
        <v>35</v>
      </c>
      <c r="AA2" s="27" t="s">
        <v>36</v>
      </c>
      <c r="AB2" s="27" t="s">
        <v>35</v>
      </c>
      <c r="AC2" s="27" t="s">
        <v>36</v>
      </c>
      <c r="AD2" s="27" t="s">
        <v>35</v>
      </c>
      <c r="AE2" s="27" t="s">
        <v>36</v>
      </c>
    </row>
    <row r="3" spans="1:31" s="35" customFormat="1" x14ac:dyDescent="0.35">
      <c r="A3" s="48" t="s">
        <v>80</v>
      </c>
      <c r="B3" s="25">
        <v>1.1456249999999999E-2</v>
      </c>
      <c r="C3" s="33">
        <v>9.4384622099999996E-2</v>
      </c>
      <c r="D3" s="33">
        <v>0.33909085189999999</v>
      </c>
      <c r="E3" s="25">
        <v>4.9103183999999996E-3</v>
      </c>
      <c r="F3" s="33">
        <v>4.3026889499999998E-2</v>
      </c>
      <c r="G3" s="25">
        <v>0.18498663500000001</v>
      </c>
      <c r="H3" s="33">
        <v>1.15356824E-2</v>
      </c>
      <c r="I3" s="33">
        <v>9.3946583900000005E-2</v>
      </c>
      <c r="J3" s="33">
        <v>0.33864034799999998</v>
      </c>
      <c r="K3" s="25">
        <v>5.0726621E-3</v>
      </c>
      <c r="L3" s="25">
        <v>4.2874402399999997E-2</v>
      </c>
      <c r="M3" s="25">
        <v>0.1839983674</v>
      </c>
      <c r="N3" s="25">
        <f t="shared" ref="N3:N16" si="0">B3/E3</f>
        <v>2.3330971775679559</v>
      </c>
      <c r="O3" s="25">
        <f t="shared" ref="O3:O16" si="1">C3/F3</f>
        <v>2.1936194597566714</v>
      </c>
      <c r="P3" s="25">
        <f t="shared" ref="P3:P16" si="2">D3/G3</f>
        <v>1.8330559496906356</v>
      </c>
      <c r="Q3" s="33">
        <f t="shared" ref="Q3:Q16" si="3">H3/K3</f>
        <v>2.2740884712190863</v>
      </c>
      <c r="R3" s="33">
        <f t="shared" ref="R3:R16" si="4">I3/L3</f>
        <v>2.1912045099432107</v>
      </c>
      <c r="S3" s="33">
        <f t="shared" ref="S3:S16" si="5">J3/M3</f>
        <v>1.8404530039324685</v>
      </c>
      <c r="T3" s="33">
        <f t="shared" ref="T3:T16" si="6">C3-B3</f>
        <v>8.2928372099999995E-2</v>
      </c>
      <c r="U3" s="33">
        <f t="shared" ref="U3:U16" si="7">I3-H3</f>
        <v>8.2410901500000008E-2</v>
      </c>
      <c r="V3" s="33">
        <f t="shared" ref="V3:V16" si="8">D3-C3</f>
        <v>0.24470622980000001</v>
      </c>
      <c r="W3" s="33">
        <f t="shared" ref="W3:W16" si="9">J3-I3</f>
        <v>0.24469376409999999</v>
      </c>
      <c r="X3" s="33">
        <f t="shared" ref="X3:X16" si="10">T3*O3</f>
        <v>0.18191329080450222</v>
      </c>
      <c r="Y3" s="33">
        <f t="shared" ref="Y3:Y16" si="11">U3*R3</f>
        <v>0.18057913903528572</v>
      </c>
      <c r="Z3" s="33">
        <f t="shared" ref="Z3:Z16" si="12">V3*P3</f>
        <v>0.44856021046125394</v>
      </c>
      <c r="AA3" s="33">
        <f t="shared" ref="AA3:AA16" si="13">W3*S3</f>
        <v>0.45034737318138779</v>
      </c>
      <c r="AB3" s="32">
        <f t="shared" ref="AB3:AB16" si="14">T3*100/C3</f>
        <v>87.862164677777528</v>
      </c>
      <c r="AC3" s="32">
        <f t="shared" ref="AC3:AC16" si="15">U3*100/I3</f>
        <v>87.721019837954969</v>
      </c>
      <c r="AD3" s="32">
        <f t="shared" ref="AD3:AD16" si="16">V3*100/D3</f>
        <v>72.165388251808523</v>
      </c>
      <c r="AE3" s="32">
        <f t="shared" ref="AE3:AE16" si="17">W3*100/J3</f>
        <v>72.257711033299557</v>
      </c>
    </row>
    <row r="4" spans="1:31" s="35" customFormat="1" x14ac:dyDescent="0.35">
      <c r="A4" s="49" t="s">
        <v>79</v>
      </c>
      <c r="B4" s="25">
        <v>1.1618474890999999</v>
      </c>
      <c r="C4" s="33">
        <v>10.823764149700001</v>
      </c>
      <c r="D4" s="33">
        <v>13.7440115698</v>
      </c>
      <c r="E4" s="25">
        <v>8.9210823600000003E-2</v>
      </c>
      <c r="F4" s="33">
        <v>0.2489384369</v>
      </c>
      <c r="G4" s="25">
        <v>0.27285748999999998</v>
      </c>
      <c r="H4" s="33">
        <v>1.1680466447</v>
      </c>
      <c r="I4" s="33">
        <v>10.8140862648</v>
      </c>
      <c r="J4" s="33">
        <v>13.726183947799999</v>
      </c>
      <c r="K4" s="25">
        <v>8.8946898799999993E-2</v>
      </c>
      <c r="L4" s="25">
        <v>0.24955862170000001</v>
      </c>
      <c r="M4" s="25">
        <v>0.27591070779999999</v>
      </c>
      <c r="N4" s="25">
        <f t="shared" si="0"/>
        <v>13.023615770093617</v>
      </c>
      <c r="O4" s="25">
        <f t="shared" si="1"/>
        <v>43.479682304135174</v>
      </c>
      <c r="P4" s="25">
        <f t="shared" si="2"/>
        <v>50.370658946543855</v>
      </c>
      <c r="Q4" s="33">
        <f t="shared" si="3"/>
        <v>13.131954688227983</v>
      </c>
      <c r="R4" s="33">
        <f t="shared" si="4"/>
        <v>43.332849777475751</v>
      </c>
      <c r="S4" s="33">
        <f t="shared" si="5"/>
        <v>49.748645339816711</v>
      </c>
      <c r="T4" s="33">
        <f t="shared" si="6"/>
        <v>9.6619166606000011</v>
      </c>
      <c r="U4" s="33">
        <f t="shared" si="7"/>
        <v>9.6460396200999998</v>
      </c>
      <c r="V4" s="33">
        <f t="shared" si="8"/>
        <v>2.920247420099999</v>
      </c>
      <c r="W4" s="33">
        <f t="shared" si="9"/>
        <v>2.9120976829999989</v>
      </c>
      <c r="X4" s="33">
        <f t="shared" si="10"/>
        <v>420.09706685191867</v>
      </c>
      <c r="Y4" s="33">
        <f t="shared" si="11"/>
        <v>417.99038580537257</v>
      </c>
      <c r="Z4" s="33">
        <f t="shared" si="12"/>
        <v>147.09478683738163</v>
      </c>
      <c r="AA4" s="33">
        <f t="shared" si="13"/>
        <v>144.87291482646893</v>
      </c>
      <c r="AB4" s="32">
        <f t="shared" si="14"/>
        <v>89.265772304062978</v>
      </c>
      <c r="AC4" s="32">
        <f t="shared" si="15"/>
        <v>89.198841066193381</v>
      </c>
      <c r="AD4" s="32">
        <f t="shared" si="16"/>
        <v>21.247416776894447</v>
      </c>
      <c r="AE4" s="32">
        <f t="shared" si="17"/>
        <v>21.215639350853543</v>
      </c>
    </row>
    <row r="5" spans="1:31" s="35" customFormat="1" x14ac:dyDescent="0.35">
      <c r="A5" s="50" t="s">
        <v>78</v>
      </c>
      <c r="B5" s="25">
        <v>0.52012034169999999</v>
      </c>
      <c r="C5" s="33">
        <v>4.0624645793000003</v>
      </c>
      <c r="D5" s="33">
        <v>7.7263614111000001</v>
      </c>
      <c r="E5" s="25">
        <v>4.5806108900000003E-2</v>
      </c>
      <c r="F5" s="33">
        <v>0.29200019049999998</v>
      </c>
      <c r="G5" s="25">
        <v>0.43358054909999999</v>
      </c>
      <c r="H5" s="33">
        <v>0.52008307060000003</v>
      </c>
      <c r="I5" s="33">
        <v>4.0716243458000001</v>
      </c>
      <c r="J5" s="33">
        <v>7.7196864795</v>
      </c>
      <c r="K5" s="25">
        <v>4.5710184299999998E-2</v>
      </c>
      <c r="L5" s="25">
        <v>0.2913793529</v>
      </c>
      <c r="M5" s="25">
        <v>0.43317487389999998</v>
      </c>
      <c r="N5" s="25">
        <f t="shared" si="0"/>
        <v>11.354824808094536</v>
      </c>
      <c r="O5" s="25">
        <f t="shared" si="1"/>
        <v>13.912540852606055</v>
      </c>
      <c r="P5" s="25">
        <f t="shared" si="2"/>
        <v>17.819898579716984</v>
      </c>
      <c r="Q5" s="33">
        <f t="shared" si="3"/>
        <v>11.377837971219908</v>
      </c>
      <c r="R5" s="33">
        <f t="shared" si="4"/>
        <v>13.973619974361609</v>
      </c>
      <c r="S5" s="33">
        <f t="shared" si="5"/>
        <v>17.821177876725411</v>
      </c>
      <c r="T5" s="33">
        <f t="shared" si="6"/>
        <v>3.5423442376000001</v>
      </c>
      <c r="U5" s="33">
        <f t="shared" si="7"/>
        <v>3.5515412752</v>
      </c>
      <c r="V5" s="33">
        <f t="shared" si="8"/>
        <v>3.6638968317999998</v>
      </c>
      <c r="W5" s="33">
        <f t="shared" si="9"/>
        <v>3.6480621336999999</v>
      </c>
      <c r="X5" s="33">
        <f t="shared" si="10"/>
        <v>49.283008919603652</v>
      </c>
      <c r="Y5" s="33">
        <f t="shared" si="11"/>
        <v>49.627888102904421</v>
      </c>
      <c r="Z5" s="33">
        <f t="shared" si="12"/>
        <v>65.290269949222377</v>
      </c>
      <c r="AA5" s="33">
        <f t="shared" si="13"/>
        <v>65.012764190014138</v>
      </c>
      <c r="AB5" s="32">
        <f t="shared" si="14"/>
        <v>87.196926113516497</v>
      </c>
      <c r="AC5" s="32">
        <f t="shared" si="15"/>
        <v>87.226644050881532</v>
      </c>
      <c r="AD5" s="32">
        <f t="shared" si="16"/>
        <v>47.420728035531688</v>
      </c>
      <c r="AE5" s="32">
        <f t="shared" si="17"/>
        <v>47.256610011139763</v>
      </c>
    </row>
    <row r="6" spans="1:31" s="35" customFormat="1" x14ac:dyDescent="0.35">
      <c r="A6" s="48" t="s">
        <v>77</v>
      </c>
      <c r="B6" s="25">
        <v>0.28423787090000002</v>
      </c>
      <c r="C6" s="33">
        <v>1.6322203655</v>
      </c>
      <c r="D6" s="33">
        <v>3.2941220591000002</v>
      </c>
      <c r="E6" s="25">
        <v>8.5683199700000004E-2</v>
      </c>
      <c r="F6" s="33">
        <v>0.51134359699999998</v>
      </c>
      <c r="G6" s="25">
        <v>1.1100690908999999</v>
      </c>
      <c r="H6" s="33">
        <v>0.28376926470000002</v>
      </c>
      <c r="I6" s="33">
        <v>1.6302798937</v>
      </c>
      <c r="J6" s="33">
        <v>3.291423838</v>
      </c>
      <c r="K6" s="25">
        <v>8.5784063600000002E-2</v>
      </c>
      <c r="L6" s="25">
        <v>0.51113424839999999</v>
      </c>
      <c r="M6" s="25">
        <v>1.1094265506000001</v>
      </c>
      <c r="N6" s="25">
        <f t="shared" si="0"/>
        <v>3.3173115837783076</v>
      </c>
      <c r="O6" s="25">
        <f t="shared" si="1"/>
        <v>3.1920226929134699</v>
      </c>
      <c r="P6" s="25">
        <f t="shared" si="2"/>
        <v>2.9674928219371073</v>
      </c>
      <c r="Q6" s="33">
        <f t="shared" si="3"/>
        <v>3.3079485022204058</v>
      </c>
      <c r="R6" s="33">
        <f t="shared" si="4"/>
        <v>3.1895336671398051</v>
      </c>
      <c r="S6" s="33">
        <f t="shared" si="5"/>
        <v>2.9667794016827274</v>
      </c>
      <c r="T6" s="33">
        <f t="shared" si="6"/>
        <v>1.3479824946000001</v>
      </c>
      <c r="U6" s="33">
        <f t="shared" si="7"/>
        <v>1.346510629</v>
      </c>
      <c r="V6" s="33">
        <f t="shared" si="8"/>
        <v>1.6619016936000002</v>
      </c>
      <c r="W6" s="33">
        <f t="shared" si="9"/>
        <v>1.6611439443</v>
      </c>
      <c r="X6" s="33">
        <f t="shared" si="10"/>
        <v>4.3027907124133087</v>
      </c>
      <c r="Y6" s="33">
        <f t="shared" si="11"/>
        <v>4.2947409843570954</v>
      </c>
      <c r="Z6" s="33">
        <f t="shared" si="12"/>
        <v>4.9316813465231224</v>
      </c>
      <c r="AA6" s="33">
        <f t="shared" si="13"/>
        <v>4.9282476371792399</v>
      </c>
      <c r="AB6" s="32">
        <f t="shared" si="14"/>
        <v>82.585815193346832</v>
      </c>
      <c r="AC6" s="32">
        <f t="shared" si="15"/>
        <v>82.593831537971568</v>
      </c>
      <c r="AD6" s="32">
        <f t="shared" si="16"/>
        <v>50.450519555248505</v>
      </c>
      <c r="AE6" s="32">
        <f t="shared" si="17"/>
        <v>50.468855609594698</v>
      </c>
    </row>
    <row r="7" spans="1:31" s="35" customFormat="1" x14ac:dyDescent="0.35">
      <c r="A7" s="48" t="s">
        <v>76</v>
      </c>
      <c r="B7" s="25">
        <v>0.1865101921</v>
      </c>
      <c r="C7" s="33">
        <v>1.5572929014000001</v>
      </c>
      <c r="D7" s="33">
        <v>5.2930059157000002</v>
      </c>
      <c r="E7" s="25">
        <v>6.9052254600000001E-2</v>
      </c>
      <c r="F7" s="33">
        <v>0.4984504803</v>
      </c>
      <c r="G7" s="25">
        <v>1.1473860139000001</v>
      </c>
      <c r="H7" s="33">
        <v>0.18750173849999999</v>
      </c>
      <c r="I7" s="33">
        <v>1.5641942876999999</v>
      </c>
      <c r="J7" s="33">
        <v>5.3002420057000004</v>
      </c>
      <c r="K7" s="25">
        <v>6.9407898999999995E-2</v>
      </c>
      <c r="L7" s="25">
        <v>0.49826375830000003</v>
      </c>
      <c r="M7" s="25">
        <v>1.1458737398000001</v>
      </c>
      <c r="N7" s="25">
        <f t="shared" si="0"/>
        <v>2.7010007592134433</v>
      </c>
      <c r="O7" s="25">
        <f t="shared" si="1"/>
        <v>3.1242680325289678</v>
      </c>
      <c r="P7" s="25">
        <f t="shared" si="2"/>
        <v>4.6130995598498812</v>
      </c>
      <c r="Q7" s="33">
        <f t="shared" si="3"/>
        <v>2.7014466826030854</v>
      </c>
      <c r="R7" s="33">
        <f t="shared" si="4"/>
        <v>3.139289706794635</v>
      </c>
      <c r="S7" s="33">
        <f t="shared" si="5"/>
        <v>4.6255026375114419</v>
      </c>
      <c r="T7" s="33">
        <f t="shared" si="6"/>
        <v>1.3707827093</v>
      </c>
      <c r="U7" s="33">
        <f t="shared" si="7"/>
        <v>1.3766925491999999</v>
      </c>
      <c r="V7" s="33">
        <f t="shared" si="8"/>
        <v>3.7357130142999999</v>
      </c>
      <c r="W7" s="33">
        <f t="shared" si="9"/>
        <v>3.7360477180000005</v>
      </c>
      <c r="X7" s="33">
        <f t="shared" si="10"/>
        <v>4.2826925982094393</v>
      </c>
      <c r="Y7" s="33">
        <f t="shared" si="11"/>
        <v>4.3218367491244267</v>
      </c>
      <c r="Z7" s="33">
        <f t="shared" si="12"/>
        <v>17.233216061992803</v>
      </c>
      <c r="AA7" s="33">
        <f t="shared" si="13"/>
        <v>17.281098573477607</v>
      </c>
      <c r="AB7" s="32">
        <f t="shared" si="14"/>
        <v>88.023435287457602</v>
      </c>
      <c r="AC7" s="32">
        <f t="shared" si="15"/>
        <v>88.012886891710636</v>
      </c>
      <c r="AD7" s="32">
        <f t="shared" si="16"/>
        <v>70.578289044023336</v>
      </c>
      <c r="AE7" s="32">
        <f t="shared" si="17"/>
        <v>70.488247781557334</v>
      </c>
    </row>
    <row r="8" spans="1:31" s="35" customFormat="1" x14ac:dyDescent="0.35">
      <c r="A8" s="48" t="s">
        <v>75</v>
      </c>
      <c r="B8" s="25">
        <v>7.5905016899999997E-2</v>
      </c>
      <c r="C8" s="33">
        <v>0.77461871589999998</v>
      </c>
      <c r="D8" s="33">
        <v>5.2160319188999997</v>
      </c>
      <c r="E8" s="25">
        <v>2.9099355100000002E-2</v>
      </c>
      <c r="F8" s="33">
        <v>0.27363868540000003</v>
      </c>
      <c r="G8" s="25">
        <v>1.1687618135</v>
      </c>
      <c r="H8" s="33">
        <v>7.5611122099999997E-2</v>
      </c>
      <c r="I8" s="33">
        <v>0.77767686619999998</v>
      </c>
      <c r="J8" s="33">
        <v>5.1971952475999998</v>
      </c>
      <c r="K8" s="25">
        <v>2.9132923500000001E-2</v>
      </c>
      <c r="L8" s="25">
        <v>0.27377569930000001</v>
      </c>
      <c r="M8" s="25">
        <v>1.166819984</v>
      </c>
      <c r="N8" s="25">
        <f t="shared" si="0"/>
        <v>2.6084776325506951</v>
      </c>
      <c r="O8" s="25">
        <f t="shared" si="1"/>
        <v>2.8308084975911814</v>
      </c>
      <c r="P8" s="25">
        <f t="shared" si="2"/>
        <v>4.4628699009937325</v>
      </c>
      <c r="Q8" s="33">
        <f t="shared" si="3"/>
        <v>2.5953839510820118</v>
      </c>
      <c r="R8" s="33">
        <f t="shared" si="4"/>
        <v>2.8405620666421214</v>
      </c>
      <c r="S8" s="33">
        <f t="shared" si="5"/>
        <v>4.4541534417189066</v>
      </c>
      <c r="T8" s="33">
        <f t="shared" si="6"/>
        <v>0.69871369900000002</v>
      </c>
      <c r="U8" s="33">
        <f t="shared" si="7"/>
        <v>0.7020657441</v>
      </c>
      <c r="V8" s="33">
        <f t="shared" si="8"/>
        <v>4.4414132029999998</v>
      </c>
      <c r="W8" s="33">
        <f t="shared" si="9"/>
        <v>4.4195183813999996</v>
      </c>
      <c r="X8" s="33">
        <f t="shared" si="10"/>
        <v>1.9779246765125669</v>
      </c>
      <c r="Y8" s="33">
        <f t="shared" si="11"/>
        <v>1.9942613209793347</v>
      </c>
      <c r="Z8" s="33">
        <f t="shared" si="12"/>
        <v>19.821449301544867</v>
      </c>
      <c r="AA8" s="33">
        <f t="shared" si="13"/>
        <v>19.685213009252781</v>
      </c>
      <c r="AB8" s="32">
        <f t="shared" si="14"/>
        <v>90.200983355816703</v>
      </c>
      <c r="AC8" s="32">
        <f t="shared" si="15"/>
        <v>90.27730856011415</v>
      </c>
      <c r="AD8" s="32">
        <f t="shared" si="16"/>
        <v>85.149271938056728</v>
      </c>
      <c r="AE8" s="32">
        <f t="shared" si="17"/>
        <v>85.036604761787203</v>
      </c>
    </row>
    <row r="9" spans="1:31" s="35" customFormat="1" x14ac:dyDescent="0.35">
      <c r="A9" s="48" t="s">
        <v>74</v>
      </c>
      <c r="B9" s="25">
        <v>7.4589683399999995E-2</v>
      </c>
      <c r="C9" s="33">
        <v>0.76463211509999995</v>
      </c>
      <c r="D9" s="33">
        <v>5.1540454592999998</v>
      </c>
      <c r="E9" s="25">
        <v>2.8986318699999999E-2</v>
      </c>
      <c r="F9" s="33">
        <v>0.27318756709999997</v>
      </c>
      <c r="G9" s="25">
        <v>1.1771665888</v>
      </c>
      <c r="H9" s="33">
        <v>7.4418416000000001E-2</v>
      </c>
      <c r="I9" s="33">
        <v>0.76594299560000001</v>
      </c>
      <c r="J9" s="33">
        <v>5.1553159206999997</v>
      </c>
      <c r="K9" s="25">
        <v>2.8986318699999999E-2</v>
      </c>
      <c r="L9" s="25">
        <v>0.27310741399999999</v>
      </c>
      <c r="M9" s="25">
        <v>1.1766551845</v>
      </c>
      <c r="N9" s="25">
        <f t="shared" si="0"/>
        <v>2.5732720381633007</v>
      </c>
      <c r="O9" s="25">
        <f t="shared" si="1"/>
        <v>2.7989272104030536</v>
      </c>
      <c r="P9" s="25">
        <f t="shared" si="2"/>
        <v>4.378348407385583</v>
      </c>
      <c r="Q9" s="33">
        <f t="shared" si="3"/>
        <v>2.5673634782743213</v>
      </c>
      <c r="R9" s="33">
        <f t="shared" si="4"/>
        <v>2.8045485268298136</v>
      </c>
      <c r="S9" s="33">
        <f t="shared" si="5"/>
        <v>4.3813310718472422</v>
      </c>
      <c r="T9" s="33">
        <f t="shared" si="6"/>
        <v>0.69004243170000001</v>
      </c>
      <c r="U9" s="33">
        <f t="shared" si="7"/>
        <v>0.69152457960000002</v>
      </c>
      <c r="V9" s="33">
        <f t="shared" si="8"/>
        <v>4.3894133441999994</v>
      </c>
      <c r="W9" s="33">
        <f t="shared" si="9"/>
        <v>4.3893729251</v>
      </c>
      <c r="X9" s="33">
        <f t="shared" si="10"/>
        <v>1.9313785384178206</v>
      </c>
      <c r="Y9" s="33">
        <f t="shared" si="11"/>
        <v>1.9394142409837862</v>
      </c>
      <c r="Z9" s="33">
        <f t="shared" si="12"/>
        <v>19.218380924935094</v>
      </c>
      <c r="AA9" s="33">
        <f t="shared" si="13"/>
        <v>19.23129598266565</v>
      </c>
      <c r="AB9" s="32">
        <f t="shared" si="14"/>
        <v>90.245023465925826</v>
      </c>
      <c r="AC9" s="32">
        <f t="shared" si="15"/>
        <v>90.284079046678343</v>
      </c>
      <c r="AD9" s="32">
        <f t="shared" si="16"/>
        <v>85.164428192609506</v>
      </c>
      <c r="AE9" s="32">
        <f t="shared" si="17"/>
        <v>85.14265648542451</v>
      </c>
    </row>
    <row r="10" spans="1:31" s="35" customFormat="1" x14ac:dyDescent="0.35">
      <c r="A10" s="48" t="s">
        <v>73</v>
      </c>
      <c r="B10" s="25">
        <v>7.26699029E-2</v>
      </c>
      <c r="C10" s="33">
        <v>0.57364382270000003</v>
      </c>
      <c r="D10" s="25">
        <v>3.3864607107000002</v>
      </c>
      <c r="E10" s="25">
        <v>2.62925203E-2</v>
      </c>
      <c r="F10" s="33">
        <v>0.21091766849999999</v>
      </c>
      <c r="G10" s="25">
        <v>1.5120940848</v>
      </c>
      <c r="H10" s="33">
        <v>7.2404302000000004E-2</v>
      </c>
      <c r="I10" s="33">
        <v>0.57387202930000003</v>
      </c>
      <c r="J10" s="33">
        <v>3.3986748993</v>
      </c>
      <c r="K10" s="33">
        <v>2.62959987E-2</v>
      </c>
      <c r="L10" s="25">
        <v>0.21045495510000001</v>
      </c>
      <c r="M10" s="25">
        <v>1.4121903582999999</v>
      </c>
      <c r="N10" s="25">
        <f t="shared" si="0"/>
        <v>2.7639002298307629</v>
      </c>
      <c r="O10" s="25">
        <f t="shared" si="1"/>
        <v>2.719752341184257</v>
      </c>
      <c r="P10" s="25">
        <f t="shared" si="2"/>
        <v>2.2395833333002666</v>
      </c>
      <c r="Q10" s="33">
        <f t="shared" si="3"/>
        <v>2.7534341945339387</v>
      </c>
      <c r="R10" s="33">
        <f t="shared" si="4"/>
        <v>2.7268164298023696</v>
      </c>
      <c r="S10" s="33">
        <f t="shared" si="5"/>
        <v>2.406669100468394</v>
      </c>
      <c r="T10" s="33">
        <f t="shared" si="6"/>
        <v>0.50097391980000006</v>
      </c>
      <c r="U10" s="33">
        <f t="shared" si="7"/>
        <v>0.5014677273</v>
      </c>
      <c r="V10" s="33">
        <f t="shared" si="8"/>
        <v>2.8128168880000004</v>
      </c>
      <c r="W10" s="33">
        <f t="shared" si="9"/>
        <v>2.8248028700000001</v>
      </c>
      <c r="X10" s="33">
        <f t="shared" si="10"/>
        <v>1.3625249912483044</v>
      </c>
      <c r="Y10" s="33">
        <f t="shared" si="11"/>
        <v>1.3674104378172942</v>
      </c>
      <c r="Z10" s="33">
        <f t="shared" si="12"/>
        <v>6.2995378219903237</v>
      </c>
      <c r="AA10" s="33">
        <f t="shared" si="13"/>
        <v>6.7983657821434376</v>
      </c>
      <c r="AB10" s="32">
        <f t="shared" si="14"/>
        <v>87.331877373321888</v>
      </c>
      <c r="AC10" s="32">
        <f t="shared" si="15"/>
        <v>87.383197245504775</v>
      </c>
      <c r="AD10" s="32">
        <f t="shared" si="16"/>
        <v>83.060668003987431</v>
      </c>
      <c r="AE10" s="32">
        <f t="shared" si="17"/>
        <v>83.114830152828219</v>
      </c>
    </row>
    <row r="11" spans="1:31" s="35" customFormat="1" x14ac:dyDescent="0.35">
      <c r="A11" s="48" t="s">
        <v>72</v>
      </c>
      <c r="B11" s="25">
        <v>9.9298125700000003E-2</v>
      </c>
      <c r="C11" s="33">
        <v>1.0135893727</v>
      </c>
      <c r="D11" s="33">
        <v>5.7717807111999999</v>
      </c>
      <c r="E11" s="25">
        <v>2.98541365E-2</v>
      </c>
      <c r="F11" s="33">
        <v>0.28010727880000003</v>
      </c>
      <c r="G11" s="25">
        <v>1.0460637095</v>
      </c>
      <c r="H11" s="33">
        <v>9.9881971E-2</v>
      </c>
      <c r="I11" s="33">
        <v>1.0134027632</v>
      </c>
      <c r="J11" s="33">
        <v>5.7704423095999999</v>
      </c>
      <c r="K11" s="25">
        <v>2.9887173699999998E-2</v>
      </c>
      <c r="L11" s="25">
        <v>0.28081515460000001</v>
      </c>
      <c r="M11" s="25">
        <v>1.0446592334</v>
      </c>
      <c r="N11" s="25">
        <f t="shared" si="0"/>
        <v>3.3261094555523321</v>
      </c>
      <c r="O11" s="25">
        <f t="shared" si="1"/>
        <v>3.618575629459865</v>
      </c>
      <c r="P11" s="25">
        <f t="shared" si="2"/>
        <v>5.5176187251145619</v>
      </c>
      <c r="Q11" s="33">
        <f t="shared" si="3"/>
        <v>3.3419677619098525</v>
      </c>
      <c r="R11" s="33">
        <f t="shared" si="4"/>
        <v>3.6087894353262939</v>
      </c>
      <c r="S11" s="33">
        <f t="shared" si="5"/>
        <v>5.5237556182021486</v>
      </c>
      <c r="T11" s="33">
        <f t="shared" si="6"/>
        <v>0.91429124700000008</v>
      </c>
      <c r="U11" s="33">
        <f t="shared" si="7"/>
        <v>0.91352079220000004</v>
      </c>
      <c r="V11" s="33">
        <f t="shared" si="8"/>
        <v>4.7581913384999996</v>
      </c>
      <c r="W11" s="33">
        <f t="shared" si="9"/>
        <v>4.7570395463999997</v>
      </c>
      <c r="X11" s="33">
        <f t="shared" si="10"/>
        <v>3.3084320246226704</v>
      </c>
      <c r="Y11" s="33">
        <f t="shared" si="11"/>
        <v>3.2967041838422668</v>
      </c>
      <c r="Z11" s="33">
        <f t="shared" si="12"/>
        <v>26.253885626985518</v>
      </c>
      <c r="AA11" s="33">
        <f t="shared" si="13"/>
        <v>26.276723920436797</v>
      </c>
      <c r="AB11" s="32">
        <f t="shared" si="14"/>
        <v>90.203318190334855</v>
      </c>
      <c r="AC11" s="32">
        <f t="shared" si="15"/>
        <v>90.143901849585959</v>
      </c>
      <c r="AD11" s="32">
        <f t="shared" si="16"/>
        <v>82.43887937853988</v>
      </c>
      <c r="AE11" s="32">
        <f t="shared" si="17"/>
        <v>82.438040121914881</v>
      </c>
    </row>
    <row r="12" spans="1:31" s="35" customFormat="1" x14ac:dyDescent="0.35">
      <c r="A12" s="48" t="s">
        <v>71</v>
      </c>
      <c r="B12" s="25">
        <v>0.59896028769999998</v>
      </c>
      <c r="C12" s="33">
        <v>5.7854556641999997</v>
      </c>
      <c r="D12" s="33">
        <v>10.3641780747</v>
      </c>
      <c r="E12" s="25">
        <v>9.5068544099999999E-2</v>
      </c>
      <c r="F12" s="33">
        <v>0.57014287699999999</v>
      </c>
      <c r="G12" s="25">
        <v>0.75443124750000001</v>
      </c>
      <c r="H12" s="33">
        <v>0.60098078749999995</v>
      </c>
      <c r="I12" s="33">
        <v>5.7730644833999998</v>
      </c>
      <c r="J12" s="33">
        <v>10.357505316399999</v>
      </c>
      <c r="K12" s="25">
        <v>9.4639493199999994E-2</v>
      </c>
      <c r="L12" s="25">
        <v>0.56942368830000001</v>
      </c>
      <c r="M12" s="25">
        <v>0.75846321859999999</v>
      </c>
      <c r="N12" s="25">
        <f t="shared" si="0"/>
        <v>6.3002993615845222</v>
      </c>
      <c r="O12" s="25">
        <f t="shared" si="1"/>
        <v>10.147378661717456</v>
      </c>
      <c r="P12" s="25">
        <f t="shared" si="2"/>
        <v>13.7377370158571</v>
      </c>
      <c r="Q12" s="33">
        <f t="shared" si="3"/>
        <v>6.3502113882833005</v>
      </c>
      <c r="R12" s="33">
        <f t="shared" si="4"/>
        <v>10.138434002693737</v>
      </c>
      <c r="S12" s="33">
        <f t="shared" si="5"/>
        <v>13.655909821860938</v>
      </c>
      <c r="T12" s="33">
        <f t="shared" si="6"/>
        <v>5.1864953764999999</v>
      </c>
      <c r="U12" s="33">
        <f t="shared" si="7"/>
        <v>5.1720836958999996</v>
      </c>
      <c r="V12" s="33">
        <f t="shared" si="8"/>
        <v>4.5787224105000002</v>
      </c>
      <c r="W12" s="33">
        <f t="shared" si="9"/>
        <v>4.5844408329999995</v>
      </c>
      <c r="X12" s="33">
        <f t="shared" si="10"/>
        <v>52.629332512592342</v>
      </c>
      <c r="Y12" s="33">
        <f t="shared" si="11"/>
        <v>52.436829207290451</v>
      </c>
      <c r="Z12" s="33">
        <f t="shared" si="12"/>
        <v>62.901284344060301</v>
      </c>
      <c r="AA12" s="33">
        <f t="shared" si="13"/>
        <v>62.604710599105033</v>
      </c>
      <c r="AB12" s="32">
        <f t="shared" si="14"/>
        <v>89.647137192558148</v>
      </c>
      <c r="AC12" s="32">
        <f t="shared" si="15"/>
        <v>89.589917292140527</v>
      </c>
      <c r="AD12" s="32">
        <f t="shared" si="16"/>
        <v>44.178345619872374</v>
      </c>
      <c r="AE12" s="32">
        <f t="shared" si="17"/>
        <v>44.26201766694755</v>
      </c>
    </row>
    <row r="13" spans="1:31" s="35" customFormat="1" x14ac:dyDescent="0.35">
      <c r="A13" s="48" t="s">
        <v>70</v>
      </c>
      <c r="B13" s="25">
        <v>0.30459435759999998</v>
      </c>
      <c r="C13" s="33">
        <v>2.1528806339000002</v>
      </c>
      <c r="D13" s="33">
        <v>9.2774861677999994</v>
      </c>
      <c r="E13" s="25">
        <v>3.6453518300000001E-2</v>
      </c>
      <c r="F13" s="33">
        <v>0.34547807409999998</v>
      </c>
      <c r="G13" s="25">
        <v>1.7547243431999999</v>
      </c>
      <c r="H13" s="33">
        <v>0.3044628171</v>
      </c>
      <c r="I13" s="33">
        <v>2.1432122284999999</v>
      </c>
      <c r="J13" s="33">
        <v>9.2649803480999999</v>
      </c>
      <c r="K13" s="25">
        <v>3.6361833099999998E-2</v>
      </c>
      <c r="L13" s="25">
        <v>0.34658794700000001</v>
      </c>
      <c r="M13" s="25">
        <v>1.7540596704</v>
      </c>
      <c r="N13" s="25">
        <f t="shared" si="0"/>
        <v>8.3556916260672693</v>
      </c>
      <c r="O13" s="25">
        <f t="shared" si="1"/>
        <v>6.2315984581899704</v>
      </c>
      <c r="P13" s="25">
        <f t="shared" si="2"/>
        <v>5.2871473538009557</v>
      </c>
      <c r="Q13" s="33">
        <f t="shared" si="3"/>
        <v>8.3731426923028263</v>
      </c>
      <c r="R13" s="33">
        <f t="shared" si="4"/>
        <v>6.1837471471562742</v>
      </c>
      <c r="S13" s="33">
        <f t="shared" si="5"/>
        <v>5.2820211902980425</v>
      </c>
      <c r="T13" s="33">
        <f t="shared" si="6"/>
        <v>1.8482862763000001</v>
      </c>
      <c r="U13" s="33">
        <f t="shared" si="7"/>
        <v>1.8387494113999998</v>
      </c>
      <c r="V13" s="33">
        <f t="shared" si="8"/>
        <v>7.1246055338999987</v>
      </c>
      <c r="W13" s="33">
        <f t="shared" si="9"/>
        <v>7.1217681196000004</v>
      </c>
      <c r="X13" s="33">
        <f t="shared" si="10"/>
        <v>11.517777909684762</v>
      </c>
      <c r="Y13" s="33">
        <f t="shared" si="11"/>
        <v>11.370361427080027</v>
      </c>
      <c r="Z13" s="33">
        <f t="shared" si="12"/>
        <v>37.668839295435021</v>
      </c>
      <c r="AA13" s="33">
        <f t="shared" si="13"/>
        <v>37.617330120116243</v>
      </c>
      <c r="AB13" s="32">
        <f t="shared" si="14"/>
        <v>85.851776786703709</v>
      </c>
      <c r="AC13" s="32">
        <f t="shared" si="15"/>
        <v>85.794089215649507</v>
      </c>
      <c r="AD13" s="32">
        <f t="shared" si="16"/>
        <v>76.794569186509278</v>
      </c>
      <c r="AE13" s="32">
        <f t="shared" si="17"/>
        <v>76.86760092330347</v>
      </c>
    </row>
    <row r="14" spans="1:31" s="35" customFormat="1" x14ac:dyDescent="0.35">
      <c r="A14" s="48" t="s">
        <v>69</v>
      </c>
      <c r="B14" s="25">
        <v>0.2118935928</v>
      </c>
      <c r="C14" s="33">
        <v>1.6536393385999999</v>
      </c>
      <c r="D14" s="33">
        <v>7.6456980392</v>
      </c>
      <c r="E14" s="25">
        <v>7.3647797299999998E-2</v>
      </c>
      <c r="F14" s="33">
        <v>0.5314070917</v>
      </c>
      <c r="G14" s="25">
        <v>1.7864274120000001</v>
      </c>
      <c r="H14" s="33">
        <v>0.2129871807</v>
      </c>
      <c r="I14" s="33">
        <v>1.6530863184</v>
      </c>
      <c r="J14" s="33">
        <v>7.6479966492000004</v>
      </c>
      <c r="K14" s="25">
        <v>7.3917282900000006E-2</v>
      </c>
      <c r="L14" s="25">
        <v>0.52904621900000004</v>
      </c>
      <c r="M14" s="25">
        <v>1.7816137095</v>
      </c>
      <c r="N14" s="25">
        <f t="shared" si="0"/>
        <v>2.8771205734349912</v>
      </c>
      <c r="O14" s="25">
        <f t="shared" si="1"/>
        <v>3.1118127033455996</v>
      </c>
      <c r="P14" s="25">
        <f t="shared" si="2"/>
        <v>4.2798817281023673</v>
      </c>
      <c r="Q14" s="33">
        <f t="shared" si="3"/>
        <v>2.8814259986821025</v>
      </c>
      <c r="R14" s="33">
        <f t="shared" si="4"/>
        <v>3.1246538752789004</v>
      </c>
      <c r="S14" s="33">
        <f t="shared" si="5"/>
        <v>4.2927356297378116</v>
      </c>
      <c r="T14" s="33">
        <f t="shared" si="6"/>
        <v>1.4417457457999998</v>
      </c>
      <c r="U14" s="33">
        <f t="shared" si="7"/>
        <v>1.4400991376999999</v>
      </c>
      <c r="V14" s="33">
        <f t="shared" si="8"/>
        <v>5.9920587006000003</v>
      </c>
      <c r="W14" s="33">
        <f t="shared" si="9"/>
        <v>5.9949103308000007</v>
      </c>
      <c r="X14" s="33">
        <f t="shared" si="10"/>
        <v>4.4864427267749152</v>
      </c>
      <c r="Y14" s="33">
        <f t="shared" si="11"/>
        <v>4.4998113514001075</v>
      </c>
      <c r="Z14" s="33">
        <f t="shared" si="12"/>
        <v>25.645302546414754</v>
      </c>
      <c r="AA14" s="33">
        <f t="shared" si="13"/>
        <v>25.734565174108454</v>
      </c>
      <c r="AB14" s="32">
        <f t="shared" si="14"/>
        <v>87.186226896404577</v>
      </c>
      <c r="AC14" s="32">
        <f t="shared" si="15"/>
        <v>87.115785889139332</v>
      </c>
      <c r="AD14" s="32">
        <f t="shared" si="16"/>
        <v>78.371636832612523</v>
      </c>
      <c r="AE14" s="32">
        <f t="shared" si="17"/>
        <v>78.385368166016178</v>
      </c>
    </row>
    <row r="15" spans="1:31" s="35" customFormat="1" x14ac:dyDescent="0.35">
      <c r="A15" s="48" t="s">
        <v>68</v>
      </c>
      <c r="B15" s="25">
        <v>3.9289135900000001E-2</v>
      </c>
      <c r="C15" s="33">
        <v>0.42145005149999998</v>
      </c>
      <c r="D15" s="33">
        <v>3.1319552261000001</v>
      </c>
      <c r="E15" s="25">
        <v>1.8553118600000001E-2</v>
      </c>
      <c r="F15" s="33">
        <v>0.18665400139999999</v>
      </c>
      <c r="G15" s="25">
        <v>0.90517641360000001</v>
      </c>
      <c r="H15" s="33">
        <v>3.91023224E-2</v>
      </c>
      <c r="I15" s="33">
        <v>0.42336986370000002</v>
      </c>
      <c r="J15" s="33">
        <v>3.1366490524000001</v>
      </c>
      <c r="K15" s="25">
        <v>1.8552289600000001E-2</v>
      </c>
      <c r="L15" s="25">
        <v>0.18680544190000001</v>
      </c>
      <c r="M15" s="25">
        <v>0.90666594690000002</v>
      </c>
      <c r="N15" s="25">
        <f t="shared" si="0"/>
        <v>2.1176566995049555</v>
      </c>
      <c r="O15" s="25">
        <f t="shared" si="1"/>
        <v>2.2579213321917031</v>
      </c>
      <c r="P15" s="25">
        <f t="shared" si="2"/>
        <v>3.4600495318297368</v>
      </c>
      <c r="Q15" s="33">
        <f t="shared" si="3"/>
        <v>2.1076817602071065</v>
      </c>
      <c r="R15" s="33">
        <f t="shared" si="4"/>
        <v>2.2663679355049879</v>
      </c>
      <c r="S15" s="33">
        <f t="shared" si="5"/>
        <v>3.4595421424225545</v>
      </c>
      <c r="T15" s="33">
        <f t="shared" si="6"/>
        <v>0.38216091559999998</v>
      </c>
      <c r="U15" s="33">
        <f t="shared" si="7"/>
        <v>0.38426754130000002</v>
      </c>
      <c r="V15" s="33">
        <f t="shared" si="8"/>
        <v>2.7105051746000002</v>
      </c>
      <c r="W15" s="33">
        <f t="shared" si="9"/>
        <v>2.7132791887000001</v>
      </c>
      <c r="X15" s="33">
        <f t="shared" si="10"/>
        <v>0.86288928366315298</v>
      </c>
      <c r="Y15" s="33">
        <f t="shared" si="11"/>
        <v>0.8708916342576587</v>
      </c>
      <c r="Z15" s="33">
        <f t="shared" si="12"/>
        <v>9.3784821603968105</v>
      </c>
      <c r="AA15" s="33">
        <f t="shared" si="13"/>
        <v>9.3867036974657285</v>
      </c>
      <c r="AB15" s="32">
        <f t="shared" si="14"/>
        <v>90.677629351292168</v>
      </c>
      <c r="AC15" s="32">
        <f t="shared" si="15"/>
        <v>90.764027921527273</v>
      </c>
      <c r="AD15" s="32">
        <f t="shared" si="16"/>
        <v>86.543548005160943</v>
      </c>
      <c r="AE15" s="32">
        <f t="shared" si="17"/>
        <v>86.502479026907409</v>
      </c>
    </row>
    <row r="16" spans="1:31" s="35" customFormat="1" x14ac:dyDescent="0.35">
      <c r="A16" s="51" t="s">
        <v>67</v>
      </c>
      <c r="B16" s="25">
        <v>9.2324241500000001E-2</v>
      </c>
      <c r="C16" s="33">
        <v>0.98613288320000003</v>
      </c>
      <c r="D16" s="33">
        <v>6.3175083361000004</v>
      </c>
      <c r="E16" s="25">
        <v>1.0109117799999999E-2</v>
      </c>
      <c r="F16" s="33">
        <v>0.1074266794</v>
      </c>
      <c r="G16" s="25">
        <v>0.59219725239999998</v>
      </c>
      <c r="H16" s="33">
        <v>9.3963195599999993E-2</v>
      </c>
      <c r="I16" s="33">
        <v>0.99236909790000005</v>
      </c>
      <c r="J16" s="33">
        <v>6.3198977375999998</v>
      </c>
      <c r="K16" s="25">
        <v>1.0194272399999999E-2</v>
      </c>
      <c r="L16" s="25">
        <v>0.10769265159999999</v>
      </c>
      <c r="M16" s="25">
        <v>0.59176423219999996</v>
      </c>
      <c r="N16" s="25">
        <f t="shared" si="0"/>
        <v>9.1327693797375673</v>
      </c>
      <c r="O16" s="25">
        <f t="shared" si="1"/>
        <v>9.1795901046905115</v>
      </c>
      <c r="P16" s="25">
        <f t="shared" si="2"/>
        <v>10.667912271624044</v>
      </c>
      <c r="Q16" s="33">
        <f t="shared" si="3"/>
        <v>9.217253759081423</v>
      </c>
      <c r="R16" s="33">
        <f t="shared" si="4"/>
        <v>9.2148264821812607</v>
      </c>
      <c r="S16" s="33">
        <f t="shared" si="5"/>
        <v>10.679756216600886</v>
      </c>
      <c r="T16" s="33">
        <f t="shared" si="6"/>
        <v>0.89380864170000007</v>
      </c>
      <c r="U16" s="33">
        <f t="shared" si="7"/>
        <v>0.89840590230000006</v>
      </c>
      <c r="V16" s="33">
        <f t="shared" si="8"/>
        <v>5.3313754529000006</v>
      </c>
      <c r="W16" s="33">
        <f t="shared" si="9"/>
        <v>5.3275286396999997</v>
      </c>
      <c r="X16" s="33">
        <f t="shared" si="10"/>
        <v>8.2047969628361876</v>
      </c>
      <c r="Y16" s="33">
        <f t="shared" si="11"/>
        <v>8.2786545002619913</v>
      </c>
      <c r="Z16" s="33">
        <f t="shared" si="12"/>
        <v>56.874645618627106</v>
      </c>
      <c r="AA16" s="33">
        <f t="shared" si="13"/>
        <v>56.896707108955333</v>
      </c>
      <c r="AB16" s="32">
        <f t="shared" si="14"/>
        <v>90.637748413742386</v>
      </c>
      <c r="AC16" s="32">
        <f t="shared" si="15"/>
        <v>90.531426683998916</v>
      </c>
      <c r="AD16" s="32">
        <f t="shared" si="16"/>
        <v>84.390477531070871</v>
      </c>
      <c r="AE16" s="32">
        <f t="shared" si="17"/>
        <v>84.297703236621444</v>
      </c>
    </row>
    <row r="17" spans="1:31" ht="15" thickBot="1" x14ac:dyDescent="0.4"/>
    <row r="18" spans="1:31" ht="34.5" customHeight="1" thickBot="1" x14ac:dyDescent="0.4">
      <c r="A18" s="4"/>
      <c r="B18" s="106" t="s">
        <v>130</v>
      </c>
      <c r="C18" s="107"/>
      <c r="D18" s="108"/>
      <c r="E18" s="106" t="s">
        <v>131</v>
      </c>
      <c r="F18" s="107"/>
      <c r="G18" s="108"/>
      <c r="H18" s="106" t="s">
        <v>132</v>
      </c>
      <c r="I18" s="107"/>
      <c r="J18" s="108"/>
      <c r="K18" s="106" t="s">
        <v>133</v>
      </c>
      <c r="L18" s="107"/>
      <c r="M18" s="108"/>
      <c r="N18" s="102" t="s">
        <v>134</v>
      </c>
      <c r="O18" s="103"/>
      <c r="P18" s="104"/>
      <c r="Q18" s="102" t="s">
        <v>135</v>
      </c>
      <c r="R18" s="103"/>
      <c r="S18" s="104"/>
      <c r="T18" s="102" t="s">
        <v>48</v>
      </c>
      <c r="U18" s="103"/>
      <c r="V18" s="102" t="s">
        <v>49</v>
      </c>
      <c r="W18" s="103"/>
      <c r="X18" s="102" t="s">
        <v>50</v>
      </c>
      <c r="Y18" s="104"/>
      <c r="Z18" s="102" t="s">
        <v>51</v>
      </c>
      <c r="AA18" s="104"/>
      <c r="AB18" s="102" t="s">
        <v>52</v>
      </c>
      <c r="AC18" s="104"/>
      <c r="AD18" s="102" t="s">
        <v>53</v>
      </c>
      <c r="AE18" s="104"/>
    </row>
    <row r="19" spans="1:31" ht="15" thickBot="1" x14ac:dyDescent="0.4">
      <c r="A19" s="4" t="s">
        <v>1</v>
      </c>
      <c r="B19" s="29" t="s">
        <v>3</v>
      </c>
      <c r="C19" s="29" t="s">
        <v>4</v>
      </c>
      <c r="D19" s="28" t="s">
        <v>5</v>
      </c>
      <c r="E19" s="29" t="s">
        <v>3</v>
      </c>
      <c r="F19" s="29" t="s">
        <v>4</v>
      </c>
      <c r="G19" s="29" t="s">
        <v>5</v>
      </c>
      <c r="H19" s="7" t="s">
        <v>3</v>
      </c>
      <c r="I19" s="29" t="s">
        <v>4</v>
      </c>
      <c r="J19" s="7" t="s">
        <v>5</v>
      </c>
      <c r="K19" s="7" t="s">
        <v>3</v>
      </c>
      <c r="L19" s="29" t="s">
        <v>4</v>
      </c>
      <c r="M19" s="7" t="s">
        <v>5</v>
      </c>
      <c r="N19" s="29" t="s">
        <v>3</v>
      </c>
      <c r="O19" s="29" t="s">
        <v>4</v>
      </c>
      <c r="P19" s="28" t="s">
        <v>5</v>
      </c>
      <c r="Q19" s="7" t="s">
        <v>3</v>
      </c>
      <c r="R19" s="29" t="s">
        <v>4</v>
      </c>
      <c r="S19" s="7" t="s">
        <v>5</v>
      </c>
      <c r="T19" s="27" t="s">
        <v>36</v>
      </c>
      <c r="U19" s="27" t="s">
        <v>35</v>
      </c>
      <c r="V19" s="27" t="s">
        <v>36</v>
      </c>
      <c r="W19" s="27" t="s">
        <v>35</v>
      </c>
      <c r="X19" s="27" t="s">
        <v>36</v>
      </c>
      <c r="Y19" s="27" t="s">
        <v>35</v>
      </c>
      <c r="Z19" s="27" t="s">
        <v>35</v>
      </c>
      <c r="AA19" s="27" t="s">
        <v>36</v>
      </c>
      <c r="AB19" s="27" t="s">
        <v>35</v>
      </c>
      <c r="AC19" s="27" t="s">
        <v>36</v>
      </c>
      <c r="AD19" s="27" t="s">
        <v>35</v>
      </c>
      <c r="AE19" s="27" t="s">
        <v>36</v>
      </c>
    </row>
    <row r="20" spans="1:31" x14ac:dyDescent="0.35">
      <c r="A20" s="45" t="s">
        <v>80</v>
      </c>
      <c r="B20" s="43">
        <v>3.5037257999999999E-3</v>
      </c>
      <c r="C20" s="31">
        <v>3.3831566100000002E-2</v>
      </c>
      <c r="D20" s="31">
        <v>0.2199856265</v>
      </c>
      <c r="E20" s="43">
        <v>3.0700360000000002E-4</v>
      </c>
      <c r="F20" s="31">
        <v>3.1181593999999998E-3</v>
      </c>
      <c r="G20" s="43">
        <v>2.2873073599999998E-2</v>
      </c>
      <c r="H20" s="31">
        <v>3.4808237999999999E-3</v>
      </c>
      <c r="I20" s="31">
        <v>3.3349173199999999E-2</v>
      </c>
      <c r="J20" s="31">
        <v>0.2200667983</v>
      </c>
      <c r="K20" s="43">
        <v>3.0381469999999998E-4</v>
      </c>
      <c r="L20" s="43">
        <v>3.0494532000000002E-3</v>
      </c>
      <c r="M20" s="43">
        <v>2.27930613E-2</v>
      </c>
      <c r="N20" s="22">
        <f t="shared" ref="N20:N33" si="18">(B20/E20)/(15/85)</f>
        <v>64.67170482691408</v>
      </c>
      <c r="O20" s="22">
        <f t="shared" ref="O20:O33" si="19">(C20/F20)/(15/85)</f>
        <v>61.482491209397445</v>
      </c>
      <c r="P20" s="22">
        <f t="shared" ref="P20:P33" si="20">(D20/G20)/(15/85)</f>
        <v>54.500118289014438</v>
      </c>
      <c r="Q20" s="2">
        <f t="shared" ref="Q20:Q33" si="21">(H20/K20)/(15/85)</f>
        <v>64.923350318467143</v>
      </c>
      <c r="R20" s="2">
        <f t="shared" ref="R20:R33" si="22">(I20/L20)/(15/85)</f>
        <v>61.971322640181292</v>
      </c>
      <c r="S20" s="2">
        <f t="shared" ref="S20:S33" si="23">(J20/M20)/(15/85)</f>
        <v>54.711614817912441</v>
      </c>
      <c r="T20" s="33">
        <f t="shared" ref="T20:T33" si="24">C20-B20</f>
        <v>3.0327840300000002E-2</v>
      </c>
      <c r="U20" s="33">
        <f t="shared" ref="U20:U33" si="25">I20-H20</f>
        <v>2.9868349399999997E-2</v>
      </c>
      <c r="V20" s="33">
        <f t="shared" ref="V20:V33" si="26">D20-C20</f>
        <v>0.18615406039999999</v>
      </c>
      <c r="W20" s="33">
        <f t="shared" ref="W20:W33" si="27">J20-I20</f>
        <v>0.18671762510000001</v>
      </c>
      <c r="X20" s="33">
        <f t="shared" ref="X20:X33" si="28">T20*O20</f>
        <v>1.8646311746447597</v>
      </c>
      <c r="Y20" s="33">
        <f t="shared" ref="Y20:Y33" si="29">U20*R20</f>
        <v>1.8509811173970652</v>
      </c>
      <c r="Z20" s="33">
        <f t="shared" ref="Z20:Z33" si="30">V20*P20</f>
        <v>10.145418311780338</v>
      </c>
      <c r="AA20" s="33">
        <f t="shared" ref="AA20:AA33" si="31">W20*S20</f>
        <v>10.21562278418658</v>
      </c>
      <c r="AB20" s="32">
        <f t="shared" ref="AB20:AB33" si="32">T20*100/C20</f>
        <v>89.643619247055781</v>
      </c>
      <c r="AC20" s="32">
        <f t="shared" ref="AC20:AC33" si="33">U20*100/I20</f>
        <v>89.562488463731981</v>
      </c>
      <c r="AD20" s="32">
        <f t="shared" ref="AD20:AD33" si="34">V20*100/D20</f>
        <v>84.621010636801756</v>
      </c>
      <c r="AE20" s="32">
        <f t="shared" ref="AE20:AE33" si="35">W20*100/J20</f>
        <v>84.845886132019942</v>
      </c>
    </row>
    <row r="21" spans="1:31" s="41" customFormat="1" x14ac:dyDescent="0.35">
      <c r="A21" s="52" t="s">
        <v>79</v>
      </c>
      <c r="B21" s="21">
        <v>0.32178553650000002</v>
      </c>
      <c r="C21" s="40">
        <v>4.9342254594000003</v>
      </c>
      <c r="D21" s="40">
        <v>12.8564350689</v>
      </c>
      <c r="E21" s="21">
        <v>5.0692033999999997E-3</v>
      </c>
      <c r="F21" s="40">
        <v>3.4614933799999997E-2</v>
      </c>
      <c r="G21" s="21">
        <v>4.6568497E-2</v>
      </c>
      <c r="H21" s="40">
        <v>0.31929979549999998</v>
      </c>
      <c r="I21" s="40">
        <v>4.9549843397000002</v>
      </c>
      <c r="J21" s="40">
        <v>12.858746911900001</v>
      </c>
      <c r="K21" s="21">
        <v>5.0849772999999997E-3</v>
      </c>
      <c r="L21" s="21">
        <v>3.4226356399999998E-2</v>
      </c>
      <c r="M21" s="21">
        <v>4.6280334200000002E-2</v>
      </c>
      <c r="N21" s="21">
        <f t="shared" si="18"/>
        <v>359.7116212578884</v>
      </c>
      <c r="O21" s="21">
        <f t="shared" si="19"/>
        <v>807.76150253969286</v>
      </c>
      <c r="P21" s="21">
        <f t="shared" si="20"/>
        <v>1564.4295339207531</v>
      </c>
      <c r="Q21" s="40">
        <f t="shared" si="21"/>
        <v>355.82568044764588</v>
      </c>
      <c r="R21" s="40">
        <f t="shared" si="22"/>
        <v>820.36908233776637</v>
      </c>
      <c r="S21" s="40">
        <f t="shared" si="23"/>
        <v>1574.453464097212</v>
      </c>
      <c r="T21" s="33">
        <f t="shared" si="24"/>
        <v>4.6124399229000002</v>
      </c>
      <c r="U21" s="33">
        <f t="shared" si="25"/>
        <v>4.6356845442000001</v>
      </c>
      <c r="V21" s="33">
        <f t="shared" si="26"/>
        <v>7.9222096094999994</v>
      </c>
      <c r="W21" s="33">
        <f t="shared" si="27"/>
        <v>7.9037625722000007</v>
      </c>
      <c r="X21" s="33">
        <f t="shared" si="28"/>
        <v>3725.7514024957691</v>
      </c>
      <c r="Y21" s="33">
        <f t="shared" si="29"/>
        <v>3802.9722755327207</v>
      </c>
      <c r="Z21" s="33">
        <f t="shared" si="30"/>
        <v>12393.738687012596</v>
      </c>
      <c r="AA21" s="33">
        <f t="shared" si="31"/>
        <v>12444.106361202181</v>
      </c>
      <c r="AB21" s="32">
        <f t="shared" si="32"/>
        <v>93.478499530519443</v>
      </c>
      <c r="AC21" s="32">
        <f t="shared" si="33"/>
        <v>93.555987797141412</v>
      </c>
      <c r="AD21" s="32">
        <f t="shared" si="34"/>
        <v>61.620578076608496</v>
      </c>
      <c r="AE21" s="32">
        <f t="shared" si="35"/>
        <v>61.466040403093565</v>
      </c>
    </row>
    <row r="22" spans="1:31" s="41" customFormat="1" x14ac:dyDescent="0.35">
      <c r="A22" s="53" t="s">
        <v>78</v>
      </c>
      <c r="B22" s="21">
        <v>0.16207007609999999</v>
      </c>
      <c r="C22" s="40">
        <v>1.5407827404000001</v>
      </c>
      <c r="D22" s="40">
        <v>6.5200988819000001</v>
      </c>
      <c r="E22" s="21">
        <v>3.2721300999999999E-3</v>
      </c>
      <c r="F22" s="40">
        <v>2.7693274100000002E-2</v>
      </c>
      <c r="G22" s="21">
        <v>8.9059671300000004E-2</v>
      </c>
      <c r="H22" s="40">
        <v>0.16338109610000001</v>
      </c>
      <c r="I22" s="40">
        <v>1.5383433433</v>
      </c>
      <c r="J22" s="40">
        <v>6.5235900350999998</v>
      </c>
      <c r="K22" s="21">
        <v>3.2302557999999999E-3</v>
      </c>
      <c r="L22" s="21">
        <v>2.76999562E-2</v>
      </c>
      <c r="M22" s="21">
        <v>8.90191335E-2</v>
      </c>
      <c r="N22" s="21">
        <f t="shared" si="18"/>
        <v>280.6725496336469</v>
      </c>
      <c r="O22" s="21">
        <f t="shared" si="19"/>
        <v>315.27879889073859</v>
      </c>
      <c r="P22" s="21">
        <f t="shared" si="20"/>
        <v>414.85923379366136</v>
      </c>
      <c r="Q22" s="40">
        <f t="shared" si="21"/>
        <v>286.61080377390959</v>
      </c>
      <c r="R22" s="40">
        <f t="shared" si="22"/>
        <v>314.70370864220592</v>
      </c>
      <c r="S22" s="40">
        <f t="shared" si="23"/>
        <v>415.27038902147928</v>
      </c>
      <c r="T22" s="33">
        <f t="shared" si="24"/>
        <v>1.3787126643000001</v>
      </c>
      <c r="U22" s="33">
        <f t="shared" si="25"/>
        <v>1.3749622472</v>
      </c>
      <c r="V22" s="33">
        <f t="shared" si="26"/>
        <v>4.9793161415</v>
      </c>
      <c r="W22" s="33">
        <f t="shared" si="27"/>
        <v>4.9852466917999996</v>
      </c>
      <c r="X22" s="33">
        <f t="shared" si="28"/>
        <v>434.67887281595409</v>
      </c>
      <c r="Y22" s="33">
        <f t="shared" si="29"/>
        <v>432.70571843686156</v>
      </c>
      <c r="Z22" s="33">
        <f t="shared" si="30"/>
        <v>2065.7152792791003</v>
      </c>
      <c r="AA22" s="33">
        <f t="shared" si="31"/>
        <v>2070.2253330718286</v>
      </c>
      <c r="AB22" s="32">
        <f t="shared" si="32"/>
        <v>89.481315447632454</v>
      </c>
      <c r="AC22" s="32">
        <f t="shared" si="33"/>
        <v>89.379412807187734</v>
      </c>
      <c r="AD22" s="32">
        <f t="shared" si="34"/>
        <v>76.368721267751596</v>
      </c>
      <c r="AE22" s="32">
        <f t="shared" si="35"/>
        <v>76.418761218547061</v>
      </c>
    </row>
    <row r="23" spans="1:31" s="41" customFormat="1" x14ac:dyDescent="0.35">
      <c r="A23" s="54" t="s">
        <v>77</v>
      </c>
      <c r="B23" s="21">
        <v>9.0757026800000001E-2</v>
      </c>
      <c r="C23" s="40">
        <v>0.74353898949999997</v>
      </c>
      <c r="D23" s="40">
        <v>3.0042376036</v>
      </c>
      <c r="E23" s="21">
        <v>2.6662435000000002E-3</v>
      </c>
      <c r="F23" s="40">
        <v>2.2125801099999998E-2</v>
      </c>
      <c r="G23" s="21">
        <v>9.5967132199999999E-2</v>
      </c>
      <c r="H23" s="40">
        <v>9.0699048800000001E-2</v>
      </c>
      <c r="I23" s="40">
        <v>0.73960425190000001</v>
      </c>
      <c r="J23" s="40">
        <v>3.0031260088999998</v>
      </c>
      <c r="K23" s="21">
        <v>2.6744619999999998E-3</v>
      </c>
      <c r="L23" s="21">
        <v>2.21377554E-2</v>
      </c>
      <c r="M23" s="21">
        <v>9.59356029E-2</v>
      </c>
      <c r="N23" s="21">
        <f t="shared" si="18"/>
        <v>192.88929106937653</v>
      </c>
      <c r="O23" s="21">
        <f t="shared" si="19"/>
        <v>190.42870303876438</v>
      </c>
      <c r="P23" s="21">
        <f t="shared" si="20"/>
        <v>177.39420462818276</v>
      </c>
      <c r="Q23" s="40">
        <f t="shared" si="21"/>
        <v>192.17370691127164</v>
      </c>
      <c r="R23" s="40">
        <f t="shared" si="22"/>
        <v>189.31868588477883</v>
      </c>
      <c r="S23" s="40">
        <f t="shared" si="23"/>
        <v>177.38684634287458</v>
      </c>
      <c r="T23" s="33">
        <f t="shared" si="24"/>
        <v>0.6527819627</v>
      </c>
      <c r="U23" s="33">
        <f t="shared" si="25"/>
        <v>0.64890520309999999</v>
      </c>
      <c r="V23" s="33">
        <f t="shared" si="26"/>
        <v>2.2606986140999998</v>
      </c>
      <c r="W23" s="33">
        <f t="shared" si="27"/>
        <v>2.2635217569999999</v>
      </c>
      <c r="X23" s="33">
        <f t="shared" si="28"/>
        <v>124.30842252406006</v>
      </c>
      <c r="Y23" s="33">
        <f t="shared" si="29"/>
        <v>122.84988031468751</v>
      </c>
      <c r="Z23" s="33">
        <f t="shared" si="30"/>
        <v>401.03483255230452</v>
      </c>
      <c r="AA23" s="33">
        <f t="shared" si="31"/>
        <v>401.51898610271246</v>
      </c>
      <c r="AB23" s="32">
        <f t="shared" si="32"/>
        <v>87.793911539053184</v>
      </c>
      <c r="AC23" s="32">
        <f t="shared" si="33"/>
        <v>87.736813496271893</v>
      </c>
      <c r="AD23" s="32">
        <f t="shared" si="34"/>
        <v>75.250326784771886</v>
      </c>
      <c r="AE23" s="32">
        <f t="shared" si="35"/>
        <v>75.372187190676499</v>
      </c>
    </row>
    <row r="24" spans="1:31" s="41" customFormat="1" x14ac:dyDescent="0.35">
      <c r="A24" s="54" t="s">
        <v>76</v>
      </c>
      <c r="B24" s="21">
        <v>5.7222453399999998E-2</v>
      </c>
      <c r="C24" s="40">
        <v>0.5507253231</v>
      </c>
      <c r="D24" s="40">
        <v>3.7935570601999999</v>
      </c>
      <c r="E24" s="21">
        <v>3.6649871999999998E-3</v>
      </c>
      <c r="F24" s="40">
        <v>3.4334868099999999E-2</v>
      </c>
      <c r="G24" s="21">
        <v>0.17958018670000001</v>
      </c>
      <c r="H24" s="40">
        <v>5.7055974099999997E-2</v>
      </c>
      <c r="I24" s="40">
        <v>0.55061468589999996</v>
      </c>
      <c r="J24" s="40">
        <v>3.7925145579000001</v>
      </c>
      <c r="K24" s="21">
        <v>3.6712695000000002E-3</v>
      </c>
      <c r="L24" s="21">
        <v>3.41970079E-2</v>
      </c>
      <c r="M24" s="21">
        <v>0.17888285840000001</v>
      </c>
      <c r="N24" s="21">
        <f t="shared" si="18"/>
        <v>88.475225579687333</v>
      </c>
      <c r="O24" s="21">
        <f t="shared" si="19"/>
        <v>90.892349485973426</v>
      </c>
      <c r="P24" s="21">
        <f t="shared" si="20"/>
        <v>119.7059861455937</v>
      </c>
      <c r="Q24" s="40">
        <f t="shared" si="21"/>
        <v>88.06686258436396</v>
      </c>
      <c r="R24" s="40">
        <f t="shared" si="22"/>
        <v>91.240435300383879</v>
      </c>
      <c r="S24" s="40">
        <f t="shared" si="23"/>
        <v>120.13960432164025</v>
      </c>
      <c r="T24" s="33">
        <f t="shared" si="24"/>
        <v>0.49350286970000001</v>
      </c>
      <c r="U24" s="33">
        <f t="shared" si="25"/>
        <v>0.49355871179999994</v>
      </c>
      <c r="V24" s="33">
        <f t="shared" si="26"/>
        <v>3.2428317370999999</v>
      </c>
      <c r="W24" s="33">
        <f t="shared" si="27"/>
        <v>3.2418998720000003</v>
      </c>
      <c r="X24" s="33">
        <f t="shared" si="28"/>
        <v>44.855635305103206</v>
      </c>
      <c r="Y24" s="33">
        <f t="shared" si="29"/>
        <v>45.032511710928709</v>
      </c>
      <c r="Z24" s="33">
        <f t="shared" si="30"/>
        <v>388.18637099378412</v>
      </c>
      <c r="AA24" s="33">
        <f t="shared" si="31"/>
        <v>389.48056787245622</v>
      </c>
      <c r="AB24" s="32">
        <f t="shared" si="32"/>
        <v>89.609620077410241</v>
      </c>
      <c r="AC24" s="32">
        <f t="shared" si="33"/>
        <v>89.637767469507295</v>
      </c>
      <c r="AD24" s="32">
        <f t="shared" si="34"/>
        <v>85.482613959391315</v>
      </c>
      <c r="AE24" s="32">
        <f t="shared" si="35"/>
        <v>85.481540611280138</v>
      </c>
    </row>
    <row r="25" spans="1:31" s="41" customFormat="1" x14ac:dyDescent="0.35">
      <c r="A25" s="54" t="s">
        <v>75</v>
      </c>
      <c r="B25" s="21">
        <v>2.2686419400000001E-2</v>
      </c>
      <c r="C25" s="40">
        <v>0.2296863381</v>
      </c>
      <c r="D25" s="40">
        <v>2.3132060570999999</v>
      </c>
      <c r="E25" s="21">
        <v>3.4469272999999999E-3</v>
      </c>
      <c r="F25" s="40">
        <v>3.3525589199999997E-2</v>
      </c>
      <c r="G25" s="21">
        <v>0.25078339630000002</v>
      </c>
      <c r="H25" s="40">
        <v>2.2657304E-2</v>
      </c>
      <c r="I25" s="40">
        <v>0.227787668</v>
      </c>
      <c r="J25" s="40">
        <v>2.3080060370000002</v>
      </c>
      <c r="K25" s="21">
        <v>3.4298004999999999E-3</v>
      </c>
      <c r="L25" s="21">
        <v>3.3279306799999998E-2</v>
      </c>
      <c r="M25" s="21">
        <v>0.25101357969999999</v>
      </c>
      <c r="N25" s="21">
        <f t="shared" si="18"/>
        <v>37.29593502015549</v>
      </c>
      <c r="O25" s="21">
        <f t="shared" si="19"/>
        <v>38.822760373738639</v>
      </c>
      <c r="P25" s="21">
        <f t="shared" si="20"/>
        <v>52.268881633692096</v>
      </c>
      <c r="Q25" s="40">
        <f t="shared" si="21"/>
        <v>37.434069221616049</v>
      </c>
      <c r="R25" s="40">
        <f t="shared" si="22"/>
        <v>38.786769000048203</v>
      </c>
      <c r="S25" s="40">
        <f t="shared" si="23"/>
        <v>52.103559066264076</v>
      </c>
      <c r="T25" s="33">
        <f t="shared" si="24"/>
        <v>0.20699991870000001</v>
      </c>
      <c r="U25" s="33">
        <f t="shared" si="25"/>
        <v>0.20513036400000001</v>
      </c>
      <c r="V25" s="33">
        <f t="shared" si="26"/>
        <v>2.0835197189999999</v>
      </c>
      <c r="W25" s="33">
        <f t="shared" si="27"/>
        <v>2.0802183690000002</v>
      </c>
      <c r="X25" s="33">
        <f t="shared" si="28"/>
        <v>8.0363082410734794</v>
      </c>
      <c r="Y25" s="33">
        <f t="shared" si="29"/>
        <v>7.9563440433638046</v>
      </c>
      <c r="Z25" s="33">
        <f t="shared" si="30"/>
        <v>108.90324557387441</v>
      </c>
      <c r="AA25" s="33">
        <f t="shared" si="31"/>
        <v>108.38678065991903</v>
      </c>
      <c r="AB25" s="32">
        <f t="shared" si="32"/>
        <v>90.122869480324582</v>
      </c>
      <c r="AC25" s="32">
        <f t="shared" si="33"/>
        <v>90.053322816404616</v>
      </c>
      <c r="AD25" s="32">
        <f t="shared" si="34"/>
        <v>90.070649460949838</v>
      </c>
      <c r="AE25" s="32">
        <f t="shared" si="35"/>
        <v>90.13054279978904</v>
      </c>
    </row>
    <row r="26" spans="1:31" s="41" customFormat="1" x14ac:dyDescent="0.35">
      <c r="A26" s="54" t="s">
        <v>74</v>
      </c>
      <c r="B26" s="21">
        <v>2.1973947099999998E-2</v>
      </c>
      <c r="C26" s="40">
        <v>0.22526866740000001</v>
      </c>
      <c r="D26" s="40">
        <v>2.2717240705999999</v>
      </c>
      <c r="E26" s="21">
        <v>3.4294579999999998E-3</v>
      </c>
      <c r="F26" s="40">
        <v>3.3481402299999997E-2</v>
      </c>
      <c r="G26" s="21">
        <v>0.25155992259999999</v>
      </c>
      <c r="H26" s="40">
        <v>2.2201390200000001E-2</v>
      </c>
      <c r="I26" s="40">
        <v>0.2251097313</v>
      </c>
      <c r="J26" s="40">
        <v>2.2645695470999998</v>
      </c>
      <c r="K26" s="21">
        <v>3.3722547000000001E-3</v>
      </c>
      <c r="L26" s="21">
        <v>3.34430384E-2</v>
      </c>
      <c r="M26" s="21">
        <v>0.25183052500000003</v>
      </c>
      <c r="N26" s="21">
        <f t="shared" si="18"/>
        <v>36.308662641929615</v>
      </c>
      <c r="O26" s="21">
        <f t="shared" si="19"/>
        <v>38.126313741643976</v>
      </c>
      <c r="P26" s="21">
        <f t="shared" si="20"/>
        <v>51.173107916727162</v>
      </c>
      <c r="Q26" s="40">
        <f t="shared" si="21"/>
        <v>37.306754380088783</v>
      </c>
      <c r="R26" s="40">
        <f t="shared" si="22"/>
        <v>38.143119516915661</v>
      </c>
      <c r="S26" s="40">
        <f t="shared" si="23"/>
        <v>50.957129867000816</v>
      </c>
      <c r="T26" s="33">
        <f t="shared" si="24"/>
        <v>0.20329472030000001</v>
      </c>
      <c r="U26" s="33">
        <f t="shared" si="25"/>
        <v>0.2029083411</v>
      </c>
      <c r="V26" s="33">
        <f t="shared" si="26"/>
        <v>2.0464554032</v>
      </c>
      <c r="W26" s="33">
        <f t="shared" si="27"/>
        <v>2.0394598157999999</v>
      </c>
      <c r="X26" s="33">
        <f t="shared" si="28"/>
        <v>7.7508782881775593</v>
      </c>
      <c r="Y26" s="33">
        <f t="shared" si="29"/>
        <v>7.7395571055563899</v>
      </c>
      <c r="Z26" s="33">
        <f t="shared" si="30"/>
        <v>104.72348319472299</v>
      </c>
      <c r="AA26" s="33">
        <f t="shared" si="31"/>
        <v>103.92501869225016</v>
      </c>
      <c r="AB26" s="32">
        <f t="shared" si="32"/>
        <v>90.245448977162113</v>
      </c>
      <c r="AC26" s="32">
        <f t="shared" si="33"/>
        <v>90.137525342957034</v>
      </c>
      <c r="AD26" s="32">
        <f t="shared" si="34"/>
        <v>90.083801535786748</v>
      </c>
      <c r="AE26" s="32">
        <f t="shared" si="35"/>
        <v>90.059491368314355</v>
      </c>
    </row>
    <row r="27" spans="1:31" s="41" customFormat="1" x14ac:dyDescent="0.35">
      <c r="A27" s="54" t="s">
        <v>73</v>
      </c>
      <c r="B27" s="21">
        <v>2.30032038E-2</v>
      </c>
      <c r="C27" s="40">
        <v>0.2067204825</v>
      </c>
      <c r="D27" s="33">
        <v>1.4034481701999999</v>
      </c>
      <c r="E27" s="21">
        <v>7.7348338000000003E-3</v>
      </c>
      <c r="F27" s="40">
        <v>7.5480639000000002E-2</v>
      </c>
      <c r="G27" s="25">
        <v>0.71916434269999996</v>
      </c>
      <c r="H27" s="40">
        <v>2.3122491200000001E-2</v>
      </c>
      <c r="I27" s="40">
        <v>0.2073491566</v>
      </c>
      <c r="J27" s="33">
        <v>1.3969484582</v>
      </c>
      <c r="K27" s="25">
        <v>7.7799866000000002E-3</v>
      </c>
      <c r="L27" s="25">
        <v>7.5001809200000005E-2</v>
      </c>
      <c r="M27" s="25">
        <v>0.71766160840000004</v>
      </c>
      <c r="N27" s="21">
        <f t="shared" si="18"/>
        <v>16.852526062033807</v>
      </c>
      <c r="O27" s="21">
        <f t="shared" si="19"/>
        <v>15.519424358609362</v>
      </c>
      <c r="P27" s="21">
        <f t="shared" si="20"/>
        <v>11.058491769223066</v>
      </c>
      <c r="Q27" s="40">
        <f t="shared" si="21"/>
        <v>16.841603574655682</v>
      </c>
      <c r="R27" s="40">
        <f t="shared" si="22"/>
        <v>15.66600281512498</v>
      </c>
      <c r="S27" s="40">
        <f t="shared" si="23"/>
        <v>11.03032567226475</v>
      </c>
      <c r="T27" s="33">
        <f t="shared" si="24"/>
        <v>0.18371727869999999</v>
      </c>
      <c r="U27" s="33">
        <f t="shared" si="25"/>
        <v>0.18422666539999999</v>
      </c>
      <c r="V27" s="33">
        <f t="shared" si="26"/>
        <v>1.1967276876999999</v>
      </c>
      <c r="W27" s="33">
        <f t="shared" si="27"/>
        <v>1.1895993015999999</v>
      </c>
      <c r="X27" s="33">
        <f t="shared" si="28"/>
        <v>2.8511864101542046</v>
      </c>
      <c r="Y27" s="33">
        <f t="shared" si="29"/>
        <v>2.8860954587774876</v>
      </c>
      <c r="Z27" s="33">
        <f t="shared" si="30"/>
        <v>13.2340032844318</v>
      </c>
      <c r="AA27" s="33">
        <f t="shared" si="31"/>
        <v>13.121667716146696</v>
      </c>
      <c r="AB27" s="32">
        <f t="shared" si="32"/>
        <v>88.87231515628838</v>
      </c>
      <c r="AC27" s="32">
        <f t="shared" si="33"/>
        <v>88.848524113070823</v>
      </c>
      <c r="AD27" s="32">
        <f t="shared" si="34"/>
        <v>85.270529622013683</v>
      </c>
      <c r="AE27" s="32">
        <f t="shared" si="35"/>
        <v>85.15699305991761</v>
      </c>
    </row>
    <row r="28" spans="1:31" s="41" customFormat="1" x14ac:dyDescent="0.35">
      <c r="A28" s="54" t="s">
        <v>72</v>
      </c>
      <c r="B28" s="21">
        <v>3.2991318399999997E-2</v>
      </c>
      <c r="C28" s="40">
        <v>0.32792711759999998</v>
      </c>
      <c r="D28" s="40">
        <v>3.3336782739999999</v>
      </c>
      <c r="E28" s="21">
        <v>3.5488503000000002E-3</v>
      </c>
      <c r="F28" s="40">
        <v>3.4287662400000002E-2</v>
      </c>
      <c r="G28" s="21">
        <v>0.23260867900000001</v>
      </c>
      <c r="H28" s="40">
        <v>2.9850866600000001E-2</v>
      </c>
      <c r="I28" s="40">
        <v>0.29762331419999999</v>
      </c>
      <c r="J28" s="40">
        <v>3.0074734887000001</v>
      </c>
      <c r="K28" s="21">
        <v>3.4742064999999998E-3</v>
      </c>
      <c r="L28" s="21">
        <v>3.3788045099999997E-2</v>
      </c>
      <c r="M28" s="21">
        <v>0.2374350432</v>
      </c>
      <c r="N28" s="21">
        <f t="shared" si="18"/>
        <v>52.679259045293236</v>
      </c>
      <c r="O28" s="21">
        <f t="shared" si="19"/>
        <v>54.195985854083766</v>
      </c>
      <c r="P28" s="21">
        <f t="shared" si="20"/>
        <v>81.212978096430632</v>
      </c>
      <c r="Q28" s="40">
        <f t="shared" si="21"/>
        <v>48.688790010994836</v>
      </c>
      <c r="R28" s="40">
        <f t="shared" si="22"/>
        <v>49.915054535072819</v>
      </c>
      <c r="S28" s="40">
        <f t="shared" si="23"/>
        <v>71.776893333073076</v>
      </c>
      <c r="T28" s="33">
        <f t="shared" si="24"/>
        <v>0.29493579920000002</v>
      </c>
      <c r="U28" s="33">
        <f t="shared" si="25"/>
        <v>0.26777244759999996</v>
      </c>
      <c r="V28" s="33">
        <f t="shared" si="26"/>
        <v>3.0057511564000001</v>
      </c>
      <c r="W28" s="33">
        <f t="shared" si="27"/>
        <v>2.7098501745000001</v>
      </c>
      <c r="X28" s="33">
        <f t="shared" si="28"/>
        <v>15.984336401306091</v>
      </c>
      <c r="Y28" s="33">
        <f t="shared" si="29"/>
        <v>13.365876324943928</v>
      </c>
      <c r="Z28" s="33">
        <f t="shared" si="30"/>
        <v>244.10600282803426</v>
      </c>
      <c r="AA28" s="33">
        <f t="shared" si="31"/>
        <v>194.50462692369598</v>
      </c>
      <c r="AB28" s="32">
        <f t="shared" si="32"/>
        <v>89.939435737595133</v>
      </c>
      <c r="AC28" s="32">
        <f t="shared" si="33"/>
        <v>89.97025260597006</v>
      </c>
      <c r="AD28" s="32">
        <f t="shared" si="34"/>
        <v>90.163204405249104</v>
      </c>
      <c r="AE28" s="32">
        <f t="shared" si="35"/>
        <v>90.103875717665929</v>
      </c>
    </row>
    <row r="29" spans="1:31" s="41" customFormat="1" x14ac:dyDescent="0.35">
      <c r="A29" s="54" t="s">
        <v>71</v>
      </c>
      <c r="B29" s="21">
        <v>0.22260379189999999</v>
      </c>
      <c r="C29" s="40">
        <v>2.5258226663999999</v>
      </c>
      <c r="D29" s="40">
        <v>9.7420588835000004</v>
      </c>
      <c r="E29" s="21">
        <v>5.3923766000000001E-3</v>
      </c>
      <c r="F29" s="40">
        <v>4.2264085700000002E-2</v>
      </c>
      <c r="G29" s="21">
        <v>8.3773690100000006E-2</v>
      </c>
      <c r="H29" s="40">
        <v>0.17758401300000001</v>
      </c>
      <c r="I29" s="40">
        <v>1.9463108427</v>
      </c>
      <c r="J29" s="40">
        <v>9.1971973887999994</v>
      </c>
      <c r="K29" s="21">
        <v>5.0254981000000002E-3</v>
      </c>
      <c r="L29" s="21">
        <v>4.2440548500000001E-2</v>
      </c>
      <c r="M29" s="21">
        <v>9.7716923299999994E-2</v>
      </c>
      <c r="N29" s="21">
        <f t="shared" si="18"/>
        <v>233.92681576307803</v>
      </c>
      <c r="O29" s="21">
        <f t="shared" si="19"/>
        <v>338.65621064647797</v>
      </c>
      <c r="P29" s="21">
        <f t="shared" si="20"/>
        <v>658.9777801829614</v>
      </c>
      <c r="Q29" s="40">
        <f t="shared" si="21"/>
        <v>200.24072976965209</v>
      </c>
      <c r="R29" s="40">
        <f t="shared" si="22"/>
        <v>259.87163609113105</v>
      </c>
      <c r="S29" s="40">
        <f t="shared" si="23"/>
        <v>533.35133884497429</v>
      </c>
      <c r="T29" s="33">
        <f t="shared" si="24"/>
        <v>2.3032188744999997</v>
      </c>
      <c r="U29" s="33">
        <f t="shared" si="25"/>
        <v>1.7687268297000001</v>
      </c>
      <c r="V29" s="33">
        <f t="shared" si="26"/>
        <v>7.2162362171000005</v>
      </c>
      <c r="W29" s="33">
        <f t="shared" si="27"/>
        <v>7.2508865460999994</v>
      </c>
      <c r="X29" s="33">
        <f t="shared" si="28"/>
        <v>779.99937632761578</v>
      </c>
      <c r="Y29" s="33">
        <f t="shared" si="29"/>
        <v>459.64193503241836</v>
      </c>
      <c r="Z29" s="33">
        <f t="shared" si="30"/>
        <v>4755.3393236204492</v>
      </c>
      <c r="AA29" s="33">
        <f t="shared" si="31"/>
        <v>3867.2700471754461</v>
      </c>
      <c r="AB29" s="32">
        <f t="shared" si="32"/>
        <v>91.186879630893785</v>
      </c>
      <c r="AC29" s="32">
        <f t="shared" si="33"/>
        <v>90.875865812181971</v>
      </c>
      <c r="AD29" s="32">
        <f t="shared" si="34"/>
        <v>74.073009652220918</v>
      </c>
      <c r="AE29" s="32">
        <f t="shared" si="35"/>
        <v>78.83800074716082</v>
      </c>
    </row>
    <row r="30" spans="1:31" s="41" customFormat="1" x14ac:dyDescent="0.35">
      <c r="A30" s="54" t="s">
        <v>70</v>
      </c>
      <c r="B30" s="21">
        <v>9.5044265899999994E-2</v>
      </c>
      <c r="C30" s="40">
        <v>0.80001233679999995</v>
      </c>
      <c r="D30" s="40">
        <v>4.5226474231999996</v>
      </c>
      <c r="E30" s="21">
        <v>5.1381220000000002E-3</v>
      </c>
      <c r="F30" s="40">
        <v>4.8870512400000003E-2</v>
      </c>
      <c r="G30" s="21">
        <v>0.38266578849999999</v>
      </c>
      <c r="H30" s="40">
        <v>9.5374368200000004E-2</v>
      </c>
      <c r="I30" s="40">
        <v>0.81423104270000002</v>
      </c>
      <c r="J30" s="40">
        <v>4.5289561842000001</v>
      </c>
      <c r="K30" s="21">
        <v>5.1554582E-3</v>
      </c>
      <c r="L30" s="21">
        <v>4.87466571E-2</v>
      </c>
      <c r="M30" s="21">
        <v>0.38246329480000002</v>
      </c>
      <c r="N30" s="21">
        <f t="shared" si="18"/>
        <v>104.82121160870319</v>
      </c>
      <c r="O30" s="21">
        <f t="shared" si="19"/>
        <v>92.763570898566343</v>
      </c>
      <c r="P30" s="21">
        <f t="shared" si="20"/>
        <v>66.973155605556116</v>
      </c>
      <c r="Q30" s="40">
        <f t="shared" si="21"/>
        <v>104.83156533658509</v>
      </c>
      <c r="R30" s="40">
        <f t="shared" si="22"/>
        <v>94.652150180639424</v>
      </c>
      <c r="S30" s="40">
        <f t="shared" si="23"/>
        <v>67.102086377257237</v>
      </c>
      <c r="T30" s="33">
        <f t="shared" si="24"/>
        <v>0.70496807089999991</v>
      </c>
      <c r="U30" s="33">
        <f t="shared" si="25"/>
        <v>0.71885667450000001</v>
      </c>
      <c r="V30" s="33">
        <f t="shared" si="26"/>
        <v>3.7226350863999995</v>
      </c>
      <c r="W30" s="33">
        <f t="shared" si="27"/>
        <v>3.7147251415000002</v>
      </c>
      <c r="X30" s="33">
        <f t="shared" si="28"/>
        <v>65.395355626157681</v>
      </c>
      <c r="Y30" s="33">
        <f t="shared" si="29"/>
        <v>68.041329913129033</v>
      </c>
      <c r="Z30" s="33">
        <f t="shared" si="30"/>
        <v>249.31661890417001</v>
      </c>
      <c r="AA30" s="33">
        <f t="shared" si="31"/>
        <v>249.26580731270212</v>
      </c>
      <c r="AB30" s="32">
        <f t="shared" si="32"/>
        <v>88.119649969377818</v>
      </c>
      <c r="AC30" s="32">
        <f t="shared" si="33"/>
        <v>88.286571845291306</v>
      </c>
      <c r="AD30" s="32">
        <f t="shared" si="34"/>
        <v>82.3109727126606</v>
      </c>
      <c r="AE30" s="32">
        <f t="shared" si="35"/>
        <v>82.021662175920852</v>
      </c>
    </row>
    <row r="31" spans="1:31" s="41" customFormat="1" x14ac:dyDescent="0.35">
      <c r="A31" s="54" t="s">
        <v>69</v>
      </c>
      <c r="B31" s="21">
        <v>6.5486917500000005E-2</v>
      </c>
      <c r="C31" s="40">
        <v>0.60996533819999998</v>
      </c>
      <c r="D31" s="40">
        <v>4.1460663490999998</v>
      </c>
      <c r="E31" s="21">
        <v>4.7983764000000002E-3</v>
      </c>
      <c r="F31" s="40">
        <v>4.50206992E-2</v>
      </c>
      <c r="G31" s="21">
        <v>0.30377956280000001</v>
      </c>
      <c r="H31" s="40">
        <v>6.5863367199999995E-2</v>
      </c>
      <c r="I31" s="40">
        <v>0.61305484379999997</v>
      </c>
      <c r="J31" s="40">
        <v>4.1510898289</v>
      </c>
      <c r="K31" s="21">
        <v>4.7421803E-3</v>
      </c>
      <c r="L31" s="21">
        <v>4.5145863199999997E-2</v>
      </c>
      <c r="M31" s="21">
        <v>0.30448488709999999</v>
      </c>
      <c r="N31" s="21">
        <f t="shared" si="18"/>
        <v>77.337103546107798</v>
      </c>
      <c r="O31" s="21">
        <f t="shared" si="19"/>
        <v>76.775134798439552</v>
      </c>
      <c r="P31" s="21">
        <f t="shared" si="20"/>
        <v>77.340212625499674</v>
      </c>
      <c r="Q31" s="40">
        <f t="shared" si="21"/>
        <v>78.703407263251165</v>
      </c>
      <c r="R31" s="40">
        <f t="shared" si="22"/>
        <v>76.950072541751723</v>
      </c>
      <c r="S31" s="40">
        <f t="shared" si="23"/>
        <v>77.254548124883499</v>
      </c>
      <c r="T31" s="33">
        <f t="shared" si="24"/>
        <v>0.54447842069999997</v>
      </c>
      <c r="U31" s="33">
        <f t="shared" si="25"/>
        <v>0.5471914766</v>
      </c>
      <c r="V31" s="33">
        <f t="shared" si="26"/>
        <v>3.5361010109</v>
      </c>
      <c r="W31" s="33">
        <f t="shared" si="27"/>
        <v>3.5380349850999999</v>
      </c>
      <c r="X31" s="33">
        <f t="shared" si="28"/>
        <v>41.80240414408398</v>
      </c>
      <c r="Y31" s="33">
        <f t="shared" si="29"/>
        <v>42.106423818598238</v>
      </c>
      <c r="Z31" s="33">
        <f t="shared" si="30"/>
        <v>273.48280404825033</v>
      </c>
      <c r="AA31" s="33">
        <f t="shared" si="31"/>
        <v>273.32929402392944</v>
      </c>
      <c r="AB31" s="32">
        <f t="shared" si="32"/>
        <v>89.263829696741269</v>
      </c>
      <c r="AC31" s="32">
        <f t="shared" si="33"/>
        <v>89.256529351966606</v>
      </c>
      <c r="AD31" s="32">
        <f t="shared" si="34"/>
        <v>85.288095104112188</v>
      </c>
      <c r="AE31" s="32">
        <f t="shared" si="35"/>
        <v>85.231472479060912</v>
      </c>
    </row>
    <row r="32" spans="1:31" s="41" customFormat="1" x14ac:dyDescent="0.35">
      <c r="A32" s="54" t="s">
        <v>68</v>
      </c>
      <c r="B32" s="21">
        <v>1.17084505E-2</v>
      </c>
      <c r="C32" s="40">
        <v>0.1195896288</v>
      </c>
      <c r="D32" s="40">
        <v>1.3016094902999999</v>
      </c>
      <c r="E32" s="21">
        <v>2.1234830999999998E-3</v>
      </c>
      <c r="F32" s="40">
        <v>2.1172928600000002E-2</v>
      </c>
      <c r="G32" s="21">
        <v>0.16615343539999999</v>
      </c>
      <c r="H32" s="40">
        <v>1.16686559E-2</v>
      </c>
      <c r="I32" s="40">
        <v>0.1192599417</v>
      </c>
      <c r="J32" s="40">
        <v>1.3132679212</v>
      </c>
      <c r="K32" s="21">
        <v>2.1530527000000002E-3</v>
      </c>
      <c r="L32" s="21">
        <v>2.1269098899999998E-2</v>
      </c>
      <c r="M32" s="21">
        <v>0.16598265030000001</v>
      </c>
      <c r="N32" s="21">
        <f t="shared" si="18"/>
        <v>31.244838335029211</v>
      </c>
      <c r="O32" s="21">
        <f t="shared" si="19"/>
        <v>32.006652268217628</v>
      </c>
      <c r="P32" s="21">
        <f t="shared" si="20"/>
        <v>44.391421061763971</v>
      </c>
      <c r="Q32" s="40">
        <f t="shared" si="21"/>
        <v>30.710991622886574</v>
      </c>
      <c r="R32" s="40">
        <f t="shared" si="22"/>
        <v>31.774093461947277</v>
      </c>
      <c r="S32" s="40">
        <f t="shared" si="23"/>
        <v>44.835117043956885</v>
      </c>
      <c r="T32" s="33">
        <f t="shared" si="24"/>
        <v>0.10788117830000001</v>
      </c>
      <c r="U32" s="33">
        <f t="shared" si="25"/>
        <v>0.10759128579999999</v>
      </c>
      <c r="V32" s="33">
        <f t="shared" si="26"/>
        <v>1.1820198614999999</v>
      </c>
      <c r="W32" s="33">
        <f t="shared" si="27"/>
        <v>1.1940079795</v>
      </c>
      <c r="X32" s="33">
        <f t="shared" si="28"/>
        <v>3.4529153601336855</v>
      </c>
      <c r="Y32" s="33">
        <f t="shared" si="29"/>
        <v>3.4186155707002808</v>
      </c>
      <c r="Z32" s="33">
        <f t="shared" si="30"/>
        <v>52.471541375214429</v>
      </c>
      <c r="AA32" s="33">
        <f t="shared" si="31"/>
        <v>53.533487512300972</v>
      </c>
      <c r="AB32" s="32">
        <f t="shared" si="32"/>
        <v>90.209476676626338</v>
      </c>
      <c r="AC32" s="32">
        <f t="shared" si="33"/>
        <v>90.21577930219631</v>
      </c>
      <c r="AD32" s="32">
        <f t="shared" si="34"/>
        <v>90.81217295270055</v>
      </c>
      <c r="AE32" s="32">
        <f t="shared" si="35"/>
        <v>90.91884148125493</v>
      </c>
    </row>
    <row r="33" spans="1:31" s="41" customFormat="1" x14ac:dyDescent="0.35">
      <c r="A33" s="55" t="s">
        <v>67</v>
      </c>
      <c r="B33" s="21">
        <v>2.94315996E-2</v>
      </c>
      <c r="C33" s="40">
        <v>0.30092290529999999</v>
      </c>
      <c r="D33" s="40">
        <v>3.2643362541999998</v>
      </c>
      <c r="E33" s="21">
        <v>2.3712834999999998E-3</v>
      </c>
      <c r="F33" s="40">
        <v>2.3022539299999999E-2</v>
      </c>
      <c r="G33" s="21">
        <v>0.16825133310000001</v>
      </c>
      <c r="H33" s="40">
        <v>2.8064053200000001E-2</v>
      </c>
      <c r="I33" s="40">
        <v>0.28304152900000001</v>
      </c>
      <c r="J33" s="40">
        <v>3.0592876308000001</v>
      </c>
      <c r="K33" s="21">
        <v>2.3125811999999998E-3</v>
      </c>
      <c r="L33" s="21">
        <v>2.2744609200000002E-2</v>
      </c>
      <c r="M33" s="21">
        <v>0.16966779809999999</v>
      </c>
      <c r="N33" s="21">
        <f t="shared" si="18"/>
        <v>70.332823721836718</v>
      </c>
      <c r="O33" s="21">
        <f t="shared" si="19"/>
        <v>74.06784171283833</v>
      </c>
      <c r="P33" s="21">
        <f t="shared" si="20"/>
        <v>109.94210327874463</v>
      </c>
      <c r="Q33" s="40">
        <f t="shared" si="21"/>
        <v>68.767157148903578</v>
      </c>
      <c r="R33" s="40">
        <f t="shared" si="22"/>
        <v>70.517896507391583</v>
      </c>
      <c r="S33" s="40">
        <f t="shared" si="23"/>
        <v>102.175919268914</v>
      </c>
      <c r="T33" s="33">
        <f t="shared" si="24"/>
        <v>0.27149130569999996</v>
      </c>
      <c r="U33" s="33">
        <f t="shared" si="25"/>
        <v>0.25497747580000002</v>
      </c>
      <c r="V33" s="33">
        <f t="shared" si="26"/>
        <v>2.9634133488999996</v>
      </c>
      <c r="W33" s="33">
        <f t="shared" si="27"/>
        <v>2.7762461018</v>
      </c>
      <c r="X33" s="33">
        <f t="shared" si="28"/>
        <v>20.108775056999399</v>
      </c>
      <c r="Y33" s="33">
        <f t="shared" si="29"/>
        <v>17.980475250180344</v>
      </c>
      <c r="Z33" s="33">
        <f t="shared" si="30"/>
        <v>325.80389646237421</v>
      </c>
      <c r="AA33" s="33">
        <f t="shared" si="31"/>
        <v>283.66549756815402</v>
      </c>
      <c r="AB33" s="32">
        <f t="shared" si="32"/>
        <v>90.219554882118828</v>
      </c>
      <c r="AC33" s="32">
        <f t="shared" si="33"/>
        <v>90.084828435194055</v>
      </c>
      <c r="AD33" s="32">
        <f t="shared" si="34"/>
        <v>90.781497925870141</v>
      </c>
      <c r="AE33" s="32">
        <f t="shared" si="35"/>
        <v>90.74812298946911</v>
      </c>
    </row>
    <row r="34" spans="1:31" ht="15" thickBot="1" x14ac:dyDescent="0.4"/>
    <row r="35" spans="1:31" ht="32.25" customHeight="1" thickBot="1" x14ac:dyDescent="0.4">
      <c r="A35" s="4"/>
      <c r="B35" s="106" t="s">
        <v>136</v>
      </c>
      <c r="C35" s="107"/>
      <c r="D35" s="108"/>
      <c r="E35" s="106" t="s">
        <v>137</v>
      </c>
      <c r="F35" s="107"/>
      <c r="G35" s="108"/>
      <c r="H35" s="106" t="s">
        <v>138</v>
      </c>
      <c r="I35" s="107"/>
      <c r="J35" s="108"/>
      <c r="K35" s="106" t="s">
        <v>139</v>
      </c>
      <c r="L35" s="107"/>
      <c r="M35" s="108"/>
      <c r="N35" s="102" t="s">
        <v>141</v>
      </c>
      <c r="O35" s="103"/>
      <c r="P35" s="104"/>
      <c r="Q35" s="102" t="s">
        <v>140</v>
      </c>
      <c r="R35" s="103"/>
      <c r="S35" s="104"/>
      <c r="T35" s="102" t="s">
        <v>48</v>
      </c>
      <c r="U35" s="103"/>
      <c r="V35" s="102" t="s">
        <v>49</v>
      </c>
      <c r="W35" s="103"/>
      <c r="X35" s="102" t="s">
        <v>50</v>
      </c>
      <c r="Y35" s="104"/>
      <c r="Z35" s="102" t="s">
        <v>51</v>
      </c>
      <c r="AA35" s="104"/>
      <c r="AB35" s="102" t="s">
        <v>52</v>
      </c>
      <c r="AC35" s="104"/>
      <c r="AD35" s="102" t="s">
        <v>53</v>
      </c>
      <c r="AE35" s="104"/>
    </row>
    <row r="36" spans="1:31" ht="15" thickBot="1" x14ac:dyDescent="0.4">
      <c r="A36" s="4" t="s">
        <v>1</v>
      </c>
      <c r="B36" s="29" t="s">
        <v>3</v>
      </c>
      <c r="C36" s="29" t="s">
        <v>4</v>
      </c>
      <c r="D36" s="28" t="s">
        <v>5</v>
      </c>
      <c r="E36" s="29" t="s">
        <v>3</v>
      </c>
      <c r="F36" s="29" t="s">
        <v>4</v>
      </c>
      <c r="G36" s="29" t="s">
        <v>5</v>
      </c>
      <c r="H36" s="7" t="s">
        <v>3</v>
      </c>
      <c r="I36" s="29" t="s">
        <v>4</v>
      </c>
      <c r="J36" s="7" t="s">
        <v>5</v>
      </c>
      <c r="K36" s="7" t="s">
        <v>3</v>
      </c>
      <c r="L36" s="29" t="s">
        <v>4</v>
      </c>
      <c r="M36" s="7" t="s">
        <v>5</v>
      </c>
      <c r="N36" s="29" t="s">
        <v>3</v>
      </c>
      <c r="O36" s="29" t="s">
        <v>4</v>
      </c>
      <c r="P36" s="28" t="s">
        <v>5</v>
      </c>
      <c r="Q36" s="7" t="s">
        <v>3</v>
      </c>
      <c r="R36" s="29" t="s">
        <v>4</v>
      </c>
      <c r="S36" s="7" t="s">
        <v>5</v>
      </c>
      <c r="T36" s="27" t="s">
        <v>36</v>
      </c>
      <c r="U36" s="27" t="s">
        <v>35</v>
      </c>
      <c r="V36" s="27" t="s">
        <v>36</v>
      </c>
      <c r="W36" s="27" t="s">
        <v>35</v>
      </c>
      <c r="X36" s="27" t="s">
        <v>36</v>
      </c>
      <c r="Y36" s="27" t="s">
        <v>35</v>
      </c>
      <c r="Z36" s="27" t="s">
        <v>35</v>
      </c>
      <c r="AA36" s="27" t="s">
        <v>36</v>
      </c>
      <c r="AB36" s="27" t="s">
        <v>35</v>
      </c>
      <c r="AC36" s="27" t="s">
        <v>36</v>
      </c>
      <c r="AD36" s="27" t="s">
        <v>35</v>
      </c>
      <c r="AE36" s="27" t="s">
        <v>36</v>
      </c>
    </row>
    <row r="37" spans="1:31" s="35" customFormat="1" x14ac:dyDescent="0.35">
      <c r="A37" s="48" t="s">
        <v>80</v>
      </c>
      <c r="B37" s="25">
        <v>3.5040156999999999E-3</v>
      </c>
      <c r="C37" s="33">
        <v>3.2600652600000002E-2</v>
      </c>
      <c r="D37" s="33">
        <v>0.1863451042</v>
      </c>
      <c r="E37" s="25">
        <v>2.1452566000000001E-3</v>
      </c>
      <c r="F37" s="33">
        <v>2.04066083E-2</v>
      </c>
      <c r="G37" s="25">
        <v>0.12831823279999999</v>
      </c>
      <c r="H37" s="33">
        <v>3.4376287000000001E-3</v>
      </c>
      <c r="I37" s="33">
        <v>3.2687622499999999E-2</v>
      </c>
      <c r="J37" s="33">
        <v>0.18589460029999999</v>
      </c>
      <c r="K37" s="25">
        <v>2.1177161E-3</v>
      </c>
      <c r="L37" s="25">
        <v>2.0406028499999999E-2</v>
      </c>
      <c r="M37" s="25">
        <v>0.1279541189</v>
      </c>
      <c r="N37" s="25">
        <f t="shared" ref="N37:N50" si="36">(B37/E37)/(15/85)</f>
        <v>9.2558106879459832</v>
      </c>
      <c r="O37" s="25">
        <f t="shared" ref="O37:O50" si="37">(C37/F37)/(15/85)</f>
        <v>9.0528043016339961</v>
      </c>
      <c r="P37" s="25">
        <f t="shared" ref="P37:P50" si="38">(D37/G37)/(15/85)</f>
        <v>8.2291936806245243</v>
      </c>
      <c r="Q37" s="33">
        <f t="shared" ref="Q37:Q50" si="39">(H37/K37)/(15/85)</f>
        <v>9.1985398640859675</v>
      </c>
      <c r="R37" s="33">
        <f t="shared" ref="R37:R50" si="40">(I37/L37)/(15/85)</f>
        <v>9.0772126890508513</v>
      </c>
      <c r="S37" s="33">
        <f t="shared" ref="S37:S50" si="41">(J37/M37)/(15/85)</f>
        <v>8.2326598322059414</v>
      </c>
      <c r="T37" s="33">
        <f t="shared" ref="T37:T50" si="42">C37-B37</f>
        <v>2.90966369E-2</v>
      </c>
      <c r="U37" s="33">
        <f t="shared" ref="U37:U50" si="43">I37-H37</f>
        <v>2.9249993799999999E-2</v>
      </c>
      <c r="V37" s="33">
        <f t="shared" ref="V37:V50" si="44">D37-C37</f>
        <v>0.1537444516</v>
      </c>
      <c r="W37" s="33">
        <f t="shared" ref="W37:W50" si="45">J37-I37</f>
        <v>0.15320697779999998</v>
      </c>
      <c r="X37" s="33">
        <f t="shared" ref="X37:X50" si="46">T37*O37</f>
        <v>0.26340615969140246</v>
      </c>
      <c r="Y37" s="33">
        <f t="shared" ref="Y37:Y50" si="47">U37*R37</f>
        <v>0.26550841487601873</v>
      </c>
      <c r="Z37" s="33">
        <f t="shared" ref="Z37:Z50" si="48">V37*P37</f>
        <v>1.265192869537803</v>
      </c>
      <c r="AA37" s="33">
        <f t="shared" ref="AA37:AA50" si="49">W37*S37</f>
        <v>1.2613009321477273</v>
      </c>
      <c r="AB37" s="32">
        <f t="shared" ref="AB37:AB50" si="50">T37*100/C37</f>
        <v>89.2517007466286</v>
      </c>
      <c r="AC37" s="32">
        <f t="shared" ref="AC37:AC50" si="51">U37*100/I37</f>
        <v>89.483393293593011</v>
      </c>
      <c r="AD37" s="32">
        <f t="shared" ref="AD37:AD50" si="52">V37*100/D37</f>
        <v>82.505227201992682</v>
      </c>
      <c r="AE37" s="32">
        <f t="shared" ref="AE37:AE50" si="53">W37*100/J37</f>
        <v>82.416045195907714</v>
      </c>
    </row>
    <row r="38" spans="1:31" s="35" customFormat="1" x14ac:dyDescent="0.35">
      <c r="A38" s="49" t="s">
        <v>79</v>
      </c>
      <c r="B38" s="25">
        <v>0.31706913060000003</v>
      </c>
      <c r="C38" s="33">
        <v>4.8216815264999999</v>
      </c>
      <c r="D38" s="33">
        <v>12.576621659300001</v>
      </c>
      <c r="E38" s="25">
        <v>4.7541864099999998E-2</v>
      </c>
      <c r="F38" s="33">
        <v>0.35509815900000002</v>
      </c>
      <c r="G38" s="25">
        <v>0.31843184450000001</v>
      </c>
      <c r="H38" s="33">
        <v>0.31844492530000001</v>
      </c>
      <c r="I38" s="33">
        <v>4.7969176062000001</v>
      </c>
      <c r="J38" s="33">
        <v>12.571652101</v>
      </c>
      <c r="K38" s="25">
        <v>4.7552636500000002E-2</v>
      </c>
      <c r="L38" s="25">
        <v>0.35306216740000002</v>
      </c>
      <c r="M38" s="25">
        <v>0.3183337383</v>
      </c>
      <c r="N38" s="25">
        <f t="shared" si="36"/>
        <v>37.792482634268438</v>
      </c>
      <c r="O38" s="25">
        <f t="shared" si="37"/>
        <v>76.944532915756398</v>
      </c>
      <c r="P38" s="25">
        <f t="shared" si="38"/>
        <v>223.80777540618533</v>
      </c>
      <c r="Q38" s="33">
        <f t="shared" si="39"/>
        <v>37.947869480731448</v>
      </c>
      <c r="R38" s="33">
        <f t="shared" si="40"/>
        <v>76.990784093283168</v>
      </c>
      <c r="S38" s="33">
        <f t="shared" si="41"/>
        <v>223.78828673990617</v>
      </c>
      <c r="T38" s="33">
        <f t="shared" si="42"/>
        <v>4.5046123958999997</v>
      </c>
      <c r="U38" s="33">
        <f t="shared" si="43"/>
        <v>4.4784726809000004</v>
      </c>
      <c r="V38" s="33">
        <f t="shared" si="44"/>
        <v>7.7549401328000007</v>
      </c>
      <c r="W38" s="33">
        <f t="shared" si="45"/>
        <v>7.7747344947999997</v>
      </c>
      <c r="X38" s="33">
        <f t="shared" si="46"/>
        <v>346.60529676905179</v>
      </c>
      <c r="Y38" s="33">
        <f t="shared" si="47"/>
        <v>344.80112324283897</v>
      </c>
      <c r="Z38" s="33">
        <f t="shared" si="48"/>
        <v>1735.6158995301155</v>
      </c>
      <c r="AA38" s="33">
        <f t="shared" si="49"/>
        <v>1739.8945124489419</v>
      </c>
      <c r="AB38" s="32">
        <f t="shared" si="50"/>
        <v>93.424096368509922</v>
      </c>
      <c r="AC38" s="32">
        <f t="shared" si="51"/>
        <v>93.361467687324662</v>
      </c>
      <c r="AD38" s="32">
        <f t="shared" si="52"/>
        <v>61.661552226670317</v>
      </c>
      <c r="AE38" s="32">
        <f t="shared" si="53"/>
        <v>61.8433793135396</v>
      </c>
    </row>
    <row r="39" spans="1:31" s="35" customFormat="1" x14ac:dyDescent="0.35">
      <c r="A39" s="50" t="s">
        <v>78</v>
      </c>
      <c r="B39" s="25">
        <v>0.1610650944</v>
      </c>
      <c r="C39" s="33">
        <v>1.5208705012999999</v>
      </c>
      <c r="D39" s="33">
        <v>6.0778512566999998</v>
      </c>
      <c r="E39" s="25">
        <v>2.4838550000000001E-2</v>
      </c>
      <c r="F39" s="33">
        <v>0.20787752139999999</v>
      </c>
      <c r="G39" s="25">
        <v>0.54379814370000001</v>
      </c>
      <c r="H39" s="33">
        <v>0.1607468799</v>
      </c>
      <c r="I39" s="33">
        <v>1.5284628053</v>
      </c>
      <c r="J39" s="33">
        <v>6.0837333990999998</v>
      </c>
      <c r="K39" s="25">
        <v>2.47942999E-2</v>
      </c>
      <c r="L39" s="25">
        <v>0.20832299200000001</v>
      </c>
      <c r="M39" s="25">
        <v>0.54403810389999996</v>
      </c>
      <c r="N39" s="25">
        <f t="shared" si="36"/>
        <v>36.745389791272032</v>
      </c>
      <c r="O39" s="25">
        <f t="shared" si="37"/>
        <v>41.458384321650534</v>
      </c>
      <c r="P39" s="25">
        <f t="shared" si="38"/>
        <v>63.334451432589539</v>
      </c>
      <c r="Q39" s="33">
        <f t="shared" si="39"/>
        <v>36.738241844852411</v>
      </c>
      <c r="R39" s="33">
        <f t="shared" si="40"/>
        <v>41.576252082791378</v>
      </c>
      <c r="S39" s="33">
        <f t="shared" si="41"/>
        <v>63.367784378396124</v>
      </c>
      <c r="T39" s="33">
        <f t="shared" si="42"/>
        <v>1.3598054068999998</v>
      </c>
      <c r="U39" s="33">
        <f t="shared" si="43"/>
        <v>1.3677159254</v>
      </c>
      <c r="V39" s="33">
        <f t="shared" si="44"/>
        <v>4.5569807553999997</v>
      </c>
      <c r="W39" s="33">
        <f t="shared" si="45"/>
        <v>4.5552705937999995</v>
      </c>
      <c r="X39" s="33">
        <f t="shared" si="46"/>
        <v>56.375335161918578</v>
      </c>
      <c r="Y39" s="33">
        <f t="shared" si="47"/>
        <v>56.864502092078688</v>
      </c>
      <c r="Z39" s="33">
        <f t="shared" si="48"/>
        <v>288.61387633212649</v>
      </c>
      <c r="AA39" s="33">
        <f t="shared" si="49"/>
        <v>288.65740477316683</v>
      </c>
      <c r="AB39" s="32">
        <f t="shared" si="50"/>
        <v>89.4096772695423</v>
      </c>
      <c r="AC39" s="32">
        <f t="shared" si="51"/>
        <v>89.483101627163947</v>
      </c>
      <c r="AD39" s="32">
        <f t="shared" si="52"/>
        <v>74.97683906588783</v>
      </c>
      <c r="AE39" s="32">
        <f t="shared" si="53"/>
        <v>74.876236267583423</v>
      </c>
    </row>
    <row r="40" spans="1:31" s="35" customFormat="1" x14ac:dyDescent="0.35">
      <c r="A40" s="48" t="s">
        <v>77</v>
      </c>
      <c r="B40" s="25">
        <v>9.0128682200000004E-2</v>
      </c>
      <c r="C40" s="33">
        <v>0.70737099270000003</v>
      </c>
      <c r="D40" s="33">
        <v>2.4800366254999999</v>
      </c>
      <c r="E40" s="25">
        <v>3.07616925E-2</v>
      </c>
      <c r="F40" s="33">
        <v>0.24117437050000001</v>
      </c>
      <c r="G40" s="25">
        <v>0.84328545420000001</v>
      </c>
      <c r="H40" s="33">
        <v>9.0026025100000004E-2</v>
      </c>
      <c r="I40" s="33">
        <v>0.70605991160000003</v>
      </c>
      <c r="J40" s="33">
        <v>2.4762695461000002</v>
      </c>
      <c r="K40" s="25">
        <v>3.0955650000000001E-2</v>
      </c>
      <c r="L40" s="25">
        <v>0.24198651160000001</v>
      </c>
      <c r="M40" s="25">
        <v>0.84367232329999997</v>
      </c>
      <c r="N40" s="25">
        <f t="shared" si="36"/>
        <v>16.60276654586978</v>
      </c>
      <c r="O40" s="25">
        <f t="shared" si="37"/>
        <v>16.620487562545538</v>
      </c>
      <c r="P40" s="25">
        <f t="shared" si="38"/>
        <v>16.665223866769423</v>
      </c>
      <c r="Q40" s="33">
        <f t="shared" si="39"/>
        <v>16.479947136198614</v>
      </c>
      <c r="R40" s="33">
        <f t="shared" si="40"/>
        <v>16.534004888449878</v>
      </c>
      <c r="S40" s="33">
        <f t="shared" si="41"/>
        <v>16.632279745387574</v>
      </c>
      <c r="T40" s="33">
        <f t="shared" si="42"/>
        <v>0.6172423105</v>
      </c>
      <c r="U40" s="33">
        <f t="shared" si="43"/>
        <v>0.61603388650000002</v>
      </c>
      <c r="V40" s="33">
        <f t="shared" si="44"/>
        <v>1.7726656327999999</v>
      </c>
      <c r="W40" s="33">
        <f t="shared" si="45"/>
        <v>1.7702096345</v>
      </c>
      <c r="X40" s="33">
        <f t="shared" si="46"/>
        <v>10.258868144742122</v>
      </c>
      <c r="Y40" s="33">
        <f t="shared" si="47"/>
        <v>10.185507290841779</v>
      </c>
      <c r="Z40" s="33">
        <f t="shared" si="48"/>
        <v>29.541869611540481</v>
      </c>
      <c r="AA40" s="33">
        <f t="shared" si="49"/>
        <v>29.442621848984292</v>
      </c>
      <c r="AB40" s="32">
        <f t="shared" si="50"/>
        <v>87.258640355609813</v>
      </c>
      <c r="AC40" s="32">
        <f t="shared" si="51"/>
        <v>87.249520384751435</v>
      </c>
      <c r="AD40" s="32">
        <f t="shared" si="52"/>
        <v>71.477397332493538</v>
      </c>
      <c r="AE40" s="32">
        <f t="shared" si="53"/>
        <v>71.486952512418981</v>
      </c>
    </row>
    <row r="41" spans="1:31" s="35" customFormat="1" x14ac:dyDescent="0.35">
      <c r="A41" s="48" t="s">
        <v>76</v>
      </c>
      <c r="B41" s="25">
        <v>5.65006942E-2</v>
      </c>
      <c r="C41" s="33">
        <v>0.53148562340000005</v>
      </c>
      <c r="D41" s="33">
        <v>3.1164729168999998</v>
      </c>
      <c r="E41" s="25">
        <v>3.12192276E-2</v>
      </c>
      <c r="F41" s="33">
        <v>0.27563768389999999</v>
      </c>
      <c r="G41" s="25">
        <v>1.157543693</v>
      </c>
      <c r="H41" s="33">
        <v>5.6880071499999997E-2</v>
      </c>
      <c r="I41" s="33">
        <v>0.52926520160000001</v>
      </c>
      <c r="J41" s="33">
        <v>3.1092619559000001</v>
      </c>
      <c r="K41" s="25">
        <v>3.1277861800000001E-2</v>
      </c>
      <c r="L41" s="25">
        <v>0.2765618708</v>
      </c>
      <c r="M41" s="25">
        <v>1.1587484865</v>
      </c>
      <c r="N41" s="25">
        <f t="shared" si="36"/>
        <v>10.255558035223993</v>
      </c>
      <c r="O41" s="25">
        <f t="shared" si="37"/>
        <v>10.926488074199543</v>
      </c>
      <c r="P41" s="25">
        <f t="shared" si="38"/>
        <v>15.256454942100111</v>
      </c>
      <c r="Q41" s="33">
        <f t="shared" si="39"/>
        <v>10.305065200034441</v>
      </c>
      <c r="R41" s="33">
        <f t="shared" si="40"/>
        <v>10.844479273508492</v>
      </c>
      <c r="S41" s="33">
        <f t="shared" si="41"/>
        <v>15.205328238789749</v>
      </c>
      <c r="T41" s="33">
        <f t="shared" si="42"/>
        <v>0.47498492920000007</v>
      </c>
      <c r="U41" s="33">
        <f t="shared" si="43"/>
        <v>0.47238513009999999</v>
      </c>
      <c r="V41" s="33">
        <f t="shared" si="44"/>
        <v>2.5849872934999998</v>
      </c>
      <c r="W41" s="33">
        <f t="shared" si="45"/>
        <v>2.5799967543000002</v>
      </c>
      <c r="X41" s="33">
        <f t="shared" si="46"/>
        <v>5.1899171643283148</v>
      </c>
      <c r="Y41" s="33">
        <f t="shared" si="47"/>
        <v>5.1227707524830626</v>
      </c>
      <c r="Z41" s="33">
        <f t="shared" si="48"/>
        <v>39.437742169184062</v>
      </c>
      <c r="AA41" s="33">
        <f t="shared" si="49"/>
        <v>39.229697504143687</v>
      </c>
      <c r="AB41" s="32">
        <f t="shared" si="50"/>
        <v>89.369290209854427</v>
      </c>
      <c r="AC41" s="32">
        <f t="shared" si="51"/>
        <v>89.253011282803371</v>
      </c>
      <c r="AD41" s="32">
        <f t="shared" si="52"/>
        <v>82.945925166945571</v>
      </c>
      <c r="AE41" s="32">
        <f t="shared" si="53"/>
        <v>82.977786718945012</v>
      </c>
    </row>
    <row r="42" spans="1:31" s="35" customFormat="1" x14ac:dyDescent="0.35">
      <c r="A42" s="48" t="s">
        <v>75</v>
      </c>
      <c r="B42" s="25">
        <v>2.2360668899999998E-2</v>
      </c>
      <c r="C42" s="33">
        <v>0.2259530518</v>
      </c>
      <c r="D42" s="33">
        <v>2.0193485726999998</v>
      </c>
      <c r="E42" s="25">
        <v>1.76175901E-2</v>
      </c>
      <c r="F42" s="33">
        <v>0.1704682444</v>
      </c>
      <c r="G42" s="25">
        <v>1.1384372116000001</v>
      </c>
      <c r="H42" s="33">
        <v>2.2398347700000001E-2</v>
      </c>
      <c r="I42" s="33">
        <v>0.2263137409</v>
      </c>
      <c r="J42" s="33">
        <v>2.0131188931000001</v>
      </c>
      <c r="K42" s="25">
        <v>1.7724803500000001E-2</v>
      </c>
      <c r="L42" s="25">
        <v>0.1713715086</v>
      </c>
      <c r="M42" s="25">
        <v>1.1351550436</v>
      </c>
      <c r="N42" s="25">
        <f t="shared" si="36"/>
        <v>7.1922695658584983</v>
      </c>
      <c r="O42" s="25">
        <f t="shared" si="37"/>
        <v>7.5110800335470964</v>
      </c>
      <c r="P42" s="25">
        <f t="shared" si="38"/>
        <v>10.051476821648894</v>
      </c>
      <c r="Q42" s="33">
        <f t="shared" si="39"/>
        <v>7.1608111367779061</v>
      </c>
      <c r="R42" s="33">
        <f t="shared" si="40"/>
        <v>7.4834174142682821</v>
      </c>
      <c r="S42" s="33">
        <f t="shared" si="41"/>
        <v>10.049441080214628</v>
      </c>
      <c r="T42" s="33">
        <f t="shared" si="42"/>
        <v>0.20359238290000001</v>
      </c>
      <c r="U42" s="33">
        <f t="shared" si="43"/>
        <v>0.20391539320000002</v>
      </c>
      <c r="V42" s="33">
        <f t="shared" si="44"/>
        <v>1.7933955208999999</v>
      </c>
      <c r="W42" s="33">
        <f t="shared" si="45"/>
        <v>1.7868051522000001</v>
      </c>
      <c r="X42" s="33">
        <f t="shared" si="46"/>
        <v>1.5291986821824655</v>
      </c>
      <c r="Y42" s="33">
        <f t="shared" si="47"/>
        <v>1.5259840045102442</v>
      </c>
      <c r="Z42" s="33">
        <f t="shared" si="48"/>
        <v>18.026273510375294</v>
      </c>
      <c r="AA42" s="33">
        <f t="shared" si="49"/>
        <v>17.956393098857831</v>
      </c>
      <c r="AB42" s="32">
        <f t="shared" si="50"/>
        <v>90.103842934685247</v>
      </c>
      <c r="AC42" s="32">
        <f t="shared" si="51"/>
        <v>90.102966081101982</v>
      </c>
      <c r="AD42" s="32">
        <f t="shared" si="52"/>
        <v>88.810596899678089</v>
      </c>
      <c r="AE42" s="32">
        <f t="shared" si="53"/>
        <v>88.758053899563791</v>
      </c>
    </row>
    <row r="43" spans="1:31" s="35" customFormat="1" x14ac:dyDescent="0.35">
      <c r="A43" s="48" t="s">
        <v>74</v>
      </c>
      <c r="B43" s="25">
        <v>2.2155148E-2</v>
      </c>
      <c r="C43" s="33">
        <v>0.2225547645</v>
      </c>
      <c r="D43" s="33">
        <v>1.9857431728999999</v>
      </c>
      <c r="E43" s="25">
        <v>1.7516542400000001E-2</v>
      </c>
      <c r="F43" s="33">
        <v>0.1701901062</v>
      </c>
      <c r="G43" s="25">
        <v>1.1387348743000001</v>
      </c>
      <c r="H43" s="33">
        <v>2.1918113999999999E-2</v>
      </c>
      <c r="I43" s="33">
        <v>0.22246365030000001</v>
      </c>
      <c r="J43" s="33">
        <v>1.9901087784</v>
      </c>
      <c r="K43" s="25">
        <v>1.7606628999999999E-2</v>
      </c>
      <c r="L43" s="25">
        <v>0.1705949823</v>
      </c>
      <c r="M43" s="25">
        <v>1.1364063230000001</v>
      </c>
      <c r="N43" s="25">
        <f t="shared" si="36"/>
        <v>7.167272844135419</v>
      </c>
      <c r="O43" s="25">
        <f t="shared" si="37"/>
        <v>7.4102055263891717</v>
      </c>
      <c r="P43" s="25">
        <f t="shared" si="38"/>
        <v>9.8816194185239681</v>
      </c>
      <c r="Q43" s="33">
        <f t="shared" si="39"/>
        <v>7.05431153232115</v>
      </c>
      <c r="R43" s="33">
        <f t="shared" si="40"/>
        <v>7.3895922066636306</v>
      </c>
      <c r="S43" s="33">
        <f t="shared" si="41"/>
        <v>9.923636334431059</v>
      </c>
      <c r="T43" s="33">
        <f t="shared" si="42"/>
        <v>0.20039961649999999</v>
      </c>
      <c r="U43" s="33">
        <f t="shared" si="43"/>
        <v>0.20054553630000002</v>
      </c>
      <c r="V43" s="33">
        <f t="shared" si="44"/>
        <v>1.7631884084</v>
      </c>
      <c r="W43" s="33">
        <f t="shared" si="45"/>
        <v>1.7676451281000001</v>
      </c>
      <c r="X43" s="33">
        <f t="shared" si="46"/>
        <v>1.4850023456745705</v>
      </c>
      <c r="Y43" s="33">
        <f t="shared" si="47"/>
        <v>1.4819497321236583</v>
      </c>
      <c r="Z43" s="33">
        <f t="shared" si="48"/>
        <v>17.423156814961811</v>
      </c>
      <c r="AA43" s="33">
        <f t="shared" si="49"/>
        <v>17.541467419593204</v>
      </c>
      <c r="AB43" s="32">
        <f t="shared" si="50"/>
        <v>90.045080342461048</v>
      </c>
      <c r="AC43" s="32">
        <f t="shared" si="51"/>
        <v>90.147552658403896</v>
      </c>
      <c r="AD43" s="32">
        <f t="shared" si="52"/>
        <v>88.792369147366699</v>
      </c>
      <c r="AE43" s="32">
        <f t="shared" si="53"/>
        <v>88.821533138562643</v>
      </c>
    </row>
    <row r="44" spans="1:31" s="35" customFormat="1" x14ac:dyDescent="0.35">
      <c r="A44" s="48" t="s">
        <v>73</v>
      </c>
      <c r="B44" s="25">
        <v>2.3277428400000001E-2</v>
      </c>
      <c r="C44" s="33">
        <v>0.2007124602</v>
      </c>
      <c r="D44" s="33">
        <v>1.2583891867000001</v>
      </c>
      <c r="E44" s="25">
        <v>1.98840897E-2</v>
      </c>
      <c r="F44" s="33">
        <v>0.182805774</v>
      </c>
      <c r="G44" s="25">
        <v>1.4521693902999999</v>
      </c>
      <c r="H44" s="33">
        <v>2.29086979E-2</v>
      </c>
      <c r="I44" s="33">
        <v>0.2005492485</v>
      </c>
      <c r="J44" s="33">
        <v>1.2697310111</v>
      </c>
      <c r="K44" s="25">
        <v>1.9687307500000001E-2</v>
      </c>
      <c r="L44" s="25">
        <v>0.18261849029999999</v>
      </c>
      <c r="M44" s="25">
        <v>1.4473398223</v>
      </c>
      <c r="N44" s="25">
        <f t="shared" si="36"/>
        <v>6.6337171874657157</v>
      </c>
      <c r="O44" s="25">
        <f t="shared" si="37"/>
        <v>6.2217433449339516</v>
      </c>
      <c r="P44" s="25">
        <f t="shared" si="38"/>
        <v>4.9104960520435688</v>
      </c>
      <c r="Q44" s="33">
        <f t="shared" si="39"/>
        <v>6.5938907474608524</v>
      </c>
      <c r="R44" s="33">
        <f t="shared" si="40"/>
        <v>6.2230595578414984</v>
      </c>
      <c r="S44" s="33">
        <f t="shared" si="41"/>
        <v>4.971287520300085</v>
      </c>
      <c r="T44" s="33">
        <f t="shared" si="42"/>
        <v>0.1774350318</v>
      </c>
      <c r="U44" s="33">
        <f t="shared" si="43"/>
        <v>0.1776405506</v>
      </c>
      <c r="V44" s="33">
        <f t="shared" si="44"/>
        <v>1.0576767265</v>
      </c>
      <c r="W44" s="33">
        <f t="shared" si="45"/>
        <v>1.0691817626</v>
      </c>
      <c r="X44" s="33">
        <f t="shared" si="46"/>
        <v>1.1039552282597942</v>
      </c>
      <c r="Y44" s="33">
        <f t="shared" si="47"/>
        <v>1.1054677262715564</v>
      </c>
      <c r="Z44" s="33">
        <f t="shared" si="48"/>
        <v>5.1937173898166158</v>
      </c>
      <c r="AA44" s="33">
        <f t="shared" si="49"/>
        <v>5.3152099533458284</v>
      </c>
      <c r="AB44" s="32">
        <f t="shared" si="50"/>
        <v>88.402599232352003</v>
      </c>
      <c r="AC44" s="32">
        <f t="shared" si="51"/>
        <v>88.57702131952891</v>
      </c>
      <c r="AD44" s="32">
        <f t="shared" si="52"/>
        <v>84.050048878252952</v>
      </c>
      <c r="AE44" s="32">
        <f t="shared" si="53"/>
        <v>84.205375252963293</v>
      </c>
    </row>
    <row r="45" spans="1:31" s="35" customFormat="1" x14ac:dyDescent="0.35">
      <c r="A45" s="48" t="s">
        <v>72</v>
      </c>
      <c r="B45" s="25">
        <v>3.2706273799999998E-2</v>
      </c>
      <c r="C45" s="33">
        <v>0.3212546161</v>
      </c>
      <c r="D45" s="33">
        <v>2.8694698476</v>
      </c>
      <c r="E45" s="25">
        <v>1.9551037300000001E-2</v>
      </c>
      <c r="F45" s="33">
        <v>0.18444764359999999</v>
      </c>
      <c r="G45" s="25">
        <v>1.1612231911999999</v>
      </c>
      <c r="H45" s="33">
        <v>2.9610585799999999E-2</v>
      </c>
      <c r="I45" s="33">
        <v>0.2904573969</v>
      </c>
      <c r="J45" s="33">
        <v>2.6084378928</v>
      </c>
      <c r="K45" s="25">
        <v>1.8265517799999999E-2</v>
      </c>
      <c r="L45" s="25">
        <v>0.17281448660000001</v>
      </c>
      <c r="M45" s="25">
        <v>1.1299936693999999</v>
      </c>
      <c r="N45" s="25">
        <f t="shared" si="36"/>
        <v>9.4795763871481782</v>
      </c>
      <c r="O45" s="25">
        <f t="shared" si="37"/>
        <v>9.8696995474474409</v>
      </c>
      <c r="P45" s="25">
        <f t="shared" si="38"/>
        <v>14.002759555289874</v>
      </c>
      <c r="Q45" s="33">
        <f t="shared" si="39"/>
        <v>9.1863434352424065</v>
      </c>
      <c r="R45" s="33">
        <f t="shared" si="40"/>
        <v>9.5242319176036006</v>
      </c>
      <c r="S45" s="33">
        <f t="shared" si="41"/>
        <v>13.080735281506881</v>
      </c>
      <c r="T45" s="33">
        <f t="shared" si="42"/>
        <v>0.28854834229999998</v>
      </c>
      <c r="U45" s="33">
        <f t="shared" si="43"/>
        <v>0.26084681110000002</v>
      </c>
      <c r="V45" s="33">
        <f t="shared" si="44"/>
        <v>2.5482152315</v>
      </c>
      <c r="W45" s="33">
        <f t="shared" si="45"/>
        <v>2.3179804959000001</v>
      </c>
      <c r="X45" s="33">
        <f t="shared" si="46"/>
        <v>2.8478854434150191</v>
      </c>
      <c r="Y45" s="33">
        <f t="shared" si="47"/>
        <v>2.4843655238837372</v>
      </c>
      <c r="Z45" s="33">
        <f t="shared" si="48"/>
        <v>35.68204518182182</v>
      </c>
      <c r="AA45" s="33">
        <f t="shared" si="49"/>
        <v>30.320889254563948</v>
      </c>
      <c r="AB45" s="32">
        <f t="shared" si="50"/>
        <v>89.819205029004394</v>
      </c>
      <c r="AC45" s="32">
        <f t="shared" si="51"/>
        <v>89.805532199892824</v>
      </c>
      <c r="AD45" s="32">
        <f t="shared" si="52"/>
        <v>88.804391293092181</v>
      </c>
      <c r="AE45" s="32">
        <f t="shared" si="53"/>
        <v>88.864699531403772</v>
      </c>
    </row>
    <row r="46" spans="1:31" s="35" customFormat="1" x14ac:dyDescent="0.35">
      <c r="A46" s="48" t="s">
        <v>71</v>
      </c>
      <c r="B46" s="25">
        <v>0.2207121511</v>
      </c>
      <c r="C46" s="33">
        <v>2.4424088785000002</v>
      </c>
      <c r="D46" s="33">
        <v>9.0313740097000004</v>
      </c>
      <c r="E46" s="25">
        <v>5.5242723700000003E-2</v>
      </c>
      <c r="F46" s="33">
        <v>0.44131062729999998</v>
      </c>
      <c r="G46" s="25">
        <v>0.7798269203</v>
      </c>
      <c r="H46" s="33">
        <v>0.1764784526</v>
      </c>
      <c r="I46" s="33">
        <v>1.8845190898999999</v>
      </c>
      <c r="J46" s="33">
        <v>8.4403953833000003</v>
      </c>
      <c r="K46" s="25">
        <v>4.72374656E-2</v>
      </c>
      <c r="L46" s="25">
        <v>0.39495650189999998</v>
      </c>
      <c r="M46" s="25">
        <v>0.83426571199999999</v>
      </c>
      <c r="N46" s="25">
        <f t="shared" si="36"/>
        <v>22.640125355851463</v>
      </c>
      <c r="O46" s="25">
        <f t="shared" si="37"/>
        <v>31.361848371619008</v>
      </c>
      <c r="P46" s="25">
        <f t="shared" si="38"/>
        <v>65.627108686217866</v>
      </c>
      <c r="Q46" s="33">
        <f t="shared" si="39"/>
        <v>21.170580428712359</v>
      </c>
      <c r="R46" s="33">
        <f t="shared" si="40"/>
        <v>27.038272463070275</v>
      </c>
      <c r="S46" s="33">
        <f t="shared" si="41"/>
        <v>57.330544074947348</v>
      </c>
      <c r="T46" s="33">
        <f t="shared" si="42"/>
        <v>2.2216967274000003</v>
      </c>
      <c r="U46" s="33">
        <f t="shared" si="43"/>
        <v>1.7080406372999999</v>
      </c>
      <c r="V46" s="33">
        <f t="shared" si="44"/>
        <v>6.5889651312000002</v>
      </c>
      <c r="W46" s="33">
        <f t="shared" si="45"/>
        <v>6.5558762934000008</v>
      </c>
      <c r="X46" s="33">
        <f t="shared" si="46"/>
        <v>69.676515892440975</v>
      </c>
      <c r="Y46" s="33">
        <f t="shared" si="47"/>
        <v>46.182468129313591</v>
      </c>
      <c r="Z46" s="33">
        <f t="shared" si="48"/>
        <v>432.41473079496217</v>
      </c>
      <c r="AA46" s="33">
        <f t="shared" si="49"/>
        <v>375.85195478867121</v>
      </c>
      <c r="AB46" s="32">
        <f t="shared" si="50"/>
        <v>90.963341435462283</v>
      </c>
      <c r="AC46" s="32">
        <f t="shared" si="51"/>
        <v>90.635358721180978</v>
      </c>
      <c r="AD46" s="32">
        <f t="shared" si="52"/>
        <v>72.956397599337919</v>
      </c>
      <c r="AE46" s="32">
        <f t="shared" si="53"/>
        <v>77.672620720722719</v>
      </c>
    </row>
    <row r="47" spans="1:31" s="35" customFormat="1" x14ac:dyDescent="0.35">
      <c r="A47" s="48" t="s">
        <v>70</v>
      </c>
      <c r="B47" s="25">
        <v>9.6435985900000007E-2</v>
      </c>
      <c r="C47" s="33">
        <v>0.79101485949999994</v>
      </c>
      <c r="D47" s="33">
        <v>4.2193259343999996</v>
      </c>
      <c r="E47" s="25">
        <v>2.38704899E-2</v>
      </c>
      <c r="F47" s="33">
        <v>0.22482630449999999</v>
      </c>
      <c r="G47" s="25">
        <v>1.6300137628</v>
      </c>
      <c r="H47" s="33">
        <v>9.5327900100000001E-2</v>
      </c>
      <c r="I47" s="33">
        <v>0.79468137210000001</v>
      </c>
      <c r="J47" s="33">
        <v>4.2142582295000004</v>
      </c>
      <c r="K47" s="25">
        <v>2.3962353799999999E-2</v>
      </c>
      <c r="L47" s="25">
        <v>0.22406601470000001</v>
      </c>
      <c r="M47" s="25">
        <v>1.629762835</v>
      </c>
      <c r="N47" s="25">
        <f t="shared" si="36"/>
        <v>22.893145011098689</v>
      </c>
      <c r="O47" s="25">
        <f t="shared" si="37"/>
        <v>19.937246876584524</v>
      </c>
      <c r="P47" s="25">
        <f t="shared" si="38"/>
        <v>14.668289418118443</v>
      </c>
      <c r="Q47" s="33">
        <f t="shared" si="39"/>
        <v>22.543337704161601</v>
      </c>
      <c r="R47" s="33">
        <f t="shared" si="40"/>
        <v>20.097623675456926</v>
      </c>
      <c r="S47" s="33">
        <f t="shared" si="41"/>
        <v>14.652927481827952</v>
      </c>
      <c r="T47" s="33">
        <f t="shared" si="42"/>
        <v>0.69457887359999992</v>
      </c>
      <c r="U47" s="33">
        <f t="shared" si="43"/>
        <v>0.69935347199999998</v>
      </c>
      <c r="V47" s="33">
        <f t="shared" si="44"/>
        <v>3.4283110748999999</v>
      </c>
      <c r="W47" s="33">
        <f t="shared" si="45"/>
        <v>3.4195768574000005</v>
      </c>
      <c r="X47" s="33">
        <f t="shared" si="46"/>
        <v>13.847990478223196</v>
      </c>
      <c r="Y47" s="33">
        <f t="shared" si="47"/>
        <v>14.055342896380202</v>
      </c>
      <c r="Z47" s="33">
        <f t="shared" si="48"/>
        <v>50.287459061973934</v>
      </c>
      <c r="AA47" s="33">
        <f t="shared" si="49"/>
        <v>50.106811710019329</v>
      </c>
      <c r="AB47" s="32">
        <f t="shared" si="50"/>
        <v>87.808574675707462</v>
      </c>
      <c r="AC47" s="32">
        <f t="shared" si="51"/>
        <v>88.00426140000117</v>
      </c>
      <c r="AD47" s="32">
        <f t="shared" si="52"/>
        <v>81.2525775017548</v>
      </c>
      <c r="AE47" s="32">
        <f t="shared" si="53"/>
        <v>81.143030900736122</v>
      </c>
    </row>
    <row r="48" spans="1:31" s="35" customFormat="1" x14ac:dyDescent="0.35">
      <c r="A48" s="48" t="s">
        <v>69</v>
      </c>
      <c r="B48" s="25">
        <v>6.5217751199999993E-2</v>
      </c>
      <c r="C48" s="33">
        <v>0.59245931070000002</v>
      </c>
      <c r="D48" s="33">
        <v>3.5933619121999998</v>
      </c>
      <c r="E48" s="25">
        <v>3.3178978099999999E-2</v>
      </c>
      <c r="F48" s="33">
        <v>0.29615925069999999</v>
      </c>
      <c r="G48" s="25">
        <v>1.6136267930999999</v>
      </c>
      <c r="H48" s="33">
        <v>6.5260217499999995E-2</v>
      </c>
      <c r="I48" s="33">
        <v>0.58844799839999995</v>
      </c>
      <c r="J48" s="33">
        <v>3.6029650509</v>
      </c>
      <c r="K48" s="25">
        <v>3.3138427599999999E-2</v>
      </c>
      <c r="L48" s="25">
        <v>0.29737864110000001</v>
      </c>
      <c r="M48" s="25">
        <v>1.6138103881000001</v>
      </c>
      <c r="N48" s="25">
        <f t="shared" si="36"/>
        <v>11.138596724894308</v>
      </c>
      <c r="O48" s="25">
        <f t="shared" si="37"/>
        <v>11.336027557352271</v>
      </c>
      <c r="P48" s="25">
        <f t="shared" si="38"/>
        <v>12.61901714585092</v>
      </c>
      <c r="Q48" s="33">
        <f t="shared" si="39"/>
        <v>11.159488423242708</v>
      </c>
      <c r="R48" s="33">
        <f t="shared" si="40"/>
        <v>11.213107455416372</v>
      </c>
      <c r="S48" s="33">
        <f t="shared" si="41"/>
        <v>12.651301606217489</v>
      </c>
      <c r="T48" s="33">
        <f t="shared" si="42"/>
        <v>0.52724155950000007</v>
      </c>
      <c r="U48" s="33">
        <f t="shared" si="43"/>
        <v>0.52318778089999995</v>
      </c>
      <c r="V48" s="33">
        <f t="shared" si="44"/>
        <v>3.0009026015</v>
      </c>
      <c r="W48" s="33">
        <f t="shared" si="45"/>
        <v>3.0145170525</v>
      </c>
      <c r="X48" s="33">
        <f t="shared" si="46"/>
        <v>5.9768248478733872</v>
      </c>
      <c r="Y48" s="33">
        <f t="shared" si="47"/>
        <v>5.8665608065925365</v>
      </c>
      <c r="Z48" s="33">
        <f t="shared" si="48"/>
        <v>37.86844138135713</v>
      </c>
      <c r="AA48" s="33">
        <f t="shared" si="49"/>
        <v>38.137564428263261</v>
      </c>
      <c r="AB48" s="32">
        <f t="shared" si="50"/>
        <v>88.992028647006293</v>
      </c>
      <c r="AC48" s="32">
        <f t="shared" si="51"/>
        <v>88.909773220837934</v>
      </c>
      <c r="AD48" s="32">
        <f t="shared" si="52"/>
        <v>83.512395211611945</v>
      </c>
      <c r="AE48" s="32">
        <f t="shared" si="53"/>
        <v>83.667673982765692</v>
      </c>
    </row>
    <row r="49" spans="1:31" s="35" customFormat="1" x14ac:dyDescent="0.35">
      <c r="A49" s="48" t="s">
        <v>68</v>
      </c>
      <c r="B49" s="25">
        <v>1.1611451199999999E-2</v>
      </c>
      <c r="C49" s="33">
        <v>0.11938568149999999</v>
      </c>
      <c r="D49" s="33">
        <v>1.1630535978000001</v>
      </c>
      <c r="E49" s="25">
        <v>1.0941852E-2</v>
      </c>
      <c r="F49" s="33">
        <v>0.1096224676</v>
      </c>
      <c r="G49" s="25">
        <v>0.80465916739999999</v>
      </c>
      <c r="H49" s="33">
        <v>1.14622215E-2</v>
      </c>
      <c r="I49" s="33">
        <v>0.11826286630000001</v>
      </c>
      <c r="J49" s="33">
        <v>1.1615499705000001</v>
      </c>
      <c r="K49" s="25">
        <v>1.10720135E-2</v>
      </c>
      <c r="L49" s="25">
        <v>0.1084979943</v>
      </c>
      <c r="M49" s="25">
        <v>0.80286537140000003</v>
      </c>
      <c r="N49" s="25">
        <f t="shared" si="36"/>
        <v>6.0134448415740458</v>
      </c>
      <c r="O49" s="25">
        <f t="shared" si="37"/>
        <v>6.1713522478062997</v>
      </c>
      <c r="P49" s="25">
        <f t="shared" si="38"/>
        <v>8.1905946284009232</v>
      </c>
      <c r="Q49" s="33">
        <f t="shared" si="39"/>
        <v>5.8663754790400136</v>
      </c>
      <c r="R49" s="33">
        <f t="shared" si="40"/>
        <v>6.1766694093318062</v>
      </c>
      <c r="S49" s="33">
        <f t="shared" si="41"/>
        <v>8.1982817219061328</v>
      </c>
      <c r="T49" s="33">
        <f t="shared" si="42"/>
        <v>0.1077742303</v>
      </c>
      <c r="U49" s="33">
        <f t="shared" si="43"/>
        <v>0.10680064480000001</v>
      </c>
      <c r="V49" s="33">
        <f t="shared" si="44"/>
        <v>1.0436679163</v>
      </c>
      <c r="W49" s="33">
        <f t="shared" si="45"/>
        <v>1.0432871042</v>
      </c>
      <c r="X49" s="33">
        <f t="shared" si="46"/>
        <v>0.66511273841749874</v>
      </c>
      <c r="Y49" s="33">
        <f t="shared" si="47"/>
        <v>0.65967227563307207</v>
      </c>
      <c r="Z49" s="33">
        <f t="shared" si="48"/>
        <v>8.5482608290811637</v>
      </c>
      <c r="AA49" s="33">
        <f t="shared" si="49"/>
        <v>8.5531615970632391</v>
      </c>
      <c r="AB49" s="32">
        <f t="shared" si="50"/>
        <v>90.274000153025057</v>
      </c>
      <c r="AC49" s="32">
        <f t="shared" si="51"/>
        <v>90.307843993123313</v>
      </c>
      <c r="AD49" s="32">
        <f t="shared" si="52"/>
        <v>89.735152212604234</v>
      </c>
      <c r="AE49" s="32">
        <f t="shared" si="53"/>
        <v>89.818529610991021</v>
      </c>
    </row>
    <row r="50" spans="1:31" s="35" customFormat="1" x14ac:dyDescent="0.35">
      <c r="A50" s="51" t="s">
        <v>67</v>
      </c>
      <c r="B50" s="25">
        <v>2.9900131100000001E-2</v>
      </c>
      <c r="C50" s="33">
        <v>0.29659270399999998</v>
      </c>
      <c r="D50" s="33">
        <v>3.1203615881000002</v>
      </c>
      <c r="E50" s="25">
        <v>8.5694503999999994E-3</v>
      </c>
      <c r="F50" s="33">
        <v>8.6417049699999998E-2</v>
      </c>
      <c r="G50" s="25">
        <v>0.68774939629999998</v>
      </c>
      <c r="H50" s="33">
        <v>2.7449490699999999E-2</v>
      </c>
      <c r="I50" s="33">
        <v>0.28372385280000001</v>
      </c>
      <c r="J50" s="33">
        <v>2.9115480448</v>
      </c>
      <c r="K50" s="25">
        <v>8.2342674000000001E-3</v>
      </c>
      <c r="L50" s="25">
        <v>8.2393767199999995E-2</v>
      </c>
      <c r="M50" s="25">
        <v>0.66930889859999998</v>
      </c>
      <c r="N50" s="25">
        <f t="shared" si="36"/>
        <v>19.771871978316526</v>
      </c>
      <c r="O50" s="25">
        <f t="shared" si="37"/>
        <v>19.44861569757262</v>
      </c>
      <c r="P50" s="25">
        <f t="shared" si="38"/>
        <v>25.710017477820266</v>
      </c>
      <c r="Q50" s="33">
        <f t="shared" si="39"/>
        <v>18.890218936376375</v>
      </c>
      <c r="R50" s="33">
        <f t="shared" si="40"/>
        <v>19.51322962691285</v>
      </c>
      <c r="S50" s="33">
        <f t="shared" si="41"/>
        <v>24.650460031798932</v>
      </c>
      <c r="T50" s="33">
        <f t="shared" si="42"/>
        <v>0.26669257289999998</v>
      </c>
      <c r="U50" s="33">
        <f t="shared" si="43"/>
        <v>0.25627436209999999</v>
      </c>
      <c r="V50" s="33">
        <f t="shared" si="44"/>
        <v>2.8237688841000002</v>
      </c>
      <c r="W50" s="33">
        <f t="shared" si="45"/>
        <v>2.6278241919999998</v>
      </c>
      <c r="X50" s="33">
        <f t="shared" si="46"/>
        <v>5.1868013597289702</v>
      </c>
      <c r="Y50" s="33">
        <f t="shared" si="47"/>
        <v>5.0007404751479116</v>
      </c>
      <c r="Z50" s="33">
        <f t="shared" si="48"/>
        <v>72.599147363536034</v>
      </c>
      <c r="AA50" s="33">
        <f t="shared" si="49"/>
        <v>64.777075215490314</v>
      </c>
      <c r="AB50" s="32">
        <f t="shared" si="50"/>
        <v>89.918790753531141</v>
      </c>
      <c r="AC50" s="32">
        <f t="shared" si="51"/>
        <v>90.325279165248944</v>
      </c>
      <c r="AD50" s="32">
        <f t="shared" si="52"/>
        <v>90.49492516729137</v>
      </c>
      <c r="AE50" s="32">
        <f t="shared" si="53"/>
        <v>90.255223392012084</v>
      </c>
    </row>
  </sheetData>
  <mergeCells count="36">
    <mergeCell ref="H1:J1"/>
    <mergeCell ref="K1:M1"/>
    <mergeCell ref="B1:D1"/>
    <mergeCell ref="E1:G1"/>
    <mergeCell ref="Q1:S1"/>
    <mergeCell ref="N1:P1"/>
    <mergeCell ref="Q18:S18"/>
    <mergeCell ref="N18:P18"/>
    <mergeCell ref="H35:J35"/>
    <mergeCell ref="K35:M35"/>
    <mergeCell ref="B35:D35"/>
    <mergeCell ref="E35:G35"/>
    <mergeCell ref="Q35:S35"/>
    <mergeCell ref="N35:P35"/>
    <mergeCell ref="H18:J18"/>
    <mergeCell ref="K18:M18"/>
    <mergeCell ref="B18:D18"/>
    <mergeCell ref="E18:G18"/>
    <mergeCell ref="T1:U1"/>
    <mergeCell ref="T18:U18"/>
    <mergeCell ref="T35:U35"/>
    <mergeCell ref="V1:W1"/>
    <mergeCell ref="V18:W18"/>
    <mergeCell ref="V35:W35"/>
    <mergeCell ref="X18:Y18"/>
    <mergeCell ref="X35:Y35"/>
    <mergeCell ref="Z1:AA1"/>
    <mergeCell ref="Z18:AA18"/>
    <mergeCell ref="Z35:AA35"/>
    <mergeCell ref="X1:Y1"/>
    <mergeCell ref="AB1:AC1"/>
    <mergeCell ref="AB18:AC18"/>
    <mergeCell ref="AB35:AC35"/>
    <mergeCell ref="AD1:AE1"/>
    <mergeCell ref="AD18:AE18"/>
    <mergeCell ref="AD35:AE3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heetViews>
  <sheetFormatPr defaultColWidth="8.81640625" defaultRowHeight="14.5" x14ac:dyDescent="0.35"/>
  <cols>
    <col min="1" max="1" width="11.7265625" style="14" customWidth="1"/>
    <col min="2" max="2" width="28.26953125" style="12" customWidth="1"/>
    <col min="3" max="8" width="17.26953125" style="40" customWidth="1"/>
    <col min="9" max="11" width="17.26953125" style="2" customWidth="1"/>
    <col min="12" max="15" width="17" style="3" customWidth="1"/>
    <col min="16" max="16384" width="8.81640625" style="3"/>
  </cols>
  <sheetData>
    <row r="1" spans="1:15" ht="19.5" customHeight="1" thickBot="1" x14ac:dyDescent="0.4">
      <c r="A1" s="72"/>
      <c r="B1" s="69"/>
      <c r="C1" s="87" t="s">
        <v>81</v>
      </c>
      <c r="D1" s="88"/>
      <c r="E1" s="89"/>
      <c r="F1" s="87" t="s">
        <v>82</v>
      </c>
      <c r="G1" s="88"/>
      <c r="H1" s="89"/>
      <c r="I1" s="109" t="s">
        <v>37</v>
      </c>
      <c r="J1" s="110"/>
      <c r="K1" s="111"/>
    </row>
    <row r="2" spans="1:15" ht="15" thickBot="1" x14ac:dyDescent="0.4">
      <c r="A2" s="74" t="s">
        <v>1</v>
      </c>
      <c r="B2" s="56" t="s">
        <v>83</v>
      </c>
      <c r="C2" s="76" t="s">
        <v>3</v>
      </c>
      <c r="D2" s="76" t="s">
        <v>4</v>
      </c>
      <c r="E2" s="76" t="s">
        <v>5</v>
      </c>
      <c r="F2" s="76" t="s">
        <v>3</v>
      </c>
      <c r="G2" s="76" t="s">
        <v>4</v>
      </c>
      <c r="H2" s="76" t="s">
        <v>5</v>
      </c>
      <c r="I2" s="75" t="s">
        <v>3</v>
      </c>
      <c r="J2" s="75" t="s">
        <v>4</v>
      </c>
      <c r="K2" s="75" t="s">
        <v>5</v>
      </c>
      <c r="L2" s="8" t="s">
        <v>38</v>
      </c>
      <c r="M2" s="8" t="s">
        <v>39</v>
      </c>
      <c r="N2" s="8" t="s">
        <v>40</v>
      </c>
      <c r="O2" s="8" t="s">
        <v>41</v>
      </c>
    </row>
    <row r="3" spans="1:15" s="62" customFormat="1" ht="16.5" x14ac:dyDescent="0.35">
      <c r="A3" s="58" t="s">
        <v>84</v>
      </c>
      <c r="B3" s="59" t="s">
        <v>85</v>
      </c>
      <c r="C3" s="77">
        <v>9.1663412700000002E-2</v>
      </c>
      <c r="D3" s="77">
        <v>0.99058673949999998</v>
      </c>
      <c r="E3" s="77">
        <v>5.8992237753000003</v>
      </c>
      <c r="F3" s="77">
        <v>0.13175044120000001</v>
      </c>
      <c r="G3" s="77">
        <v>1.3785671664000001</v>
      </c>
      <c r="H3" s="77">
        <v>8.7776649687999999</v>
      </c>
      <c r="I3" s="64">
        <f t="shared" ref="I3:I29" si="0">F3/C3</f>
        <v>1.4373285623916119</v>
      </c>
      <c r="J3" s="64">
        <f t="shared" ref="J3:J29" si="1">G3/D3</f>
        <v>1.3916672931598435</v>
      </c>
      <c r="K3" s="64">
        <f t="shared" ref="K3:K29" si="2">H3/E3</f>
        <v>1.487935583246055</v>
      </c>
      <c r="L3" s="60">
        <v>9.7447199999999992</v>
      </c>
      <c r="M3" s="60">
        <v>10.45745</v>
      </c>
      <c r="N3" s="60">
        <v>9.8352799999999991</v>
      </c>
      <c r="O3" s="60">
        <v>10.546609999999999</v>
      </c>
    </row>
    <row r="4" spans="1:15" s="62" customFormat="1" ht="16.5" x14ac:dyDescent="0.35">
      <c r="A4" s="58" t="s">
        <v>86</v>
      </c>
      <c r="B4" s="59" t="s">
        <v>85</v>
      </c>
      <c r="C4" s="77">
        <v>8.5379368400000002E-2</v>
      </c>
      <c r="D4" s="77">
        <v>0.92832703370000003</v>
      </c>
      <c r="E4" s="77">
        <v>5.5446260519999999</v>
      </c>
      <c r="F4" s="77">
        <v>0.1323074618</v>
      </c>
      <c r="G4" s="77">
        <v>1.3937310753000001</v>
      </c>
      <c r="H4" s="77">
        <v>8.5380870181000006</v>
      </c>
      <c r="I4" s="64">
        <f t="shared" si="0"/>
        <v>1.5496420772304518</v>
      </c>
      <c r="J4" s="64">
        <f t="shared" si="1"/>
        <v>1.5013363014379273</v>
      </c>
      <c r="K4" s="64">
        <f t="shared" si="2"/>
        <v>1.5398850955909336</v>
      </c>
      <c r="L4" s="60">
        <v>9.5687200000000008</v>
      </c>
      <c r="M4" s="60">
        <v>10.23297</v>
      </c>
      <c r="N4" s="60">
        <v>9.6441099999999995</v>
      </c>
      <c r="O4" s="60">
        <v>10.35764</v>
      </c>
    </row>
    <row r="5" spans="1:15" s="62" customFormat="1" ht="17.5" x14ac:dyDescent="0.45">
      <c r="A5" s="58" t="s">
        <v>87</v>
      </c>
      <c r="B5" s="59" t="s">
        <v>88</v>
      </c>
      <c r="C5" s="77">
        <v>9.7736328100000006E-2</v>
      </c>
      <c r="D5" s="77">
        <v>0.91898325359999999</v>
      </c>
      <c r="E5" s="77">
        <v>3.7785610002999999</v>
      </c>
      <c r="F5" s="77">
        <v>0.1326359748</v>
      </c>
      <c r="G5" s="77">
        <v>1.3729548116000001</v>
      </c>
      <c r="H5" s="77">
        <v>8.4154085073000005</v>
      </c>
      <c r="I5" s="64">
        <f t="shared" si="0"/>
        <v>1.3570795770462345</v>
      </c>
      <c r="J5" s="64">
        <f t="shared" si="1"/>
        <v>1.4939932868435026</v>
      </c>
      <c r="K5" s="64">
        <f t="shared" si="2"/>
        <v>2.2271463942574585</v>
      </c>
      <c r="L5" s="60">
        <v>8.0413300000000003</v>
      </c>
      <c r="M5" s="60">
        <v>10.198829999999999</v>
      </c>
      <c r="N5" s="60">
        <v>8.14086</v>
      </c>
      <c r="O5" s="60">
        <v>10.322190000000001</v>
      </c>
    </row>
    <row r="6" spans="1:15" s="62" customFormat="1" ht="16.5" x14ac:dyDescent="0.35">
      <c r="A6" s="58" t="s">
        <v>89</v>
      </c>
      <c r="B6" s="59" t="s">
        <v>85</v>
      </c>
      <c r="C6" s="77">
        <v>7.9119870699999997E-2</v>
      </c>
      <c r="D6" s="77">
        <v>0.86513817640000001</v>
      </c>
      <c r="E6" s="77">
        <v>5.4156700479</v>
      </c>
      <c r="F6" s="77">
        <v>0.1169771414</v>
      </c>
      <c r="G6" s="77">
        <v>1.2418559842000001</v>
      </c>
      <c r="H6" s="77">
        <v>8.3424401909999997</v>
      </c>
      <c r="I6" s="64">
        <f t="shared" si="0"/>
        <v>1.4784799363935259</v>
      </c>
      <c r="J6" s="64">
        <f t="shared" si="1"/>
        <v>1.4354423583150526</v>
      </c>
      <c r="K6" s="64">
        <f t="shared" si="2"/>
        <v>1.5404262292963906</v>
      </c>
      <c r="L6" s="60">
        <v>9.5513100000000009</v>
      </c>
      <c r="M6" s="60">
        <v>10.23127</v>
      </c>
      <c r="N6" s="60">
        <v>9.6589299999999998</v>
      </c>
      <c r="O6" s="60">
        <v>10.363110000000001</v>
      </c>
    </row>
    <row r="7" spans="1:15" s="62" customFormat="1" ht="17.5" x14ac:dyDescent="0.45">
      <c r="A7" s="58" t="s">
        <v>90</v>
      </c>
      <c r="B7" s="59" t="s">
        <v>88</v>
      </c>
      <c r="C7" s="77">
        <v>0.16614883890000001</v>
      </c>
      <c r="D7" s="77">
        <v>1.3918075269000001</v>
      </c>
      <c r="E7" s="77">
        <v>3.7265025757000001</v>
      </c>
      <c r="F7" s="77">
        <v>0.19324615379999999</v>
      </c>
      <c r="G7" s="77">
        <v>2.2358389837999999</v>
      </c>
      <c r="H7" s="77">
        <v>8.0611492860999991</v>
      </c>
      <c r="I7" s="64">
        <f t="shared" si="0"/>
        <v>1.1630906064670667</v>
      </c>
      <c r="J7" s="64">
        <f t="shared" si="1"/>
        <v>1.6064282888165775</v>
      </c>
      <c r="K7" s="64">
        <f t="shared" si="2"/>
        <v>2.1631943417041013</v>
      </c>
      <c r="L7" s="60">
        <v>7.60093</v>
      </c>
      <c r="M7" s="60">
        <v>9.63706</v>
      </c>
      <c r="N7" s="60">
        <v>7.7185100000000002</v>
      </c>
      <c r="O7" s="60">
        <v>9.7740899999999993</v>
      </c>
    </row>
    <row r="8" spans="1:15" s="62" customFormat="1" ht="16.5" x14ac:dyDescent="0.35">
      <c r="A8" s="58" t="s">
        <v>91</v>
      </c>
      <c r="B8" s="59" t="s">
        <v>85</v>
      </c>
      <c r="C8" s="77">
        <v>0.14796399260000001</v>
      </c>
      <c r="D8" s="77">
        <v>1.6093276620999999</v>
      </c>
      <c r="E8" s="77">
        <v>5.4109990731000002</v>
      </c>
      <c r="F8" s="77">
        <v>0.18149821350000001</v>
      </c>
      <c r="G8" s="77">
        <v>2.0844135896</v>
      </c>
      <c r="H8" s="77">
        <v>8.2661510492999994</v>
      </c>
      <c r="I8" s="64">
        <f t="shared" si="0"/>
        <v>1.2266377130729034</v>
      </c>
      <c r="J8" s="64">
        <f t="shared" si="1"/>
        <v>1.2952077061050848</v>
      </c>
      <c r="K8" s="64">
        <f t="shared" si="2"/>
        <v>1.5276570809989554</v>
      </c>
      <c r="L8" s="60">
        <v>9.4981200000000001</v>
      </c>
      <c r="M8" s="60">
        <v>9.8909199999999995</v>
      </c>
      <c r="N8" s="60">
        <v>9.6188300000000009</v>
      </c>
      <c r="O8" s="60">
        <v>10.03622</v>
      </c>
    </row>
    <row r="9" spans="1:15" s="62" customFormat="1" ht="16.5" x14ac:dyDescent="0.35">
      <c r="A9" s="58" t="s">
        <v>92</v>
      </c>
      <c r="B9" s="63" t="s">
        <v>93</v>
      </c>
      <c r="C9" s="77">
        <v>2.6113144216999999</v>
      </c>
      <c r="D9" s="77">
        <v>3.3783171177</v>
      </c>
      <c r="E9" s="77">
        <v>3.8486493167</v>
      </c>
      <c r="F9" s="77">
        <v>1.9277531886999999</v>
      </c>
      <c r="G9" s="77">
        <v>6.7118820596999997</v>
      </c>
      <c r="H9" s="77">
        <v>9.3379890737999993</v>
      </c>
      <c r="I9" s="64">
        <f t="shared" si="0"/>
        <v>0.73823097390355896</v>
      </c>
      <c r="J9" s="64">
        <f t="shared" si="1"/>
        <v>1.9867531157849183</v>
      </c>
      <c r="K9" s="64">
        <f t="shared" si="2"/>
        <v>2.4263029196452743</v>
      </c>
      <c r="L9" s="60">
        <v>3.0709599999999999</v>
      </c>
      <c r="M9" s="60">
        <v>4.3432000000000004</v>
      </c>
      <c r="N9" s="60">
        <v>4.4356400000000002</v>
      </c>
      <c r="O9" s="60">
        <v>5.9270300000000002</v>
      </c>
    </row>
    <row r="10" spans="1:15" s="62" customFormat="1" ht="17.5" x14ac:dyDescent="0.45">
      <c r="A10" s="58" t="s">
        <v>94</v>
      </c>
      <c r="B10" s="59" t="s">
        <v>95</v>
      </c>
      <c r="C10" s="77">
        <v>0.10208179739999999</v>
      </c>
      <c r="D10" s="77">
        <v>0.98116345599999999</v>
      </c>
      <c r="E10" s="77">
        <v>3.7478572311999998</v>
      </c>
      <c r="F10" s="77">
        <v>0.14108440620000001</v>
      </c>
      <c r="G10" s="77">
        <v>1.6479523432000001</v>
      </c>
      <c r="H10" s="77">
        <v>7.7451623632000004</v>
      </c>
      <c r="I10" s="64">
        <f t="shared" si="0"/>
        <v>1.3820721205287088</v>
      </c>
      <c r="J10" s="64">
        <f t="shared" si="1"/>
        <v>1.6795900144083638</v>
      </c>
      <c r="K10" s="64">
        <f t="shared" si="2"/>
        <v>2.0665574714862154</v>
      </c>
      <c r="L10" s="60">
        <v>3.1425700000000001</v>
      </c>
      <c r="M10" s="60">
        <v>4.4002600000000003</v>
      </c>
      <c r="N10" s="60">
        <v>4.0505500000000003</v>
      </c>
      <c r="O10" s="60">
        <v>5.6731400000000001</v>
      </c>
    </row>
    <row r="11" spans="1:15" s="62" customFormat="1" ht="17.5" x14ac:dyDescent="0.45">
      <c r="A11" s="58" t="s">
        <v>96</v>
      </c>
      <c r="B11" s="59" t="s">
        <v>95</v>
      </c>
      <c r="C11" s="77">
        <v>0.1262396808</v>
      </c>
      <c r="D11" s="77">
        <v>1.1640259081</v>
      </c>
      <c r="E11" s="77">
        <v>3.9447986766000001</v>
      </c>
      <c r="F11" s="77">
        <v>0.14333437390000001</v>
      </c>
      <c r="G11" s="77">
        <v>1.6943663076</v>
      </c>
      <c r="H11" s="77">
        <v>7.8825558770999997</v>
      </c>
      <c r="I11" s="64">
        <f t="shared" si="0"/>
        <v>1.1354145779810938</v>
      </c>
      <c r="J11" s="64">
        <f t="shared" si="1"/>
        <v>1.4556087590573106</v>
      </c>
      <c r="K11" s="64">
        <f t="shared" si="2"/>
        <v>1.9982149973478318</v>
      </c>
      <c r="L11" s="60">
        <v>3.25712</v>
      </c>
      <c r="M11" s="60">
        <v>4.4368299999999996</v>
      </c>
      <c r="N11" s="60">
        <v>4.1306399999999996</v>
      </c>
      <c r="O11" s="60">
        <v>5.7294299999999998</v>
      </c>
    </row>
    <row r="12" spans="1:15" s="62" customFormat="1" ht="17.5" x14ac:dyDescent="0.45">
      <c r="A12" s="58" t="s">
        <v>97</v>
      </c>
      <c r="B12" s="59" t="s">
        <v>98</v>
      </c>
      <c r="C12" s="77">
        <v>0.79061320729999995</v>
      </c>
      <c r="D12" s="77">
        <v>3.4163659217000002</v>
      </c>
      <c r="E12" s="77">
        <v>4.9843096970999996</v>
      </c>
      <c r="F12" s="77">
        <v>2.1540339531999999</v>
      </c>
      <c r="G12" s="77">
        <v>5.0980734060000001</v>
      </c>
      <c r="H12" s="77">
        <v>6.6259191746999999</v>
      </c>
      <c r="I12" s="64">
        <f t="shared" si="0"/>
        <v>2.7245104601226915</v>
      </c>
      <c r="J12" s="64">
        <f t="shared" si="1"/>
        <v>1.4922503978915627</v>
      </c>
      <c r="K12" s="64">
        <f t="shared" si="2"/>
        <v>1.329355432820543</v>
      </c>
      <c r="L12" s="60">
        <v>3.5370499999999998</v>
      </c>
      <c r="M12" s="60">
        <v>4.0170899999999996</v>
      </c>
      <c r="N12" s="60">
        <v>5.2977699999999999</v>
      </c>
      <c r="O12" s="60">
        <v>5.3880999999999997</v>
      </c>
    </row>
    <row r="13" spans="1:15" s="62" customFormat="1" ht="16.5" x14ac:dyDescent="0.35">
      <c r="A13" s="58" t="s">
        <v>99</v>
      </c>
      <c r="B13" s="59" t="s">
        <v>85</v>
      </c>
      <c r="C13" s="77">
        <v>1.2540676002</v>
      </c>
      <c r="D13" s="33">
        <v>5.1331058510999998</v>
      </c>
      <c r="E13" s="33">
        <v>6.4112292545000003</v>
      </c>
      <c r="F13" s="77">
        <v>2.1492381194000001</v>
      </c>
      <c r="G13" s="77">
        <v>7.3986046199000004</v>
      </c>
      <c r="H13" s="77">
        <v>9.1620894898999996</v>
      </c>
      <c r="I13" s="64">
        <f t="shared" si="0"/>
        <v>1.7138136086581277</v>
      </c>
      <c r="J13" s="64">
        <f t="shared" si="1"/>
        <v>1.441350487310624</v>
      </c>
      <c r="K13" s="64">
        <f t="shared" si="2"/>
        <v>1.4290690796104644</v>
      </c>
      <c r="L13" s="60">
        <v>3.9556399999999998</v>
      </c>
      <c r="M13" s="60">
        <v>3.9511799999999999</v>
      </c>
      <c r="N13" s="60">
        <v>4.78254</v>
      </c>
      <c r="O13" s="60">
        <v>4.8017000000000003</v>
      </c>
    </row>
    <row r="14" spans="1:15" s="62" customFormat="1" ht="16.5" x14ac:dyDescent="0.35">
      <c r="A14" s="58" t="s">
        <v>100</v>
      </c>
      <c r="B14" s="59" t="s">
        <v>85</v>
      </c>
      <c r="C14" s="77">
        <v>1.1973860973999999</v>
      </c>
      <c r="D14" s="77">
        <v>5.0438912253000003</v>
      </c>
      <c r="E14" s="77">
        <v>6.3931911399999999</v>
      </c>
      <c r="F14" s="77">
        <v>2.0105425718999999</v>
      </c>
      <c r="G14" s="77">
        <v>7.3048934121000002</v>
      </c>
      <c r="H14" s="77">
        <v>9.1145410806000005</v>
      </c>
      <c r="I14" s="64">
        <f t="shared" si="0"/>
        <v>1.6791096675213493</v>
      </c>
      <c r="J14" s="64">
        <f t="shared" si="1"/>
        <v>1.4482654533584871</v>
      </c>
      <c r="K14" s="64">
        <f t="shared" si="2"/>
        <v>1.4256637852689011</v>
      </c>
      <c r="L14" s="60">
        <v>3.9319799999999998</v>
      </c>
      <c r="M14" s="60">
        <v>3.93215</v>
      </c>
      <c r="N14" s="60">
        <v>4.67035</v>
      </c>
      <c r="O14" s="60">
        <v>4.7907599999999997</v>
      </c>
    </row>
    <row r="15" spans="1:15" s="62" customFormat="1" ht="17.5" x14ac:dyDescent="0.45">
      <c r="A15" s="58" t="s">
        <v>101</v>
      </c>
      <c r="B15" s="59" t="s">
        <v>88</v>
      </c>
      <c r="C15" s="77">
        <v>1.9048624810000001</v>
      </c>
      <c r="D15" s="77">
        <v>3.7390027585999999</v>
      </c>
      <c r="E15" s="77">
        <v>4.8507969746999997</v>
      </c>
      <c r="F15" s="77">
        <v>2.2926662921999998</v>
      </c>
      <c r="G15" s="77">
        <v>6.0267509495000002</v>
      </c>
      <c r="H15" s="77">
        <v>8.0271231749999998</v>
      </c>
      <c r="I15" s="64">
        <f t="shared" si="0"/>
        <v>1.2035862510118911</v>
      </c>
      <c r="J15" s="64">
        <f t="shared" si="1"/>
        <v>1.6118605250124516</v>
      </c>
      <c r="K15" s="64">
        <f t="shared" si="2"/>
        <v>1.6548050179932425</v>
      </c>
      <c r="L15" s="60">
        <v>3.9100700000000002</v>
      </c>
      <c r="M15" s="60">
        <v>4.0427099999999996</v>
      </c>
      <c r="N15" s="60">
        <v>4.8738000000000001</v>
      </c>
      <c r="O15" s="60">
        <v>4.8728899999999999</v>
      </c>
    </row>
    <row r="16" spans="1:15" s="62" customFormat="1" ht="16.5" x14ac:dyDescent="0.35">
      <c r="A16" s="58" t="s">
        <v>102</v>
      </c>
      <c r="B16" s="59" t="s">
        <v>103</v>
      </c>
      <c r="C16" s="77">
        <v>0.18847410119999999</v>
      </c>
      <c r="D16" s="77">
        <v>0.87542448439999998</v>
      </c>
      <c r="E16" s="77">
        <v>1.8527199905</v>
      </c>
      <c r="F16" s="77">
        <v>0.35251252630000002</v>
      </c>
      <c r="G16" s="77">
        <v>2.4381001210000002</v>
      </c>
      <c r="H16" s="77">
        <v>5.3031790082999999</v>
      </c>
      <c r="I16" s="64">
        <f t="shared" si="0"/>
        <v>1.8703499528878509</v>
      </c>
      <c r="J16" s="64">
        <f t="shared" si="1"/>
        <v>2.785049041289986</v>
      </c>
      <c r="K16" s="64">
        <f t="shared" si="2"/>
        <v>2.8623747978607454</v>
      </c>
      <c r="L16" s="60">
        <v>3.3888799999999999</v>
      </c>
      <c r="M16" s="60">
        <v>5.9816000000000003</v>
      </c>
      <c r="N16" s="60">
        <v>4.3878700000000004</v>
      </c>
      <c r="O16" s="60">
        <v>6.4039599999999997</v>
      </c>
    </row>
    <row r="17" spans="1:15" s="62" customFormat="1" ht="17.5" x14ac:dyDescent="0.45">
      <c r="A17" s="58" t="s">
        <v>104</v>
      </c>
      <c r="B17" s="59" t="s">
        <v>98</v>
      </c>
      <c r="C17" s="77">
        <v>1.2750381723999999</v>
      </c>
      <c r="D17" s="77">
        <v>2.7597890812000001</v>
      </c>
      <c r="E17" s="77">
        <v>3.8135190965999999</v>
      </c>
      <c r="F17" s="77">
        <v>1.5484325081000001</v>
      </c>
      <c r="G17" s="77">
        <v>4.2862288637999999</v>
      </c>
      <c r="H17" s="77">
        <v>6.2021402891999999</v>
      </c>
      <c r="I17" s="64">
        <f t="shared" si="0"/>
        <v>1.2144205103956935</v>
      </c>
      <c r="J17" s="64">
        <f t="shared" si="1"/>
        <v>1.5531001600804506</v>
      </c>
      <c r="K17" s="64">
        <f t="shared" si="2"/>
        <v>1.6263561639771547</v>
      </c>
      <c r="L17" s="60">
        <v>3.6426099999999999</v>
      </c>
      <c r="M17" s="60">
        <v>4.1578499999999998</v>
      </c>
      <c r="N17" s="60">
        <v>4.9040400000000002</v>
      </c>
      <c r="O17" s="60">
        <v>5.1874700000000002</v>
      </c>
    </row>
    <row r="18" spans="1:15" s="62" customFormat="1" ht="17.5" x14ac:dyDescent="0.45">
      <c r="A18" s="58" t="s">
        <v>105</v>
      </c>
      <c r="B18" s="59" t="s">
        <v>98</v>
      </c>
      <c r="C18" s="77">
        <v>1.3489985717999999</v>
      </c>
      <c r="D18" s="77">
        <v>2.8146194155000002</v>
      </c>
      <c r="E18" s="77">
        <v>3.5278917461999999</v>
      </c>
      <c r="F18" s="77">
        <v>1.6612597949000001</v>
      </c>
      <c r="G18" s="77">
        <v>4.0084874471000003</v>
      </c>
      <c r="H18" s="77">
        <v>4.8308490224999998</v>
      </c>
      <c r="I18" s="64">
        <f t="shared" si="0"/>
        <v>1.231476318528153</v>
      </c>
      <c r="J18" s="64">
        <f t="shared" si="1"/>
        <v>1.4241667719001068</v>
      </c>
      <c r="K18" s="64">
        <f t="shared" si="2"/>
        <v>1.3693302884657543</v>
      </c>
      <c r="L18" s="60">
        <v>4.0896999999999997</v>
      </c>
      <c r="M18" s="60">
        <v>4.0896999999999997</v>
      </c>
      <c r="N18" s="60">
        <v>4.9013799999999996</v>
      </c>
      <c r="O18" s="60">
        <v>4.9095800000000001</v>
      </c>
    </row>
    <row r="19" spans="1:15" s="62" customFormat="1" ht="17.5" x14ac:dyDescent="0.45">
      <c r="A19" s="58" t="s">
        <v>106</v>
      </c>
      <c r="B19" s="59" t="s">
        <v>98</v>
      </c>
      <c r="C19" s="77">
        <v>0.38520899269999997</v>
      </c>
      <c r="D19" s="77">
        <v>2.2919121211000002</v>
      </c>
      <c r="E19" s="77">
        <v>3.6521482235999998</v>
      </c>
      <c r="F19" s="77">
        <v>1.9270915182999999</v>
      </c>
      <c r="G19" s="77">
        <v>4.650606528</v>
      </c>
      <c r="H19" s="77">
        <v>6.8224689683999999</v>
      </c>
      <c r="I19" s="64">
        <f t="shared" si="0"/>
        <v>5.0027168493462852</v>
      </c>
      <c r="J19" s="64">
        <f t="shared" si="1"/>
        <v>2.0291382401555378</v>
      </c>
      <c r="K19" s="64">
        <f t="shared" si="2"/>
        <v>1.8680701194747644</v>
      </c>
      <c r="L19" s="60">
        <v>5.7764300000000004</v>
      </c>
      <c r="M19" s="60">
        <v>5.7766200000000003</v>
      </c>
      <c r="N19" s="60">
        <v>7.7260900000000001</v>
      </c>
      <c r="O19" s="60">
        <v>7.7261499999999996</v>
      </c>
    </row>
    <row r="20" spans="1:15" s="62" customFormat="1" ht="17.5" x14ac:dyDescent="0.45">
      <c r="A20" s="58" t="s">
        <v>107</v>
      </c>
      <c r="B20" s="59" t="s">
        <v>88</v>
      </c>
      <c r="C20" s="77">
        <v>1.5251043453999999</v>
      </c>
      <c r="D20" s="77">
        <v>5.6776183543999998</v>
      </c>
      <c r="E20" s="77">
        <v>7.1808526947000004</v>
      </c>
      <c r="F20" s="77">
        <v>0.57775259079999997</v>
      </c>
      <c r="G20" s="77">
        <v>6.4008392457000003</v>
      </c>
      <c r="H20" s="77">
        <v>15.9478116961</v>
      </c>
      <c r="I20" s="64">
        <f t="shared" si="0"/>
        <v>0.37882823725642767</v>
      </c>
      <c r="J20" s="64">
        <f t="shared" si="1"/>
        <v>1.127381033059315</v>
      </c>
      <c r="K20" s="64">
        <f t="shared" si="2"/>
        <v>2.2208799392126042</v>
      </c>
      <c r="L20" s="60">
        <v>3.5049899999999998</v>
      </c>
      <c r="M20" s="60">
        <v>7.1355599999999999</v>
      </c>
      <c r="N20" s="60">
        <v>4.06332</v>
      </c>
      <c r="O20" s="60">
        <v>7.3369200000000001</v>
      </c>
    </row>
    <row r="21" spans="1:15" s="62" customFormat="1" ht="17.5" x14ac:dyDescent="0.45">
      <c r="A21" s="58" t="s">
        <v>108</v>
      </c>
      <c r="B21" s="59" t="s">
        <v>98</v>
      </c>
      <c r="C21" s="77">
        <v>0.13481891339999999</v>
      </c>
      <c r="D21" s="77">
        <v>1.4670806288</v>
      </c>
      <c r="E21" s="77">
        <v>11.3361404528</v>
      </c>
      <c r="F21" s="77">
        <v>8.5393809799999998E-2</v>
      </c>
      <c r="G21" s="77">
        <v>0.91419388800000001</v>
      </c>
      <c r="H21" s="77">
        <v>14.5029286739</v>
      </c>
      <c r="I21" s="64">
        <f t="shared" si="0"/>
        <v>0.63339636588407633</v>
      </c>
      <c r="J21" s="64">
        <f t="shared" si="1"/>
        <v>0.62313813573270727</v>
      </c>
      <c r="K21" s="64">
        <f t="shared" si="2"/>
        <v>1.2793532979134719</v>
      </c>
      <c r="L21" s="60">
        <v>5.1022800000000004</v>
      </c>
      <c r="M21" s="60">
        <v>7.3734099999999998</v>
      </c>
      <c r="N21" s="60">
        <v>6.9397500000000001</v>
      </c>
      <c r="O21" s="60">
        <v>8.6512200000000004</v>
      </c>
    </row>
    <row r="22" spans="1:15" s="62" customFormat="1" ht="17.5" x14ac:dyDescent="0.45">
      <c r="A22" s="58" t="s">
        <v>109</v>
      </c>
      <c r="B22" s="59" t="s">
        <v>110</v>
      </c>
      <c r="C22" s="77">
        <v>0.122330436</v>
      </c>
      <c r="D22" s="77">
        <v>1.2750357860999999</v>
      </c>
      <c r="E22" s="77">
        <v>11.379799999999999</v>
      </c>
      <c r="F22" s="77">
        <v>0.1457072941</v>
      </c>
      <c r="G22" s="77">
        <v>1.5236807548</v>
      </c>
      <c r="H22" s="77">
        <v>16.2263128381</v>
      </c>
      <c r="I22" s="64">
        <f t="shared" si="0"/>
        <v>1.1910960090095648</v>
      </c>
      <c r="J22" s="64">
        <f t="shared" si="1"/>
        <v>1.1950101882712953</v>
      </c>
      <c r="K22" s="64">
        <f>H22/E22</f>
        <v>1.4258873475895886</v>
      </c>
      <c r="L22" s="60">
        <v>5.3759300000000003</v>
      </c>
      <c r="M22" s="60">
        <v>5.3848200000000004</v>
      </c>
      <c r="N22" s="60">
        <v>14.40357</v>
      </c>
      <c r="O22" s="60">
        <v>14.40061</v>
      </c>
    </row>
    <row r="23" spans="1:15" s="62" customFormat="1" ht="16.5" x14ac:dyDescent="0.35">
      <c r="A23" s="58" t="s">
        <v>111</v>
      </c>
      <c r="B23" s="63" t="s">
        <v>93</v>
      </c>
      <c r="C23" s="77">
        <v>1.5920977546999999</v>
      </c>
      <c r="D23" s="77">
        <v>4.1701785856000004</v>
      </c>
      <c r="E23" s="77">
        <v>5.7556443459000004</v>
      </c>
      <c r="F23" s="77">
        <v>0.5364008884</v>
      </c>
      <c r="G23" s="77">
        <v>6.0668405152</v>
      </c>
      <c r="H23" s="77">
        <v>16.795738635300001</v>
      </c>
      <c r="I23" s="64">
        <f t="shared" si="0"/>
        <v>0.33691454360544237</v>
      </c>
      <c r="J23" s="64">
        <f t="shared" si="1"/>
        <v>1.4548155170498795</v>
      </c>
      <c r="K23" s="64">
        <f>H23/E23</f>
        <v>2.9181335096329133</v>
      </c>
      <c r="L23" s="60">
        <v>5.7938099999999997</v>
      </c>
      <c r="M23" s="60">
        <v>5.7824099999999996</v>
      </c>
      <c r="N23" s="60">
        <v>6.1193999999999997</v>
      </c>
      <c r="O23" s="60">
        <v>7.3381800000000004</v>
      </c>
    </row>
    <row r="24" spans="1:15" s="62" customFormat="1" ht="16.5" x14ac:dyDescent="0.35">
      <c r="A24" s="58" t="s">
        <v>112</v>
      </c>
      <c r="B24" s="63" t="s">
        <v>93</v>
      </c>
      <c r="C24" s="77">
        <v>1.6753335724</v>
      </c>
      <c r="D24" s="77">
        <v>4.1555028931000004</v>
      </c>
      <c r="E24" s="77">
        <v>5.6775541770000002</v>
      </c>
      <c r="F24" s="77">
        <v>0.53210137489999998</v>
      </c>
      <c r="G24" s="77">
        <v>6.1278766485</v>
      </c>
      <c r="H24" s="77">
        <v>17.352707691399999</v>
      </c>
      <c r="I24" s="64">
        <f t="shared" si="0"/>
        <v>0.31760921148242605</v>
      </c>
      <c r="J24" s="64">
        <f t="shared" si="1"/>
        <v>1.4746414107122932</v>
      </c>
      <c r="K24" s="64">
        <f t="shared" si="2"/>
        <v>3.0563702521230911</v>
      </c>
      <c r="L24" s="60">
        <v>5.7295100000000003</v>
      </c>
      <c r="M24" s="60">
        <v>5.7224599999999999</v>
      </c>
      <c r="N24" s="60">
        <v>6.0587299999999997</v>
      </c>
      <c r="O24" s="60">
        <v>7.3373999999999997</v>
      </c>
    </row>
    <row r="25" spans="1:15" s="62" customFormat="1" ht="17.5" x14ac:dyDescent="0.45">
      <c r="A25" s="58" t="s">
        <v>113</v>
      </c>
      <c r="B25" s="59" t="s">
        <v>114</v>
      </c>
      <c r="C25" s="77">
        <v>0.94170229709999997</v>
      </c>
      <c r="D25" s="77">
        <v>1.4765684565999999</v>
      </c>
      <c r="E25" s="77">
        <v>2.1429361036999999</v>
      </c>
      <c r="F25" s="77">
        <v>3.3403702347999999</v>
      </c>
      <c r="G25" s="77">
        <v>7.9519772243000002</v>
      </c>
      <c r="H25" s="77">
        <v>12.490076653999999</v>
      </c>
      <c r="I25" s="64">
        <f t="shared" si="0"/>
        <v>3.5471616083838478</v>
      </c>
      <c r="J25" s="64">
        <f t="shared" si="1"/>
        <v>5.3854443312506559</v>
      </c>
      <c r="K25" s="64">
        <f t="shared" si="2"/>
        <v>5.8284876681271998</v>
      </c>
      <c r="L25" s="60">
        <v>2.5533299999999999</v>
      </c>
      <c r="M25" s="60">
        <v>4.0222699999999998</v>
      </c>
      <c r="N25" s="60">
        <v>4.2830300000000001</v>
      </c>
      <c r="O25" s="60">
        <v>8.7980900000000002</v>
      </c>
    </row>
    <row r="26" spans="1:15" s="65" customFormat="1" ht="19.5" customHeight="1" x14ac:dyDescent="0.35">
      <c r="A26" s="61" t="s">
        <v>115</v>
      </c>
      <c r="B26" s="66" t="s">
        <v>120</v>
      </c>
      <c r="C26" s="77">
        <v>0.17950473359999999</v>
      </c>
      <c r="D26" s="77">
        <v>1.6753193210999999</v>
      </c>
      <c r="E26" s="77">
        <v>5.4807371336999999</v>
      </c>
      <c r="F26" s="77">
        <v>4.9147785100000001E-2</v>
      </c>
      <c r="G26" s="77">
        <v>0.51889523199999998</v>
      </c>
      <c r="H26" s="77">
        <v>8.3017524572999992</v>
      </c>
      <c r="I26" s="64">
        <f>F26/C26</f>
        <v>0.27379659641465859</v>
      </c>
      <c r="J26" s="64">
        <f t="shared" si="1"/>
        <v>0.30972915160991393</v>
      </c>
      <c r="K26" s="64">
        <f t="shared" si="2"/>
        <v>1.5147145821415366</v>
      </c>
      <c r="L26" s="64">
        <v>6.48813</v>
      </c>
      <c r="M26" s="64">
        <v>7.0449099999999998</v>
      </c>
      <c r="N26" s="64">
        <v>8.7803500000000003</v>
      </c>
      <c r="O26" s="64">
        <v>9.3075399999999995</v>
      </c>
    </row>
    <row r="27" spans="1:15" s="62" customFormat="1" ht="17.5" x14ac:dyDescent="0.45">
      <c r="A27" s="58" t="s">
        <v>116</v>
      </c>
      <c r="B27" s="59" t="s">
        <v>117</v>
      </c>
      <c r="C27" s="77">
        <v>3.9047143800000003E-2</v>
      </c>
      <c r="D27" s="77">
        <v>0.41258932640000001</v>
      </c>
      <c r="E27" s="77">
        <v>6.3677149716999999</v>
      </c>
      <c r="F27" s="77">
        <v>0.25871743730000002</v>
      </c>
      <c r="G27" s="77">
        <v>2.0405967081999998</v>
      </c>
      <c r="H27" s="77">
        <v>10.833150995900001</v>
      </c>
      <c r="I27" s="64">
        <f>F27/C27</f>
        <v>6.6257711095375944</v>
      </c>
      <c r="J27" s="64">
        <f t="shared" si="1"/>
        <v>4.9458300969755769</v>
      </c>
      <c r="K27" s="64">
        <f t="shared" si="2"/>
        <v>1.7012619195497463</v>
      </c>
      <c r="L27" s="60">
        <v>6.0430599999999997</v>
      </c>
      <c r="M27" s="60">
        <v>6.0457900000000002</v>
      </c>
      <c r="N27" s="60">
        <v>15.215020000000001</v>
      </c>
      <c r="O27" s="60">
        <v>15.41535</v>
      </c>
    </row>
    <row r="28" spans="1:15" s="62" customFormat="1" ht="17.5" x14ac:dyDescent="0.45">
      <c r="A28" s="58" t="s">
        <v>118</v>
      </c>
      <c r="B28" s="59" t="s">
        <v>88</v>
      </c>
      <c r="C28" s="77">
        <v>0.99486875760000004</v>
      </c>
      <c r="D28" s="77">
        <v>2.5861769356000002</v>
      </c>
      <c r="E28" s="77">
        <v>3.4985265584</v>
      </c>
      <c r="F28" s="77">
        <v>0.89084318979999999</v>
      </c>
      <c r="G28" s="77">
        <v>5.7862728672000001</v>
      </c>
      <c r="H28" s="77">
        <v>9.2332401245</v>
      </c>
      <c r="I28" s="64">
        <f t="shared" si="0"/>
        <v>0.89543789871244017</v>
      </c>
      <c r="J28" s="64">
        <f t="shared" si="1"/>
        <v>2.237384761865711</v>
      </c>
      <c r="K28" s="64">
        <f t="shared" si="2"/>
        <v>2.6391796575992514</v>
      </c>
      <c r="L28" s="60">
        <v>3.3915799999999998</v>
      </c>
      <c r="M28" s="60">
        <v>4.3236600000000003</v>
      </c>
      <c r="N28" s="60">
        <v>6.4546799999999998</v>
      </c>
      <c r="O28" s="60">
        <v>7.4830399999999999</v>
      </c>
    </row>
    <row r="29" spans="1:15" s="62" customFormat="1" ht="17.5" x14ac:dyDescent="0.45">
      <c r="A29" s="58" t="s">
        <v>119</v>
      </c>
      <c r="B29" s="59" t="s">
        <v>88</v>
      </c>
      <c r="C29" s="77">
        <v>0.43224819869999997</v>
      </c>
      <c r="D29" s="77">
        <v>1.4377171774999999</v>
      </c>
      <c r="E29" s="77">
        <v>2.0848989600999999</v>
      </c>
      <c r="F29" s="77">
        <v>0.1540308151</v>
      </c>
      <c r="G29" s="77">
        <v>1.6403949515</v>
      </c>
      <c r="H29" s="77">
        <v>7.4367951478999998</v>
      </c>
      <c r="I29" s="64">
        <f t="shared" si="0"/>
        <v>0.35634807863457268</v>
      </c>
      <c r="J29" s="64">
        <f t="shared" si="1"/>
        <v>1.1409719360468586</v>
      </c>
      <c r="K29" s="64">
        <f t="shared" si="2"/>
        <v>3.5669810816843146</v>
      </c>
      <c r="L29" s="60">
        <v>3.1003599999999998</v>
      </c>
      <c r="M29" s="60">
        <v>4.2879899999999997</v>
      </c>
      <c r="N29" s="60">
        <v>3.5840200000000002</v>
      </c>
      <c r="O29" s="60">
        <v>6.2861599999999997</v>
      </c>
    </row>
    <row r="30" spans="1:15" x14ac:dyDescent="0.35">
      <c r="G30" s="77"/>
      <c r="H30" s="77"/>
      <c r="I30" s="64"/>
      <c r="J30" s="64"/>
      <c r="K30" s="64"/>
    </row>
    <row r="31" spans="1:15" x14ac:dyDescent="0.35">
      <c r="I31" s="26"/>
    </row>
  </sheetData>
  <mergeCells count="3">
    <mergeCell ref="C1:E1"/>
    <mergeCell ref="F1:H1"/>
    <mergeCell ref="I1:K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9"/>
  <sheetViews>
    <sheetView workbookViewId="0"/>
  </sheetViews>
  <sheetFormatPr defaultRowHeight="14.5" x14ac:dyDescent="0.35"/>
  <cols>
    <col min="1" max="1" width="11.7265625" style="14" customWidth="1"/>
    <col min="2" max="8" width="17.26953125" style="15" customWidth="1"/>
    <col min="9" max="9" width="17.26953125" style="20" customWidth="1"/>
    <col min="10" max="11" width="17.26953125" style="15" customWidth="1"/>
    <col min="12" max="12" width="17.26953125" style="20" customWidth="1"/>
    <col min="13" max="13" width="17.26953125" style="15" customWidth="1"/>
    <col min="14" max="14" width="17.26953125" style="20" customWidth="1"/>
    <col min="15" max="15" width="17.26953125" style="19" customWidth="1"/>
    <col min="16" max="20" width="17.26953125" style="20" customWidth="1"/>
    <col min="21" max="22" width="20.453125" style="20" customWidth="1"/>
    <col min="23" max="24" width="19.54296875" style="20" customWidth="1"/>
    <col min="25" max="26" width="17.26953125" style="2" customWidth="1"/>
    <col min="27" max="33" width="17.26953125" style="20" customWidth="1"/>
    <col min="34" max="34" width="17.26953125" style="19" customWidth="1"/>
    <col min="35" max="36" width="17.7265625" style="2" customWidth="1"/>
    <col min="37" max="37" width="12.54296875" customWidth="1"/>
  </cols>
  <sheetData>
    <row r="1" spans="1:36" ht="35.25" customHeight="1" thickBot="1" x14ac:dyDescent="0.4">
      <c r="A1" s="73"/>
      <c r="B1" s="112" t="s">
        <v>142</v>
      </c>
      <c r="C1" s="113"/>
      <c r="D1" s="114"/>
      <c r="E1" s="112" t="s">
        <v>143</v>
      </c>
      <c r="F1" s="113"/>
      <c r="G1" s="114"/>
      <c r="H1" s="112" t="s">
        <v>144</v>
      </c>
      <c r="I1" s="113"/>
      <c r="J1" s="114"/>
      <c r="K1" s="112" t="s">
        <v>145</v>
      </c>
      <c r="L1" s="113"/>
      <c r="M1" s="114"/>
      <c r="N1" s="93" t="s">
        <v>146</v>
      </c>
      <c r="O1" s="94"/>
      <c r="P1" s="95"/>
      <c r="Q1" s="93" t="s">
        <v>147</v>
      </c>
      <c r="R1" s="94"/>
      <c r="S1" s="95"/>
      <c r="T1" s="79"/>
      <c r="U1" s="93" t="s">
        <v>48</v>
      </c>
      <c r="V1" s="95"/>
      <c r="W1" s="93" t="s">
        <v>49</v>
      </c>
      <c r="X1" s="95"/>
      <c r="Y1" s="93" t="s">
        <v>50</v>
      </c>
      <c r="Z1" s="95"/>
      <c r="AA1" s="93" t="s">
        <v>51</v>
      </c>
      <c r="AB1" s="95"/>
      <c r="AC1" s="93" t="s">
        <v>52</v>
      </c>
      <c r="AD1" s="95"/>
      <c r="AE1" s="93" t="s">
        <v>53</v>
      </c>
      <c r="AF1" s="95"/>
      <c r="AG1"/>
      <c r="AH1"/>
      <c r="AI1"/>
      <c r="AJ1"/>
    </row>
    <row r="2" spans="1:36" ht="15" thickBot="1" x14ac:dyDescent="0.4">
      <c r="A2" s="4" t="s">
        <v>1</v>
      </c>
      <c r="B2" s="7" t="s">
        <v>3</v>
      </c>
      <c r="C2" s="29" t="s">
        <v>4</v>
      </c>
      <c r="D2" s="7" t="s">
        <v>5</v>
      </c>
      <c r="E2" s="7" t="s">
        <v>3</v>
      </c>
      <c r="F2" s="29" t="s">
        <v>4</v>
      </c>
      <c r="G2" s="7" t="s">
        <v>5</v>
      </c>
      <c r="H2" s="29" t="s">
        <v>3</v>
      </c>
      <c r="I2" s="29" t="s">
        <v>4</v>
      </c>
      <c r="J2" s="28" t="s">
        <v>5</v>
      </c>
      <c r="K2" s="29" t="s">
        <v>3</v>
      </c>
      <c r="L2" s="29" t="s">
        <v>4</v>
      </c>
      <c r="M2" s="29" t="s">
        <v>5</v>
      </c>
      <c r="N2" s="7" t="s">
        <v>3</v>
      </c>
      <c r="O2" s="29" t="s">
        <v>4</v>
      </c>
      <c r="P2" s="7" t="s">
        <v>5</v>
      </c>
      <c r="Q2" s="29" t="s">
        <v>3</v>
      </c>
      <c r="R2" s="29" t="s">
        <v>4</v>
      </c>
      <c r="S2" s="28" t="s">
        <v>5</v>
      </c>
      <c r="T2" s="28"/>
      <c r="U2" s="27" t="s">
        <v>36</v>
      </c>
      <c r="V2" s="27" t="s">
        <v>35</v>
      </c>
      <c r="W2" s="27" t="s">
        <v>36</v>
      </c>
      <c r="X2" s="27" t="s">
        <v>35</v>
      </c>
      <c r="Y2" s="57" t="s">
        <v>36</v>
      </c>
      <c r="Z2" s="57" t="s">
        <v>35</v>
      </c>
      <c r="AA2" s="27" t="s">
        <v>36</v>
      </c>
      <c r="AB2" s="27" t="s">
        <v>35</v>
      </c>
      <c r="AC2" s="27" t="s">
        <v>36</v>
      </c>
      <c r="AD2" s="27" t="s">
        <v>35</v>
      </c>
      <c r="AE2" s="27" t="s">
        <v>36</v>
      </c>
      <c r="AF2" s="27" t="s">
        <v>35</v>
      </c>
      <c r="AG2"/>
      <c r="AH2"/>
      <c r="AI2"/>
      <c r="AJ2"/>
    </row>
    <row r="3" spans="1:36" s="35" customFormat="1" x14ac:dyDescent="0.35">
      <c r="A3" s="67" t="s">
        <v>84</v>
      </c>
      <c r="B3" s="33">
        <v>4.6259945900000002E-2</v>
      </c>
      <c r="C3" s="33">
        <v>0.47686180369999998</v>
      </c>
      <c r="D3" s="33">
        <v>3.6998495187999998</v>
      </c>
      <c r="E3" s="33">
        <v>2.17874682E-2</v>
      </c>
      <c r="F3" s="33">
        <v>0.2134352333</v>
      </c>
      <c r="G3" s="33">
        <v>1.0494924613000001</v>
      </c>
      <c r="H3" s="25">
        <v>6.6494416400000006E-2</v>
      </c>
      <c r="I3" s="33">
        <v>0.67068698449999997</v>
      </c>
      <c r="J3" s="33">
        <v>5.2569515078000002</v>
      </c>
      <c r="K3" s="25">
        <v>3.6516084999999997E-2</v>
      </c>
      <c r="L3" s="33">
        <v>0.35018460169999999</v>
      </c>
      <c r="M3" s="25">
        <v>1.7450373839</v>
      </c>
      <c r="N3" s="25">
        <f t="shared" ref="N3:N29" si="0">B3/E3</f>
        <v>2.1232364162440867</v>
      </c>
      <c r="O3" s="25">
        <f t="shared" ref="O3:O29" si="1">C3/F3</f>
        <v>2.234222514844741</v>
      </c>
      <c r="P3" s="25">
        <f t="shared" ref="P3:P29" si="2">D3/G3</f>
        <v>3.5253702672785456</v>
      </c>
      <c r="Q3" s="25">
        <f t="shared" ref="Q3:Q29" si="3">H3/K3</f>
        <v>1.8209623622028488</v>
      </c>
      <c r="R3" s="25">
        <f t="shared" ref="R3:R29" si="4">I3/L3</f>
        <v>1.9152383664047328</v>
      </c>
      <c r="S3" s="25">
        <f t="shared" ref="S3:S29" si="5">J3/M3</f>
        <v>3.0125151221982369</v>
      </c>
      <c r="T3" s="25">
        <f>Q3/N3</f>
        <v>0.85763523471590242</v>
      </c>
      <c r="U3" s="33">
        <f t="shared" ref="U3:U29" si="6">C3-B3</f>
        <v>0.43060185779999999</v>
      </c>
      <c r="V3" s="33">
        <f t="shared" ref="V3:V29" si="7">I3-H3</f>
        <v>0.60419256809999999</v>
      </c>
      <c r="W3" s="33">
        <f t="shared" ref="W3:W29" si="8">D3-C3</f>
        <v>3.2229877150999999</v>
      </c>
      <c r="X3" s="33">
        <f t="shared" ref="X3:X29" si="9">J3-I3</f>
        <v>4.5862645233000006</v>
      </c>
      <c r="Y3" s="33">
        <f t="shared" ref="Y3:Y29" si="10">U3*O3</f>
        <v>0.96206036563073349</v>
      </c>
      <c r="Z3" s="33">
        <f t="shared" ref="Z3:Z29" si="11">V3*R3</f>
        <v>1.1571727871217243</v>
      </c>
      <c r="AA3" s="33">
        <f t="shared" ref="AA3:AA29" si="12">W3*P3</f>
        <v>11.362225062617556</v>
      </c>
      <c r="AB3" s="33">
        <f t="shared" ref="AB3:AB29" si="13">X3*S3</f>
        <v>13.81619123084254</v>
      </c>
      <c r="AC3" s="32">
        <f t="shared" ref="AC3:AC29" si="14">U3*100/C3</f>
        <v>90.29908758867532</v>
      </c>
      <c r="AD3" s="32">
        <f t="shared" ref="AD3:AD29" si="15">V3*100/I3</f>
        <v>90.085625942246097</v>
      </c>
      <c r="AE3" s="32">
        <f t="shared" ref="AE3:AE29" si="16">W3*100/D3</f>
        <v>87.111318952921522</v>
      </c>
      <c r="AF3" s="32">
        <f t="shared" ref="AF3:AF29" si="17">X3*100/J3</f>
        <v>87.241902773786904</v>
      </c>
    </row>
    <row r="4" spans="1:36" s="35" customFormat="1" x14ac:dyDescent="0.35">
      <c r="A4" s="67" t="s">
        <v>86</v>
      </c>
      <c r="B4" s="33">
        <v>4.2998275699999998E-2</v>
      </c>
      <c r="C4" s="33">
        <v>0.44559216149999997</v>
      </c>
      <c r="D4" s="33">
        <v>3.4718503032000001</v>
      </c>
      <c r="E4" s="33">
        <v>2.0245470000000002E-2</v>
      </c>
      <c r="F4" s="33">
        <v>0.20057629669999999</v>
      </c>
      <c r="G4" s="33">
        <v>0.98443073550000004</v>
      </c>
      <c r="H4" s="25">
        <v>6.6391926800000001E-2</v>
      </c>
      <c r="I4" s="33">
        <v>0.67030257780000002</v>
      </c>
      <c r="J4" s="33">
        <v>5.1577013220000003</v>
      </c>
      <c r="K4" s="25">
        <v>3.95723173E-2</v>
      </c>
      <c r="L4" s="33">
        <v>0.38153277250000001</v>
      </c>
      <c r="M4" s="25">
        <v>1.8050871673</v>
      </c>
      <c r="N4" s="25">
        <f t="shared" si="0"/>
        <v>2.1238467518906696</v>
      </c>
      <c r="O4" s="25">
        <f t="shared" si="1"/>
        <v>2.2215594206850264</v>
      </c>
      <c r="P4" s="25">
        <f t="shared" si="2"/>
        <v>3.5267593523851328</v>
      </c>
      <c r="Q4" s="25">
        <f t="shared" si="3"/>
        <v>1.6777366434388719</v>
      </c>
      <c r="R4" s="25">
        <f t="shared" si="4"/>
        <v>1.7568676300277717</v>
      </c>
      <c r="S4" s="25">
        <f t="shared" si="5"/>
        <v>2.8573142701550247</v>
      </c>
      <c r="T4" s="25">
        <f t="shared" ref="T4:T29" si="18">Q4/N4</f>
        <v>0.78995183713011963</v>
      </c>
      <c r="U4" s="33">
        <f t="shared" si="6"/>
        <v>0.4025938858</v>
      </c>
      <c r="V4" s="33">
        <f t="shared" si="7"/>
        <v>0.60391065100000008</v>
      </c>
      <c r="W4" s="33">
        <f t="shared" si="8"/>
        <v>3.0262581417000001</v>
      </c>
      <c r="X4" s="33">
        <f t="shared" si="9"/>
        <v>4.4873987442000001</v>
      </c>
      <c r="Y4" s="33">
        <f t="shared" si="10"/>
        <v>0.89438623970918163</v>
      </c>
      <c r="Z4" s="33">
        <f t="shared" si="11"/>
        <v>1.0609910741708988</v>
      </c>
      <c r="AA4" s="33">
        <f t="shared" si="12"/>
        <v>10.672884203972128</v>
      </c>
      <c r="AB4" s="33">
        <f t="shared" si="13"/>
        <v>12.821908467678398</v>
      </c>
      <c r="AC4" s="32">
        <f t="shared" si="14"/>
        <v>90.350306981331414</v>
      </c>
      <c r="AD4" s="32">
        <f t="shared" si="15"/>
        <v>90.095230273780999</v>
      </c>
      <c r="AE4" s="32">
        <f t="shared" si="16"/>
        <v>87.165571018736088</v>
      </c>
      <c r="AF4" s="32">
        <f t="shared" si="17"/>
        <v>87.00385043738676</v>
      </c>
    </row>
    <row r="5" spans="1:36" s="35" customFormat="1" x14ac:dyDescent="0.35">
      <c r="A5" s="67" t="s">
        <v>87</v>
      </c>
      <c r="B5" s="33">
        <v>4.9431262300000001E-2</v>
      </c>
      <c r="C5" s="33">
        <v>0.4697549761</v>
      </c>
      <c r="D5" s="33">
        <v>2.4424965520000002</v>
      </c>
      <c r="E5" s="33">
        <v>1.9006057999999999E-2</v>
      </c>
      <c r="F5" s="33">
        <v>0.1747635357</v>
      </c>
      <c r="G5" s="33">
        <v>0.65261551610000001</v>
      </c>
      <c r="H5" s="25">
        <v>6.6669775200000003E-2</v>
      </c>
      <c r="I5" s="33">
        <v>0.66224595409999998</v>
      </c>
      <c r="J5" s="33">
        <v>5.0277230459000002</v>
      </c>
      <c r="K5" s="25">
        <v>3.8786173100000002E-2</v>
      </c>
      <c r="L5" s="33">
        <v>0.36726047880000001</v>
      </c>
      <c r="M5" s="25">
        <v>1.744008555</v>
      </c>
      <c r="N5" s="25">
        <f t="shared" si="0"/>
        <v>2.6008161345187939</v>
      </c>
      <c r="O5" s="25">
        <f t="shared" si="1"/>
        <v>2.687946168051806</v>
      </c>
      <c r="P5" s="25">
        <f t="shared" si="2"/>
        <v>3.7426271544940364</v>
      </c>
      <c r="Q5" s="25">
        <f t="shared" si="3"/>
        <v>1.7189057303516238</v>
      </c>
      <c r="R5" s="25">
        <f t="shared" si="4"/>
        <v>1.803205061061419</v>
      </c>
      <c r="S5" s="25">
        <f t="shared" si="5"/>
        <v>2.8828545774536067</v>
      </c>
      <c r="T5" s="25">
        <f t="shared" si="18"/>
        <v>0.66091013030017898</v>
      </c>
      <c r="U5" s="33">
        <f t="shared" si="6"/>
        <v>0.4203237138</v>
      </c>
      <c r="V5" s="33">
        <f t="shared" si="7"/>
        <v>0.59557617890000003</v>
      </c>
      <c r="W5" s="33">
        <f t="shared" si="8"/>
        <v>1.9727415759000002</v>
      </c>
      <c r="X5" s="33">
        <f t="shared" si="9"/>
        <v>4.3654770917999999</v>
      </c>
      <c r="Y5" s="33">
        <f t="shared" si="10"/>
        <v>1.129807515850014</v>
      </c>
      <c r="Z5" s="33">
        <f t="shared" si="11"/>
        <v>1.0739459800401012</v>
      </c>
      <c r="AA5" s="33">
        <f t="shared" si="12"/>
        <v>7.3832361907626991</v>
      </c>
      <c r="AB5" s="33">
        <f t="shared" si="13"/>
        <v>12.585035616864488</v>
      </c>
      <c r="AC5" s="32">
        <f t="shared" si="14"/>
        <v>89.477224337166533</v>
      </c>
      <c r="AD5" s="32">
        <f t="shared" si="15"/>
        <v>89.932777272968778</v>
      </c>
      <c r="AE5" s="32">
        <f t="shared" si="16"/>
        <v>80.767425210269039</v>
      </c>
      <c r="AF5" s="32">
        <f t="shared" si="17"/>
        <v>86.828113878706034</v>
      </c>
    </row>
    <row r="6" spans="1:36" s="35" customFormat="1" x14ac:dyDescent="0.35">
      <c r="A6" s="67" t="s">
        <v>89</v>
      </c>
      <c r="B6" s="33">
        <v>3.9940344799999999E-2</v>
      </c>
      <c r="C6" s="33">
        <v>0.41598338080000002</v>
      </c>
      <c r="D6" s="33">
        <v>3.3525999164</v>
      </c>
      <c r="E6" s="33">
        <v>1.9374654799999998E-2</v>
      </c>
      <c r="F6" s="33">
        <v>0.19272827279999999</v>
      </c>
      <c r="G6" s="33">
        <v>0.98356293260000005</v>
      </c>
      <c r="H6" s="25">
        <v>5.8979762200000001E-2</v>
      </c>
      <c r="I6" s="33">
        <v>0.60306692149999996</v>
      </c>
      <c r="J6" s="33">
        <v>4.9223945279999999</v>
      </c>
      <c r="K6" s="25">
        <v>3.5522870900000003E-2</v>
      </c>
      <c r="L6" s="33">
        <v>0.34486265690000001</v>
      </c>
      <c r="M6" s="25">
        <v>1.7754359772999999</v>
      </c>
      <c r="N6" s="25">
        <f t="shared" si="0"/>
        <v>2.0614738797823642</v>
      </c>
      <c r="O6" s="25">
        <f t="shared" si="1"/>
        <v>2.1583931343154759</v>
      </c>
      <c r="P6" s="25">
        <f t="shared" si="2"/>
        <v>3.4086277606432032</v>
      </c>
      <c r="Q6" s="25">
        <f t="shared" si="3"/>
        <v>1.6603320819995997</v>
      </c>
      <c r="R6" s="25">
        <f t="shared" si="4"/>
        <v>1.7487162191494441</v>
      </c>
      <c r="S6" s="25">
        <f t="shared" si="5"/>
        <v>2.7724990317509208</v>
      </c>
      <c r="T6" s="25">
        <f t="shared" si="18"/>
        <v>0.80541019621111365</v>
      </c>
      <c r="U6" s="33">
        <f t="shared" si="6"/>
        <v>0.376043036</v>
      </c>
      <c r="V6" s="33">
        <f t="shared" si="7"/>
        <v>0.54408715929999996</v>
      </c>
      <c r="W6" s="33">
        <f t="shared" si="8"/>
        <v>2.9366165355999998</v>
      </c>
      <c r="X6" s="33">
        <f t="shared" si="9"/>
        <v>4.3193276064999999</v>
      </c>
      <c r="Y6" s="33">
        <f t="shared" si="10"/>
        <v>0.81164870710954728</v>
      </c>
      <c r="Z6" s="33">
        <f t="shared" si="11"/>
        <v>0.95145404009885726</v>
      </c>
      <c r="AA6" s="33">
        <f t="shared" si="12"/>
        <v>10.009832645610029</v>
      </c>
      <c r="AB6" s="33">
        <f t="shared" si="13"/>
        <v>11.975331606836273</v>
      </c>
      <c r="AC6" s="32">
        <f t="shared" si="14"/>
        <v>90.398571999874477</v>
      </c>
      <c r="AD6" s="32">
        <f t="shared" si="15"/>
        <v>90.220030298909364</v>
      </c>
      <c r="AE6" s="32">
        <f t="shared" si="16"/>
        <v>87.592215260606451</v>
      </c>
      <c r="AF6" s="32">
        <f t="shared" si="17"/>
        <v>87.748504958926361</v>
      </c>
    </row>
    <row r="7" spans="1:36" s="35" customFormat="1" x14ac:dyDescent="0.35">
      <c r="A7" s="67" t="s">
        <v>90</v>
      </c>
      <c r="B7" s="33">
        <v>8.6112200700000002E-2</v>
      </c>
      <c r="C7" s="33">
        <v>0.73941584500000002</v>
      </c>
      <c r="D7" s="33">
        <v>2.6757589551000001</v>
      </c>
      <c r="E7" s="33">
        <v>2.6834850899999999E-2</v>
      </c>
      <c r="F7" s="33">
        <v>0.21304058300000001</v>
      </c>
      <c r="G7" s="33">
        <v>0.53356649209999996</v>
      </c>
      <c r="H7" s="25">
        <v>9.8440574599999997E-2</v>
      </c>
      <c r="I7" s="33">
        <v>1.0281415758000001</v>
      </c>
      <c r="J7" s="33">
        <v>6.0020527824999999</v>
      </c>
      <c r="K7" s="25">
        <v>2.8939117E-2</v>
      </c>
      <c r="L7" s="33">
        <v>0.28666212149999998</v>
      </c>
      <c r="M7" s="25">
        <v>0.97413698569999996</v>
      </c>
      <c r="N7" s="25">
        <f t="shared" si="0"/>
        <v>3.2089688525155924</v>
      </c>
      <c r="O7" s="25">
        <f t="shared" si="1"/>
        <v>3.4707746035411478</v>
      </c>
      <c r="P7" s="25">
        <f t="shared" si="2"/>
        <v>5.0148556828761928</v>
      </c>
      <c r="Q7" s="25">
        <f t="shared" si="3"/>
        <v>3.4016440308113061</v>
      </c>
      <c r="R7" s="25">
        <f t="shared" si="4"/>
        <v>3.5865972470311189</v>
      </c>
      <c r="S7" s="25">
        <f t="shared" si="5"/>
        <v>6.1614052957726644</v>
      </c>
      <c r="T7" s="25">
        <f t="shared" si="18"/>
        <v>1.0600427075335028</v>
      </c>
      <c r="U7" s="33">
        <f t="shared" si="6"/>
        <v>0.65330364429999999</v>
      </c>
      <c r="V7" s="33">
        <f t="shared" si="7"/>
        <v>0.9297010012000001</v>
      </c>
      <c r="W7" s="33">
        <f t="shared" si="8"/>
        <v>1.9363431101000002</v>
      </c>
      <c r="X7" s="33">
        <f t="shared" si="9"/>
        <v>4.9739112066999995</v>
      </c>
      <c r="Y7" s="33">
        <f t="shared" si="10"/>
        <v>2.2674696970373196</v>
      </c>
      <c r="Z7" s="33">
        <f t="shared" si="11"/>
        <v>3.3344630514659954</v>
      </c>
      <c r="AA7" s="33">
        <f t="shared" si="12"/>
        <v>9.7104812496831467</v>
      </c>
      <c r="AB7" s="33">
        <f t="shared" si="13"/>
        <v>30.646282849664381</v>
      </c>
      <c r="AC7" s="32">
        <f t="shared" si="14"/>
        <v>88.354022802960088</v>
      </c>
      <c r="AD7" s="32">
        <f t="shared" si="15"/>
        <v>90.425387230994616</v>
      </c>
      <c r="AE7" s="32">
        <f t="shared" si="16"/>
        <v>72.366126493170384</v>
      </c>
      <c r="AF7" s="32">
        <f t="shared" si="17"/>
        <v>82.870167706659942</v>
      </c>
    </row>
    <row r="8" spans="1:36" s="35" customFormat="1" x14ac:dyDescent="0.35">
      <c r="A8" s="67" t="s">
        <v>91</v>
      </c>
      <c r="B8" s="33">
        <v>7.54574301E-2</v>
      </c>
      <c r="C8" s="33">
        <v>0.75641530369999999</v>
      </c>
      <c r="D8" s="33">
        <v>3.9203951477999999</v>
      </c>
      <c r="E8" s="33">
        <v>2.4254087800000001E-2</v>
      </c>
      <c r="F8" s="33">
        <v>0.23320253120000001</v>
      </c>
      <c r="G8" s="33">
        <v>0.76598698310000002</v>
      </c>
      <c r="H8" s="25">
        <v>9.3389604099999995E-2</v>
      </c>
      <c r="I8" s="33">
        <v>0.95753499890000005</v>
      </c>
      <c r="J8" s="33">
        <v>6.0183367127</v>
      </c>
      <c r="K8" s="25">
        <v>2.9808298600000002E-2</v>
      </c>
      <c r="L8" s="33">
        <v>0.28946487659999998</v>
      </c>
      <c r="M8" s="25">
        <v>1.0815258943999999</v>
      </c>
      <c r="N8" s="25">
        <f t="shared" si="0"/>
        <v>3.1111221630854327</v>
      </c>
      <c r="O8" s="25">
        <f t="shared" si="1"/>
        <v>3.2435981711162487</v>
      </c>
      <c r="P8" s="25">
        <f t="shared" si="2"/>
        <v>5.1180963048926778</v>
      </c>
      <c r="Q8" s="25">
        <f t="shared" si="3"/>
        <v>3.1330068633974295</v>
      </c>
      <c r="R8" s="25">
        <f t="shared" si="4"/>
        <v>3.3079488266314936</v>
      </c>
      <c r="S8" s="25">
        <f t="shared" si="5"/>
        <v>5.564671862099801</v>
      </c>
      <c r="T8" s="25">
        <f t="shared" si="18"/>
        <v>1.0070343429684847</v>
      </c>
      <c r="U8" s="33">
        <f t="shared" si="6"/>
        <v>0.68095787359999993</v>
      </c>
      <c r="V8" s="33">
        <f t="shared" si="7"/>
        <v>0.86414539480000008</v>
      </c>
      <c r="W8" s="33">
        <f t="shared" si="8"/>
        <v>3.1639798441</v>
      </c>
      <c r="X8" s="33">
        <f t="shared" si="9"/>
        <v>5.0608017138000001</v>
      </c>
      <c r="Y8" s="33">
        <f t="shared" si="10"/>
        <v>2.2087537134161694</v>
      </c>
      <c r="Z8" s="33">
        <f t="shared" si="11"/>
        <v>2.8585487447676692</v>
      </c>
      <c r="AA8" s="33">
        <f t="shared" si="12"/>
        <v>16.19355354884312</v>
      </c>
      <c r="AB8" s="33">
        <f t="shared" si="13"/>
        <v>28.161700896449311</v>
      </c>
      <c r="AC8" s="32">
        <f t="shared" si="14"/>
        <v>90.024338517359368</v>
      </c>
      <c r="AD8" s="32">
        <f t="shared" si="15"/>
        <v>90.246873043044445</v>
      </c>
      <c r="AE8" s="32">
        <f t="shared" si="16"/>
        <v>80.70563616209769</v>
      </c>
      <c r="AF8" s="32">
        <f t="shared" si="17"/>
        <v>84.089707096656909</v>
      </c>
    </row>
    <row r="9" spans="1:36" s="35" customFormat="1" x14ac:dyDescent="0.35">
      <c r="A9" s="67" t="s">
        <v>92</v>
      </c>
      <c r="B9" s="33">
        <v>2.2383335154999999</v>
      </c>
      <c r="C9" s="33">
        <v>3.1254384345999999</v>
      </c>
      <c r="D9" s="33">
        <v>3.5810606210000002</v>
      </c>
      <c r="E9" s="33">
        <v>5.2895649900000001E-2</v>
      </c>
      <c r="F9" s="33">
        <v>9.9997207300000002E-2</v>
      </c>
      <c r="G9" s="33">
        <v>0.13299938589999999</v>
      </c>
      <c r="H9" s="25">
        <v>0.97564907249999999</v>
      </c>
      <c r="I9" s="33">
        <v>5.1172571055000002</v>
      </c>
      <c r="J9" s="33">
        <v>8.0452708883999993</v>
      </c>
      <c r="K9" s="25">
        <v>0.13594398429999999</v>
      </c>
      <c r="L9" s="33">
        <v>0.51959713929999995</v>
      </c>
      <c r="M9" s="25">
        <v>0.5801873931</v>
      </c>
      <c r="N9" s="25">
        <f t="shared" si="0"/>
        <v>42.316022579013627</v>
      </c>
      <c r="O9" s="25">
        <f t="shared" si="1"/>
        <v>31.255257211568146</v>
      </c>
      <c r="P9" s="25">
        <f t="shared" si="2"/>
        <v>26.925392149498641</v>
      </c>
      <c r="Q9" s="25">
        <f t="shared" si="3"/>
        <v>7.1768462394551138</v>
      </c>
      <c r="R9" s="25">
        <f t="shared" si="4"/>
        <v>9.8485090052534865</v>
      </c>
      <c r="S9" s="25">
        <f t="shared" si="5"/>
        <v>13.866676498110898</v>
      </c>
      <c r="T9" s="25">
        <f t="shared" si="18"/>
        <v>0.16960115346508078</v>
      </c>
      <c r="U9" s="33">
        <f t="shared" si="6"/>
        <v>0.8871049191</v>
      </c>
      <c r="V9" s="33">
        <f t="shared" si="7"/>
        <v>4.1416080330000007</v>
      </c>
      <c r="W9" s="33">
        <f t="shared" si="8"/>
        <v>0.4556221864000003</v>
      </c>
      <c r="X9" s="33">
        <f t="shared" si="9"/>
        <v>2.928013782899999</v>
      </c>
      <c r="Y9" s="33">
        <f t="shared" si="10"/>
        <v>27.726692420117853</v>
      </c>
      <c r="Z9" s="33">
        <f t="shared" si="11"/>
        <v>40.788664009230686</v>
      </c>
      <c r="AA9" s="33">
        <f t="shared" si="12"/>
        <v>12.267806040831974</v>
      </c>
      <c r="AB9" s="33">
        <f t="shared" si="13"/>
        <v>40.601819909484206</v>
      </c>
      <c r="AC9" s="32">
        <f t="shared" si="14"/>
        <v>28.383375249992199</v>
      </c>
      <c r="AD9" s="32">
        <f t="shared" si="15"/>
        <v>80.934140060084587</v>
      </c>
      <c r="AE9" s="32">
        <f t="shared" si="16"/>
        <v>12.723107331055713</v>
      </c>
      <c r="AF9" s="32">
        <f t="shared" si="17"/>
        <v>36.394222438448018</v>
      </c>
    </row>
    <row r="10" spans="1:36" s="35" customFormat="1" x14ac:dyDescent="0.35">
      <c r="A10" s="67" t="s">
        <v>94</v>
      </c>
      <c r="B10" s="33">
        <v>5.2436216899999999E-2</v>
      </c>
      <c r="C10" s="33">
        <v>0.50350922899999995</v>
      </c>
      <c r="D10" s="33">
        <v>2.9022488160000002</v>
      </c>
      <c r="E10" s="33">
        <v>3.8354424999999998E-3</v>
      </c>
      <c r="F10" s="33">
        <v>3.8712933499999998E-2</v>
      </c>
      <c r="G10" s="33">
        <v>0.27056938670000003</v>
      </c>
      <c r="H10" s="25">
        <v>7.1056675400000005E-2</v>
      </c>
      <c r="I10" s="33">
        <v>0.75251346620000004</v>
      </c>
      <c r="J10" s="33">
        <v>5.6523087398999996</v>
      </c>
      <c r="K10" s="25">
        <v>2.2273406499999999E-2</v>
      </c>
      <c r="L10" s="33">
        <v>0.2178363123</v>
      </c>
      <c r="M10" s="25">
        <v>1.000198473</v>
      </c>
      <c r="N10" s="25">
        <f t="shared" si="0"/>
        <v>13.67149081233782</v>
      </c>
      <c r="O10" s="25">
        <f t="shared" si="1"/>
        <v>13.006227724902324</v>
      </c>
      <c r="P10" s="25">
        <f t="shared" si="2"/>
        <v>10.726449327461923</v>
      </c>
      <c r="Q10" s="25">
        <f t="shared" si="3"/>
        <v>3.1902024236840472</v>
      </c>
      <c r="R10" s="25">
        <f t="shared" si="4"/>
        <v>3.4544904761500592</v>
      </c>
      <c r="S10" s="25">
        <f t="shared" si="5"/>
        <v>5.6511871318363829</v>
      </c>
      <c r="T10" s="25">
        <f t="shared" si="18"/>
        <v>0.23334707732130083</v>
      </c>
      <c r="U10" s="33">
        <f t="shared" si="6"/>
        <v>0.45107301209999995</v>
      </c>
      <c r="V10" s="33">
        <f t="shared" si="7"/>
        <v>0.68145679079999999</v>
      </c>
      <c r="W10" s="33">
        <f t="shared" si="8"/>
        <v>2.3987395870000001</v>
      </c>
      <c r="X10" s="33">
        <f t="shared" si="9"/>
        <v>4.8997952736999997</v>
      </c>
      <c r="Y10" s="33">
        <f t="shared" si="10"/>
        <v>5.8667583159302206</v>
      </c>
      <c r="Z10" s="33">
        <f t="shared" si="11"/>
        <v>2.3540859937263834</v>
      </c>
      <c r="AA10" s="33">
        <f t="shared" si="12"/>
        <v>25.729958629732444</v>
      </c>
      <c r="AB10" s="33">
        <f t="shared" si="13"/>
        <v>27.689659999366167</v>
      </c>
      <c r="AC10" s="32">
        <f t="shared" si="14"/>
        <v>89.5858479090559</v>
      </c>
      <c r="AD10" s="32">
        <f t="shared" si="15"/>
        <v>90.557421416148458</v>
      </c>
      <c r="AE10" s="32">
        <f t="shared" si="16"/>
        <v>82.651066089710483</v>
      </c>
      <c r="AF10" s="32">
        <f t="shared" si="17"/>
        <v>86.686617790568292</v>
      </c>
    </row>
    <row r="11" spans="1:36" s="35" customFormat="1" x14ac:dyDescent="0.35">
      <c r="A11" s="67" t="s">
        <v>96</v>
      </c>
      <c r="B11" s="33">
        <v>6.3427371499999996E-2</v>
      </c>
      <c r="C11" s="33">
        <v>0.60868173049999996</v>
      </c>
      <c r="D11" s="33">
        <v>3.0963669726999998</v>
      </c>
      <c r="E11" s="33">
        <v>5.6665018999999999E-3</v>
      </c>
      <c r="F11" s="33">
        <v>5.5855776099999997E-2</v>
      </c>
      <c r="G11" s="33">
        <v>0.30991630730000003</v>
      </c>
      <c r="H11" s="25">
        <v>7.1832783499999997E-2</v>
      </c>
      <c r="I11" s="33">
        <v>0.76689463830000004</v>
      </c>
      <c r="J11" s="33">
        <v>5.7202822689000001</v>
      </c>
      <c r="K11" s="25">
        <v>2.2963950800000001E-2</v>
      </c>
      <c r="L11" s="33">
        <v>0.22785825579999999</v>
      </c>
      <c r="M11" s="25">
        <v>1.0571305001</v>
      </c>
      <c r="N11" s="25">
        <f t="shared" si="0"/>
        <v>11.193391023128395</v>
      </c>
      <c r="O11" s="25">
        <f t="shared" si="1"/>
        <v>10.897382025634409</v>
      </c>
      <c r="P11" s="25">
        <f t="shared" si="2"/>
        <v>9.9909778858545391</v>
      </c>
      <c r="Q11" s="25">
        <f t="shared" si="3"/>
        <v>3.1280672966778869</v>
      </c>
      <c r="R11" s="25">
        <f t="shared" si="4"/>
        <v>3.3656653589639216</v>
      </c>
      <c r="S11" s="25">
        <f t="shared" si="5"/>
        <v>5.4111410732723026</v>
      </c>
      <c r="T11" s="25">
        <f t="shared" si="18"/>
        <v>0.27945662670181926</v>
      </c>
      <c r="U11" s="33">
        <f t="shared" si="6"/>
        <v>0.54525435899999997</v>
      </c>
      <c r="V11" s="33">
        <f t="shared" si="7"/>
        <v>0.69506185480000005</v>
      </c>
      <c r="W11" s="33">
        <f t="shared" si="8"/>
        <v>2.4876852422</v>
      </c>
      <c r="X11" s="33">
        <f t="shared" si="9"/>
        <v>4.9533876306</v>
      </c>
      <c r="Y11" s="33">
        <f t="shared" si="10"/>
        <v>5.9418450511654104</v>
      </c>
      <c r="Z11" s="33">
        <f t="shared" si="11"/>
        <v>2.3393456070375711</v>
      </c>
      <c r="AA11" s="33">
        <f t="shared" si="12"/>
        <v>24.854408241786892</v>
      </c>
      <c r="AB11" s="33">
        <f t="shared" si="13"/>
        <v>26.803479259778634</v>
      </c>
      <c r="AC11" s="32">
        <f t="shared" si="14"/>
        <v>89.579550638410367</v>
      </c>
      <c r="AD11" s="32">
        <f t="shared" si="15"/>
        <v>90.633291731021345</v>
      </c>
      <c r="AE11" s="32">
        <f t="shared" si="16"/>
        <v>80.342067465949114</v>
      </c>
      <c r="AF11" s="32">
        <f t="shared" si="17"/>
        <v>86.593412663052504</v>
      </c>
    </row>
    <row r="12" spans="1:36" s="35" customFormat="1" x14ac:dyDescent="0.35">
      <c r="A12" s="67" t="s">
        <v>97</v>
      </c>
      <c r="B12" s="33">
        <v>0.40067235289999997</v>
      </c>
      <c r="C12" s="33">
        <v>2.2590900026999998</v>
      </c>
      <c r="D12" s="33">
        <v>3.9918439499999998</v>
      </c>
      <c r="E12" s="33">
        <v>0.1204739777</v>
      </c>
      <c r="F12" s="33">
        <v>0.51364512880000002</v>
      </c>
      <c r="G12" s="33">
        <v>0.69000550189999998</v>
      </c>
      <c r="H12" s="25">
        <v>1.2257287927</v>
      </c>
      <c r="I12" s="33">
        <v>4.1071755688999998</v>
      </c>
      <c r="J12" s="33">
        <v>5.5615074123000001</v>
      </c>
      <c r="K12" s="25">
        <v>0.13321228099999999</v>
      </c>
      <c r="L12" s="33">
        <v>0.4987842857</v>
      </c>
      <c r="M12" s="25">
        <v>0.74462591199999995</v>
      </c>
      <c r="N12" s="25">
        <f t="shared" si="0"/>
        <v>3.3257999822811528</v>
      </c>
      <c r="O12" s="25">
        <f t="shared" si="1"/>
        <v>4.3981532697054551</v>
      </c>
      <c r="P12" s="25">
        <f t="shared" si="2"/>
        <v>5.7852349568344792</v>
      </c>
      <c r="Q12" s="25">
        <f t="shared" si="3"/>
        <v>9.2013197544451639</v>
      </c>
      <c r="R12" s="25">
        <f t="shared" si="4"/>
        <v>8.2343724264206504</v>
      </c>
      <c r="S12" s="25">
        <f t="shared" si="5"/>
        <v>7.4688609712255092</v>
      </c>
      <c r="T12" s="25">
        <f t="shared" si="18"/>
        <v>2.7666485668010665</v>
      </c>
      <c r="U12" s="33">
        <f t="shared" si="6"/>
        <v>1.8584176497999998</v>
      </c>
      <c r="V12" s="33">
        <f t="shared" si="7"/>
        <v>2.8814467761999998</v>
      </c>
      <c r="W12" s="33">
        <f t="shared" si="8"/>
        <v>1.7327539473</v>
      </c>
      <c r="X12" s="33">
        <f t="shared" si="9"/>
        <v>1.4543318434000003</v>
      </c>
      <c r="Y12" s="33">
        <f t="shared" si="10"/>
        <v>8.1736056629461959</v>
      </c>
      <c r="Z12" s="33">
        <f t="shared" si="11"/>
        <v>23.726905882139953</v>
      </c>
      <c r="AA12" s="33">
        <f t="shared" si="12"/>
        <v>10.024388707512889</v>
      </c>
      <c r="AB12" s="33">
        <f t="shared" si="13"/>
        <v>10.862202344380712</v>
      </c>
      <c r="AC12" s="32">
        <f t="shared" si="14"/>
        <v>82.263993359223065</v>
      </c>
      <c r="AD12" s="32">
        <f t="shared" si="15"/>
        <v>70.156406217904149</v>
      </c>
      <c r="AE12" s="32">
        <f t="shared" si="16"/>
        <v>43.407356825659477</v>
      </c>
      <c r="AF12" s="32">
        <f t="shared" si="17"/>
        <v>26.149957836674918</v>
      </c>
    </row>
    <row r="13" spans="1:36" s="35" customFormat="1" x14ac:dyDescent="0.35">
      <c r="A13" s="67" t="s">
        <v>99</v>
      </c>
      <c r="B13" s="33">
        <v>0.6310728672</v>
      </c>
      <c r="C13" s="33">
        <v>3.8035393100000001</v>
      </c>
      <c r="D13" s="33">
        <v>6.0738982850000003</v>
      </c>
      <c r="E13" s="33">
        <v>6.7820811699999997E-2</v>
      </c>
      <c r="F13" s="33">
        <v>0.22557576670000001</v>
      </c>
      <c r="G13" s="33">
        <v>0.1745520914</v>
      </c>
      <c r="H13" s="25">
        <v>1.0853079819</v>
      </c>
      <c r="I13" s="33">
        <v>6.0227580412000004</v>
      </c>
      <c r="J13" s="33">
        <v>8.3599005374999997</v>
      </c>
      <c r="K13" s="25">
        <v>6.6047804200000004E-2</v>
      </c>
      <c r="L13" s="33">
        <v>0.3198147449</v>
      </c>
      <c r="M13" s="25">
        <v>0.50057427320000003</v>
      </c>
      <c r="N13" s="25">
        <f t="shared" si="0"/>
        <v>9.3050031602614993</v>
      </c>
      <c r="O13" s="25">
        <f t="shared" si="1"/>
        <v>16.86147127256999</v>
      </c>
      <c r="P13" s="25">
        <f t="shared" si="2"/>
        <v>34.797052480346281</v>
      </c>
      <c r="Q13" s="25">
        <f t="shared" si="3"/>
        <v>16.43215841988582</v>
      </c>
      <c r="R13" s="25">
        <f t="shared" si="4"/>
        <v>18.832021153631306</v>
      </c>
      <c r="S13" s="25">
        <f t="shared" si="5"/>
        <v>16.700619638436503</v>
      </c>
      <c r="T13" s="25">
        <f t="shared" si="18"/>
        <v>1.7659487199383204</v>
      </c>
      <c r="U13" s="33">
        <f t="shared" si="6"/>
        <v>3.1724664428000002</v>
      </c>
      <c r="V13" s="33">
        <f t="shared" si="7"/>
        <v>4.9374500593000006</v>
      </c>
      <c r="W13" s="33">
        <f t="shared" si="8"/>
        <v>2.2703589750000002</v>
      </c>
      <c r="X13" s="33">
        <f t="shared" si="9"/>
        <v>2.3371424962999994</v>
      </c>
      <c r="Y13" s="33">
        <f t="shared" si="10"/>
        <v>53.492451788464507</v>
      </c>
      <c r="Z13" s="33">
        <f t="shared" si="11"/>
        <v>92.98216396173575</v>
      </c>
      <c r="AA13" s="33">
        <f t="shared" si="12"/>
        <v>79.001800402300191</v>
      </c>
      <c r="AB13" s="33">
        <f t="shared" si="13"/>
        <v>39.031727871532283</v>
      </c>
      <c r="AC13" s="32">
        <f t="shared" si="14"/>
        <v>83.408272775285184</v>
      </c>
      <c r="AD13" s="32">
        <f t="shared" si="15"/>
        <v>81.979884058504226</v>
      </c>
      <c r="AE13" s="32">
        <f t="shared" si="16"/>
        <v>37.378942953438013</v>
      </c>
      <c r="AF13" s="32">
        <f t="shared" si="17"/>
        <v>27.956582567176259</v>
      </c>
    </row>
    <row r="14" spans="1:36" s="35" customFormat="1" x14ac:dyDescent="0.35">
      <c r="A14" s="67" t="s">
        <v>100</v>
      </c>
      <c r="B14" s="33">
        <v>0.60239990480000005</v>
      </c>
      <c r="C14" s="33">
        <v>3.6300092487</v>
      </c>
      <c r="D14" s="33">
        <v>6.0511432660000004</v>
      </c>
      <c r="E14" s="33">
        <v>6.3828749899999995E-2</v>
      </c>
      <c r="F14" s="33">
        <v>0.22427928359999999</v>
      </c>
      <c r="G14" s="33">
        <v>0.17610049780000001</v>
      </c>
      <c r="H14" s="25">
        <v>0.99517892900000005</v>
      </c>
      <c r="I14" s="33">
        <v>5.8683670359000004</v>
      </c>
      <c r="J14" s="33">
        <v>8.3449083204000001</v>
      </c>
      <c r="K14" s="25">
        <v>6.2200041999999997E-2</v>
      </c>
      <c r="L14" s="33">
        <v>0.32035532960000002</v>
      </c>
      <c r="M14" s="25">
        <v>0.50153531269999996</v>
      </c>
      <c r="N14" s="25">
        <f t="shared" si="0"/>
        <v>9.4377518867873071</v>
      </c>
      <c r="O14" s="25">
        <f t="shared" si="1"/>
        <v>16.185218672153812</v>
      </c>
      <c r="P14" s="25">
        <f t="shared" si="2"/>
        <v>34.361874847579223</v>
      </c>
      <c r="Q14" s="25">
        <f t="shared" si="3"/>
        <v>15.999650434319644</v>
      </c>
      <c r="R14" s="25">
        <f t="shared" si="4"/>
        <v>18.318306248337816</v>
      </c>
      <c r="S14" s="25">
        <f t="shared" si="5"/>
        <v>16.638725348122431</v>
      </c>
      <c r="T14" s="25">
        <f t="shared" si="18"/>
        <v>1.6952819512789783</v>
      </c>
      <c r="U14" s="33">
        <f t="shared" si="6"/>
        <v>3.0276093439</v>
      </c>
      <c r="V14" s="33">
        <f t="shared" si="7"/>
        <v>4.8731881069000007</v>
      </c>
      <c r="W14" s="33">
        <f t="shared" si="8"/>
        <v>2.4211340173000004</v>
      </c>
      <c r="X14" s="33">
        <f t="shared" si="9"/>
        <v>2.4765412844999997</v>
      </c>
      <c r="Y14" s="33">
        <f t="shared" si="10"/>
        <v>49.002519284877636</v>
      </c>
      <c r="Z14" s="33">
        <f t="shared" si="11"/>
        <v>89.268552147951809</v>
      </c>
      <c r="AA14" s="33">
        <f t="shared" si="12"/>
        <v>83.194704091679327</v>
      </c>
      <c r="AB14" s="33">
        <f t="shared" si="13"/>
        <v>41.206490246081827</v>
      </c>
      <c r="AC14" s="32">
        <f t="shared" si="14"/>
        <v>83.40500358185767</v>
      </c>
      <c r="AD14" s="32">
        <f t="shared" si="15"/>
        <v>83.041637939277692</v>
      </c>
      <c r="AE14" s="32">
        <f t="shared" si="16"/>
        <v>40.01118319084928</v>
      </c>
      <c r="AF14" s="32">
        <f t="shared" si="17"/>
        <v>29.677273726852526</v>
      </c>
    </row>
    <row r="15" spans="1:36" s="35" customFormat="1" x14ac:dyDescent="0.35">
      <c r="A15" s="67" t="s">
        <v>101</v>
      </c>
      <c r="B15" s="33">
        <v>1.1775113024999999</v>
      </c>
      <c r="C15" s="33">
        <v>2.9908207211</v>
      </c>
      <c r="D15" s="33">
        <v>4.1030628245000003</v>
      </c>
      <c r="E15" s="33">
        <v>0.17643718280000001</v>
      </c>
      <c r="F15" s="33">
        <v>0.3543952387</v>
      </c>
      <c r="G15" s="33">
        <v>0.51276574860000002</v>
      </c>
      <c r="H15" s="25">
        <v>1.2528573275999999</v>
      </c>
      <c r="I15" s="33">
        <v>4.5725206835999996</v>
      </c>
      <c r="J15" s="33">
        <v>6.7626211709000001</v>
      </c>
      <c r="K15" s="25">
        <v>0.22444905530000001</v>
      </c>
      <c r="L15" s="33">
        <v>0.6464967197</v>
      </c>
      <c r="M15" s="25">
        <v>0.90544940730000001</v>
      </c>
      <c r="N15" s="25">
        <f t="shared" si="0"/>
        <v>6.6738273861171615</v>
      </c>
      <c r="O15" s="25">
        <f t="shared" si="1"/>
        <v>8.4392237662983032</v>
      </c>
      <c r="P15" s="25">
        <f t="shared" si="2"/>
        <v>8.00182702472339</v>
      </c>
      <c r="Q15" s="25">
        <f t="shared" si="3"/>
        <v>5.5819229264539478</v>
      </c>
      <c r="R15" s="25">
        <f t="shared" si="4"/>
        <v>7.072767029230759</v>
      </c>
      <c r="S15" s="25">
        <f t="shared" si="5"/>
        <v>7.4688007042444946</v>
      </c>
      <c r="T15" s="25">
        <f t="shared" si="18"/>
        <v>0.83639006577626152</v>
      </c>
      <c r="U15" s="33">
        <f t="shared" si="6"/>
        <v>1.8133094186000001</v>
      </c>
      <c r="V15" s="33">
        <f t="shared" si="7"/>
        <v>3.3196633559999995</v>
      </c>
      <c r="W15" s="33">
        <f t="shared" si="8"/>
        <v>1.1122421034000003</v>
      </c>
      <c r="X15" s="33">
        <f t="shared" si="9"/>
        <v>2.1901004873000005</v>
      </c>
      <c r="Y15" s="33">
        <f t="shared" si="10"/>
        <v>15.302923941101678</v>
      </c>
      <c r="Z15" s="33">
        <f t="shared" si="11"/>
        <v>23.479205532462327</v>
      </c>
      <c r="AA15" s="33">
        <f t="shared" si="12"/>
        <v>8.8999689210213102</v>
      </c>
      <c r="AB15" s="33">
        <f t="shared" si="13"/>
        <v>16.357424061912454</v>
      </c>
      <c r="AC15" s="32">
        <f t="shared" si="14"/>
        <v>60.629157936724447</v>
      </c>
      <c r="AD15" s="32">
        <f t="shared" si="15"/>
        <v>72.60029173638182</v>
      </c>
      <c r="AE15" s="32">
        <f t="shared" si="16"/>
        <v>27.107605975678382</v>
      </c>
      <c r="AF15" s="32">
        <f t="shared" si="17"/>
        <v>32.38537886351147</v>
      </c>
    </row>
    <row r="16" spans="1:36" s="35" customFormat="1" x14ac:dyDescent="0.35">
      <c r="A16" s="67" t="s">
        <v>102</v>
      </c>
      <c r="B16" s="33">
        <v>0.1021028623</v>
      </c>
      <c r="C16" s="33">
        <v>0.59106101950000001</v>
      </c>
      <c r="D16" s="33">
        <v>1.4623627945</v>
      </c>
      <c r="E16" s="33">
        <v>8.2954966000000005E-3</v>
      </c>
      <c r="F16" s="33">
        <v>5.1608520800000002E-2</v>
      </c>
      <c r="G16" s="33">
        <v>0.15208615589999999</v>
      </c>
      <c r="H16" s="25">
        <v>0.18545703290000001</v>
      </c>
      <c r="I16" s="33">
        <v>1.3375230855</v>
      </c>
      <c r="J16" s="33">
        <v>3.7714155608</v>
      </c>
      <c r="K16" s="25">
        <v>6.9061243899999999E-2</v>
      </c>
      <c r="L16" s="33">
        <v>0.4653852235</v>
      </c>
      <c r="M16" s="25">
        <v>0.93063788960000005</v>
      </c>
      <c r="N16" s="25">
        <f t="shared" si="0"/>
        <v>12.308227852205977</v>
      </c>
      <c r="O16" s="25">
        <f t="shared" si="1"/>
        <v>11.452779702610659</v>
      </c>
      <c r="P16" s="25">
        <f t="shared" si="2"/>
        <v>9.6153577282966882</v>
      </c>
      <c r="Q16" s="25">
        <f t="shared" si="3"/>
        <v>2.6853995443311152</v>
      </c>
      <c r="R16" s="25">
        <f t="shared" si="4"/>
        <v>2.8740127918994833</v>
      </c>
      <c r="S16" s="25">
        <f t="shared" si="5"/>
        <v>4.0525059241043824</v>
      </c>
      <c r="T16" s="25">
        <f t="shared" si="18"/>
        <v>0.2181792193463348</v>
      </c>
      <c r="U16" s="33">
        <f t="shared" si="6"/>
        <v>0.48895815720000002</v>
      </c>
      <c r="V16" s="33">
        <f t="shared" si="7"/>
        <v>1.1520660525999999</v>
      </c>
      <c r="W16" s="33">
        <f t="shared" si="8"/>
        <v>0.87130177499999995</v>
      </c>
      <c r="X16" s="33">
        <f t="shared" si="9"/>
        <v>2.4338924753</v>
      </c>
      <c r="Y16" s="33">
        <f t="shared" si="10"/>
        <v>5.5999300582060725</v>
      </c>
      <c r="Z16" s="33">
        <f t="shared" si="11"/>
        <v>3.3110525722855431</v>
      </c>
      <c r="AA16" s="33">
        <f t="shared" si="12"/>
        <v>8.3778782559248715</v>
      </c>
      <c r="AB16" s="33">
        <f t="shared" si="13"/>
        <v>9.8633636747863296</v>
      </c>
      <c r="AC16" s="32">
        <f t="shared" si="14"/>
        <v>82.725495518826037</v>
      </c>
      <c r="AD16" s="32">
        <f t="shared" si="15"/>
        <v>86.134292939648844</v>
      </c>
      <c r="AE16" s="32">
        <f t="shared" si="16"/>
        <v>59.58177945151489</v>
      </c>
      <c r="AF16" s="32">
        <f t="shared" si="17"/>
        <v>64.53525038709121</v>
      </c>
    </row>
    <row r="17" spans="1:36" s="35" customFormat="1" x14ac:dyDescent="0.35">
      <c r="A17" s="67" t="s">
        <v>104</v>
      </c>
      <c r="B17" s="33">
        <v>0.83180183090000004</v>
      </c>
      <c r="C17" s="33">
        <v>2.0120656484000001</v>
      </c>
      <c r="D17" s="33">
        <v>2.9650099720999998</v>
      </c>
      <c r="E17" s="33">
        <v>0.1663900029</v>
      </c>
      <c r="F17" s="33">
        <v>0.43448658039999999</v>
      </c>
      <c r="G17" s="33">
        <v>0.62981171999999996</v>
      </c>
      <c r="H17" s="25">
        <v>0.87446341859999999</v>
      </c>
      <c r="I17" s="33">
        <v>3.0304491289</v>
      </c>
      <c r="J17" s="33">
        <v>4.9243733696999996</v>
      </c>
      <c r="K17" s="25">
        <v>0.20596758530000001</v>
      </c>
      <c r="L17" s="33">
        <v>0.6233738284</v>
      </c>
      <c r="M17" s="25">
        <v>0.7518153058</v>
      </c>
      <c r="N17" s="25">
        <f t="shared" si="0"/>
        <v>4.9991094200527844</v>
      </c>
      <c r="O17" s="25">
        <f t="shared" si="1"/>
        <v>4.6309040121507055</v>
      </c>
      <c r="P17" s="25">
        <f t="shared" si="2"/>
        <v>4.7077719863644329</v>
      </c>
      <c r="Q17" s="25">
        <f t="shared" si="3"/>
        <v>4.2456361146648831</v>
      </c>
      <c r="R17" s="25">
        <f t="shared" si="4"/>
        <v>4.8613672740772378</v>
      </c>
      <c r="S17" s="25">
        <f t="shared" si="5"/>
        <v>6.5499775433010337</v>
      </c>
      <c r="T17" s="25">
        <f t="shared" si="18"/>
        <v>0.84927849301207226</v>
      </c>
      <c r="U17" s="33">
        <f t="shared" si="6"/>
        <v>1.1802638175000002</v>
      </c>
      <c r="V17" s="33">
        <f t="shared" si="7"/>
        <v>2.1559857103</v>
      </c>
      <c r="W17" s="33">
        <f t="shared" si="8"/>
        <v>0.95294432369999971</v>
      </c>
      <c r="X17" s="33">
        <f t="shared" si="9"/>
        <v>1.8939242407999997</v>
      </c>
      <c r="Y17" s="33">
        <f t="shared" si="10"/>
        <v>5.4656884478570591</v>
      </c>
      <c r="Z17" s="33">
        <f t="shared" si="11"/>
        <v>10.481038375430588</v>
      </c>
      <c r="AA17" s="33">
        <f t="shared" si="12"/>
        <v>4.486244591679859</v>
      </c>
      <c r="AB17" s="33">
        <f t="shared" si="13"/>
        <v>12.405161245953456</v>
      </c>
      <c r="AC17" s="32">
        <f t="shared" si="14"/>
        <v>58.659309572654799</v>
      </c>
      <c r="AD17" s="32">
        <f t="shared" si="15"/>
        <v>71.144098402423438</v>
      </c>
      <c r="AE17" s="32">
        <f t="shared" si="16"/>
        <v>32.139666735254409</v>
      </c>
      <c r="AF17" s="32">
        <f t="shared" si="17"/>
        <v>38.460208002371282</v>
      </c>
    </row>
    <row r="18" spans="1:36" s="35" customFormat="1" x14ac:dyDescent="0.35">
      <c r="A18" s="67" t="s">
        <v>105</v>
      </c>
      <c r="B18" s="33">
        <v>0.78376601800000001</v>
      </c>
      <c r="C18" s="33">
        <v>2.1194390604</v>
      </c>
      <c r="D18" s="33">
        <v>2.8687046387000001</v>
      </c>
      <c r="E18" s="33">
        <v>0.1906315485</v>
      </c>
      <c r="F18" s="33">
        <v>0.41085359710000002</v>
      </c>
      <c r="G18" s="33">
        <v>0.441626831</v>
      </c>
      <c r="H18" s="25">
        <v>0.90713386429999998</v>
      </c>
      <c r="I18" s="33">
        <v>3.1002122552000002</v>
      </c>
      <c r="J18" s="33">
        <v>4.0791548438999996</v>
      </c>
      <c r="K18" s="25">
        <v>0.19033556160000001</v>
      </c>
      <c r="L18" s="33">
        <v>0.48948783530000001</v>
      </c>
      <c r="M18" s="25">
        <v>0.59279104000000005</v>
      </c>
      <c r="N18" s="25">
        <f t="shared" si="0"/>
        <v>4.1114182000153034</v>
      </c>
      <c r="O18" s="25">
        <f t="shared" si="1"/>
        <v>5.1586235957528626</v>
      </c>
      <c r="P18" s="25">
        <f t="shared" si="2"/>
        <v>6.4957661929286177</v>
      </c>
      <c r="Q18" s="25">
        <f t="shared" si="3"/>
        <v>4.7659715119678401</v>
      </c>
      <c r="R18" s="25">
        <f t="shared" si="4"/>
        <v>6.3335838638358091</v>
      </c>
      <c r="S18" s="25">
        <f t="shared" si="5"/>
        <v>6.8812693995847161</v>
      </c>
      <c r="T18" s="25">
        <f t="shared" si="18"/>
        <v>1.1592037783823841</v>
      </c>
      <c r="U18" s="33">
        <f t="shared" si="6"/>
        <v>1.3356730423999998</v>
      </c>
      <c r="V18" s="33">
        <f t="shared" si="7"/>
        <v>2.1930783909000002</v>
      </c>
      <c r="W18" s="33">
        <f t="shared" si="8"/>
        <v>0.74926557830000018</v>
      </c>
      <c r="X18" s="33">
        <f t="shared" si="9"/>
        <v>0.97894258869999939</v>
      </c>
      <c r="Y18" s="33">
        <f t="shared" si="10"/>
        <v>6.8902344727356528</v>
      </c>
      <c r="Z18" s="33">
        <f t="shared" si="11"/>
        <v>13.890045908731242</v>
      </c>
      <c r="AA18" s="33">
        <f t="shared" si="12"/>
        <v>4.8670540130462516</v>
      </c>
      <c r="AB18" s="33">
        <f t="shared" si="13"/>
        <v>6.7363676795715524</v>
      </c>
      <c r="AC18" s="32">
        <f t="shared" si="14"/>
        <v>63.020120151410225</v>
      </c>
      <c r="AD18" s="32">
        <f t="shared" si="15"/>
        <v>70.739620721824437</v>
      </c>
      <c r="AE18" s="32">
        <f t="shared" si="16"/>
        <v>26.11860308628852</v>
      </c>
      <c r="AF18" s="32">
        <f t="shared" si="17"/>
        <v>23.998662128845584</v>
      </c>
    </row>
    <row r="19" spans="1:36" s="35" customFormat="1" x14ac:dyDescent="0.35">
      <c r="A19" s="67" t="s">
        <v>106</v>
      </c>
      <c r="B19" s="33">
        <v>0.19865709619999999</v>
      </c>
      <c r="C19" s="33">
        <v>1.2795408741000001</v>
      </c>
      <c r="D19" s="33">
        <v>2.5904088994999999</v>
      </c>
      <c r="E19" s="33">
        <v>9.2840054699999994E-2</v>
      </c>
      <c r="F19" s="33">
        <v>0.53676325359999999</v>
      </c>
      <c r="G19" s="33">
        <v>0.82655068860000003</v>
      </c>
      <c r="H19" s="25">
        <v>1.2548683765999999</v>
      </c>
      <c r="I19" s="33">
        <v>3.5129544506000001</v>
      </c>
      <c r="J19" s="33">
        <v>5.7157471615000004</v>
      </c>
      <c r="K19" s="25">
        <v>8.3433027699999995E-2</v>
      </c>
      <c r="L19" s="33">
        <v>0.41505937320000003</v>
      </c>
      <c r="M19" s="25">
        <v>0.83355832340000002</v>
      </c>
      <c r="N19" s="25">
        <f t="shared" si="0"/>
        <v>2.139777888347151</v>
      </c>
      <c r="O19" s="25">
        <f t="shared" si="1"/>
        <v>2.3838086260903464</v>
      </c>
      <c r="P19" s="25">
        <f t="shared" si="2"/>
        <v>3.1339988402739078</v>
      </c>
      <c r="Q19" s="25">
        <f t="shared" si="3"/>
        <v>15.040427168868042</v>
      </c>
      <c r="R19" s="25">
        <f t="shared" si="4"/>
        <v>8.463739593485224</v>
      </c>
      <c r="S19" s="25">
        <f t="shared" si="5"/>
        <v>6.8570452733121856</v>
      </c>
      <c r="T19" s="25">
        <f t="shared" si="18"/>
        <v>7.0289665346929358</v>
      </c>
      <c r="U19" s="33">
        <f t="shared" si="6"/>
        <v>1.0808837779</v>
      </c>
      <c r="V19" s="33">
        <f t="shared" si="7"/>
        <v>2.2580860740000004</v>
      </c>
      <c r="W19" s="33">
        <f t="shared" si="8"/>
        <v>1.3108680253999998</v>
      </c>
      <c r="X19" s="33">
        <f t="shared" si="9"/>
        <v>2.2027927109000003</v>
      </c>
      <c r="Y19" s="33">
        <f t="shared" si="10"/>
        <v>2.576620073559142</v>
      </c>
      <c r="Z19" s="33">
        <f t="shared" si="11"/>
        <v>19.11185251001141</v>
      </c>
      <c r="AA19" s="33">
        <f t="shared" si="12"/>
        <v>4.1082588713557469</v>
      </c>
      <c r="AB19" s="33">
        <f t="shared" si="13"/>
        <v>15.104649346363383</v>
      </c>
      <c r="AC19" s="32">
        <f t="shared" si="14"/>
        <v>84.4743454295877</v>
      </c>
      <c r="AD19" s="32">
        <f t="shared" si="15"/>
        <v>64.278831557702873</v>
      </c>
      <c r="AE19" s="32">
        <f t="shared" si="16"/>
        <v>50.604675796667593</v>
      </c>
      <c r="AF19" s="32">
        <f t="shared" si="17"/>
        <v>38.539015961684264</v>
      </c>
    </row>
    <row r="20" spans="1:36" s="35" customFormat="1" x14ac:dyDescent="0.35">
      <c r="A20" s="67" t="s">
        <v>107</v>
      </c>
      <c r="B20" s="33">
        <v>0.77827811059999996</v>
      </c>
      <c r="C20" s="33">
        <v>4.5320072730999996</v>
      </c>
      <c r="D20" s="33">
        <v>6.7145346284</v>
      </c>
      <c r="E20" s="33">
        <v>3.1803449499999997E-2</v>
      </c>
      <c r="F20" s="33">
        <v>0.170407367</v>
      </c>
      <c r="G20" s="33">
        <v>0.25410029890000002</v>
      </c>
      <c r="H20" s="25">
        <v>0.29537163709999997</v>
      </c>
      <c r="I20" s="33">
        <v>3.1364113726</v>
      </c>
      <c r="J20" s="33">
        <v>13.059734690499999</v>
      </c>
      <c r="K20" s="25">
        <v>4.0803610800000001E-2</v>
      </c>
      <c r="L20" s="33">
        <v>0.40823156579999997</v>
      </c>
      <c r="M20" s="25">
        <v>1.1749482108</v>
      </c>
      <c r="N20" s="25">
        <f t="shared" si="0"/>
        <v>24.471499879281964</v>
      </c>
      <c r="O20" s="25">
        <f t="shared" si="1"/>
        <v>26.59513701130069</v>
      </c>
      <c r="P20" s="25">
        <f t="shared" si="2"/>
        <v>26.424741165072277</v>
      </c>
      <c r="Q20" s="25">
        <f t="shared" si="3"/>
        <v>7.2388602701798135</v>
      </c>
      <c r="R20" s="25">
        <f t="shared" si="4"/>
        <v>7.6829222317820092</v>
      </c>
      <c r="S20" s="25">
        <f t="shared" si="5"/>
        <v>11.115157732448372</v>
      </c>
      <c r="T20" s="25">
        <f t="shared" si="18"/>
        <v>0.29580778889275888</v>
      </c>
      <c r="U20" s="33">
        <f t="shared" si="6"/>
        <v>3.7537291624999995</v>
      </c>
      <c r="V20" s="33">
        <f t="shared" si="7"/>
        <v>2.8410397354999999</v>
      </c>
      <c r="W20" s="33">
        <f t="shared" si="8"/>
        <v>2.1825273553000004</v>
      </c>
      <c r="X20" s="33">
        <f t="shared" si="9"/>
        <v>9.9233233178999996</v>
      </c>
      <c r="Y20" s="33">
        <f t="shared" si="10"/>
        <v>99.830941380002471</v>
      </c>
      <c r="Z20" s="33">
        <f t="shared" si="11"/>
        <v>21.827487345249029</v>
      </c>
      <c r="AA20" s="33">
        <f t="shared" si="12"/>
        <v>57.672720449492246</v>
      </c>
      <c r="AB20" s="33">
        <f t="shared" si="13"/>
        <v>110.29930390854142</v>
      </c>
      <c r="AC20" s="32">
        <f t="shared" si="14"/>
        <v>82.827077193377065</v>
      </c>
      <c r="AD20" s="32">
        <f t="shared" si="15"/>
        <v>90.582496936454319</v>
      </c>
      <c r="AE20" s="32">
        <f t="shared" si="16"/>
        <v>32.504521550439499</v>
      </c>
      <c r="AF20" s="32">
        <f t="shared" si="17"/>
        <v>75.984111109994373</v>
      </c>
    </row>
    <row r="21" spans="1:36" s="35" customFormat="1" x14ac:dyDescent="0.35">
      <c r="A21" s="67" t="s">
        <v>108</v>
      </c>
      <c r="B21" s="33">
        <v>6.8292012599999993E-2</v>
      </c>
      <c r="C21" s="33">
        <v>0.70861777920000002</v>
      </c>
      <c r="D21" s="33">
        <v>6.9139946103999996</v>
      </c>
      <c r="E21" s="33">
        <v>2.3078114399999999E-2</v>
      </c>
      <c r="F21" s="33">
        <v>0.23415196860000001</v>
      </c>
      <c r="G21" s="33">
        <v>1.6246748763000001</v>
      </c>
      <c r="H21" s="25">
        <v>4.2676560699999998E-2</v>
      </c>
      <c r="I21" s="33">
        <v>0.44405493150000003</v>
      </c>
      <c r="J21" s="33">
        <v>6.3764279273</v>
      </c>
      <c r="K21" s="25">
        <v>2.0267898600000001E-2</v>
      </c>
      <c r="L21" s="33">
        <v>0.20645745660000001</v>
      </c>
      <c r="M21" s="25">
        <v>2.0818269011999999</v>
      </c>
      <c r="N21" s="25">
        <f t="shared" si="0"/>
        <v>2.9591677819224258</v>
      </c>
      <c r="O21" s="25">
        <f t="shared" si="1"/>
        <v>3.0263157018787497</v>
      </c>
      <c r="P21" s="25">
        <f t="shared" si="2"/>
        <v>4.2556173615152977</v>
      </c>
      <c r="Q21" s="25">
        <f t="shared" si="3"/>
        <v>2.1056233575196592</v>
      </c>
      <c r="R21" s="25">
        <f t="shared" si="4"/>
        <v>2.1508301943307</v>
      </c>
      <c r="S21" s="25">
        <f t="shared" si="5"/>
        <v>3.0629001496832036</v>
      </c>
      <c r="T21" s="25">
        <f t="shared" si="18"/>
        <v>0.71155930068680973</v>
      </c>
      <c r="U21" s="33">
        <f t="shared" si="6"/>
        <v>0.64032576660000007</v>
      </c>
      <c r="V21" s="33">
        <f t="shared" si="7"/>
        <v>0.40137837080000005</v>
      </c>
      <c r="W21" s="33">
        <f t="shared" si="8"/>
        <v>6.2053768311999997</v>
      </c>
      <c r="X21" s="33">
        <f t="shared" si="9"/>
        <v>5.9323729957999998</v>
      </c>
      <c r="Y21" s="33">
        <f t="shared" si="10"/>
        <v>1.9378279217791277</v>
      </c>
      <c r="Z21" s="33">
        <f t="shared" si="11"/>
        <v>0.86329671926790386</v>
      </c>
      <c r="AA21" s="33">
        <f t="shared" si="12"/>
        <v>26.407709377599502</v>
      </c>
      <c r="AB21" s="33">
        <f t="shared" si="13"/>
        <v>18.170266136812415</v>
      </c>
      <c r="AC21" s="32">
        <f t="shared" si="14"/>
        <v>90.36264477062673</v>
      </c>
      <c r="AD21" s="32">
        <f t="shared" si="15"/>
        <v>90.389351030098851</v>
      </c>
      <c r="AE21" s="32">
        <f t="shared" si="16"/>
        <v>89.750964252501731</v>
      </c>
      <c r="AF21" s="32">
        <f t="shared" si="17"/>
        <v>93.035992305365426</v>
      </c>
    </row>
    <row r="22" spans="1:36" s="35" customFormat="1" x14ac:dyDescent="0.35">
      <c r="A22" s="67" t="s">
        <v>109</v>
      </c>
      <c r="B22" s="33">
        <v>6.0911422399999998E-2</v>
      </c>
      <c r="C22" s="33">
        <v>0.60927791239999995</v>
      </c>
      <c r="D22" s="33">
        <v>6.1384811641999999</v>
      </c>
      <c r="E22" s="33">
        <v>2.9547344600000001E-2</v>
      </c>
      <c r="F22" s="33">
        <v>0.28857708669999999</v>
      </c>
      <c r="G22" s="33">
        <v>2.0075344326</v>
      </c>
      <c r="H22" s="25">
        <v>7.2900918600000003E-2</v>
      </c>
      <c r="I22" s="33">
        <v>0.73388863780000002</v>
      </c>
      <c r="J22" s="33">
        <v>7.6928886930999996</v>
      </c>
      <c r="K22" s="25">
        <v>3.69188773E-2</v>
      </c>
      <c r="L22" s="33">
        <v>0.36304484009999999</v>
      </c>
      <c r="M22" s="25">
        <v>2.7903605075</v>
      </c>
      <c r="N22" s="25">
        <f t="shared" si="0"/>
        <v>2.0614854980910873</v>
      </c>
      <c r="O22" s="25">
        <f t="shared" si="1"/>
        <v>2.1113177049756389</v>
      </c>
      <c r="P22" s="25">
        <f t="shared" si="2"/>
        <v>3.0577214838850479</v>
      </c>
      <c r="Q22" s="25">
        <f t="shared" si="3"/>
        <v>1.9746244721260797</v>
      </c>
      <c r="R22" s="25">
        <f t="shared" si="4"/>
        <v>2.0214820780756773</v>
      </c>
      <c r="S22" s="25">
        <f t="shared" si="5"/>
        <v>2.7569515381338228</v>
      </c>
      <c r="T22" s="25">
        <f t="shared" si="18"/>
        <v>0.95786483773694264</v>
      </c>
      <c r="U22" s="33">
        <f t="shared" si="6"/>
        <v>0.54836648999999993</v>
      </c>
      <c r="V22" s="33">
        <f t="shared" si="7"/>
        <v>0.66098771919999999</v>
      </c>
      <c r="W22" s="33">
        <f t="shared" si="8"/>
        <v>5.5292032518000003</v>
      </c>
      <c r="X22" s="33">
        <f t="shared" si="9"/>
        <v>6.9590000552999998</v>
      </c>
      <c r="Y22" s="33">
        <f t="shared" si="10"/>
        <v>1.1577758791523465</v>
      </c>
      <c r="Z22" s="33">
        <f t="shared" si="11"/>
        <v>1.3361748281909183</v>
      </c>
      <c r="AA22" s="33">
        <f t="shared" si="12"/>
        <v>16.906763571795928</v>
      </c>
      <c r="AB22" s="33">
        <f t="shared" si="13"/>
        <v>19.185625906332692</v>
      </c>
      <c r="AC22" s="32">
        <f t="shared" si="14"/>
        <v>90.002686596652666</v>
      </c>
      <c r="AD22" s="32">
        <f t="shared" si="15"/>
        <v>90.066487632437358</v>
      </c>
      <c r="AE22" s="32">
        <f t="shared" si="16"/>
        <v>90.074451707152818</v>
      </c>
      <c r="AF22" s="32">
        <f t="shared" si="17"/>
        <v>90.460168253074443</v>
      </c>
    </row>
    <row r="23" spans="1:36" s="35" customFormat="1" x14ac:dyDescent="0.35">
      <c r="A23" s="67" t="s">
        <v>111</v>
      </c>
      <c r="B23" s="33">
        <v>1.0937633001</v>
      </c>
      <c r="C23" s="33">
        <v>3.1062393248000002</v>
      </c>
      <c r="D23" s="33">
        <v>4.7087771968999999</v>
      </c>
      <c r="E23" s="33">
        <v>9.2078554100000001E-2</v>
      </c>
      <c r="F23" s="33">
        <v>0.47658679819999999</v>
      </c>
      <c r="G23" s="33">
        <v>0.60334365909999998</v>
      </c>
      <c r="H23" s="25">
        <v>0.26716172760000001</v>
      </c>
      <c r="I23" s="33">
        <v>2.834522867</v>
      </c>
      <c r="J23" s="33">
        <v>12.097848841499999</v>
      </c>
      <c r="K23" s="25">
        <v>0.10635767760000001</v>
      </c>
      <c r="L23" s="33">
        <v>0.98188726660000003</v>
      </c>
      <c r="M23" s="25">
        <v>2.5180742665000002</v>
      </c>
      <c r="N23" s="25">
        <f t="shared" si="0"/>
        <v>11.878589002517797</v>
      </c>
      <c r="O23" s="25">
        <f t="shared" si="1"/>
        <v>6.5176780736097193</v>
      </c>
      <c r="P23" s="25">
        <f t="shared" si="2"/>
        <v>7.8044695189537956</v>
      </c>
      <c r="Q23" s="25">
        <f t="shared" si="3"/>
        <v>2.511917650221426</v>
      </c>
      <c r="R23" s="25">
        <f t="shared" si="4"/>
        <v>2.8868109032670901</v>
      </c>
      <c r="S23" s="25">
        <f t="shared" si="5"/>
        <v>4.8044050973585524</v>
      </c>
      <c r="T23" s="25">
        <f t="shared" si="18"/>
        <v>0.21146599564047527</v>
      </c>
      <c r="U23" s="33">
        <f t="shared" si="6"/>
        <v>2.0124760247000002</v>
      </c>
      <c r="V23" s="33">
        <f t="shared" si="7"/>
        <v>2.5673611394</v>
      </c>
      <c r="W23" s="33">
        <f t="shared" si="8"/>
        <v>1.6025378720999996</v>
      </c>
      <c r="X23" s="33">
        <f t="shared" si="9"/>
        <v>9.2633259744999989</v>
      </c>
      <c r="Y23" s="33">
        <f t="shared" si="10"/>
        <v>13.116670859852443</v>
      </c>
      <c r="Z23" s="33">
        <f t="shared" si="11"/>
        <v>7.4114861298441399</v>
      </c>
      <c r="AA23" s="33">
        <f t="shared" si="12"/>
        <v>12.506957975773524</v>
      </c>
      <c r="AB23" s="33">
        <f t="shared" si="13"/>
        <v>44.504770530381677</v>
      </c>
      <c r="AC23" s="32">
        <f t="shared" si="14"/>
        <v>64.788183210241741</v>
      </c>
      <c r="AD23" s="32">
        <f t="shared" si="15"/>
        <v>90.574719621762711</v>
      </c>
      <c r="AE23" s="32">
        <f t="shared" si="16"/>
        <v>34.032994237973767</v>
      </c>
      <c r="AF23" s="32">
        <f t="shared" si="17"/>
        <v>76.570025761302603</v>
      </c>
    </row>
    <row r="24" spans="1:36" s="35" customFormat="1" x14ac:dyDescent="0.35">
      <c r="A24" s="67" t="s">
        <v>112</v>
      </c>
      <c r="B24" s="33">
        <v>1.1691343746</v>
      </c>
      <c r="C24" s="33">
        <v>3.1455505234999999</v>
      </c>
      <c r="D24" s="33">
        <v>4.6500238929000002</v>
      </c>
      <c r="E24" s="33">
        <v>8.9159178500000005E-2</v>
      </c>
      <c r="F24" s="33">
        <v>0.4547851309</v>
      </c>
      <c r="G24" s="33">
        <v>0.58539856260000001</v>
      </c>
      <c r="H24" s="25">
        <v>0.26176405920000001</v>
      </c>
      <c r="I24" s="33">
        <v>2.8183028442000002</v>
      </c>
      <c r="J24" s="33">
        <v>12.5249143149</v>
      </c>
      <c r="K24" s="25">
        <v>0.1035457858</v>
      </c>
      <c r="L24" s="33">
        <v>0.97035830239999998</v>
      </c>
      <c r="M24" s="25">
        <v>2.5279626488</v>
      </c>
      <c r="N24" s="25">
        <f t="shared" si="0"/>
        <v>13.1128885917225</v>
      </c>
      <c r="O24" s="25">
        <f t="shared" si="1"/>
        <v>6.9165641305710501</v>
      </c>
      <c r="P24" s="25">
        <f t="shared" si="2"/>
        <v>7.9433469604832956</v>
      </c>
      <c r="Q24" s="25">
        <f t="shared" si="3"/>
        <v>2.5280030198969237</v>
      </c>
      <c r="R24" s="25">
        <f t="shared" si="4"/>
        <v>2.9043940132520683</v>
      </c>
      <c r="S24" s="25">
        <f t="shared" si="5"/>
        <v>4.9545488027069782</v>
      </c>
      <c r="T24" s="25">
        <f t="shared" si="18"/>
        <v>0.19278765332397649</v>
      </c>
      <c r="U24" s="33">
        <f t="shared" si="6"/>
        <v>1.9764161488999998</v>
      </c>
      <c r="V24" s="33">
        <f t="shared" si="7"/>
        <v>2.5565387850000003</v>
      </c>
      <c r="W24" s="33">
        <f t="shared" si="8"/>
        <v>1.5044733694000003</v>
      </c>
      <c r="X24" s="33">
        <f t="shared" si="9"/>
        <v>9.7066114707000004</v>
      </c>
      <c r="Y24" s="33">
        <f t="shared" si="10"/>
        <v>13.670009042563111</v>
      </c>
      <c r="Z24" s="33">
        <f t="shared" si="11"/>
        <v>7.425195941800717</v>
      </c>
      <c r="AA24" s="33">
        <f t="shared" si="12"/>
        <v>11.950553965951555</v>
      </c>
      <c r="AB24" s="33">
        <f t="shared" si="13"/>
        <v>48.091880240498504</v>
      </c>
      <c r="AC24" s="32">
        <f t="shared" si="14"/>
        <v>62.832122203552323</v>
      </c>
      <c r="AD24" s="32">
        <f t="shared" si="15"/>
        <v>90.711996770016952</v>
      </c>
      <c r="AE24" s="32">
        <f t="shared" si="16"/>
        <v>32.354099764888119</v>
      </c>
      <c r="AF24" s="32">
        <f t="shared" si="17"/>
        <v>77.498426150131309</v>
      </c>
    </row>
    <row r="25" spans="1:36" s="35" customFormat="1" x14ac:dyDescent="0.35">
      <c r="A25" s="67" t="s">
        <v>113</v>
      </c>
      <c r="B25" s="33">
        <v>0.85559437090000001</v>
      </c>
      <c r="C25" s="33">
        <v>1.2804417029999999</v>
      </c>
      <c r="D25" s="33">
        <v>1.9374650547000001</v>
      </c>
      <c r="E25" s="33">
        <v>1.4261935E-3</v>
      </c>
      <c r="F25" s="33">
        <v>9.2451049000000004E-3</v>
      </c>
      <c r="G25" s="33">
        <v>1.95807985E-2</v>
      </c>
      <c r="H25" s="25">
        <v>2.1266438640000001</v>
      </c>
      <c r="I25" s="33">
        <v>6.2961040845999996</v>
      </c>
      <c r="J25" s="33">
        <v>11.0233041548</v>
      </c>
      <c r="K25" s="25">
        <v>1.97347906E-2</v>
      </c>
      <c r="L25" s="33">
        <v>0.19011903560000001</v>
      </c>
      <c r="M25" s="25">
        <v>0.52255773319999999</v>
      </c>
      <c r="N25" s="25">
        <f t="shared" si="0"/>
        <v>599.91464755659035</v>
      </c>
      <c r="O25" s="25">
        <f t="shared" si="1"/>
        <v>138.49942394920797</v>
      </c>
      <c r="P25" s="25">
        <f t="shared" si="2"/>
        <v>98.947193328198551</v>
      </c>
      <c r="Q25" s="25">
        <f t="shared" si="3"/>
        <v>107.76115678673581</v>
      </c>
      <c r="R25" s="25">
        <f t="shared" si="4"/>
        <v>33.116642238006385</v>
      </c>
      <c r="S25" s="25">
        <f t="shared" si="5"/>
        <v>21.094901968623283</v>
      </c>
      <c r="T25" s="25">
        <f t="shared" si="18"/>
        <v>0.1796274807185311</v>
      </c>
      <c r="U25" s="33">
        <f t="shared" si="6"/>
        <v>0.42484733209999992</v>
      </c>
      <c r="V25" s="33">
        <f t="shared" si="7"/>
        <v>4.1694602205999995</v>
      </c>
      <c r="W25" s="33">
        <f t="shared" si="8"/>
        <v>0.65702335170000015</v>
      </c>
      <c r="X25" s="33">
        <f t="shared" si="9"/>
        <v>4.7272000702000003</v>
      </c>
      <c r="Y25" s="33">
        <f t="shared" si="10"/>
        <v>58.84111076220784</v>
      </c>
      <c r="Z25" s="33">
        <f t="shared" si="11"/>
        <v>138.07852245120935</v>
      </c>
      <c r="AA25" s="33">
        <f t="shared" si="12"/>
        <v>65.010616601800905</v>
      </c>
      <c r="AB25" s="33">
        <f t="shared" si="13"/>
        <v>99.719822066938107</v>
      </c>
      <c r="AC25" s="32">
        <f t="shared" si="14"/>
        <v>33.179748137272284</v>
      </c>
      <c r="AD25" s="32">
        <f t="shared" si="15"/>
        <v>66.222860432030032</v>
      </c>
      <c r="AE25" s="32">
        <f t="shared" si="16"/>
        <v>33.911494305724887</v>
      </c>
      <c r="AF25" s="32">
        <f t="shared" si="17"/>
        <v>42.883694433320912</v>
      </c>
      <c r="AG25" s="33"/>
      <c r="AH25" s="33"/>
      <c r="AI25" s="33"/>
      <c r="AJ25" s="33"/>
    </row>
    <row r="26" spans="1:36" s="35" customFormat="1" x14ac:dyDescent="0.35">
      <c r="A26" s="68" t="s">
        <v>115</v>
      </c>
      <c r="B26" s="33">
        <v>9.2077867699999996E-2</v>
      </c>
      <c r="C26" s="33">
        <v>0.82614244780000001</v>
      </c>
      <c r="D26" s="33">
        <v>4.0997985386</v>
      </c>
      <c r="E26" s="33">
        <v>2.30599241E-2</v>
      </c>
      <c r="F26" s="33">
        <v>0.1968740813</v>
      </c>
      <c r="G26" s="33">
        <v>0.57297322100000003</v>
      </c>
      <c r="H26" s="25">
        <v>2.5064712999999999E-2</v>
      </c>
      <c r="I26" s="33">
        <v>0.25133127379999998</v>
      </c>
      <c r="J26" s="33">
        <v>4.1395064267999997</v>
      </c>
      <c r="K26" s="25">
        <v>8.4684579000000003E-3</v>
      </c>
      <c r="L26" s="33">
        <v>8.4471666200000003E-2</v>
      </c>
      <c r="M26" s="25">
        <v>0.89142595059999996</v>
      </c>
      <c r="N26" s="25">
        <f t="shared" si="0"/>
        <v>3.9929822535712507</v>
      </c>
      <c r="O26" s="25">
        <f t="shared" si="1"/>
        <v>4.1962986815979617</v>
      </c>
      <c r="P26" s="25">
        <f t="shared" si="2"/>
        <v>7.1553056728282938</v>
      </c>
      <c r="Q26" s="25">
        <f t="shared" si="3"/>
        <v>2.9597729947975533</v>
      </c>
      <c r="R26" s="25">
        <f t="shared" si="4"/>
        <v>2.9753322635418784</v>
      </c>
      <c r="S26" s="25">
        <f t="shared" si="5"/>
        <v>4.6436907339457481</v>
      </c>
      <c r="T26" s="25">
        <f t="shared" si="18"/>
        <v>0.74124371380573661</v>
      </c>
      <c r="U26" s="33">
        <f t="shared" si="6"/>
        <v>0.73406458009999997</v>
      </c>
      <c r="V26" s="33">
        <f t="shared" si="7"/>
        <v>0.22626656079999999</v>
      </c>
      <c r="W26" s="33">
        <f t="shared" si="8"/>
        <v>3.2736560907999999</v>
      </c>
      <c r="X26" s="33">
        <f t="shared" si="9"/>
        <v>3.8881751529999997</v>
      </c>
      <c r="Y26" s="33">
        <f t="shared" si="10"/>
        <v>3.0803542296813911</v>
      </c>
      <c r="Z26" s="33">
        <f t="shared" si="11"/>
        <v>0.67321819850889997</v>
      </c>
      <c r="AA26" s="33">
        <f t="shared" si="12"/>
        <v>23.424009997390137</v>
      </c>
      <c r="AB26" s="33">
        <f t="shared" si="13"/>
        <v>18.055482929944191</v>
      </c>
      <c r="AC26" s="32">
        <f t="shared" si="14"/>
        <v>88.854480489992795</v>
      </c>
      <c r="AD26" s="32">
        <f t="shared" si="15"/>
        <v>90.027220798655748</v>
      </c>
      <c r="AE26" s="32">
        <f t="shared" si="16"/>
        <v>79.849194051322556</v>
      </c>
      <c r="AF26" s="32">
        <f t="shared" si="17"/>
        <v>93.928472433988006</v>
      </c>
      <c r="AG26" s="33"/>
      <c r="AH26" s="33"/>
      <c r="AI26" s="33"/>
      <c r="AJ26" s="33"/>
    </row>
    <row r="27" spans="1:36" s="35" customFormat="1" x14ac:dyDescent="0.35">
      <c r="A27" s="67" t="s">
        <v>116</v>
      </c>
      <c r="B27" s="33">
        <v>1.9723487599999999E-2</v>
      </c>
      <c r="C27" s="33">
        <v>0.20254034439999999</v>
      </c>
      <c r="D27" s="33">
        <v>2.6139294133000002</v>
      </c>
      <c r="E27" s="33">
        <v>9.6724793999999996E-3</v>
      </c>
      <c r="F27" s="33">
        <v>9.7749607299999999E-2</v>
      </c>
      <c r="G27" s="33">
        <v>0.95209924000000001</v>
      </c>
      <c r="H27" s="25">
        <v>0.12831569600000001</v>
      </c>
      <c r="I27" s="33">
        <v>1.0966945502000001</v>
      </c>
      <c r="J27" s="33">
        <v>5.5202877718999996</v>
      </c>
      <c r="K27" s="25">
        <v>4.7504960399999997E-2</v>
      </c>
      <c r="L27" s="33">
        <v>0.36792161089999997</v>
      </c>
      <c r="M27" s="25">
        <v>1.6042360756</v>
      </c>
      <c r="N27" s="25">
        <f t="shared" si="0"/>
        <v>2.0391346194027564</v>
      </c>
      <c r="O27" s="25">
        <f t="shared" si="1"/>
        <v>2.072032307796289</v>
      </c>
      <c r="P27" s="25">
        <f t="shared" si="2"/>
        <v>2.7454379790283205</v>
      </c>
      <c r="Q27" s="25">
        <f t="shared" si="3"/>
        <v>2.7011009991285038</v>
      </c>
      <c r="R27" s="25">
        <f t="shared" si="4"/>
        <v>2.9807831823667419</v>
      </c>
      <c r="S27" s="25">
        <f t="shared" si="5"/>
        <v>3.4410694634425036</v>
      </c>
      <c r="T27" s="25">
        <f t="shared" si="18"/>
        <v>1.3246310338841834</v>
      </c>
      <c r="U27" s="33">
        <f t="shared" si="6"/>
        <v>0.18281685679999998</v>
      </c>
      <c r="V27" s="33">
        <f t="shared" si="7"/>
        <v>0.96837885420000003</v>
      </c>
      <c r="W27" s="33">
        <f t="shared" si="8"/>
        <v>2.4113890689000002</v>
      </c>
      <c r="X27" s="33">
        <f t="shared" si="9"/>
        <v>4.4235932216999991</v>
      </c>
      <c r="Y27" s="33">
        <f t="shared" si="10"/>
        <v>0.37880243369936767</v>
      </c>
      <c r="Z27" s="33">
        <f t="shared" si="11"/>
        <v>2.8865274027589352</v>
      </c>
      <c r="AA27" s="33">
        <f t="shared" si="12"/>
        <v>6.6203191319718</v>
      </c>
      <c r="AB27" s="33">
        <f t="shared" si="13"/>
        <v>15.221891553883111</v>
      </c>
      <c r="AC27" s="32">
        <f t="shared" si="14"/>
        <v>90.26194625153407</v>
      </c>
      <c r="AD27" s="32">
        <f t="shared" si="15"/>
        <v>88.299778094401987</v>
      </c>
      <c r="AE27" s="32">
        <f t="shared" si="16"/>
        <v>92.251499089093628</v>
      </c>
      <c r="AF27" s="32">
        <f t="shared" si="17"/>
        <v>80.13338080339723</v>
      </c>
      <c r="AG27" s="33"/>
      <c r="AH27" s="33"/>
      <c r="AI27" s="33"/>
      <c r="AJ27" s="33"/>
    </row>
    <row r="28" spans="1:36" s="35" customFormat="1" x14ac:dyDescent="0.35">
      <c r="A28" s="67" t="s">
        <v>118</v>
      </c>
      <c r="B28" s="33">
        <v>0.58459479250000002</v>
      </c>
      <c r="C28" s="33">
        <v>1.9251019743</v>
      </c>
      <c r="D28" s="33">
        <v>2.9608145857000001</v>
      </c>
      <c r="E28" s="33">
        <v>0.1135873054</v>
      </c>
      <c r="F28" s="33">
        <v>0.27352260589999999</v>
      </c>
      <c r="G28" s="33">
        <v>0.3597277767</v>
      </c>
      <c r="H28" s="25">
        <v>0.44991032460000002</v>
      </c>
      <c r="I28" s="33">
        <v>3.4971596214999998</v>
      </c>
      <c r="J28" s="33">
        <v>7.3315046432999997</v>
      </c>
      <c r="K28" s="25">
        <v>0.1276936605</v>
      </c>
      <c r="L28" s="33">
        <v>0.78371435830000002</v>
      </c>
      <c r="M28" s="25">
        <v>1.2590824586</v>
      </c>
      <c r="N28" s="25">
        <f t="shared" si="0"/>
        <v>5.1466560496469</v>
      </c>
      <c r="O28" s="25">
        <f t="shared" si="1"/>
        <v>7.0381823395021987</v>
      </c>
      <c r="P28" s="25">
        <f t="shared" si="2"/>
        <v>8.2307088233812227</v>
      </c>
      <c r="Q28" s="25">
        <f t="shared" si="3"/>
        <v>3.5233567808951647</v>
      </c>
      <c r="R28" s="25">
        <f t="shared" si="4"/>
        <v>4.4622885678474624</v>
      </c>
      <c r="S28" s="25">
        <f t="shared" si="5"/>
        <v>5.822894754210183</v>
      </c>
      <c r="T28" s="25">
        <f t="shared" si="18"/>
        <v>0.68459146033994134</v>
      </c>
      <c r="U28" s="33">
        <f t="shared" si="6"/>
        <v>1.3405071818000001</v>
      </c>
      <c r="V28" s="33">
        <f t="shared" si="7"/>
        <v>3.0472492968999996</v>
      </c>
      <c r="W28" s="33">
        <f t="shared" si="8"/>
        <v>1.0357126114000001</v>
      </c>
      <c r="X28" s="33">
        <f t="shared" si="9"/>
        <v>3.8343450217999999</v>
      </c>
      <c r="Y28" s="33">
        <f t="shared" si="10"/>
        <v>9.4347339729206237</v>
      </c>
      <c r="Z28" s="33">
        <f t="shared" si="11"/>
        <v>13.597705700938086</v>
      </c>
      <c r="AA28" s="33">
        <f t="shared" si="12"/>
        <v>8.5246489291371894</v>
      </c>
      <c r="AB28" s="33">
        <f t="shared" si="13"/>
        <v>22.326987513271149</v>
      </c>
      <c r="AC28" s="32">
        <f t="shared" si="14"/>
        <v>69.633047999310875</v>
      </c>
      <c r="AD28" s="32">
        <f t="shared" si="15"/>
        <v>87.134978860157801</v>
      </c>
      <c r="AE28" s="32">
        <f t="shared" si="16"/>
        <v>34.980664321306548</v>
      </c>
      <c r="AF28" s="32">
        <f t="shared" si="17"/>
        <v>52.299564800849858</v>
      </c>
      <c r="AG28" s="33"/>
      <c r="AH28" s="33"/>
      <c r="AI28" s="33"/>
      <c r="AJ28" s="33"/>
    </row>
    <row r="29" spans="1:36" s="35" customFormat="1" x14ac:dyDescent="0.35">
      <c r="A29" s="67" t="s">
        <v>119</v>
      </c>
      <c r="B29" s="33">
        <v>0.2502506162</v>
      </c>
      <c r="C29" s="33">
        <v>1.1224915434</v>
      </c>
      <c r="D29" s="33">
        <v>1.9512499031999999</v>
      </c>
      <c r="E29" s="33">
        <v>6.5363620000000004E-4</v>
      </c>
      <c r="F29" s="33">
        <v>4.5092574999999998E-3</v>
      </c>
      <c r="G29" s="33">
        <v>1.6994919099999999E-2</v>
      </c>
      <c r="H29" s="25">
        <v>7.7308147800000004E-2</v>
      </c>
      <c r="I29" s="33">
        <v>0.77042615780000001</v>
      </c>
      <c r="J29" s="33">
        <v>4.9104807663000001</v>
      </c>
      <c r="K29" s="25">
        <v>3.4021785899999997E-2</v>
      </c>
      <c r="L29" s="33">
        <v>0.31371179970000002</v>
      </c>
      <c r="M29" s="25">
        <v>1.2930063686</v>
      </c>
      <c r="N29" s="25">
        <f t="shared" si="0"/>
        <v>382.85917487434136</v>
      </c>
      <c r="O29" s="25">
        <f t="shared" si="1"/>
        <v>248.93045992605215</v>
      </c>
      <c r="P29" s="25">
        <f t="shared" si="2"/>
        <v>114.81372119035271</v>
      </c>
      <c r="Q29" s="25">
        <f t="shared" si="3"/>
        <v>2.2723130416266599</v>
      </c>
      <c r="R29" s="25">
        <f t="shared" si="4"/>
        <v>2.4558405470777704</v>
      </c>
      <c r="S29" s="25">
        <f t="shared" si="5"/>
        <v>3.7977235731768384</v>
      </c>
      <c r="T29" s="25">
        <f t="shared" si="18"/>
        <v>5.9351145035833565E-3</v>
      </c>
      <c r="U29" s="33">
        <f t="shared" si="6"/>
        <v>0.87224092720000002</v>
      </c>
      <c r="V29" s="33">
        <f t="shared" si="7"/>
        <v>0.69311801000000006</v>
      </c>
      <c r="W29" s="33">
        <f t="shared" si="8"/>
        <v>0.8287583597999999</v>
      </c>
      <c r="X29" s="33">
        <f t="shared" si="9"/>
        <v>4.1400546084999998</v>
      </c>
      <c r="Y29" s="33">
        <f t="shared" si="10"/>
        <v>217.12733517422217</v>
      </c>
      <c r="Z29" s="33">
        <f t="shared" si="11"/>
        <v>1.7021873128678557</v>
      </c>
      <c r="AA29" s="33">
        <f t="shared" si="12"/>
        <v>95.152831256251204</v>
      </c>
      <c r="AB29" s="33">
        <f t="shared" si="13"/>
        <v>15.722782980939856</v>
      </c>
      <c r="AC29" s="32">
        <f t="shared" si="14"/>
        <v>77.705790509387995</v>
      </c>
      <c r="AD29" s="32">
        <f t="shared" si="15"/>
        <v>89.965534397124031</v>
      </c>
      <c r="AE29" s="32">
        <f t="shared" si="16"/>
        <v>42.47320440302687</v>
      </c>
      <c r="AF29" s="32">
        <f t="shared" si="17"/>
        <v>84.31057579764213</v>
      </c>
      <c r="AG29" s="33"/>
      <c r="AH29" s="33"/>
      <c r="AI29" s="33"/>
      <c r="AJ29" s="33"/>
    </row>
    <row r="30" spans="1:36" ht="15" thickBot="1" x14ac:dyDescent="0.4"/>
    <row r="31" spans="1:36" ht="35.25" customHeight="1" thickBot="1" x14ac:dyDescent="0.4">
      <c r="A31" s="73"/>
      <c r="B31" s="106" t="s">
        <v>148</v>
      </c>
      <c r="C31" s="107"/>
      <c r="D31" s="108"/>
      <c r="E31" s="106" t="s">
        <v>149</v>
      </c>
      <c r="F31" s="107"/>
      <c r="G31" s="108"/>
      <c r="H31" s="106" t="s">
        <v>150</v>
      </c>
      <c r="I31" s="107"/>
      <c r="J31" s="108"/>
      <c r="K31" s="106" t="s">
        <v>151</v>
      </c>
      <c r="L31" s="107"/>
      <c r="M31" s="108"/>
      <c r="N31" s="102" t="s">
        <v>152</v>
      </c>
      <c r="O31" s="103"/>
      <c r="P31" s="104"/>
      <c r="Q31" s="102" t="s">
        <v>153</v>
      </c>
      <c r="R31" s="103"/>
      <c r="S31" s="104"/>
      <c r="T31" s="80"/>
      <c r="U31" s="102" t="s">
        <v>48</v>
      </c>
      <c r="V31" s="104"/>
      <c r="W31" s="102" t="s">
        <v>49</v>
      </c>
      <c r="X31" s="104"/>
      <c r="Y31" s="102" t="s">
        <v>50</v>
      </c>
      <c r="Z31" s="104"/>
      <c r="AA31" s="102" t="s">
        <v>51</v>
      </c>
      <c r="AB31" s="104"/>
      <c r="AC31" s="102" t="s">
        <v>52</v>
      </c>
      <c r="AD31" s="104"/>
      <c r="AE31" s="102" t="s">
        <v>53</v>
      </c>
      <c r="AF31" s="104"/>
      <c r="AG31"/>
      <c r="AH31"/>
      <c r="AI31"/>
      <c r="AJ31"/>
    </row>
    <row r="32" spans="1:36" ht="15" thickBot="1" x14ac:dyDescent="0.4">
      <c r="A32" s="4" t="s">
        <v>1</v>
      </c>
      <c r="B32" s="7" t="s">
        <v>3</v>
      </c>
      <c r="C32" s="29" t="s">
        <v>4</v>
      </c>
      <c r="D32" s="7" t="s">
        <v>5</v>
      </c>
      <c r="E32" s="7" t="s">
        <v>3</v>
      </c>
      <c r="F32" s="29" t="s">
        <v>4</v>
      </c>
      <c r="G32" s="7" t="s">
        <v>5</v>
      </c>
      <c r="H32" s="29" t="s">
        <v>3</v>
      </c>
      <c r="I32" s="29" t="s">
        <v>4</v>
      </c>
      <c r="J32" s="28" t="s">
        <v>5</v>
      </c>
      <c r="K32" s="29" t="s">
        <v>3</v>
      </c>
      <c r="L32" s="29" t="s">
        <v>4</v>
      </c>
      <c r="M32" s="29" t="s">
        <v>5</v>
      </c>
      <c r="N32" s="7" t="s">
        <v>3</v>
      </c>
      <c r="O32" s="29" t="s">
        <v>4</v>
      </c>
      <c r="P32" s="7" t="s">
        <v>5</v>
      </c>
      <c r="Q32" s="29" t="s">
        <v>3</v>
      </c>
      <c r="R32" s="29" t="s">
        <v>4</v>
      </c>
      <c r="S32" s="28" t="s">
        <v>5</v>
      </c>
      <c r="T32" s="28"/>
      <c r="U32" s="27" t="s">
        <v>36</v>
      </c>
      <c r="V32" s="27" t="s">
        <v>35</v>
      </c>
      <c r="W32" s="27" t="s">
        <v>36</v>
      </c>
      <c r="X32" s="27" t="s">
        <v>35</v>
      </c>
      <c r="Y32" s="27" t="s">
        <v>36</v>
      </c>
      <c r="Z32" s="27" t="s">
        <v>35</v>
      </c>
      <c r="AA32" s="27" t="s">
        <v>36</v>
      </c>
      <c r="AB32" s="27" t="s">
        <v>35</v>
      </c>
      <c r="AC32" s="27" t="s">
        <v>36</v>
      </c>
      <c r="AD32" s="27" t="s">
        <v>35</v>
      </c>
      <c r="AE32" s="27" t="s">
        <v>36</v>
      </c>
      <c r="AF32" s="27" t="s">
        <v>35</v>
      </c>
      <c r="AG32"/>
      <c r="AH32"/>
      <c r="AI32"/>
      <c r="AJ32"/>
    </row>
    <row r="33" spans="1:32" s="35" customFormat="1" x14ac:dyDescent="0.35">
      <c r="A33" s="67" t="s">
        <v>84</v>
      </c>
      <c r="B33" s="33">
        <v>1.37209306E-2</v>
      </c>
      <c r="C33" s="33">
        <v>0.13872061320000001</v>
      </c>
      <c r="D33" s="33">
        <v>1.4539875295</v>
      </c>
      <c r="E33" s="33">
        <v>2.4754453999999999E-3</v>
      </c>
      <c r="F33" s="33">
        <v>2.4330050900000001E-2</v>
      </c>
      <c r="G33" s="33">
        <v>0.19489792610000001</v>
      </c>
      <c r="H33" s="25">
        <v>2.0025916000000001E-2</v>
      </c>
      <c r="I33" s="33">
        <v>0.19936557069999999</v>
      </c>
      <c r="J33" s="33">
        <v>2.032948094</v>
      </c>
      <c r="K33" s="25">
        <v>3.6772735000000002E-3</v>
      </c>
      <c r="L33" s="33">
        <v>3.6185762099999998E-2</v>
      </c>
      <c r="M33" s="25">
        <v>0.29079773539999998</v>
      </c>
      <c r="N33" s="25">
        <f t="shared" ref="N33:N46" si="19">B33/E33</f>
        <v>5.5428128610713854</v>
      </c>
      <c r="O33" s="25">
        <f t="shared" ref="O33:O46" si="20">C33/F33</f>
        <v>5.7016162345965338</v>
      </c>
      <c r="P33" s="25">
        <f t="shared" ref="P33:P46" si="21">D33/G33</f>
        <v>7.4602514177291699</v>
      </c>
      <c r="Q33" s="25">
        <f t="shared" ref="Q33:Q46" si="22">H33/K33</f>
        <v>5.4458598197822381</v>
      </c>
      <c r="R33" s="25">
        <f t="shared" ref="R33:R46" si="23">I33/L33</f>
        <v>5.5095031617421704</v>
      </c>
      <c r="S33" s="25">
        <f t="shared" ref="S33:S46" si="24">J33/M33</f>
        <v>6.9909350951568658</v>
      </c>
      <c r="T33" s="25"/>
      <c r="U33" s="33">
        <f t="shared" ref="U33:U59" si="25">C33-B33</f>
        <v>0.12499968260000001</v>
      </c>
      <c r="V33" s="33">
        <f t="shared" ref="V33:V59" si="26">I33-H33</f>
        <v>0.17933965469999999</v>
      </c>
      <c r="W33" s="33">
        <f t="shared" ref="W33:W59" si="27">D33-C33</f>
        <v>1.3152669162999999</v>
      </c>
      <c r="X33" s="33">
        <f t="shared" ref="X33:X59" si="28">J33-I33</f>
        <v>1.8335825233</v>
      </c>
      <c r="Y33" s="33">
        <f t="shared" ref="Y33:Y59" si="29">U33*O33</f>
        <v>0.71270021963157393</v>
      </c>
      <c r="Z33" s="33">
        <f t="shared" ref="Z33:Z59" si="30">V33*R33</f>
        <v>0.98807239459539897</v>
      </c>
      <c r="AA33" s="33">
        <f t="shared" ref="AA33:AA59" si="31">W33*P33</f>
        <v>9.812221877019347</v>
      </c>
      <c r="AB33" s="33">
        <f t="shared" ref="AB33:AB59" si="32">X33*S33</f>
        <v>12.818456412004252</v>
      </c>
      <c r="AC33" s="32">
        <f t="shared" ref="AC33:AC59" si="33">U33*100/C33</f>
        <v>90.10894611587544</v>
      </c>
      <c r="AD33" s="32">
        <f t="shared" ref="AD33:AD59" si="34">V33*100/I33</f>
        <v>89.955178354173071</v>
      </c>
      <c r="AE33" s="32">
        <f t="shared" ref="AE33:AE59" si="35">W33*100/D33</f>
        <v>90.459298282447875</v>
      </c>
      <c r="AF33" s="32">
        <f t="shared" ref="AF33:AF59" si="36">X33*100/J33</f>
        <v>90.193277866345767</v>
      </c>
    </row>
    <row r="34" spans="1:32" s="35" customFormat="1" x14ac:dyDescent="0.35">
      <c r="A34" s="67" t="s">
        <v>86</v>
      </c>
      <c r="B34" s="33">
        <v>1.27296975E-2</v>
      </c>
      <c r="C34" s="33">
        <v>0.12937103520000001</v>
      </c>
      <c r="D34" s="33">
        <v>1.3672658960999999</v>
      </c>
      <c r="E34" s="33">
        <v>2.4054308999999999E-3</v>
      </c>
      <c r="F34" s="33">
        <v>2.4165085100000001E-2</v>
      </c>
      <c r="G34" s="33">
        <v>0.19389110749999999</v>
      </c>
      <c r="H34" s="25">
        <v>1.9760891100000001E-2</v>
      </c>
      <c r="I34" s="33">
        <v>0.19931546150000001</v>
      </c>
      <c r="J34" s="33">
        <v>2.0749128747999999</v>
      </c>
      <c r="K34" s="25">
        <v>3.5831590999999999E-3</v>
      </c>
      <c r="L34" s="33">
        <v>3.5469612900000003E-2</v>
      </c>
      <c r="M34" s="25">
        <v>0.28802455589999998</v>
      </c>
      <c r="N34" s="25">
        <f t="shared" si="19"/>
        <v>5.2920653426377786</v>
      </c>
      <c r="O34" s="25">
        <f t="shared" si="20"/>
        <v>5.3536345791722457</v>
      </c>
      <c r="P34" s="25">
        <f t="shared" si="21"/>
        <v>7.0517204926481734</v>
      </c>
      <c r="Q34" s="25">
        <f t="shared" si="22"/>
        <v>5.5149354378375222</v>
      </c>
      <c r="R34" s="25">
        <f t="shared" si="23"/>
        <v>5.6193300463112754</v>
      </c>
      <c r="S34" s="25">
        <f t="shared" si="24"/>
        <v>7.2039443592455168</v>
      </c>
      <c r="T34" s="25"/>
      <c r="U34" s="33">
        <f t="shared" si="25"/>
        <v>0.11664133770000001</v>
      </c>
      <c r="V34" s="33">
        <f t="shared" si="26"/>
        <v>0.1795545704</v>
      </c>
      <c r="W34" s="33">
        <f t="shared" si="27"/>
        <v>1.2378948609</v>
      </c>
      <c r="X34" s="33">
        <f t="shared" si="28"/>
        <v>1.8755974133</v>
      </c>
      <c r="Y34" s="33">
        <f t="shared" si="29"/>
        <v>0.62445509887162742</v>
      </c>
      <c r="Z34" s="33">
        <f t="shared" si="30"/>
        <v>1.0089763924012332</v>
      </c>
      <c r="AA34" s="33">
        <f t="shared" si="31"/>
        <v>8.7292885583523905</v>
      </c>
      <c r="AB34" s="33">
        <f t="shared" si="32"/>
        <v>13.511699405758018</v>
      </c>
      <c r="AC34" s="32">
        <f t="shared" si="33"/>
        <v>90.16031874497979</v>
      </c>
      <c r="AD34" s="32">
        <f t="shared" si="34"/>
        <v>90.08562057790985</v>
      </c>
      <c r="AE34" s="32">
        <f t="shared" si="35"/>
        <v>90.537975417289431</v>
      </c>
      <c r="AF34" s="32">
        <f t="shared" si="36"/>
        <v>90.394032254524816</v>
      </c>
    </row>
    <row r="35" spans="1:32" s="35" customFormat="1" x14ac:dyDescent="0.35">
      <c r="A35" s="67" t="s">
        <v>87</v>
      </c>
      <c r="B35" s="33">
        <v>1.46618948E-2</v>
      </c>
      <c r="C35" s="33">
        <v>0.14775547050000001</v>
      </c>
      <c r="D35" s="33">
        <v>1.2589846941</v>
      </c>
      <c r="E35" s="33">
        <v>1.7613456999999999E-3</v>
      </c>
      <c r="F35" s="33">
        <v>1.70212169E-2</v>
      </c>
      <c r="G35" s="33">
        <v>0.12356817420000001</v>
      </c>
      <c r="H35" s="25">
        <v>1.9571831299999998E-2</v>
      </c>
      <c r="I35" s="33">
        <v>0.19845507339999999</v>
      </c>
      <c r="J35" s="33">
        <v>2.0215212376</v>
      </c>
      <c r="K35" s="25">
        <v>3.4987777E-3</v>
      </c>
      <c r="L35" s="33">
        <v>3.4875170800000001E-2</v>
      </c>
      <c r="M35" s="25">
        <v>0.28260476829999998</v>
      </c>
      <c r="N35" s="25">
        <f t="shared" si="19"/>
        <v>8.3242572994046551</v>
      </c>
      <c r="O35" s="25">
        <f t="shared" si="20"/>
        <v>8.6806643360499098</v>
      </c>
      <c r="P35" s="25">
        <f t="shared" si="21"/>
        <v>10.188583769654825</v>
      </c>
      <c r="Q35" s="25">
        <f t="shared" si="22"/>
        <v>5.5939053515746364</v>
      </c>
      <c r="R35" s="25">
        <f t="shared" si="23"/>
        <v>5.6904401856004672</v>
      </c>
      <c r="S35" s="25">
        <f t="shared" si="24"/>
        <v>7.1531745545568706</v>
      </c>
      <c r="T35" s="25"/>
      <c r="U35" s="33">
        <f t="shared" si="25"/>
        <v>0.13309357570000002</v>
      </c>
      <c r="V35" s="33">
        <f t="shared" si="26"/>
        <v>0.17888324209999998</v>
      </c>
      <c r="W35" s="33">
        <f t="shared" si="27"/>
        <v>1.1112292236000001</v>
      </c>
      <c r="X35" s="33">
        <f t="shared" si="28"/>
        <v>1.8230661642000001</v>
      </c>
      <c r="Y35" s="33">
        <f t="shared" si="29"/>
        <v>1.155340655936349</v>
      </c>
      <c r="Z35" s="33">
        <f t="shared" si="30"/>
        <v>1.0179243893763372</v>
      </c>
      <c r="AA35" s="33">
        <f t="shared" si="31"/>
        <v>11.321852031937093</v>
      </c>
      <c r="AB35" s="33">
        <f t="shared" si="32"/>
        <v>13.040710497029039</v>
      </c>
      <c r="AC35" s="32">
        <f t="shared" si="33"/>
        <v>90.076919148655151</v>
      </c>
      <c r="AD35" s="32">
        <f t="shared" si="34"/>
        <v>90.13790327216698</v>
      </c>
      <c r="AE35" s="32">
        <f t="shared" si="35"/>
        <v>88.263918442183709</v>
      </c>
      <c r="AF35" s="32">
        <f t="shared" si="36"/>
        <v>90.182884566891289</v>
      </c>
    </row>
    <row r="36" spans="1:32" s="35" customFormat="1" x14ac:dyDescent="0.35">
      <c r="A36" s="67" t="s">
        <v>89</v>
      </c>
      <c r="B36" s="33">
        <v>1.18088138E-2</v>
      </c>
      <c r="C36" s="33">
        <v>0.12078854009999999</v>
      </c>
      <c r="D36" s="33">
        <v>1.2801694508999999</v>
      </c>
      <c r="E36" s="33">
        <v>2.361859E-3</v>
      </c>
      <c r="F36" s="33">
        <v>2.3613777900000001E-2</v>
      </c>
      <c r="G36" s="33">
        <v>0.19227062650000001</v>
      </c>
      <c r="H36" s="25">
        <v>1.75360803E-2</v>
      </c>
      <c r="I36" s="33">
        <v>0.1782680411</v>
      </c>
      <c r="J36" s="33">
        <v>1.8374686533</v>
      </c>
      <c r="K36" s="25">
        <v>3.5324171E-3</v>
      </c>
      <c r="L36" s="33">
        <v>3.4675900400000001E-2</v>
      </c>
      <c r="M36" s="25">
        <v>0.28831005939999998</v>
      </c>
      <c r="N36" s="25">
        <f t="shared" si="19"/>
        <v>4.9997962621816123</v>
      </c>
      <c r="O36" s="25">
        <f t="shared" si="20"/>
        <v>5.1151721936031249</v>
      </c>
      <c r="P36" s="25">
        <f t="shared" si="21"/>
        <v>6.6581644539448144</v>
      </c>
      <c r="Q36" s="25">
        <f t="shared" si="22"/>
        <v>4.9643289010236078</v>
      </c>
      <c r="R36" s="25">
        <f t="shared" si="23"/>
        <v>5.1409780003866894</v>
      </c>
      <c r="S36" s="25">
        <f t="shared" si="24"/>
        <v>6.3732380934745843</v>
      </c>
      <c r="T36" s="25"/>
      <c r="U36" s="33">
        <f t="shared" si="25"/>
        <v>0.1089797263</v>
      </c>
      <c r="V36" s="33">
        <f t="shared" si="26"/>
        <v>0.16073196079999999</v>
      </c>
      <c r="W36" s="33">
        <f t="shared" si="27"/>
        <v>1.1593809107999999</v>
      </c>
      <c r="X36" s="33">
        <f t="shared" si="28"/>
        <v>1.6592006122</v>
      </c>
      <c r="Y36" s="33">
        <f t="shared" si="29"/>
        <v>0.55745006563623911</v>
      </c>
      <c r="Z36" s="33">
        <f t="shared" si="30"/>
        <v>0.82631947443181575</v>
      </c>
      <c r="AA36" s="33">
        <f t="shared" si="31"/>
        <v>7.7193487688707227</v>
      </c>
      <c r="AB36" s="33">
        <f t="shared" si="32"/>
        <v>10.574480546389392</v>
      </c>
      <c r="AC36" s="32">
        <f t="shared" si="33"/>
        <v>90.223564429023185</v>
      </c>
      <c r="AD36" s="32">
        <f t="shared" si="34"/>
        <v>90.163082405688698</v>
      </c>
      <c r="AE36" s="32">
        <f t="shared" si="35"/>
        <v>90.564644390234292</v>
      </c>
      <c r="AF36" s="32">
        <f t="shared" si="36"/>
        <v>90.298172391684631</v>
      </c>
    </row>
    <row r="37" spans="1:32" s="35" customFormat="1" x14ac:dyDescent="0.35">
      <c r="A37" s="67" t="s">
        <v>90</v>
      </c>
      <c r="B37" s="33">
        <v>2.6094771199999998E-2</v>
      </c>
      <c r="C37" s="33">
        <v>0.25197212590000001</v>
      </c>
      <c r="D37" s="33">
        <v>1.7957731848</v>
      </c>
      <c r="E37" s="33">
        <v>1.6189635999999999E-3</v>
      </c>
      <c r="F37" s="33">
        <v>1.5504408399999999E-2</v>
      </c>
      <c r="G37" s="33">
        <v>8.7069593799999997E-2</v>
      </c>
      <c r="H37" s="25">
        <v>2.9273021E-2</v>
      </c>
      <c r="I37" s="33">
        <v>0.29742880869999999</v>
      </c>
      <c r="J37" s="33">
        <v>3.3341205354999999</v>
      </c>
      <c r="K37" s="25">
        <v>3.1019203999999999E-3</v>
      </c>
      <c r="L37" s="33">
        <v>3.0900516900000001E-2</v>
      </c>
      <c r="M37" s="25">
        <v>0.19968303979999999</v>
      </c>
      <c r="N37" s="25">
        <f t="shared" si="19"/>
        <v>16.118195121866854</v>
      </c>
      <c r="O37" s="25">
        <f t="shared" si="20"/>
        <v>16.251644009841744</v>
      </c>
      <c r="P37" s="25">
        <f t="shared" si="21"/>
        <v>20.624572901131419</v>
      </c>
      <c r="Q37" s="25">
        <f t="shared" si="22"/>
        <v>9.437063891130153</v>
      </c>
      <c r="R37" s="25">
        <f t="shared" si="23"/>
        <v>9.6253667750133971</v>
      </c>
      <c r="S37" s="25">
        <f t="shared" si="24"/>
        <v>16.697064201543672</v>
      </c>
      <c r="T37" s="25"/>
      <c r="U37" s="33">
        <f t="shared" si="25"/>
        <v>0.2258773547</v>
      </c>
      <c r="V37" s="33">
        <f t="shared" si="26"/>
        <v>0.26815578769999998</v>
      </c>
      <c r="W37" s="33">
        <f t="shared" si="27"/>
        <v>1.5438010589</v>
      </c>
      <c r="X37" s="33">
        <f t="shared" si="28"/>
        <v>3.0366917268</v>
      </c>
      <c r="Y37" s="33">
        <f t="shared" si="29"/>
        <v>3.670878358469154</v>
      </c>
      <c r="Z37" s="33">
        <f t="shared" si="30"/>
        <v>2.5810978094551258</v>
      </c>
      <c r="AA37" s="33">
        <f t="shared" si="31"/>
        <v>31.840237484126931</v>
      </c>
      <c r="AB37" s="33">
        <f t="shared" si="32"/>
        <v>50.703836722676115</v>
      </c>
      <c r="AC37" s="32">
        <f t="shared" si="33"/>
        <v>89.643786547105535</v>
      </c>
      <c r="AD37" s="32">
        <f t="shared" si="34"/>
        <v>90.157973893670103</v>
      </c>
      <c r="AE37" s="32">
        <f t="shared" si="35"/>
        <v>85.968599596387065</v>
      </c>
      <c r="AF37" s="32">
        <f t="shared" si="36"/>
        <v>91.07924247089656</v>
      </c>
    </row>
    <row r="38" spans="1:32" s="35" customFormat="1" x14ac:dyDescent="0.35">
      <c r="A38" s="67" t="s">
        <v>91</v>
      </c>
      <c r="B38" s="33">
        <v>2.2280190700000001E-2</v>
      </c>
      <c r="C38" s="33">
        <v>0.22443720889999999</v>
      </c>
      <c r="D38" s="33">
        <v>2.2987054644999998</v>
      </c>
      <c r="E38" s="33">
        <v>2.1519667000000002E-3</v>
      </c>
      <c r="F38" s="33">
        <v>2.1118133099999999E-2</v>
      </c>
      <c r="G38" s="33">
        <v>0.1350388153</v>
      </c>
      <c r="H38" s="25">
        <v>2.7539500599999999E-2</v>
      </c>
      <c r="I38" s="33">
        <v>0.2811701512</v>
      </c>
      <c r="J38" s="33">
        <v>3.1012942081000001</v>
      </c>
      <c r="K38" s="25">
        <v>3.2404826E-3</v>
      </c>
      <c r="L38" s="33">
        <v>3.1954389700000002E-2</v>
      </c>
      <c r="M38" s="25">
        <v>0.22111283209999999</v>
      </c>
      <c r="N38" s="25">
        <f t="shared" si="19"/>
        <v>10.353408674957656</v>
      </c>
      <c r="O38" s="25">
        <f t="shared" si="20"/>
        <v>10.627701219479482</v>
      </c>
      <c r="P38" s="25">
        <f t="shared" si="21"/>
        <v>17.022553547979768</v>
      </c>
      <c r="Q38" s="25">
        <f t="shared" si="22"/>
        <v>8.4985799954611689</v>
      </c>
      <c r="R38" s="25">
        <f t="shared" si="23"/>
        <v>8.7991087872349496</v>
      </c>
      <c r="S38" s="25">
        <f t="shared" si="24"/>
        <v>14.025844536681687</v>
      </c>
      <c r="T38" s="25"/>
      <c r="U38" s="33">
        <f t="shared" si="25"/>
        <v>0.20215701819999998</v>
      </c>
      <c r="V38" s="33">
        <f t="shared" si="26"/>
        <v>0.25363065060000001</v>
      </c>
      <c r="W38" s="33">
        <f t="shared" si="27"/>
        <v>2.0742682555999998</v>
      </c>
      <c r="X38" s="33">
        <f t="shared" si="28"/>
        <v>2.8201240569000001</v>
      </c>
      <c r="Y38" s="33">
        <f t="shared" si="29"/>
        <v>2.1484643888504755</v>
      </c>
      <c r="Z38" s="33">
        <f t="shared" si="30"/>
        <v>2.2317236864065775</v>
      </c>
      <c r="AA38" s="33">
        <f t="shared" si="31"/>
        <v>35.309342453825586</v>
      </c>
      <c r="AB38" s="33">
        <f t="shared" si="32"/>
        <v>39.554621596235464</v>
      </c>
      <c r="AC38" s="32">
        <f t="shared" si="33"/>
        <v>90.072862334548489</v>
      </c>
      <c r="AD38" s="32">
        <f t="shared" si="34"/>
        <v>90.205396809560057</v>
      </c>
      <c r="AE38" s="32">
        <f t="shared" si="35"/>
        <v>90.236365103485838</v>
      </c>
      <c r="AF38" s="32">
        <f t="shared" si="36"/>
        <v>90.93378014682915</v>
      </c>
    </row>
    <row r="39" spans="1:32" s="35" customFormat="1" x14ac:dyDescent="0.35">
      <c r="A39" s="67" t="s">
        <v>92</v>
      </c>
      <c r="B39" s="33">
        <v>1.4753199796000001</v>
      </c>
      <c r="C39" s="33">
        <v>2.7843460675</v>
      </c>
      <c r="D39" s="33">
        <v>3.4575160371</v>
      </c>
      <c r="E39" s="33">
        <v>1.4273687000000001E-3</v>
      </c>
      <c r="F39" s="33">
        <v>5.5449399999999999E-3</v>
      </c>
      <c r="G39" s="33">
        <v>1.8483669500000001E-2</v>
      </c>
      <c r="H39" s="25">
        <v>0.30869172239999998</v>
      </c>
      <c r="I39" s="33">
        <v>2.7511778244</v>
      </c>
      <c r="J39" s="33">
        <v>7.2146356498999999</v>
      </c>
      <c r="K39" s="25">
        <v>4.4353763999999997E-3</v>
      </c>
      <c r="L39" s="33">
        <v>3.0478979699999999E-2</v>
      </c>
      <c r="M39" s="25">
        <v>7.7857599299999997E-2</v>
      </c>
      <c r="N39" s="25">
        <f t="shared" si="19"/>
        <v>1033.5941789952378</v>
      </c>
      <c r="O39" s="25">
        <f t="shared" si="20"/>
        <v>502.14178467215157</v>
      </c>
      <c r="P39" s="25">
        <f t="shared" si="21"/>
        <v>187.0578803142958</v>
      </c>
      <c r="Q39" s="25">
        <f t="shared" si="22"/>
        <v>69.597638297394553</v>
      </c>
      <c r="R39" s="25">
        <f t="shared" si="23"/>
        <v>90.264761205244682</v>
      </c>
      <c r="S39" s="25">
        <f t="shared" si="24"/>
        <v>92.664501792569396</v>
      </c>
      <c r="T39" s="25"/>
      <c r="U39" s="33">
        <f t="shared" si="25"/>
        <v>1.3090260879</v>
      </c>
      <c r="V39" s="33">
        <f t="shared" si="26"/>
        <v>2.4424861020000002</v>
      </c>
      <c r="W39" s="33">
        <f t="shared" si="27"/>
        <v>0.67316996959999997</v>
      </c>
      <c r="X39" s="33">
        <f t="shared" si="28"/>
        <v>4.4634578254999999</v>
      </c>
      <c r="Y39" s="33">
        <f t="shared" si="29"/>
        <v>657.31669596051074</v>
      </c>
      <c r="Z39" s="33">
        <f t="shared" si="30"/>
        <v>220.47042474415892</v>
      </c>
      <c r="AA39" s="33">
        <f t="shared" si="31"/>
        <v>125.92174760461494</v>
      </c>
      <c r="AB39" s="33">
        <f t="shared" si="32"/>
        <v>413.60409567210263</v>
      </c>
      <c r="AC39" s="32">
        <f t="shared" si="33"/>
        <v>47.013771139280259</v>
      </c>
      <c r="AD39" s="32">
        <f t="shared" si="34"/>
        <v>88.779652130726163</v>
      </c>
      <c r="AE39" s="32">
        <f t="shared" si="35"/>
        <v>19.469756969359509</v>
      </c>
      <c r="AF39" s="32">
        <f t="shared" si="36"/>
        <v>61.866711530496573</v>
      </c>
    </row>
    <row r="40" spans="1:32" s="35" customFormat="1" x14ac:dyDescent="0.35">
      <c r="A40" s="67" t="s">
        <v>94</v>
      </c>
      <c r="B40" s="33">
        <v>1.5844281700000001E-2</v>
      </c>
      <c r="C40" s="33">
        <v>0.15522277030000001</v>
      </c>
      <c r="D40" s="33">
        <v>1.3787675064</v>
      </c>
      <c r="E40" s="33">
        <v>1.2021366999999999E-3</v>
      </c>
      <c r="F40" s="33">
        <v>1.1759749099999999E-2</v>
      </c>
      <c r="G40" s="33">
        <v>8.6692781699999999E-2</v>
      </c>
      <c r="H40" s="25">
        <v>2.12779835E-2</v>
      </c>
      <c r="I40" s="33">
        <v>0.21457885390000001</v>
      </c>
      <c r="J40" s="33">
        <v>2.5182838163999999</v>
      </c>
      <c r="K40" s="25">
        <v>2.6984025000000001E-3</v>
      </c>
      <c r="L40" s="33">
        <v>2.6461675099999998E-2</v>
      </c>
      <c r="M40" s="25">
        <v>0.1954962817</v>
      </c>
      <c r="N40" s="25">
        <f t="shared" si="19"/>
        <v>13.180099817267038</v>
      </c>
      <c r="O40" s="25">
        <f t="shared" si="20"/>
        <v>13.199496773277247</v>
      </c>
      <c r="P40" s="25">
        <f t="shared" si="21"/>
        <v>15.90406351443675</v>
      </c>
      <c r="Q40" s="25">
        <f t="shared" si="22"/>
        <v>7.8854001580564796</v>
      </c>
      <c r="R40" s="25">
        <f t="shared" si="23"/>
        <v>8.109042722695964</v>
      </c>
      <c r="S40" s="25">
        <f t="shared" si="24"/>
        <v>12.881492141443628</v>
      </c>
      <c r="T40" s="25"/>
      <c r="U40" s="33">
        <f t="shared" si="25"/>
        <v>0.13937848860000002</v>
      </c>
      <c r="V40" s="33">
        <f t="shared" si="26"/>
        <v>0.19330087039999999</v>
      </c>
      <c r="W40" s="33">
        <f t="shared" si="27"/>
        <v>1.2235447361</v>
      </c>
      <c r="X40" s="33">
        <f t="shared" si="28"/>
        <v>2.3037049624999999</v>
      </c>
      <c r="Y40" s="33">
        <f t="shared" si="29"/>
        <v>1.8397259105399597</v>
      </c>
      <c r="Z40" s="33">
        <f t="shared" si="30"/>
        <v>1.5674850164079157</v>
      </c>
      <c r="AA40" s="33">
        <f t="shared" si="31"/>
        <v>19.459333195689151</v>
      </c>
      <c r="AB40" s="33">
        <f t="shared" si="32"/>
        <v>29.675157370648435</v>
      </c>
      <c r="AC40" s="32">
        <f t="shared" si="33"/>
        <v>89.79255319990898</v>
      </c>
      <c r="AD40" s="32">
        <f t="shared" si="34"/>
        <v>90.083839524133083</v>
      </c>
      <c r="AE40" s="32">
        <f t="shared" si="35"/>
        <v>88.741918446766206</v>
      </c>
      <c r="AF40" s="32">
        <f t="shared" si="36"/>
        <v>91.479163210175813</v>
      </c>
    </row>
    <row r="41" spans="1:32" s="35" customFormat="1" x14ac:dyDescent="0.35">
      <c r="A41" s="67" t="s">
        <v>96</v>
      </c>
      <c r="B41" s="33">
        <v>1.91812107E-2</v>
      </c>
      <c r="C41" s="33">
        <v>0.18486530249999999</v>
      </c>
      <c r="D41" s="33">
        <v>1.6198812785000001</v>
      </c>
      <c r="E41" s="33">
        <v>1.3264152999999999E-3</v>
      </c>
      <c r="F41" s="33">
        <v>1.2841738700000001E-2</v>
      </c>
      <c r="G41" s="33">
        <v>8.8927129999999993E-2</v>
      </c>
      <c r="H41" s="25">
        <v>2.1702534200000002E-2</v>
      </c>
      <c r="I41" s="33">
        <v>0.2164991369</v>
      </c>
      <c r="J41" s="33">
        <v>2.5766146148</v>
      </c>
      <c r="K41" s="25">
        <v>2.8163984E-3</v>
      </c>
      <c r="L41" s="33">
        <v>2.7388881699999999E-2</v>
      </c>
      <c r="M41" s="25">
        <v>0.20364202300000001</v>
      </c>
      <c r="N41" s="25">
        <f t="shared" si="19"/>
        <v>14.460938968360814</v>
      </c>
      <c r="O41" s="25">
        <f t="shared" si="20"/>
        <v>14.395659872755392</v>
      </c>
      <c r="P41" s="25">
        <f t="shared" si="21"/>
        <v>18.215827706347884</v>
      </c>
      <c r="Q41" s="25">
        <f t="shared" si="22"/>
        <v>7.705775645945546</v>
      </c>
      <c r="R41" s="25">
        <f t="shared" si="23"/>
        <v>7.9046358763892144</v>
      </c>
      <c r="S41" s="25">
        <f t="shared" si="24"/>
        <v>12.652666560869903</v>
      </c>
      <c r="T41" s="25"/>
      <c r="U41" s="33">
        <f t="shared" si="25"/>
        <v>0.16568409179999999</v>
      </c>
      <c r="V41" s="33">
        <f t="shared" si="26"/>
        <v>0.19479660269999999</v>
      </c>
      <c r="W41" s="33">
        <f t="shared" si="27"/>
        <v>1.4350159760000001</v>
      </c>
      <c r="X41" s="33">
        <f t="shared" si="28"/>
        <v>2.3601154779</v>
      </c>
      <c r="Y41" s="33">
        <f t="shared" si="29"/>
        <v>2.3851318318791805</v>
      </c>
      <c r="Z41" s="33">
        <f t="shared" si="30"/>
        <v>1.5397962143011561</v>
      </c>
      <c r="AA41" s="33">
        <f t="shared" si="31"/>
        <v>26.140003774672653</v>
      </c>
      <c r="AB41" s="33">
        <f t="shared" si="32"/>
        <v>29.861754187016821</v>
      </c>
      <c r="AC41" s="32">
        <f t="shared" si="33"/>
        <v>89.624223453181543</v>
      </c>
      <c r="AD41" s="32">
        <f t="shared" si="34"/>
        <v>89.975694817654485</v>
      </c>
      <c r="AE41" s="32">
        <f t="shared" si="35"/>
        <v>88.587725226926253</v>
      </c>
      <c r="AF41" s="32">
        <f t="shared" si="36"/>
        <v>91.59753516663163</v>
      </c>
    </row>
    <row r="42" spans="1:32" s="35" customFormat="1" x14ac:dyDescent="0.35">
      <c r="A42" s="67" t="s">
        <v>97</v>
      </c>
      <c r="B42" s="33">
        <v>0.1299337938</v>
      </c>
      <c r="C42" s="33">
        <v>1.1274348536000001</v>
      </c>
      <c r="D42" s="33">
        <v>3.7430253559</v>
      </c>
      <c r="E42" s="33">
        <v>2.4893513E-3</v>
      </c>
      <c r="F42" s="33">
        <v>1.9268869500000001E-2</v>
      </c>
      <c r="G42" s="33">
        <v>5.6858710399999998E-2</v>
      </c>
      <c r="H42" s="25">
        <v>0.39060017050000001</v>
      </c>
      <c r="I42" s="33">
        <v>2.7781588363999998</v>
      </c>
      <c r="J42" s="33">
        <v>5.3554586096000003</v>
      </c>
      <c r="K42" s="25">
        <v>3.3036152999999999E-3</v>
      </c>
      <c r="L42" s="33">
        <v>1.99124639E-2</v>
      </c>
      <c r="M42" s="25">
        <v>5.69363274E-2</v>
      </c>
      <c r="N42" s="25">
        <f t="shared" si="19"/>
        <v>52.195844676482587</v>
      </c>
      <c r="O42" s="25">
        <f t="shared" si="20"/>
        <v>58.510690188648589</v>
      </c>
      <c r="P42" s="25">
        <f t="shared" si="21"/>
        <v>65.830289318345152</v>
      </c>
      <c r="Q42" s="25">
        <f t="shared" si="22"/>
        <v>118.23415713687972</v>
      </c>
      <c r="R42" s="25">
        <f t="shared" si="23"/>
        <v>139.51858747123703</v>
      </c>
      <c r="S42" s="25">
        <f t="shared" si="24"/>
        <v>94.060485706705421</v>
      </c>
      <c r="T42" s="25"/>
      <c r="U42" s="33">
        <f t="shared" si="25"/>
        <v>0.99750105980000003</v>
      </c>
      <c r="V42" s="33">
        <f t="shared" si="26"/>
        <v>2.3875586658999999</v>
      </c>
      <c r="W42" s="33">
        <f t="shared" si="27"/>
        <v>2.6155905022999999</v>
      </c>
      <c r="X42" s="33">
        <f t="shared" si="28"/>
        <v>2.5772997732000005</v>
      </c>
      <c r="Y42" s="33">
        <f t="shared" si="29"/>
        <v>58.364475472806433</v>
      </c>
      <c r="Z42" s="33">
        <f t="shared" si="30"/>
        <v>333.10881257107911</v>
      </c>
      <c r="AA42" s="33">
        <f t="shared" si="31"/>
        <v>172.18507950472471</v>
      </c>
      <c r="AB42" s="33">
        <f t="shared" si="32"/>
        <v>242.42206847897376</v>
      </c>
      <c r="AC42" s="32">
        <f t="shared" si="33"/>
        <v>88.475272572502988</v>
      </c>
      <c r="AD42" s="32">
        <f t="shared" si="34"/>
        <v>85.940322584069804</v>
      </c>
      <c r="AE42" s="32">
        <f t="shared" si="35"/>
        <v>69.879048459480401</v>
      </c>
      <c r="AF42" s="32">
        <f t="shared" si="36"/>
        <v>48.124725837298541</v>
      </c>
    </row>
    <row r="43" spans="1:32" s="35" customFormat="1" x14ac:dyDescent="0.35">
      <c r="A43" s="67" t="s">
        <v>99</v>
      </c>
      <c r="B43" s="33">
        <v>0.20334497339999999</v>
      </c>
      <c r="C43" s="33">
        <v>1.7650040033000001</v>
      </c>
      <c r="D43" s="33">
        <v>5.5624684465999996</v>
      </c>
      <c r="E43" s="33">
        <v>2.1558896E-3</v>
      </c>
      <c r="F43" s="33">
        <v>1.5048010800000001E-2</v>
      </c>
      <c r="G43" s="33">
        <v>2.2152417899999999E-2</v>
      </c>
      <c r="H43" s="25">
        <v>0.33731503499999999</v>
      </c>
      <c r="I43" s="33">
        <v>3.0844535856999999</v>
      </c>
      <c r="J43" s="33">
        <v>7.8139827548999996</v>
      </c>
      <c r="K43" s="25">
        <v>3.6105055000000001E-3</v>
      </c>
      <c r="L43" s="33">
        <v>2.5136710499999999E-2</v>
      </c>
      <c r="M43" s="25">
        <v>5.52469934E-2</v>
      </c>
      <c r="N43" s="25">
        <f t="shared" si="19"/>
        <v>94.320680149855534</v>
      </c>
      <c r="O43" s="25">
        <f t="shared" si="20"/>
        <v>117.29151625143703</v>
      </c>
      <c r="P43" s="25">
        <f t="shared" si="21"/>
        <v>251.09983351298189</v>
      </c>
      <c r="Q43" s="25">
        <f t="shared" si="22"/>
        <v>93.425985641068806</v>
      </c>
      <c r="R43" s="25">
        <f t="shared" si="23"/>
        <v>122.70712930794983</v>
      </c>
      <c r="S43" s="25">
        <f t="shared" si="24"/>
        <v>141.43724887117568</v>
      </c>
      <c r="T43" s="25"/>
      <c r="U43" s="33">
        <f t="shared" si="25"/>
        <v>1.5616590299000002</v>
      </c>
      <c r="V43" s="33">
        <f t="shared" si="26"/>
        <v>2.7471385506999999</v>
      </c>
      <c r="W43" s="33">
        <f t="shared" si="27"/>
        <v>3.7974644432999995</v>
      </c>
      <c r="X43" s="33">
        <f t="shared" si="28"/>
        <v>4.7295291691999992</v>
      </c>
      <c r="Y43" s="33">
        <f t="shared" si="29"/>
        <v>183.16935548471926</v>
      </c>
      <c r="Z43" s="33">
        <f t="shared" si="30"/>
        <v>337.09348536759876</v>
      </c>
      <c r="AA43" s="33">
        <f t="shared" si="31"/>
        <v>953.54268948409833</v>
      </c>
      <c r="AB43" s="33">
        <f t="shared" si="32"/>
        <v>668.93159414762511</v>
      </c>
      <c r="AC43" s="32">
        <f t="shared" si="33"/>
        <v>88.479064465587101</v>
      </c>
      <c r="AD43" s="32">
        <f t="shared" si="34"/>
        <v>89.06402623259288</v>
      </c>
      <c r="AE43" s="32">
        <f t="shared" si="35"/>
        <v>68.269410959466384</v>
      </c>
      <c r="AF43" s="32">
        <f t="shared" si="36"/>
        <v>60.526485884988695</v>
      </c>
    </row>
    <row r="44" spans="1:32" s="35" customFormat="1" x14ac:dyDescent="0.35">
      <c r="A44" s="67" t="s">
        <v>100</v>
      </c>
      <c r="B44" s="33">
        <v>0.19071399210000001</v>
      </c>
      <c r="C44" s="33">
        <v>1.6852126382999999</v>
      </c>
      <c r="D44" s="33">
        <v>5.4814781745000003</v>
      </c>
      <c r="E44" s="33">
        <v>2.1428838000000002E-3</v>
      </c>
      <c r="F44" s="33">
        <v>1.51807313E-2</v>
      </c>
      <c r="G44" s="33">
        <v>2.4285735100000001E-2</v>
      </c>
      <c r="H44" s="25">
        <v>0.30511684610000001</v>
      </c>
      <c r="I44" s="33">
        <v>2.8832487815999999</v>
      </c>
      <c r="J44" s="33">
        <v>7.7358927616999997</v>
      </c>
      <c r="K44" s="25">
        <v>3.5586094E-3</v>
      </c>
      <c r="L44" s="33">
        <v>2.5522087299999999E-2</v>
      </c>
      <c r="M44" s="25">
        <v>5.7018178199999998E-2</v>
      </c>
      <c r="N44" s="25">
        <f t="shared" si="19"/>
        <v>88.998755835477397</v>
      </c>
      <c r="O44" s="25">
        <f t="shared" si="20"/>
        <v>111.00997738494982</v>
      </c>
      <c r="P44" s="25">
        <f t="shared" si="21"/>
        <v>225.70773138755021</v>
      </c>
      <c r="Q44" s="25">
        <f t="shared" si="22"/>
        <v>85.740471010951637</v>
      </c>
      <c r="R44" s="25">
        <f t="shared" si="23"/>
        <v>112.97072797020014</v>
      </c>
      <c r="S44" s="25">
        <f t="shared" si="24"/>
        <v>135.67414824383147</v>
      </c>
      <c r="T44" s="25"/>
      <c r="U44" s="33">
        <f t="shared" si="25"/>
        <v>1.4944986461999998</v>
      </c>
      <c r="V44" s="33">
        <f t="shared" si="26"/>
        <v>2.5781319355000001</v>
      </c>
      <c r="W44" s="33">
        <f t="shared" si="27"/>
        <v>3.7962655362000004</v>
      </c>
      <c r="X44" s="33">
        <f t="shared" si="28"/>
        <v>4.8526439800999999</v>
      </c>
      <c r="Y44" s="33">
        <f t="shared" si="29"/>
        <v>165.90426091650011</v>
      </c>
      <c r="Z44" s="33">
        <f t="shared" si="30"/>
        <v>291.25344155665607</v>
      </c>
      <c r="AA44" s="33">
        <f t="shared" si="31"/>
        <v>856.84648192044392</v>
      </c>
      <c r="AB44" s="33">
        <f t="shared" si="32"/>
        <v>658.3783387306238</v>
      </c>
      <c r="AC44" s="32">
        <f t="shared" si="33"/>
        <v>88.683090325480364</v>
      </c>
      <c r="AD44" s="32">
        <f t="shared" si="34"/>
        <v>89.417602530618893</v>
      </c>
      <c r="AE44" s="32">
        <f t="shared" si="35"/>
        <v>69.256237375172645</v>
      </c>
      <c r="AF44" s="32">
        <f t="shared" si="36"/>
        <v>62.728945831891394</v>
      </c>
    </row>
    <row r="45" spans="1:32" s="35" customFormat="1" x14ac:dyDescent="0.35">
      <c r="A45" s="67" t="s">
        <v>101</v>
      </c>
      <c r="B45" s="33">
        <v>0.46050670449999997</v>
      </c>
      <c r="C45" s="33">
        <v>2.2887329879</v>
      </c>
      <c r="D45" s="33">
        <v>3.9370917704999999</v>
      </c>
      <c r="E45" s="33">
        <v>2.8092819000000002E-3</v>
      </c>
      <c r="F45" s="33">
        <v>1.3204658899999999E-2</v>
      </c>
      <c r="G45" s="33">
        <v>3.90067287E-2</v>
      </c>
      <c r="H45" s="25">
        <v>0.40379011729999997</v>
      </c>
      <c r="I45" s="33">
        <v>3.0051177003</v>
      </c>
      <c r="J45" s="33">
        <v>6.4431113664000002</v>
      </c>
      <c r="K45" s="25">
        <v>4.3370016000000003E-3</v>
      </c>
      <c r="L45" s="33">
        <v>2.5233448200000001E-2</v>
      </c>
      <c r="M45" s="25">
        <v>6.05174053E-2</v>
      </c>
      <c r="N45" s="25">
        <f t="shared" si="19"/>
        <v>163.92328035858557</v>
      </c>
      <c r="O45" s="25">
        <f t="shared" si="20"/>
        <v>173.32768723772185</v>
      </c>
      <c r="P45" s="25">
        <f t="shared" si="21"/>
        <v>100.93365687699928</v>
      </c>
      <c r="Q45" s="25">
        <f t="shared" si="22"/>
        <v>93.103520482906887</v>
      </c>
      <c r="R45" s="25">
        <f t="shared" si="23"/>
        <v>119.09262961135846</v>
      </c>
      <c r="S45" s="25">
        <f t="shared" si="24"/>
        <v>106.46707892481307</v>
      </c>
      <c r="T45" s="25"/>
      <c r="U45" s="33">
        <f t="shared" si="25"/>
        <v>1.8282262834</v>
      </c>
      <c r="V45" s="33">
        <f t="shared" si="26"/>
        <v>2.6013275830000002</v>
      </c>
      <c r="W45" s="33">
        <f t="shared" si="27"/>
        <v>1.6483587825999999</v>
      </c>
      <c r="X45" s="33">
        <f t="shared" si="28"/>
        <v>3.4379936661000001</v>
      </c>
      <c r="Y45" s="33">
        <f t="shared" si="29"/>
        <v>316.88223344893782</v>
      </c>
      <c r="Z45" s="33">
        <f t="shared" si="30"/>
        <v>309.79894234002938</v>
      </c>
      <c r="AA45" s="33">
        <f t="shared" si="31"/>
        <v>166.37487977313663</v>
      </c>
      <c r="AB45" s="33">
        <f t="shared" si="32"/>
        <v>366.03314299167613</v>
      </c>
      <c r="AC45" s="32">
        <f t="shared" si="33"/>
        <v>79.879404590461533</v>
      </c>
      <c r="AD45" s="32">
        <f t="shared" si="34"/>
        <v>86.563251174498447</v>
      </c>
      <c r="AE45" s="32">
        <f t="shared" si="35"/>
        <v>41.867420895567868</v>
      </c>
      <c r="AF45" s="32">
        <f t="shared" si="36"/>
        <v>53.359215301301418</v>
      </c>
    </row>
    <row r="46" spans="1:32" s="35" customFormat="1" x14ac:dyDescent="0.35">
      <c r="A46" s="67" t="s">
        <v>102</v>
      </c>
      <c r="B46" s="33">
        <v>3.3666939999999999E-2</v>
      </c>
      <c r="C46" s="33">
        <v>0.2581799595</v>
      </c>
      <c r="D46" s="33">
        <v>1.0307539587000001</v>
      </c>
      <c r="E46" s="33">
        <v>6.914763E-4</v>
      </c>
      <c r="F46" s="33">
        <v>6.0559801000000003E-3</v>
      </c>
      <c r="G46" s="33">
        <v>3.56682974E-2</v>
      </c>
      <c r="H46" s="25">
        <v>5.9588881900000001E-2</v>
      </c>
      <c r="I46" s="33">
        <v>0.51463401919999996</v>
      </c>
      <c r="J46" s="33">
        <v>1.0307539587000001</v>
      </c>
      <c r="K46" s="25">
        <v>2.7012352999999998E-3</v>
      </c>
      <c r="L46" s="33">
        <v>2.41179303E-2</v>
      </c>
      <c r="M46" s="25">
        <v>3.56682974E-2</v>
      </c>
      <c r="N46" s="25">
        <f t="shared" si="19"/>
        <v>48.688494457438381</v>
      </c>
      <c r="O46" s="25">
        <f t="shared" si="20"/>
        <v>42.632233798126251</v>
      </c>
      <c r="P46" s="25">
        <f t="shared" si="21"/>
        <v>28.898322427355339</v>
      </c>
      <c r="Q46" s="25">
        <f t="shared" si="22"/>
        <v>22.059863463208853</v>
      </c>
      <c r="R46" s="25">
        <f t="shared" si="23"/>
        <v>21.338233123594357</v>
      </c>
      <c r="S46" s="25">
        <f t="shared" si="24"/>
        <v>28.898322427355339</v>
      </c>
      <c r="T46" s="25"/>
      <c r="U46" s="33">
        <f t="shared" si="25"/>
        <v>0.22451301949999999</v>
      </c>
      <c r="V46" s="33">
        <f t="shared" si="26"/>
        <v>0.45504513729999996</v>
      </c>
      <c r="W46" s="33">
        <f t="shared" si="27"/>
        <v>0.77257399920000003</v>
      </c>
      <c r="X46" s="33">
        <f t="shared" si="28"/>
        <v>0.51611993950000012</v>
      </c>
      <c r="Y46" s="33">
        <f t="shared" si="29"/>
        <v>9.5714915380472778</v>
      </c>
      <c r="Z46" s="33">
        <f t="shared" si="30"/>
        <v>9.7098592214654005</v>
      </c>
      <c r="AA46" s="33">
        <f t="shared" si="31"/>
        <v>22.326092527872966</v>
      </c>
      <c r="AB46" s="33">
        <f t="shared" si="32"/>
        <v>14.915000422858133</v>
      </c>
      <c r="AC46" s="32">
        <f t="shared" si="33"/>
        <v>86.959894150885859</v>
      </c>
      <c r="AD46" s="32">
        <f t="shared" si="34"/>
        <v>88.421114874482825</v>
      </c>
      <c r="AE46" s="32">
        <f t="shared" si="35"/>
        <v>74.952319385159583</v>
      </c>
      <c r="AF46" s="32">
        <f t="shared" si="36"/>
        <v>50.0720792914477</v>
      </c>
    </row>
    <row r="47" spans="1:32" s="35" customFormat="1" x14ac:dyDescent="0.35">
      <c r="A47" s="67" t="s">
        <v>104</v>
      </c>
      <c r="B47" s="33">
        <v>0.3957836468</v>
      </c>
      <c r="C47" s="33">
        <v>1.5388491713000001</v>
      </c>
      <c r="D47" s="33">
        <v>2.9474031098000002</v>
      </c>
      <c r="E47" s="33">
        <v>2.1167082999999998E-3</v>
      </c>
      <c r="F47" s="33">
        <v>1.2268383000000001E-2</v>
      </c>
      <c r="G47" s="33">
        <v>4.0254031400000001E-2</v>
      </c>
      <c r="H47" s="25">
        <v>0.31625393880000002</v>
      </c>
      <c r="I47" s="33">
        <v>1.5388491713000001</v>
      </c>
      <c r="J47" s="33">
        <v>4.6447261842999996</v>
      </c>
      <c r="K47" s="25">
        <v>3.4439994999999998E-3</v>
      </c>
      <c r="L47" s="33">
        <v>1.2268383000000001E-2</v>
      </c>
      <c r="M47" s="25">
        <v>7.2010349700000004E-2</v>
      </c>
      <c r="N47" s="25">
        <f t="shared" ref="N47:P59" si="37">B47/E47</f>
        <v>186.98072228469081</v>
      </c>
      <c r="O47" s="25">
        <f t="shared" si="37"/>
        <v>125.4321104337874</v>
      </c>
      <c r="P47" s="25">
        <f t="shared" si="37"/>
        <v>73.220072804931533</v>
      </c>
      <c r="Q47" s="25">
        <f t="shared" ref="Q47:S59" si="38">H47/K47</f>
        <v>91.827521693891086</v>
      </c>
      <c r="R47" s="25">
        <f t="shared" si="38"/>
        <v>125.4321104337874</v>
      </c>
      <c r="S47" s="25">
        <f t="shared" si="38"/>
        <v>64.500814169772028</v>
      </c>
      <c r="T47" s="25"/>
      <c r="U47" s="33">
        <f t="shared" si="25"/>
        <v>1.1430655245000001</v>
      </c>
      <c r="V47" s="33">
        <f t="shared" si="26"/>
        <v>1.2225952325</v>
      </c>
      <c r="W47" s="33">
        <f t="shared" si="27"/>
        <v>1.4085539385000001</v>
      </c>
      <c r="X47" s="33">
        <f t="shared" si="28"/>
        <v>3.1058770129999997</v>
      </c>
      <c r="Y47" s="33">
        <f t="shared" si="29"/>
        <v>143.37712110213914</v>
      </c>
      <c r="Z47" s="33">
        <f t="shared" si="30"/>
        <v>153.35270021876198</v>
      </c>
      <c r="AA47" s="33">
        <f t="shared" si="31"/>
        <v>103.13442192664306</v>
      </c>
      <c r="AB47" s="33">
        <f t="shared" si="32"/>
        <v>200.3315960496796</v>
      </c>
      <c r="AC47" s="32">
        <f t="shared" si="33"/>
        <v>74.280543266911138</v>
      </c>
      <c r="AD47" s="32">
        <f t="shared" si="34"/>
        <v>79.448672118214631</v>
      </c>
      <c r="AE47" s="32">
        <f t="shared" si="35"/>
        <v>47.789660457933742</v>
      </c>
      <c r="AF47" s="32">
        <f t="shared" si="36"/>
        <v>66.868893660479202</v>
      </c>
    </row>
    <row r="48" spans="1:32" s="35" customFormat="1" x14ac:dyDescent="0.35">
      <c r="A48" s="67" t="s">
        <v>105</v>
      </c>
      <c r="B48" s="33">
        <v>0.31322950420000001</v>
      </c>
      <c r="C48" s="33">
        <v>1.6705368222000001</v>
      </c>
      <c r="D48" s="33">
        <v>2.9456512446000001</v>
      </c>
      <c r="E48" s="33">
        <v>2.1845995999999999E-3</v>
      </c>
      <c r="F48" s="33">
        <v>1.01806833E-2</v>
      </c>
      <c r="G48" s="33">
        <v>2.2113329399999999E-2</v>
      </c>
      <c r="H48" s="25">
        <v>0.30771228740000001</v>
      </c>
      <c r="I48" s="33">
        <v>2.1789917509999999</v>
      </c>
      <c r="J48" s="33">
        <v>2.9456512446000001</v>
      </c>
      <c r="K48" s="25">
        <v>2.8431090999999999E-3</v>
      </c>
      <c r="L48" s="33">
        <v>1.50467011E-2</v>
      </c>
      <c r="M48" s="25">
        <v>2.2113329399999999E-2</v>
      </c>
      <c r="N48" s="25">
        <f t="shared" si="37"/>
        <v>143.38073860308316</v>
      </c>
      <c r="O48" s="25">
        <f t="shared" si="37"/>
        <v>164.08887036099043</v>
      </c>
      <c r="P48" s="25">
        <f t="shared" si="37"/>
        <v>133.20704410074043</v>
      </c>
      <c r="Q48" s="25">
        <f t="shared" si="38"/>
        <v>108.23091080113669</v>
      </c>
      <c r="R48" s="25">
        <f t="shared" si="38"/>
        <v>144.81524797485343</v>
      </c>
      <c r="S48" s="25">
        <f t="shared" si="38"/>
        <v>133.20704410074043</v>
      </c>
      <c r="T48" s="25"/>
      <c r="U48" s="33">
        <f t="shared" si="25"/>
        <v>1.3573073180000002</v>
      </c>
      <c r="V48" s="33">
        <f t="shared" si="26"/>
        <v>1.8712794635999999</v>
      </c>
      <c r="W48" s="33">
        <f t="shared" si="27"/>
        <v>1.2751144223999999</v>
      </c>
      <c r="X48" s="33">
        <f t="shared" si="28"/>
        <v>0.76665949360000019</v>
      </c>
      <c r="Y48" s="33">
        <f t="shared" si="29"/>
        <v>222.71902454332565</v>
      </c>
      <c r="Z48" s="33">
        <f t="shared" si="30"/>
        <v>270.98979955148468</v>
      </c>
      <c r="AA48" s="33">
        <f t="shared" si="31"/>
        <v>169.85422309812697</v>
      </c>
      <c r="AB48" s="33">
        <f t="shared" si="32"/>
        <v>102.12444497422655</v>
      </c>
      <c r="AC48" s="32">
        <f t="shared" si="33"/>
        <v>81.249769532916076</v>
      </c>
      <c r="AD48" s="32">
        <f t="shared" si="34"/>
        <v>85.87822614478543</v>
      </c>
      <c r="AE48" s="32">
        <f t="shared" si="35"/>
        <v>43.288030948590865</v>
      </c>
      <c r="AF48" s="32">
        <f t="shared" si="36"/>
        <v>26.026824968008302</v>
      </c>
    </row>
    <row r="49" spans="1:36" s="35" customFormat="1" x14ac:dyDescent="0.35">
      <c r="A49" s="67" t="s">
        <v>106</v>
      </c>
      <c r="B49" s="33">
        <v>6.2682141499999997E-2</v>
      </c>
      <c r="C49" s="33">
        <v>0.56759507129999998</v>
      </c>
      <c r="D49" s="33">
        <v>2.6279729898999999</v>
      </c>
      <c r="E49" s="33">
        <v>1.9311739000000001E-3</v>
      </c>
      <c r="F49" s="33">
        <v>1.71207341E-2</v>
      </c>
      <c r="G49" s="33">
        <v>5.8786687900000002E-2</v>
      </c>
      <c r="H49" s="25">
        <v>0.49982591139999999</v>
      </c>
      <c r="I49" s="33">
        <v>2.3532711154000001</v>
      </c>
      <c r="J49" s="33">
        <v>5.2101742538</v>
      </c>
      <c r="K49" s="25">
        <v>3.0254170999999999E-3</v>
      </c>
      <c r="L49" s="33">
        <v>2.00499819E-2</v>
      </c>
      <c r="M49" s="25">
        <v>6.9503207999999997E-2</v>
      </c>
      <c r="N49" s="25">
        <f t="shared" si="37"/>
        <v>32.458051292014659</v>
      </c>
      <c r="O49" s="25">
        <f t="shared" si="37"/>
        <v>33.152496147930947</v>
      </c>
      <c r="P49" s="25">
        <f t="shared" si="37"/>
        <v>44.703538909529208</v>
      </c>
      <c r="Q49" s="25">
        <f t="shared" si="38"/>
        <v>165.20892653115499</v>
      </c>
      <c r="R49" s="25">
        <f t="shared" si="38"/>
        <v>117.37023639906629</v>
      </c>
      <c r="S49" s="25">
        <f t="shared" si="38"/>
        <v>74.963075859750248</v>
      </c>
      <c r="T49" s="25"/>
      <c r="U49" s="33">
        <f t="shared" si="25"/>
        <v>0.50491292980000002</v>
      </c>
      <c r="V49" s="33">
        <f t="shared" si="26"/>
        <v>1.8534452040000002</v>
      </c>
      <c r="W49" s="33">
        <f t="shared" si="27"/>
        <v>2.0603779186</v>
      </c>
      <c r="X49" s="33">
        <f t="shared" si="28"/>
        <v>2.8569031383999999</v>
      </c>
      <c r="Y49" s="33">
        <f t="shared" si="29"/>
        <v>16.73912396023503</v>
      </c>
      <c r="Z49" s="33">
        <f t="shared" si="30"/>
        <v>217.53930174619566</v>
      </c>
      <c r="AA49" s="33">
        <f t="shared" si="31"/>
        <v>92.106184452469904</v>
      </c>
      <c r="AB49" s="33">
        <f t="shared" si="32"/>
        <v>214.16224668783775</v>
      </c>
      <c r="AC49" s="32">
        <f t="shared" si="33"/>
        <v>88.956538795089443</v>
      </c>
      <c r="AD49" s="32">
        <f t="shared" si="34"/>
        <v>78.760377071341338</v>
      </c>
      <c r="AE49" s="32">
        <f t="shared" si="35"/>
        <v>78.401792047276786</v>
      </c>
      <c r="AF49" s="32">
        <f t="shared" si="36"/>
        <v>54.833159108187978</v>
      </c>
    </row>
    <row r="50" spans="1:36" s="35" customFormat="1" x14ac:dyDescent="0.35">
      <c r="A50" s="67" t="s">
        <v>107</v>
      </c>
      <c r="B50" s="33">
        <v>0.2406897184</v>
      </c>
      <c r="C50" s="33">
        <v>2.1928394442000001</v>
      </c>
      <c r="D50" s="33">
        <v>6.0874162610999996</v>
      </c>
      <c r="E50" s="33">
        <v>2.3849952000000001E-3</v>
      </c>
      <c r="F50" s="33">
        <v>1.6776887099999999E-2</v>
      </c>
      <c r="G50" s="33">
        <v>3.4608737299999998E-2</v>
      </c>
      <c r="H50" s="25">
        <v>8.9741673199999997E-2</v>
      </c>
      <c r="I50" s="33">
        <v>0.87308609319999997</v>
      </c>
      <c r="J50" s="33">
        <v>8.5828834538999992</v>
      </c>
      <c r="K50" s="25">
        <v>5.3266969000000004E-3</v>
      </c>
      <c r="L50" s="33">
        <v>5.0548742000000001E-2</v>
      </c>
      <c r="M50" s="25">
        <v>0.26896720159999998</v>
      </c>
      <c r="N50" s="25">
        <f t="shared" si="37"/>
        <v>100.9183240284928</v>
      </c>
      <c r="O50" s="25">
        <f t="shared" si="37"/>
        <v>130.70597847678192</v>
      </c>
      <c r="P50" s="25">
        <f t="shared" si="37"/>
        <v>175.89246924359762</v>
      </c>
      <c r="Q50" s="25">
        <f t="shared" si="38"/>
        <v>16.84752763011539</v>
      </c>
      <c r="R50" s="25">
        <f t="shared" si="38"/>
        <v>17.272162642544099</v>
      </c>
      <c r="S50" s="25">
        <f t="shared" si="38"/>
        <v>31.910520698595096</v>
      </c>
      <c r="T50" s="25"/>
      <c r="U50" s="33">
        <f t="shared" si="25"/>
        <v>1.9521497258</v>
      </c>
      <c r="V50" s="33">
        <f t="shared" si="26"/>
        <v>0.78334441999999993</v>
      </c>
      <c r="W50" s="33">
        <f t="shared" si="27"/>
        <v>3.8945768168999995</v>
      </c>
      <c r="X50" s="33">
        <f t="shared" si="28"/>
        <v>7.7097973606999997</v>
      </c>
      <c r="Y50" s="33">
        <f t="shared" si="29"/>
        <v>255.15764004387054</v>
      </c>
      <c r="Z50" s="33">
        <f t="shared" si="30"/>
        <v>13.530052227369374</v>
      </c>
      <c r="AA50" s="33">
        <f t="shared" si="31"/>
        <v>685.02673298341142</v>
      </c>
      <c r="AB50" s="33">
        <f t="shared" si="32"/>
        <v>246.02364826059119</v>
      </c>
      <c r="AC50" s="32">
        <f t="shared" si="33"/>
        <v>89.023833047302304</v>
      </c>
      <c r="AD50" s="32">
        <f t="shared" si="34"/>
        <v>89.721326006799345</v>
      </c>
      <c r="AE50" s="32">
        <f t="shared" si="35"/>
        <v>63.977501288802081</v>
      </c>
      <c r="AF50" s="32">
        <f t="shared" si="36"/>
        <v>89.827590018092621</v>
      </c>
    </row>
    <row r="51" spans="1:36" s="35" customFormat="1" x14ac:dyDescent="0.35">
      <c r="A51" s="67" t="s">
        <v>108</v>
      </c>
      <c r="B51" s="33">
        <v>2.0118289899999999E-2</v>
      </c>
      <c r="C51" s="33">
        <v>0.2055327783</v>
      </c>
      <c r="D51" s="33">
        <v>2.147166731</v>
      </c>
      <c r="E51" s="33">
        <v>4.4205933000000001E-3</v>
      </c>
      <c r="F51" s="33">
        <v>4.3413234100000003E-2</v>
      </c>
      <c r="G51" s="33">
        <v>0.37309689930000001</v>
      </c>
      <c r="H51" s="25">
        <v>1.26651826E-2</v>
      </c>
      <c r="I51" s="33">
        <v>0.12887581549999999</v>
      </c>
      <c r="J51" s="33">
        <v>1.3386166768000001</v>
      </c>
      <c r="K51" s="25">
        <v>5.5645981000000001E-3</v>
      </c>
      <c r="L51" s="33">
        <v>5.5588185399999997E-2</v>
      </c>
      <c r="M51" s="25">
        <v>0.51475006459999995</v>
      </c>
      <c r="N51" s="25">
        <f t="shared" si="37"/>
        <v>4.5510384092560603</v>
      </c>
      <c r="O51" s="25">
        <f t="shared" si="37"/>
        <v>4.7343346461257996</v>
      </c>
      <c r="P51" s="25">
        <f t="shared" si="37"/>
        <v>5.7549841208235417</v>
      </c>
      <c r="Q51" s="25">
        <f t="shared" si="38"/>
        <v>2.2760282723742438</v>
      </c>
      <c r="R51" s="25">
        <f t="shared" si="38"/>
        <v>2.3184029946766351</v>
      </c>
      <c r="S51" s="25">
        <f t="shared" si="38"/>
        <v>2.6005177441603768</v>
      </c>
      <c r="T51" s="25"/>
      <c r="U51" s="33">
        <f t="shared" si="25"/>
        <v>0.18541448839999999</v>
      </c>
      <c r="V51" s="33">
        <f t="shared" si="26"/>
        <v>0.11621063289999999</v>
      </c>
      <c r="W51" s="33">
        <f t="shared" si="27"/>
        <v>1.9416339526999999</v>
      </c>
      <c r="X51" s="33">
        <f t="shared" si="28"/>
        <v>1.2097408613</v>
      </c>
      <c r="Y51" s="33">
        <f t="shared" si="29"/>
        <v>0.87781423632581013</v>
      </c>
      <c r="Z51" s="33">
        <f t="shared" si="30"/>
        <v>0.26942307932862708</v>
      </c>
      <c r="AA51" s="33">
        <f t="shared" si="31"/>
        <v>11.174072566240348</v>
      </c>
      <c r="AB51" s="33">
        <f t="shared" si="32"/>
        <v>3.1459525756465072</v>
      </c>
      <c r="AC51" s="32">
        <f t="shared" si="33"/>
        <v>90.211639201103537</v>
      </c>
      <c r="AD51" s="32">
        <f t="shared" si="34"/>
        <v>90.172568413349822</v>
      </c>
      <c r="AE51" s="32">
        <f t="shared" si="35"/>
        <v>90.427721548932666</v>
      </c>
      <c r="AF51" s="32">
        <f t="shared" si="36"/>
        <v>90.372463025929036</v>
      </c>
    </row>
    <row r="52" spans="1:36" s="35" customFormat="1" x14ac:dyDescent="0.35">
      <c r="A52" s="67" t="s">
        <v>109</v>
      </c>
      <c r="B52" s="33">
        <v>1.8506737799999999E-2</v>
      </c>
      <c r="C52" s="33">
        <v>0.17914180120000001</v>
      </c>
      <c r="D52" s="33">
        <v>1.8837208645000001</v>
      </c>
      <c r="E52" s="33">
        <v>4.4289508000000003E-3</v>
      </c>
      <c r="F52" s="33">
        <v>4.29708481E-2</v>
      </c>
      <c r="G52" s="33">
        <v>0.38563575329999999</v>
      </c>
      <c r="H52" s="25">
        <v>2.20414949E-2</v>
      </c>
      <c r="I52" s="33">
        <v>0.21301649750000001</v>
      </c>
      <c r="J52" s="33">
        <v>2.2378952314</v>
      </c>
      <c r="K52" s="25">
        <v>6.6462743000000003E-3</v>
      </c>
      <c r="L52" s="33">
        <v>6.4620846100000004E-2</v>
      </c>
      <c r="M52" s="25">
        <v>0.59517649399999994</v>
      </c>
      <c r="N52" s="25">
        <f t="shared" si="37"/>
        <v>4.1785828372715264</v>
      </c>
      <c r="O52" s="25">
        <f t="shared" si="37"/>
        <v>4.1689147205823938</v>
      </c>
      <c r="P52" s="25">
        <f t="shared" si="37"/>
        <v>4.8847153003331245</v>
      </c>
      <c r="Q52" s="25">
        <f t="shared" si="38"/>
        <v>3.3163685254459025</v>
      </c>
      <c r="R52" s="25">
        <f t="shared" si="38"/>
        <v>3.2964052678969797</v>
      </c>
      <c r="S52" s="25">
        <f t="shared" si="38"/>
        <v>3.7600531169498779</v>
      </c>
      <c r="T52" s="25"/>
      <c r="U52" s="33">
        <f t="shared" si="25"/>
        <v>0.1606350634</v>
      </c>
      <c r="V52" s="33">
        <f t="shared" si="26"/>
        <v>0.1909750026</v>
      </c>
      <c r="W52" s="33">
        <f t="shared" si="27"/>
        <v>1.7045790633000002</v>
      </c>
      <c r="X52" s="33">
        <f t="shared" si="28"/>
        <v>2.0248787339000001</v>
      </c>
      <c r="Y52" s="33">
        <f t="shared" si="29"/>
        <v>0.66967388044994614</v>
      </c>
      <c r="Z52" s="33">
        <f t="shared" si="30"/>
        <v>0.6295310046072794</v>
      </c>
      <c r="AA52" s="33">
        <f t="shared" si="31"/>
        <v>8.3263834311290168</v>
      </c>
      <c r="AB52" s="33">
        <f t="shared" si="32"/>
        <v>7.6136515948462176</v>
      </c>
      <c r="AC52" s="32">
        <f t="shared" si="33"/>
        <v>89.669224225707964</v>
      </c>
      <c r="AD52" s="32">
        <f t="shared" si="34"/>
        <v>89.652681760012499</v>
      </c>
      <c r="AE52" s="32">
        <f t="shared" si="35"/>
        <v>90.490002814320903</v>
      </c>
      <c r="AF52" s="32">
        <f t="shared" si="36"/>
        <v>90.481390973484523</v>
      </c>
    </row>
    <row r="53" spans="1:36" s="35" customFormat="1" x14ac:dyDescent="0.35">
      <c r="A53" s="67" t="s">
        <v>111</v>
      </c>
      <c r="B53" s="33">
        <v>0.54093568810000003</v>
      </c>
      <c r="C53" s="33">
        <v>1.9414942130999999</v>
      </c>
      <c r="D53" s="33">
        <v>4.4846890383</v>
      </c>
      <c r="E53" s="33">
        <v>2.3917831999999998E-3</v>
      </c>
      <c r="F53" s="33">
        <v>1.78164437E-2</v>
      </c>
      <c r="G53" s="33">
        <v>4.8299046300000002E-2</v>
      </c>
      <c r="H53" s="25">
        <v>7.9437918100000005E-2</v>
      </c>
      <c r="I53" s="33">
        <v>0.81358525420000005</v>
      </c>
      <c r="J53" s="33">
        <v>8.2406336477999993</v>
      </c>
      <c r="K53" s="25">
        <v>6.7664133999999999E-3</v>
      </c>
      <c r="L53" s="33">
        <v>6.54566018E-2</v>
      </c>
      <c r="M53" s="25">
        <v>0.35387814350000002</v>
      </c>
      <c r="N53" s="25">
        <f t="shared" si="37"/>
        <v>226.16418080869539</v>
      </c>
      <c r="O53" s="25">
        <f t="shared" si="37"/>
        <v>108.97203986337632</v>
      </c>
      <c r="P53" s="25">
        <f t="shared" si="37"/>
        <v>92.852538131793295</v>
      </c>
      <c r="Q53" s="25">
        <f t="shared" si="38"/>
        <v>11.740033220553743</v>
      </c>
      <c r="R53" s="25">
        <f t="shared" si="38"/>
        <v>12.429384230575808</v>
      </c>
      <c r="S53" s="25">
        <f t="shared" si="38"/>
        <v>23.286642023993775</v>
      </c>
      <c r="T53" s="25"/>
      <c r="U53" s="33">
        <f t="shared" si="25"/>
        <v>1.4005585249999999</v>
      </c>
      <c r="V53" s="33">
        <f t="shared" si="26"/>
        <v>0.73414733610000005</v>
      </c>
      <c r="W53" s="33">
        <f t="shared" si="27"/>
        <v>2.5431948252000001</v>
      </c>
      <c r="X53" s="33">
        <f t="shared" si="28"/>
        <v>7.4270483935999989</v>
      </c>
      <c r="Y53" s="33">
        <f t="shared" si="29"/>
        <v>152.62171941729153</v>
      </c>
      <c r="Z53" s="33">
        <f t="shared" si="30"/>
        <v>9.1249993222405781</v>
      </c>
      <c r="AA53" s="33">
        <f t="shared" si="31"/>
        <v>236.14209448346239</v>
      </c>
      <c r="AB53" s="33">
        <f t="shared" si="32"/>
        <v>172.95101723664118</v>
      </c>
      <c r="AC53" s="32">
        <f t="shared" si="33"/>
        <v>72.138176645075674</v>
      </c>
      <c r="AD53" s="32">
        <f t="shared" si="34"/>
        <v>90.236067125121195</v>
      </c>
      <c r="AE53" s="32">
        <f t="shared" si="35"/>
        <v>56.708387214379584</v>
      </c>
      <c r="AF53" s="32">
        <f t="shared" si="36"/>
        <v>90.127151758321375</v>
      </c>
    </row>
    <row r="54" spans="1:36" s="35" customFormat="1" x14ac:dyDescent="0.35">
      <c r="A54" s="67" t="s">
        <v>112</v>
      </c>
      <c r="B54" s="33">
        <v>0.50105911240000001</v>
      </c>
      <c r="C54" s="33">
        <v>2.0436939184999998</v>
      </c>
      <c r="D54" s="33">
        <v>4.4353619285999999</v>
      </c>
      <c r="E54" s="33">
        <v>2.4731473999999999E-3</v>
      </c>
      <c r="F54" s="33">
        <v>1.7740179299999999E-2</v>
      </c>
      <c r="G54" s="33">
        <v>5.0243674100000003E-2</v>
      </c>
      <c r="H54" s="25">
        <v>7.7920369399999995E-2</v>
      </c>
      <c r="I54" s="33">
        <v>0.80218306399999995</v>
      </c>
      <c r="J54" s="33">
        <v>8.3909603353000008</v>
      </c>
      <c r="K54" s="25">
        <v>6.8960970999999999E-3</v>
      </c>
      <c r="L54" s="33">
        <v>6.7411833000000004E-2</v>
      </c>
      <c r="M54" s="25">
        <v>0.36546654610000001</v>
      </c>
      <c r="N54" s="25">
        <f t="shared" si="37"/>
        <v>202.59977727166606</v>
      </c>
      <c r="O54" s="25">
        <f t="shared" si="37"/>
        <v>115.20142406339714</v>
      </c>
      <c r="P54" s="25">
        <f t="shared" si="37"/>
        <v>88.277022093812192</v>
      </c>
      <c r="Q54" s="25">
        <f t="shared" si="38"/>
        <v>11.299198411808906</v>
      </c>
      <c r="R54" s="25">
        <f t="shared" si="38"/>
        <v>11.899736712395876</v>
      </c>
      <c r="S54" s="25">
        <f t="shared" si="38"/>
        <v>22.959585288564394</v>
      </c>
      <c r="T54" s="25"/>
      <c r="U54" s="33">
        <f t="shared" si="25"/>
        <v>1.5426348060999997</v>
      </c>
      <c r="V54" s="33">
        <f t="shared" si="26"/>
        <v>0.72426269459999992</v>
      </c>
      <c r="W54" s="33">
        <f t="shared" si="27"/>
        <v>2.3916680101000001</v>
      </c>
      <c r="X54" s="33">
        <f t="shared" si="28"/>
        <v>7.5887772713000006</v>
      </c>
      <c r="Y54" s="33">
        <f t="shared" si="29"/>
        <v>177.71372647248248</v>
      </c>
      <c r="Z54" s="33">
        <f t="shared" si="30"/>
        <v>8.6185353763503816</v>
      </c>
      <c r="AA54" s="33">
        <f t="shared" si="31"/>
        <v>211.12932976866153</v>
      </c>
      <c r="AB54" s="33">
        <f t="shared" si="32"/>
        <v>174.23517899633134</v>
      </c>
      <c r="AC54" s="32">
        <f t="shared" si="33"/>
        <v>75.482673414825243</v>
      </c>
      <c r="AD54" s="32">
        <f t="shared" si="34"/>
        <v>90.286460423203337</v>
      </c>
      <c r="AE54" s="32">
        <f t="shared" si="35"/>
        <v>53.922724877942898</v>
      </c>
      <c r="AF54" s="32">
        <f t="shared" si="36"/>
        <v>90.439913526640211</v>
      </c>
    </row>
    <row r="55" spans="1:36" s="35" customFormat="1" x14ac:dyDescent="0.35">
      <c r="A55" s="67" t="s">
        <v>113</v>
      </c>
      <c r="B55" s="33">
        <v>0.73678014290000005</v>
      </c>
      <c r="C55" s="33">
        <v>1.0035726425</v>
      </c>
      <c r="D55" s="33">
        <v>1.5791568181</v>
      </c>
      <c r="E55" s="33">
        <v>1.4341040000000001E-4</v>
      </c>
      <c r="F55" s="33">
        <v>1.1118873000000001E-3</v>
      </c>
      <c r="G55" s="33">
        <v>5.6265776E-3</v>
      </c>
      <c r="H55" s="25">
        <v>0.82218877879999996</v>
      </c>
      <c r="I55" s="33">
        <v>4.0711151521</v>
      </c>
      <c r="J55" s="33">
        <v>8.8926055112999993</v>
      </c>
      <c r="K55" s="25">
        <v>3.0730087000000001E-3</v>
      </c>
      <c r="L55" s="33">
        <v>2.50860644E-2</v>
      </c>
      <c r="M55" s="25">
        <v>0.1208542591</v>
      </c>
      <c r="N55" s="25">
        <f t="shared" si="37"/>
        <v>5137.5642415054972</v>
      </c>
      <c r="O55" s="25">
        <f t="shared" si="37"/>
        <v>902.58485954466778</v>
      </c>
      <c r="P55" s="25">
        <f t="shared" si="37"/>
        <v>280.66027527994993</v>
      </c>
      <c r="Q55" s="25">
        <f t="shared" si="38"/>
        <v>267.55172505694497</v>
      </c>
      <c r="R55" s="25">
        <f t="shared" si="38"/>
        <v>162.28592445533226</v>
      </c>
      <c r="S55" s="25">
        <f t="shared" si="38"/>
        <v>73.581233938490129</v>
      </c>
      <c r="T55" s="25"/>
      <c r="U55" s="33">
        <f t="shared" si="25"/>
        <v>0.26679249959999995</v>
      </c>
      <c r="V55" s="33">
        <f t="shared" si="26"/>
        <v>3.2489263732999998</v>
      </c>
      <c r="W55" s="33">
        <f t="shared" si="27"/>
        <v>0.57558417559999997</v>
      </c>
      <c r="X55" s="33">
        <f t="shared" si="28"/>
        <v>4.8214903591999994</v>
      </c>
      <c r="Y55" s="33">
        <f t="shared" si="29"/>
        <v>240.80287077903679</v>
      </c>
      <c r="Z55" s="33">
        <f t="shared" si="30"/>
        <v>527.25501997830042</v>
      </c>
      <c r="AA55" s="33">
        <f t="shared" si="31"/>
        <v>161.54361317067904</v>
      </c>
      <c r="AB55" s="33">
        <f t="shared" si="32"/>
        <v>354.77121005246994</v>
      </c>
      <c r="AC55" s="32">
        <f t="shared" si="33"/>
        <v>26.584273853399701</v>
      </c>
      <c r="AD55" s="32">
        <f t="shared" si="34"/>
        <v>79.804334977459646</v>
      </c>
      <c r="AE55" s="32">
        <f t="shared" si="35"/>
        <v>36.448829464101465</v>
      </c>
      <c r="AF55" s="32">
        <f t="shared" si="36"/>
        <v>54.21909645123965</v>
      </c>
      <c r="AG55" s="33"/>
      <c r="AH55" s="33"/>
      <c r="AI55" s="33"/>
      <c r="AJ55" s="33"/>
    </row>
    <row r="56" spans="1:36" s="35" customFormat="1" x14ac:dyDescent="0.35">
      <c r="A56" s="68" t="s">
        <v>115</v>
      </c>
      <c r="B56" s="33">
        <v>2.8567692799999999E-2</v>
      </c>
      <c r="C56" s="33">
        <v>0.26005371859999998</v>
      </c>
      <c r="D56" s="33">
        <v>2.2887714620000001</v>
      </c>
      <c r="E56" s="33">
        <v>2.0328739E-3</v>
      </c>
      <c r="F56" s="33">
        <v>1.9518651800000002E-2</v>
      </c>
      <c r="G56" s="33">
        <v>0.12429550540000001</v>
      </c>
      <c r="H56" s="25">
        <v>7.5315577999999998E-3</v>
      </c>
      <c r="I56" s="33">
        <v>7.5192561899999996E-2</v>
      </c>
      <c r="J56" s="33">
        <v>0.79664398400000003</v>
      </c>
      <c r="K56" s="25">
        <v>2.6717465999999998E-3</v>
      </c>
      <c r="L56" s="33">
        <v>2.6832347199999999E-2</v>
      </c>
      <c r="M56" s="25">
        <v>0.2476907525</v>
      </c>
      <c r="N56" s="25">
        <f t="shared" si="37"/>
        <v>14.052860238896272</v>
      </c>
      <c r="O56" s="25">
        <f t="shared" si="37"/>
        <v>13.323344320328516</v>
      </c>
      <c r="P56" s="25">
        <f t="shared" si="37"/>
        <v>18.413951933615131</v>
      </c>
      <c r="Q56" s="25">
        <f t="shared" si="38"/>
        <v>2.8189641188277363</v>
      </c>
      <c r="R56" s="25">
        <f t="shared" si="38"/>
        <v>2.8023102615487923</v>
      </c>
      <c r="S56" s="25">
        <f t="shared" si="38"/>
        <v>3.2162847258498277</v>
      </c>
      <c r="T56" s="25"/>
      <c r="U56" s="33">
        <f t="shared" si="25"/>
        <v>0.23148602579999999</v>
      </c>
      <c r="V56" s="33">
        <f t="shared" si="26"/>
        <v>6.7661004099999991E-2</v>
      </c>
      <c r="W56" s="33">
        <f t="shared" si="27"/>
        <v>2.0287177434000001</v>
      </c>
      <c r="X56" s="33">
        <f t="shared" si="28"/>
        <v>0.72145142210000002</v>
      </c>
      <c r="Y56" s="33">
        <f t="shared" si="29"/>
        <v>3.0841680270778502</v>
      </c>
      <c r="Z56" s="33">
        <f t="shared" si="30"/>
        <v>0.18960712609612487</v>
      </c>
      <c r="AA56" s="33">
        <f t="shared" si="31"/>
        <v>37.356711013839757</v>
      </c>
      <c r="AB56" s="33">
        <f t="shared" si="32"/>
        <v>2.3203931893428669</v>
      </c>
      <c r="AC56" s="32">
        <f t="shared" si="33"/>
        <v>89.014695519912479</v>
      </c>
      <c r="AD56" s="32">
        <f t="shared" si="34"/>
        <v>89.983639857867374</v>
      </c>
      <c r="AE56" s="32">
        <f t="shared" si="35"/>
        <v>88.637846857249912</v>
      </c>
      <c r="AF56" s="32">
        <f t="shared" si="36"/>
        <v>90.561334371414773</v>
      </c>
      <c r="AG56" s="33"/>
      <c r="AH56" s="33"/>
      <c r="AI56" s="33"/>
      <c r="AJ56" s="33"/>
    </row>
    <row r="57" spans="1:36" s="35" customFormat="1" x14ac:dyDescent="0.35">
      <c r="A57" s="67" t="s">
        <v>116</v>
      </c>
      <c r="B57" s="33">
        <v>5.8037825999999997E-3</v>
      </c>
      <c r="C57" s="33">
        <v>5.9258622499999997E-2</v>
      </c>
      <c r="D57" s="33">
        <v>0.59662173620000003</v>
      </c>
      <c r="E57" s="33">
        <v>2.8179922000000001E-3</v>
      </c>
      <c r="F57" s="33">
        <v>2.86251444E-2</v>
      </c>
      <c r="G57" s="33">
        <v>0.26306122160000001</v>
      </c>
      <c r="H57" s="25">
        <v>3.91235957E-2</v>
      </c>
      <c r="I57" s="33">
        <v>0.38609691699999998</v>
      </c>
      <c r="J57" s="33">
        <v>2.5781347167000002</v>
      </c>
      <c r="K57" s="25">
        <v>4.6954993000000002E-3</v>
      </c>
      <c r="L57" s="33">
        <v>4.5355552E-2</v>
      </c>
      <c r="M57" s="25">
        <v>0.35203761579999998</v>
      </c>
      <c r="N57" s="25">
        <f t="shared" si="37"/>
        <v>2.0595453032126914</v>
      </c>
      <c r="O57" s="25">
        <f t="shared" si="37"/>
        <v>2.0701597753337446</v>
      </c>
      <c r="P57" s="25">
        <f t="shared" si="37"/>
        <v>2.2679957637663462</v>
      </c>
      <c r="Q57" s="25">
        <f t="shared" si="38"/>
        <v>8.332148127463249</v>
      </c>
      <c r="R57" s="25">
        <f t="shared" si="38"/>
        <v>8.5126715468042367</v>
      </c>
      <c r="S57" s="25">
        <f t="shared" si="38"/>
        <v>7.3234637464557002</v>
      </c>
      <c r="T57" s="25"/>
      <c r="U57" s="33">
        <f t="shared" si="25"/>
        <v>5.3454839899999995E-2</v>
      </c>
      <c r="V57" s="33">
        <f t="shared" si="26"/>
        <v>0.34697332129999997</v>
      </c>
      <c r="W57" s="33">
        <f t="shared" si="27"/>
        <v>0.53736311370000001</v>
      </c>
      <c r="X57" s="33">
        <f t="shared" si="28"/>
        <v>2.1920377997</v>
      </c>
      <c r="Y57" s="33">
        <f t="shared" si="29"/>
        <v>0.11066005935788528</v>
      </c>
      <c r="Z57" s="33">
        <f t="shared" si="30"/>
        <v>2.9536699197306739</v>
      </c>
      <c r="AA57" s="33">
        <f t="shared" si="31"/>
        <v>1.2187372654758934</v>
      </c>
      <c r="AB57" s="33">
        <f t="shared" si="32"/>
        <v>16.053309356963471</v>
      </c>
      <c r="AC57" s="32">
        <f t="shared" si="33"/>
        <v>90.206011623034271</v>
      </c>
      <c r="AD57" s="32">
        <f t="shared" si="34"/>
        <v>89.866897668079545</v>
      </c>
      <c r="AE57" s="32">
        <f t="shared" si="35"/>
        <v>90.067639359331807</v>
      </c>
      <c r="AF57" s="32">
        <f t="shared" si="36"/>
        <v>85.024176025440511</v>
      </c>
      <c r="AG57" s="33"/>
      <c r="AH57" s="33"/>
      <c r="AI57" s="33"/>
      <c r="AJ57" s="33"/>
    </row>
    <row r="58" spans="1:36" s="35" customFormat="1" x14ac:dyDescent="0.35">
      <c r="A58" s="67" t="s">
        <v>118</v>
      </c>
      <c r="B58" s="33">
        <v>0.2236427567</v>
      </c>
      <c r="C58" s="33">
        <v>1.2632496886</v>
      </c>
      <c r="D58" s="33">
        <v>2.7623714677</v>
      </c>
      <c r="E58" s="33">
        <v>2.0896875E-3</v>
      </c>
      <c r="F58" s="33">
        <v>1.21902004E-2</v>
      </c>
      <c r="G58" s="33">
        <v>3.5174197099999999E-2</v>
      </c>
      <c r="H58" s="25">
        <v>0.13782251770000001</v>
      </c>
      <c r="I58" s="33">
        <v>1.2915900408000001</v>
      </c>
      <c r="J58" s="33">
        <v>6.5944285306000001</v>
      </c>
      <c r="K58" s="25">
        <v>4.4209838000000001E-3</v>
      </c>
      <c r="L58" s="33">
        <v>3.6951148000000003E-2</v>
      </c>
      <c r="M58" s="25">
        <v>0.1144713567</v>
      </c>
      <c r="N58" s="25">
        <f t="shared" si="37"/>
        <v>107.02210579333034</v>
      </c>
      <c r="O58" s="25">
        <f t="shared" si="37"/>
        <v>103.62829544623401</v>
      </c>
      <c r="P58" s="25">
        <f t="shared" si="37"/>
        <v>78.534030495325794</v>
      </c>
      <c r="Q58" s="25">
        <f t="shared" si="38"/>
        <v>31.174626267574201</v>
      </c>
      <c r="R58" s="25">
        <f t="shared" si="38"/>
        <v>34.953989543166557</v>
      </c>
      <c r="S58" s="25">
        <f t="shared" si="38"/>
        <v>57.607673401498175</v>
      </c>
      <c r="T58" s="25"/>
      <c r="U58" s="33">
        <f t="shared" si="25"/>
        <v>1.0396069318999999</v>
      </c>
      <c r="V58" s="33">
        <f t="shared" si="26"/>
        <v>1.1537675231</v>
      </c>
      <c r="W58" s="33">
        <f t="shared" si="27"/>
        <v>1.4991217791</v>
      </c>
      <c r="X58" s="33">
        <f t="shared" si="28"/>
        <v>5.3028384898000001</v>
      </c>
      <c r="Y58" s="33">
        <f t="shared" si="29"/>
        <v>107.73269428688606</v>
      </c>
      <c r="Z58" s="33">
        <f t="shared" si="30"/>
        <v>40.328777937682581</v>
      </c>
      <c r="AA58" s="33">
        <f t="shared" si="31"/>
        <v>117.73207551604646</v>
      </c>
      <c r="AB58" s="33">
        <f t="shared" si="32"/>
        <v>305.48418782129221</v>
      </c>
      <c r="AC58" s="32">
        <f t="shared" si="33"/>
        <v>82.296234963029931</v>
      </c>
      <c r="AD58" s="32">
        <f t="shared" si="34"/>
        <v>89.329236573035672</v>
      </c>
      <c r="AE58" s="32">
        <f t="shared" si="35"/>
        <v>54.269376752149689</v>
      </c>
      <c r="AF58" s="32">
        <f t="shared" si="36"/>
        <v>80.413920102300608</v>
      </c>
      <c r="AG58" s="33"/>
      <c r="AH58" s="33"/>
      <c r="AI58" s="33"/>
      <c r="AJ58" s="33"/>
    </row>
    <row r="59" spans="1:36" s="35" customFormat="1" x14ac:dyDescent="0.35">
      <c r="A59" s="67" t="s">
        <v>119</v>
      </c>
      <c r="B59" s="33">
        <v>8.5080382900000001E-2</v>
      </c>
      <c r="C59" s="33">
        <v>0.574778966</v>
      </c>
      <c r="D59" s="33">
        <v>1.5899091264</v>
      </c>
      <c r="E59" s="33">
        <v>7.4126680000000003E-4</v>
      </c>
      <c r="F59" s="33">
        <v>5.7114992000000002E-3</v>
      </c>
      <c r="G59" s="33">
        <v>2.5042562500000001E-2</v>
      </c>
      <c r="H59" s="25">
        <v>2.3039965200000002E-2</v>
      </c>
      <c r="I59" s="33">
        <v>0.23194015740000001</v>
      </c>
      <c r="J59" s="33">
        <v>2.3831177813000002</v>
      </c>
      <c r="K59" s="25">
        <v>3.1895975999999999E-3</v>
      </c>
      <c r="L59" s="33">
        <v>3.1342453300000003E-2</v>
      </c>
      <c r="M59" s="25">
        <v>0.231970173</v>
      </c>
      <c r="N59" s="25">
        <f t="shared" si="37"/>
        <v>114.77700458188603</v>
      </c>
      <c r="O59" s="25">
        <f t="shared" si="37"/>
        <v>100.63539289299034</v>
      </c>
      <c r="P59" s="25">
        <f t="shared" si="37"/>
        <v>63.488276265657717</v>
      </c>
      <c r="Q59" s="25">
        <f t="shared" si="38"/>
        <v>7.2234708227771431</v>
      </c>
      <c r="R59" s="25">
        <f t="shared" si="38"/>
        <v>7.400191528721205</v>
      </c>
      <c r="S59" s="25">
        <f t="shared" si="38"/>
        <v>10.273380195737493</v>
      </c>
      <c r="T59" s="25"/>
      <c r="U59" s="33">
        <f t="shared" si="25"/>
        <v>0.48969858310000003</v>
      </c>
      <c r="V59" s="33">
        <f t="shared" si="26"/>
        <v>0.2089001922</v>
      </c>
      <c r="W59" s="33">
        <f t="shared" si="27"/>
        <v>1.0151301604</v>
      </c>
      <c r="X59" s="33">
        <f t="shared" si="28"/>
        <v>2.1511776239000002</v>
      </c>
      <c r="Y59" s="33">
        <f t="shared" si="29"/>
        <v>49.281009309409178</v>
      </c>
      <c r="Z59" s="33">
        <f t="shared" si="30"/>
        <v>1.5459014326666716</v>
      </c>
      <c r="AA59" s="33">
        <f t="shared" si="31"/>
        <v>64.448864069076635</v>
      </c>
      <c r="AB59" s="33">
        <f t="shared" si="32"/>
        <v>22.099865598887899</v>
      </c>
      <c r="AC59" s="32">
        <f t="shared" si="33"/>
        <v>85.197721570764656</v>
      </c>
      <c r="AD59" s="32">
        <f t="shared" si="34"/>
        <v>90.066418226893887</v>
      </c>
      <c r="AE59" s="32">
        <f t="shared" si="35"/>
        <v>63.84831331200288</v>
      </c>
      <c r="AF59" s="32">
        <f t="shared" si="36"/>
        <v>90.267364910790278</v>
      </c>
      <c r="AG59" s="33"/>
      <c r="AH59" s="33"/>
      <c r="AI59" s="33"/>
      <c r="AJ59" s="33"/>
    </row>
    <row r="60" spans="1:36" ht="15" thickBot="1" x14ac:dyDescent="0.4"/>
    <row r="61" spans="1:36" ht="35.25" customHeight="1" thickBot="1" x14ac:dyDescent="0.4">
      <c r="A61" s="73"/>
      <c r="B61" s="106" t="s">
        <v>154</v>
      </c>
      <c r="C61" s="107"/>
      <c r="D61" s="108"/>
      <c r="E61" s="106" t="s">
        <v>155</v>
      </c>
      <c r="F61" s="107"/>
      <c r="G61" s="108"/>
      <c r="H61" s="106" t="s">
        <v>156</v>
      </c>
      <c r="I61" s="107"/>
      <c r="J61" s="108"/>
      <c r="K61" s="106" t="s">
        <v>157</v>
      </c>
      <c r="L61" s="107"/>
      <c r="M61" s="108"/>
      <c r="N61" s="102" t="s">
        <v>158</v>
      </c>
      <c r="O61" s="103"/>
      <c r="P61" s="104"/>
      <c r="Q61" s="102" t="s">
        <v>159</v>
      </c>
      <c r="R61" s="103"/>
      <c r="S61" s="104"/>
      <c r="T61" s="80"/>
      <c r="U61" s="102" t="s">
        <v>48</v>
      </c>
      <c r="V61" s="104"/>
      <c r="W61" s="102" t="s">
        <v>49</v>
      </c>
      <c r="X61" s="104"/>
      <c r="Y61" s="102" t="s">
        <v>50</v>
      </c>
      <c r="Z61" s="104"/>
      <c r="AA61" s="102" t="s">
        <v>51</v>
      </c>
      <c r="AB61" s="104"/>
      <c r="AC61" s="102" t="s">
        <v>52</v>
      </c>
      <c r="AD61" s="104"/>
      <c r="AE61" s="102" t="s">
        <v>53</v>
      </c>
      <c r="AF61" s="104"/>
      <c r="AG61"/>
      <c r="AH61"/>
      <c r="AI61"/>
      <c r="AJ61"/>
    </row>
    <row r="62" spans="1:36" ht="15" thickBot="1" x14ac:dyDescent="0.4">
      <c r="A62" s="4" t="s">
        <v>1</v>
      </c>
      <c r="B62" s="7" t="s">
        <v>3</v>
      </c>
      <c r="C62" s="29" t="s">
        <v>4</v>
      </c>
      <c r="D62" s="7" t="s">
        <v>5</v>
      </c>
      <c r="E62" s="7" t="s">
        <v>3</v>
      </c>
      <c r="F62" s="29" t="s">
        <v>4</v>
      </c>
      <c r="G62" s="7" t="s">
        <v>5</v>
      </c>
      <c r="H62" s="29" t="s">
        <v>3</v>
      </c>
      <c r="I62" s="29" t="s">
        <v>4</v>
      </c>
      <c r="J62" s="28" t="s">
        <v>5</v>
      </c>
      <c r="K62" s="29" t="s">
        <v>3</v>
      </c>
      <c r="L62" s="29" t="s">
        <v>4</v>
      </c>
      <c r="M62" s="29" t="s">
        <v>5</v>
      </c>
      <c r="N62" s="7" t="s">
        <v>3</v>
      </c>
      <c r="O62" s="29" t="s">
        <v>4</v>
      </c>
      <c r="P62" s="7" t="s">
        <v>5</v>
      </c>
      <c r="Q62" s="29" t="s">
        <v>3</v>
      </c>
      <c r="R62" s="29" t="s">
        <v>4</v>
      </c>
      <c r="S62" s="28" t="s">
        <v>5</v>
      </c>
      <c r="T62" s="28"/>
      <c r="U62" s="27" t="s">
        <v>36</v>
      </c>
      <c r="V62" s="27" t="s">
        <v>35</v>
      </c>
      <c r="W62" s="27" t="s">
        <v>36</v>
      </c>
      <c r="X62" s="27" t="s">
        <v>35</v>
      </c>
      <c r="Y62" s="27" t="s">
        <v>36</v>
      </c>
      <c r="Z62" s="27" t="s">
        <v>35</v>
      </c>
      <c r="AA62" s="27" t="s">
        <v>36</v>
      </c>
      <c r="AB62" s="27" t="s">
        <v>35</v>
      </c>
      <c r="AC62" s="27" t="s">
        <v>36</v>
      </c>
      <c r="AD62" s="27" t="s">
        <v>35</v>
      </c>
      <c r="AE62" s="27" t="s">
        <v>36</v>
      </c>
      <c r="AF62" s="27" t="s">
        <v>35</v>
      </c>
      <c r="AG62"/>
      <c r="AH62"/>
      <c r="AI62"/>
      <c r="AJ62"/>
    </row>
    <row r="63" spans="1:36" s="35" customFormat="1" x14ac:dyDescent="0.35">
      <c r="A63" s="67" t="s">
        <v>84</v>
      </c>
      <c r="B63" s="33">
        <v>1.3692397300000001E-2</v>
      </c>
      <c r="C63" s="33">
        <v>0.1386597101</v>
      </c>
      <c r="D63" s="33">
        <v>1.3085608665999999</v>
      </c>
      <c r="E63" s="33">
        <v>1.21067599E-2</v>
      </c>
      <c r="F63" s="33">
        <v>0.1193735831</v>
      </c>
      <c r="G63" s="33">
        <v>0.88824275340000003</v>
      </c>
      <c r="H63" s="25">
        <v>1.9806599800000001E-2</v>
      </c>
      <c r="I63" s="33">
        <v>0.1992246121</v>
      </c>
      <c r="J63" s="33">
        <v>1.8361769849</v>
      </c>
      <c r="K63" s="25">
        <v>1.8059167399999999E-2</v>
      </c>
      <c r="L63" s="33">
        <v>0.17692987299999999</v>
      </c>
      <c r="M63" s="25">
        <v>1.3337690182999999</v>
      </c>
      <c r="N63" s="25">
        <f t="shared" ref="N63:N76" si="39">B63/E63</f>
        <v>1.1309712435942503</v>
      </c>
      <c r="O63" s="25">
        <f t="shared" ref="O63:O76" si="40">C63/F63</f>
        <v>1.1615610966778462</v>
      </c>
      <c r="P63" s="25">
        <f t="shared" ref="P63:P76" si="41">D63/G63</f>
        <v>1.4732018489214953</v>
      </c>
      <c r="Q63" s="25">
        <f t="shared" ref="Q63:Q76" si="42">H63/K63</f>
        <v>1.096761515151579</v>
      </c>
      <c r="R63" s="25">
        <f t="shared" ref="R63:R76" si="43">I63/L63</f>
        <v>1.1260089024084701</v>
      </c>
      <c r="S63" s="25">
        <f t="shared" ref="S63:S76" si="44">J63/M63</f>
        <v>1.3766828886461624</v>
      </c>
      <c r="T63" s="25"/>
      <c r="U63" s="33">
        <f t="shared" ref="U63:U89" si="45">C63-B63</f>
        <v>0.12496731279999999</v>
      </c>
      <c r="V63" s="33">
        <f t="shared" ref="V63:V89" si="46">I63-H63</f>
        <v>0.17941801230000001</v>
      </c>
      <c r="W63" s="33">
        <f t="shared" ref="W63:W89" si="47">D63-C63</f>
        <v>1.1699011564999999</v>
      </c>
      <c r="X63" s="33">
        <f t="shared" ref="X63:X89" si="48">J63-I63</f>
        <v>1.6369523727999999</v>
      </c>
      <c r="Y63" s="33">
        <f t="shared" ref="Y63:Y89" si="49">U63*O63</f>
        <v>0.14515716890485145</v>
      </c>
      <c r="Z63" s="33">
        <f t="shared" ref="Z63:Z89" si="50">V63*R63</f>
        <v>0.20202627910223239</v>
      </c>
      <c r="AA63" s="33">
        <f t="shared" ref="AA63:AA89" si="51">W63*P63</f>
        <v>1.7235005468111955</v>
      </c>
      <c r="AB63" s="33">
        <f t="shared" ref="AB63:AB89" si="52">X63*S63</f>
        <v>2.2535643211624938</v>
      </c>
      <c r="AC63" s="32">
        <f t="shared" ref="AC63:AC89" si="53">U63*100/C63</f>
        <v>90.125179628512711</v>
      </c>
      <c r="AD63" s="32">
        <f t="shared" ref="AD63:AD89" si="54">V63*100/I63</f>
        <v>90.058156172964146</v>
      </c>
      <c r="AE63" s="32">
        <f t="shared" ref="AE63:AE89" si="55">W63*100/D63</f>
        <v>89.403648417190098</v>
      </c>
      <c r="AF63" s="32">
        <f t="shared" ref="AF63:AF89" si="56">X63*100/J63</f>
        <v>89.150032173459024</v>
      </c>
    </row>
    <row r="64" spans="1:36" s="35" customFormat="1" x14ac:dyDescent="0.35">
      <c r="A64" s="67" t="s">
        <v>86</v>
      </c>
      <c r="B64" s="33">
        <v>1.2685099199999999E-2</v>
      </c>
      <c r="C64" s="33">
        <v>0.1285900854</v>
      </c>
      <c r="D64" s="33">
        <v>1.2367616804999999</v>
      </c>
      <c r="E64" s="33">
        <v>1.14044566E-2</v>
      </c>
      <c r="F64" s="33">
        <v>0.11249993010000001</v>
      </c>
      <c r="G64" s="33">
        <v>0.83988644759999997</v>
      </c>
      <c r="H64" s="25">
        <v>1.9738178799999999E-2</v>
      </c>
      <c r="I64" s="33">
        <v>0.19764354770000001</v>
      </c>
      <c r="J64" s="33">
        <v>1.8520021074999999</v>
      </c>
      <c r="K64" s="25">
        <v>1.85741702E-2</v>
      </c>
      <c r="L64" s="33">
        <v>0.18165319269999999</v>
      </c>
      <c r="M64" s="25">
        <v>1.3608535107999999</v>
      </c>
      <c r="N64" s="25">
        <f t="shared" si="39"/>
        <v>1.1122931714256337</v>
      </c>
      <c r="O64" s="25">
        <f t="shared" si="40"/>
        <v>1.1430236915320535</v>
      </c>
      <c r="P64" s="25">
        <f t="shared" si="41"/>
        <v>1.472534393231469</v>
      </c>
      <c r="Q64" s="25">
        <f t="shared" si="42"/>
        <v>1.0626681346981519</v>
      </c>
      <c r="R64" s="25">
        <f t="shared" si="43"/>
        <v>1.0880268315812542</v>
      </c>
      <c r="S64" s="25">
        <f t="shared" si="44"/>
        <v>1.3609121722523023</v>
      </c>
      <c r="T64" s="25"/>
      <c r="U64" s="33">
        <f t="shared" si="45"/>
        <v>0.1159049862</v>
      </c>
      <c r="V64" s="33">
        <f t="shared" si="46"/>
        <v>0.1779053689</v>
      </c>
      <c r="W64" s="33">
        <f t="shared" si="47"/>
        <v>1.1081715951</v>
      </c>
      <c r="X64" s="33">
        <f t="shared" si="48"/>
        <v>1.6543585597999999</v>
      </c>
      <c r="Y64" s="33">
        <f t="shared" si="49"/>
        <v>0.13248214519329574</v>
      </c>
      <c r="Z64" s="33">
        <f t="shared" si="50"/>
        <v>0.19356581484556121</v>
      </c>
      <c r="AA64" s="33">
        <f t="shared" si="51"/>
        <v>1.6318207873869275</v>
      </c>
      <c r="AB64" s="33">
        <f t="shared" si="52"/>
        <v>2.2514367013016083</v>
      </c>
      <c r="AC64" s="32">
        <f t="shared" si="53"/>
        <v>90.135243195040289</v>
      </c>
      <c r="AD64" s="32">
        <f t="shared" si="54"/>
        <v>90.013244029620296</v>
      </c>
      <c r="AE64" s="32">
        <f t="shared" si="55"/>
        <v>89.602678719151996</v>
      </c>
      <c r="AF64" s="32">
        <f t="shared" si="56"/>
        <v>89.328114320193876</v>
      </c>
    </row>
    <row r="65" spans="1:32" s="35" customFormat="1" x14ac:dyDescent="0.35">
      <c r="A65" s="67" t="s">
        <v>87</v>
      </c>
      <c r="B65" s="33">
        <v>1.4723849400000001E-2</v>
      </c>
      <c r="C65" s="33">
        <v>0.14494525680000001</v>
      </c>
      <c r="D65" s="33">
        <v>1.0837243744</v>
      </c>
      <c r="E65" s="33">
        <v>9.7908882999999999E-3</v>
      </c>
      <c r="F65" s="33">
        <v>9.3718688499999994E-2</v>
      </c>
      <c r="G65" s="33">
        <v>0.58055981909999999</v>
      </c>
      <c r="H65" s="25">
        <v>1.9738032499999999E-2</v>
      </c>
      <c r="I65" s="33">
        <v>0.1976933417</v>
      </c>
      <c r="J65" s="33">
        <v>1.800681741</v>
      </c>
      <c r="K65" s="25">
        <v>1.8553528199999999E-2</v>
      </c>
      <c r="L65" s="33">
        <v>0.18154502719999999</v>
      </c>
      <c r="M65" s="25">
        <v>1.3449922426000001</v>
      </c>
      <c r="N65" s="25">
        <f t="shared" si="39"/>
        <v>1.5038318229000733</v>
      </c>
      <c r="O65" s="25">
        <f t="shared" si="40"/>
        <v>1.546599286864754</v>
      </c>
      <c r="P65" s="25">
        <f t="shared" si="41"/>
        <v>1.8666885629116043</v>
      </c>
      <c r="Q65" s="25">
        <f t="shared" si="42"/>
        <v>1.0638425364292707</v>
      </c>
      <c r="R65" s="25">
        <f t="shared" si="43"/>
        <v>1.0889493628608737</v>
      </c>
      <c r="S65" s="25">
        <f t="shared" si="44"/>
        <v>1.3388045551245025</v>
      </c>
      <c r="T65" s="25"/>
      <c r="U65" s="33">
        <f t="shared" si="45"/>
        <v>0.13022140740000002</v>
      </c>
      <c r="V65" s="33">
        <f t="shared" si="46"/>
        <v>0.17795530919999999</v>
      </c>
      <c r="W65" s="33">
        <f t="shared" si="47"/>
        <v>0.93877911759999999</v>
      </c>
      <c r="X65" s="33">
        <f t="shared" si="48"/>
        <v>1.6029883993</v>
      </c>
      <c r="Y65" s="33">
        <f t="shared" si="49"/>
        <v>0.20140033581936462</v>
      </c>
      <c r="Z65" s="33">
        <f t="shared" si="50"/>
        <v>0.19378432057104977</v>
      </c>
      <c r="AA65" s="33">
        <f t="shared" si="51"/>
        <v>1.752408241924168</v>
      </c>
      <c r="AB65" s="33">
        <f t="shared" si="52"/>
        <v>2.1460881707945747</v>
      </c>
      <c r="AC65" s="32">
        <f t="shared" si="53"/>
        <v>89.841785978332211</v>
      </c>
      <c r="AD65" s="32">
        <f t="shared" si="54"/>
        <v>90.015833446756901</v>
      </c>
      <c r="AE65" s="32">
        <f t="shared" si="55"/>
        <v>86.62526559114734</v>
      </c>
      <c r="AF65" s="32">
        <f t="shared" si="56"/>
        <v>89.021194739820501</v>
      </c>
    </row>
    <row r="66" spans="1:32" s="35" customFormat="1" x14ac:dyDescent="0.35">
      <c r="A66" s="67" t="s">
        <v>89</v>
      </c>
      <c r="B66" s="33">
        <v>1.1811220000000001E-2</v>
      </c>
      <c r="C66" s="33">
        <v>0.1199644399</v>
      </c>
      <c r="D66" s="33">
        <v>1.1614181826000001</v>
      </c>
      <c r="E66" s="33">
        <v>1.10593038E-2</v>
      </c>
      <c r="F66" s="33">
        <v>0.1086659666</v>
      </c>
      <c r="G66" s="33">
        <v>0.8255043728</v>
      </c>
      <c r="H66" s="25">
        <v>1.7458253699999999E-2</v>
      </c>
      <c r="I66" s="33">
        <v>0.1767725154</v>
      </c>
      <c r="J66" s="33">
        <v>1.6727187854000001</v>
      </c>
      <c r="K66" s="25">
        <v>1.7399812399999999E-2</v>
      </c>
      <c r="L66" s="33">
        <v>0.17030378199999999</v>
      </c>
      <c r="M66" s="25">
        <v>1.314060003</v>
      </c>
      <c r="N66" s="25">
        <f t="shared" si="39"/>
        <v>1.067989469644554</v>
      </c>
      <c r="O66" s="25">
        <f t="shared" si="40"/>
        <v>1.1039743505120581</v>
      </c>
      <c r="P66" s="25">
        <f t="shared" si="41"/>
        <v>1.4069194796153841</v>
      </c>
      <c r="Q66" s="25">
        <f t="shared" si="42"/>
        <v>1.0033587316148305</v>
      </c>
      <c r="R66" s="25">
        <f t="shared" si="43"/>
        <v>1.0379834982173208</v>
      </c>
      <c r="S66" s="25">
        <f t="shared" si="44"/>
        <v>1.272939425582684</v>
      </c>
      <c r="T66" s="25"/>
      <c r="U66" s="33">
        <f t="shared" si="45"/>
        <v>0.1081532199</v>
      </c>
      <c r="V66" s="33">
        <f t="shared" si="46"/>
        <v>0.15931426169999999</v>
      </c>
      <c r="W66" s="33">
        <f t="shared" si="47"/>
        <v>1.0414537427000001</v>
      </c>
      <c r="X66" s="33">
        <f t="shared" si="48"/>
        <v>1.4959462700000001</v>
      </c>
      <c r="Y66" s="33">
        <f t="shared" si="49"/>
        <v>0.1193983806948903</v>
      </c>
      <c r="Z66" s="33">
        <f t="shared" si="50"/>
        <v>0.16536557467527571</v>
      </c>
      <c r="AA66" s="33">
        <f t="shared" si="51"/>
        <v>1.4652415577229783</v>
      </c>
      <c r="AB66" s="33">
        <f t="shared" si="52"/>
        <v>1.9042489856363589</v>
      </c>
      <c r="AC66" s="32">
        <f t="shared" si="53"/>
        <v>90.154399078722321</v>
      </c>
      <c r="AD66" s="32">
        <f t="shared" si="54"/>
        <v>90.123886815495297</v>
      </c>
      <c r="AE66" s="32">
        <f t="shared" si="55"/>
        <v>89.670866041425114</v>
      </c>
      <c r="AF66" s="32">
        <f t="shared" si="56"/>
        <v>89.432024262361097</v>
      </c>
    </row>
    <row r="67" spans="1:32" s="35" customFormat="1" x14ac:dyDescent="0.35">
      <c r="A67" s="67" t="s">
        <v>90</v>
      </c>
      <c r="B67" s="33">
        <v>2.57953896E-2</v>
      </c>
      <c r="C67" s="33">
        <v>0.2457872787</v>
      </c>
      <c r="D67" s="33">
        <v>1.5194912721</v>
      </c>
      <c r="E67" s="33">
        <v>1.1993688000000001E-2</v>
      </c>
      <c r="F67" s="33">
        <v>0.1105048933</v>
      </c>
      <c r="G67" s="33">
        <v>0.51156005940000004</v>
      </c>
      <c r="H67" s="25">
        <v>2.9127845400000001E-2</v>
      </c>
      <c r="I67" s="33">
        <v>0.2950986116</v>
      </c>
      <c r="J67" s="33">
        <v>2.8885315371</v>
      </c>
      <c r="K67" s="25">
        <v>1.5991992999999999E-2</v>
      </c>
      <c r="L67" s="33">
        <v>0.1573256146</v>
      </c>
      <c r="M67" s="25">
        <v>1.0317312355999999</v>
      </c>
      <c r="N67" s="25">
        <f t="shared" si="39"/>
        <v>2.1507470929709025</v>
      </c>
      <c r="O67" s="25">
        <f t="shared" si="40"/>
        <v>2.2242207685114339</v>
      </c>
      <c r="P67" s="25">
        <f t="shared" si="41"/>
        <v>2.9703086552186759</v>
      </c>
      <c r="Q67" s="25">
        <f t="shared" si="42"/>
        <v>1.8214018352809436</v>
      </c>
      <c r="R67" s="25">
        <f t="shared" si="43"/>
        <v>1.8757187909310733</v>
      </c>
      <c r="S67" s="25">
        <f t="shared" si="44"/>
        <v>2.799693793723502</v>
      </c>
      <c r="T67" s="25"/>
      <c r="U67" s="33">
        <f t="shared" si="45"/>
        <v>0.2199918891</v>
      </c>
      <c r="V67" s="33">
        <f t="shared" si="46"/>
        <v>0.26597076619999999</v>
      </c>
      <c r="W67" s="33">
        <f t="shared" si="47"/>
        <v>1.2737039934000001</v>
      </c>
      <c r="X67" s="33">
        <f t="shared" si="48"/>
        <v>2.5934329255000002</v>
      </c>
      <c r="Y67" s="33">
        <f t="shared" si="49"/>
        <v>0.48931052864028413</v>
      </c>
      <c r="Z67" s="33">
        <f t="shared" si="50"/>
        <v>0.49888636399967518</v>
      </c>
      <c r="AA67" s="33">
        <f t="shared" si="51"/>
        <v>3.7832939957826115</v>
      </c>
      <c r="AB67" s="33">
        <f t="shared" si="52"/>
        <v>7.2608180659605361</v>
      </c>
      <c r="AC67" s="32">
        <f t="shared" si="53"/>
        <v>89.504994019041561</v>
      </c>
      <c r="AD67" s="32">
        <f t="shared" si="54"/>
        <v>90.12945359448787</v>
      </c>
      <c r="AE67" s="32">
        <f t="shared" si="55"/>
        <v>83.824370484187668</v>
      </c>
      <c r="AF67" s="32">
        <f t="shared" si="56"/>
        <v>89.78378432744168</v>
      </c>
    </row>
    <row r="68" spans="1:32" s="35" customFormat="1" x14ac:dyDescent="0.35">
      <c r="A68" s="67" t="s">
        <v>91</v>
      </c>
      <c r="B68" s="33">
        <v>2.22894012E-2</v>
      </c>
      <c r="C68" s="33">
        <v>0.2233328265</v>
      </c>
      <c r="D68" s="33">
        <v>1.9652813293</v>
      </c>
      <c r="E68" s="33">
        <v>1.2851493300000001E-2</v>
      </c>
      <c r="F68" s="33">
        <v>0.1248809536</v>
      </c>
      <c r="G68" s="33">
        <v>0.76834552810000001</v>
      </c>
      <c r="H68" s="25">
        <v>2.77488691E-2</v>
      </c>
      <c r="I68" s="33">
        <v>0.2788453682</v>
      </c>
      <c r="J68" s="33">
        <v>2.7082601740999999</v>
      </c>
      <c r="K68" s="25">
        <v>1.6430698800000001E-2</v>
      </c>
      <c r="L68" s="33">
        <v>0.160397242</v>
      </c>
      <c r="M68" s="25">
        <v>1.100739226</v>
      </c>
      <c r="N68" s="25">
        <f t="shared" si="39"/>
        <v>1.7343821982150509</v>
      </c>
      <c r="O68" s="25">
        <f t="shared" si="40"/>
        <v>1.788365800083064</v>
      </c>
      <c r="P68" s="25">
        <f t="shared" si="41"/>
        <v>2.5578092894740179</v>
      </c>
      <c r="Q68" s="25">
        <f t="shared" si="42"/>
        <v>1.6888429054520797</v>
      </c>
      <c r="R68" s="25">
        <f t="shared" si="43"/>
        <v>1.7384673497066738</v>
      </c>
      <c r="S68" s="25">
        <f t="shared" si="44"/>
        <v>2.4604012559283501</v>
      </c>
      <c r="T68" s="25"/>
      <c r="U68" s="33">
        <f t="shared" si="45"/>
        <v>0.20104342529999999</v>
      </c>
      <c r="V68" s="33">
        <f t="shared" si="46"/>
        <v>0.25109649909999998</v>
      </c>
      <c r="W68" s="33">
        <f t="shared" si="47"/>
        <v>1.7419485027999999</v>
      </c>
      <c r="X68" s="33">
        <f t="shared" si="48"/>
        <v>2.4294148059</v>
      </c>
      <c r="Y68" s="33">
        <f t="shared" si="49"/>
        <v>0.35953918613807423</v>
      </c>
      <c r="Z68" s="33">
        <f t="shared" si="50"/>
        <v>0.43652306531100116</v>
      </c>
      <c r="AA68" s="33">
        <f t="shared" si="51"/>
        <v>4.4555720622471968</v>
      </c>
      <c r="AB68" s="33">
        <f t="shared" si="52"/>
        <v>5.9773352396072887</v>
      </c>
      <c r="AC68" s="32">
        <f t="shared" si="53"/>
        <v>90.019648455038023</v>
      </c>
      <c r="AD68" s="32">
        <f t="shared" si="54"/>
        <v>90.048653388390761</v>
      </c>
      <c r="AE68" s="32">
        <f t="shared" si="55"/>
        <v>88.636088728347744</v>
      </c>
      <c r="AF68" s="32">
        <f t="shared" si="56"/>
        <v>89.703892895273071</v>
      </c>
    </row>
    <row r="69" spans="1:32" s="35" customFormat="1" x14ac:dyDescent="0.35">
      <c r="A69" s="67" t="s">
        <v>92</v>
      </c>
      <c r="B69" s="33">
        <v>1.4788317419999999</v>
      </c>
      <c r="C69" s="33">
        <v>2.7362147460999999</v>
      </c>
      <c r="D69" s="33">
        <v>3.3648479727999998</v>
      </c>
      <c r="E69" s="33">
        <v>2.9080440499999999E-2</v>
      </c>
      <c r="F69" s="33">
        <v>7.2878316200000001E-2</v>
      </c>
      <c r="G69" s="33">
        <v>0.1188735845</v>
      </c>
      <c r="H69" s="25">
        <v>0.308171578</v>
      </c>
      <c r="I69" s="33">
        <v>2.5976410673000001</v>
      </c>
      <c r="J69" s="33">
        <v>6.6578999369999998</v>
      </c>
      <c r="K69" s="25">
        <v>5.4198103499999997E-2</v>
      </c>
      <c r="L69" s="33">
        <v>0.35889812189999998</v>
      </c>
      <c r="M69" s="25">
        <v>0.60569511970000001</v>
      </c>
      <c r="N69" s="25">
        <f t="shared" si="39"/>
        <v>50.853141031340293</v>
      </c>
      <c r="O69" s="25">
        <f t="shared" si="40"/>
        <v>37.544977556712539</v>
      </c>
      <c r="P69" s="25">
        <f t="shared" si="41"/>
        <v>28.306103386661142</v>
      </c>
      <c r="Q69" s="25">
        <f t="shared" si="42"/>
        <v>5.6860214306207233</v>
      </c>
      <c r="R69" s="25">
        <f t="shared" si="43"/>
        <v>7.2378229608673808</v>
      </c>
      <c r="S69" s="25">
        <f t="shared" si="44"/>
        <v>10.992163747823573</v>
      </c>
      <c r="T69" s="25"/>
      <c r="U69" s="33">
        <f t="shared" si="45"/>
        <v>1.2573830041</v>
      </c>
      <c r="V69" s="33">
        <f t="shared" si="46"/>
        <v>2.2894694893</v>
      </c>
      <c r="W69" s="33">
        <f t="shared" si="47"/>
        <v>0.62863322669999988</v>
      </c>
      <c r="X69" s="33">
        <f t="shared" si="48"/>
        <v>4.0602588697000002</v>
      </c>
      <c r="Y69" s="33">
        <f t="shared" si="49"/>
        <v>47.208416669126294</v>
      </c>
      <c r="Z69" s="33">
        <f t="shared" si="50"/>
        <v>16.570774837860856</v>
      </c>
      <c r="AA69" s="33">
        <f t="shared" si="51"/>
        <v>17.794157107260588</v>
      </c>
      <c r="AB69" s="33">
        <f t="shared" si="52"/>
        <v>44.631030354295461</v>
      </c>
      <c r="AC69" s="32">
        <f t="shared" si="53"/>
        <v>45.95337430631794</v>
      </c>
      <c r="AD69" s="32">
        <f t="shared" si="54"/>
        <v>88.136483447256438</v>
      </c>
      <c r="AE69" s="32">
        <f t="shared" si="55"/>
        <v>18.68236638866313</v>
      </c>
      <c r="AF69" s="32">
        <f t="shared" si="56"/>
        <v>60.984077683953934</v>
      </c>
    </row>
    <row r="70" spans="1:32" s="35" customFormat="1" x14ac:dyDescent="0.35">
      <c r="A70" s="67" t="s">
        <v>94</v>
      </c>
      <c r="B70" s="33">
        <v>1.5922314E-2</v>
      </c>
      <c r="C70" s="33">
        <v>0.15431756939999999</v>
      </c>
      <c r="D70" s="33">
        <v>1.3336031504000001</v>
      </c>
      <c r="E70" s="33">
        <v>2.8406809999999998E-3</v>
      </c>
      <c r="F70" s="33">
        <v>2.8078421700000002E-2</v>
      </c>
      <c r="G70" s="33">
        <v>0.22987112840000001</v>
      </c>
      <c r="H70" s="25">
        <v>2.1205912100000002E-2</v>
      </c>
      <c r="I70" s="33">
        <v>0.2091899264</v>
      </c>
      <c r="J70" s="33">
        <v>2.2760582162</v>
      </c>
      <c r="K70" s="25">
        <v>1.2819067E-2</v>
      </c>
      <c r="L70" s="33">
        <v>0.1226110886</v>
      </c>
      <c r="M70" s="25">
        <v>0.91989193970000005</v>
      </c>
      <c r="N70" s="25">
        <f t="shared" si="39"/>
        <v>5.6051045506341612</v>
      </c>
      <c r="O70" s="25">
        <f t="shared" si="40"/>
        <v>5.495948848150535</v>
      </c>
      <c r="P70" s="25">
        <f t="shared" si="41"/>
        <v>5.8015252271237383</v>
      </c>
      <c r="Q70" s="25">
        <f t="shared" si="42"/>
        <v>1.6542476999301121</v>
      </c>
      <c r="R70" s="25">
        <f t="shared" si="43"/>
        <v>1.7061256758142835</v>
      </c>
      <c r="S70" s="25">
        <f t="shared" si="44"/>
        <v>2.4742669415521568</v>
      </c>
      <c r="T70" s="25"/>
      <c r="U70" s="33">
        <f t="shared" si="45"/>
        <v>0.1383952554</v>
      </c>
      <c r="V70" s="33">
        <f t="shared" si="46"/>
        <v>0.1879840143</v>
      </c>
      <c r="W70" s="33">
        <f t="shared" si="47"/>
        <v>1.179285581</v>
      </c>
      <c r="X70" s="33">
        <f t="shared" si="48"/>
        <v>2.0668682897999999</v>
      </c>
      <c r="Y70" s="33">
        <f t="shared" si="49"/>
        <v>0.76061324450512913</v>
      </c>
      <c r="Z70" s="33">
        <f t="shared" si="50"/>
        <v>0.32072435343986944</v>
      </c>
      <c r="AA70" s="33">
        <f t="shared" si="51"/>
        <v>6.8416550481547747</v>
      </c>
      <c r="AB70" s="33">
        <f t="shared" si="52"/>
        <v>5.1139838819945824</v>
      </c>
      <c r="AC70" s="32">
        <f t="shared" si="53"/>
        <v>89.682111983808895</v>
      </c>
      <c r="AD70" s="32">
        <f t="shared" si="54"/>
        <v>89.862842601965738</v>
      </c>
      <c r="AE70" s="32">
        <f t="shared" si="55"/>
        <v>88.428523931297391</v>
      </c>
      <c r="AF70" s="32">
        <f t="shared" si="56"/>
        <v>90.80911354063457</v>
      </c>
    </row>
    <row r="71" spans="1:32" s="35" customFormat="1" x14ac:dyDescent="0.35">
      <c r="A71" s="67" t="s">
        <v>96</v>
      </c>
      <c r="B71" s="33">
        <v>1.92799671E-2</v>
      </c>
      <c r="C71" s="33">
        <v>0.18568980569999999</v>
      </c>
      <c r="D71" s="33">
        <v>1.5517511136</v>
      </c>
      <c r="E71" s="33">
        <v>3.8806226E-3</v>
      </c>
      <c r="F71" s="33">
        <v>3.7210395899999998E-2</v>
      </c>
      <c r="G71" s="33">
        <v>0.2759357543</v>
      </c>
      <c r="H71" s="25">
        <v>2.1519003599999999E-2</v>
      </c>
      <c r="I71" s="33">
        <v>0.21150048439999999</v>
      </c>
      <c r="J71" s="33">
        <v>2.3273907166000001</v>
      </c>
      <c r="K71" s="25">
        <v>1.34233771E-2</v>
      </c>
      <c r="L71" s="33">
        <v>0.1287633859</v>
      </c>
      <c r="M71" s="25">
        <v>0.97648221440000005</v>
      </c>
      <c r="N71" s="25">
        <f t="shared" si="39"/>
        <v>4.9682664580678368</v>
      </c>
      <c r="O71" s="25">
        <f t="shared" si="40"/>
        <v>4.9902668651800077</v>
      </c>
      <c r="P71" s="25">
        <f t="shared" si="41"/>
        <v>5.623595671885715</v>
      </c>
      <c r="Q71" s="25">
        <f t="shared" si="42"/>
        <v>1.6030990889766481</v>
      </c>
      <c r="R71" s="25">
        <f t="shared" si="43"/>
        <v>1.6425514358891986</v>
      </c>
      <c r="S71" s="25">
        <f t="shared" si="44"/>
        <v>2.3834440425830659</v>
      </c>
      <c r="T71" s="25"/>
      <c r="U71" s="33">
        <f t="shared" si="45"/>
        <v>0.1664098386</v>
      </c>
      <c r="V71" s="33">
        <f t="shared" si="46"/>
        <v>0.18998148079999999</v>
      </c>
      <c r="W71" s="33">
        <f t="shared" si="47"/>
        <v>1.3660613078999999</v>
      </c>
      <c r="X71" s="33">
        <f t="shared" si="48"/>
        <v>2.1158902321999999</v>
      </c>
      <c r="Y71" s="33">
        <f t="shared" si="49"/>
        <v>0.83042950360553303</v>
      </c>
      <c r="Z71" s="33">
        <f t="shared" si="50"/>
        <v>0.31205435408039622</v>
      </c>
      <c r="AA71" s="33">
        <f t="shared" si="51"/>
        <v>7.6821764586369783</v>
      </c>
      <c r="AB71" s="33">
        <f t="shared" si="52"/>
        <v>5.0431059686967901</v>
      </c>
      <c r="AC71" s="32">
        <f t="shared" si="53"/>
        <v>89.617110628491545</v>
      </c>
      <c r="AD71" s="32">
        <f t="shared" si="54"/>
        <v>89.825553515375304</v>
      </c>
      <c r="AE71" s="32">
        <f t="shared" si="55"/>
        <v>88.03353166158152</v>
      </c>
      <c r="AF71" s="32">
        <f t="shared" si="56"/>
        <v>90.912549281412737</v>
      </c>
    </row>
    <row r="72" spans="1:32" s="35" customFormat="1" x14ac:dyDescent="0.35">
      <c r="A72" s="67" t="s">
        <v>97</v>
      </c>
      <c r="B72" s="33">
        <v>0.12865730210000001</v>
      </c>
      <c r="C72" s="33">
        <v>1.0612854263</v>
      </c>
      <c r="D72" s="33">
        <v>3.3257171752999999</v>
      </c>
      <c r="E72" s="33">
        <v>3.2565190000000001E-2</v>
      </c>
      <c r="F72" s="33">
        <v>0.22886535429999999</v>
      </c>
      <c r="G72" s="33">
        <v>0.50904252210000001</v>
      </c>
      <c r="H72" s="25">
        <v>0.39104241309999999</v>
      </c>
      <c r="I72" s="33">
        <v>2.6667952268000001</v>
      </c>
      <c r="J72" s="33">
        <v>4.9552707448</v>
      </c>
      <c r="K72" s="25">
        <v>4.32875463E-2</v>
      </c>
      <c r="L72" s="33">
        <v>0.26463636099999999</v>
      </c>
      <c r="M72" s="25">
        <v>0.51164495269999999</v>
      </c>
      <c r="N72" s="25">
        <f t="shared" si="39"/>
        <v>3.9507615985044153</v>
      </c>
      <c r="O72" s="25">
        <f t="shared" si="40"/>
        <v>4.6371606989009431</v>
      </c>
      <c r="P72" s="25">
        <f t="shared" si="41"/>
        <v>6.5332796984819899</v>
      </c>
      <c r="Q72" s="25">
        <f t="shared" si="42"/>
        <v>9.0336008049502219</v>
      </c>
      <c r="R72" s="25">
        <f t="shared" si="43"/>
        <v>10.077206385104427</v>
      </c>
      <c r="S72" s="25">
        <f t="shared" si="44"/>
        <v>9.6849792393153802</v>
      </c>
      <c r="T72" s="25"/>
      <c r="U72" s="33">
        <f t="shared" si="45"/>
        <v>0.93262812419999996</v>
      </c>
      <c r="V72" s="33">
        <f t="shared" si="46"/>
        <v>2.2757528137</v>
      </c>
      <c r="W72" s="33">
        <f t="shared" si="47"/>
        <v>2.2644317489999999</v>
      </c>
      <c r="X72" s="33">
        <f t="shared" si="48"/>
        <v>2.2884755179999998</v>
      </c>
      <c r="Y72" s="33">
        <f t="shared" si="49"/>
        <v>4.324746484229947</v>
      </c>
      <c r="Z72" s="33">
        <f t="shared" si="50"/>
        <v>22.933230785137006</v>
      </c>
      <c r="AA72" s="33">
        <f t="shared" si="51"/>
        <v>14.794165974339764</v>
      </c>
      <c r="AB72" s="33">
        <f t="shared" si="52"/>
        <v>22.163837881511508</v>
      </c>
      <c r="AC72" s="32">
        <f t="shared" si="53"/>
        <v>87.877219557368008</v>
      </c>
      <c r="AD72" s="32">
        <f t="shared" si="54"/>
        <v>85.336616431205016</v>
      </c>
      <c r="AE72" s="32">
        <f t="shared" si="55"/>
        <v>68.088524358531302</v>
      </c>
      <c r="AF72" s="32">
        <f t="shared" si="56"/>
        <v>46.182653498832487</v>
      </c>
    </row>
    <row r="73" spans="1:32" s="35" customFormat="1" x14ac:dyDescent="0.35">
      <c r="A73" s="67" t="s">
        <v>99</v>
      </c>
      <c r="B73" s="33">
        <v>0.20076357929999999</v>
      </c>
      <c r="C73" s="33">
        <v>1.7077379564999999</v>
      </c>
      <c r="D73" s="33">
        <v>5.3482988980000004</v>
      </c>
      <c r="E73" s="33">
        <v>2.3694713199999998E-2</v>
      </c>
      <c r="F73" s="33">
        <v>0.15268310500000001</v>
      </c>
      <c r="G73" s="33">
        <v>0.19036718799999999</v>
      </c>
      <c r="H73" s="25">
        <v>0.33253458400000002</v>
      </c>
      <c r="I73" s="33">
        <v>3.0286033098999998</v>
      </c>
      <c r="J73" s="33">
        <v>7.4650261482999998</v>
      </c>
      <c r="K73" s="25">
        <v>3.0609470400000002E-2</v>
      </c>
      <c r="L73" s="33">
        <v>0.2304965601</v>
      </c>
      <c r="M73" s="25">
        <v>0.42941169629999998</v>
      </c>
      <c r="N73" s="25">
        <f t="shared" si="39"/>
        <v>8.4729271717878412</v>
      </c>
      <c r="O73" s="25">
        <f t="shared" si="40"/>
        <v>11.184852158331466</v>
      </c>
      <c r="P73" s="25">
        <f t="shared" si="41"/>
        <v>28.094646741328134</v>
      </c>
      <c r="Q73" s="25">
        <f t="shared" si="42"/>
        <v>10.863781034251414</v>
      </c>
      <c r="R73" s="25">
        <f t="shared" si="43"/>
        <v>13.139472921357493</v>
      </c>
      <c r="S73" s="25">
        <f t="shared" si="44"/>
        <v>17.38431023798827</v>
      </c>
      <c r="T73" s="25"/>
      <c r="U73" s="33">
        <f t="shared" si="45"/>
        <v>1.5069743771999999</v>
      </c>
      <c r="V73" s="33">
        <f t="shared" si="46"/>
        <v>2.6960687259</v>
      </c>
      <c r="W73" s="33">
        <f t="shared" si="47"/>
        <v>3.6405609415000004</v>
      </c>
      <c r="X73" s="33">
        <f t="shared" si="48"/>
        <v>4.4364228384000004</v>
      </c>
      <c r="Y73" s="33">
        <f t="shared" si="49"/>
        <v>16.855285615375635</v>
      </c>
      <c r="Z73" s="33">
        <f t="shared" si="50"/>
        <v>35.424922018081844</v>
      </c>
      <c r="AA73" s="33">
        <f t="shared" si="51"/>
        <v>102.28027359171946</v>
      </c>
      <c r="AB73" s="33">
        <f t="shared" si="52"/>
        <v>77.124150969642102</v>
      </c>
      <c r="AC73" s="32">
        <f t="shared" si="53"/>
        <v>88.243888441089396</v>
      </c>
      <c r="AD73" s="32">
        <f t="shared" si="54"/>
        <v>89.020200073314342</v>
      </c>
      <c r="AE73" s="32">
        <f t="shared" si="55"/>
        <v>68.069511650917462</v>
      </c>
      <c r="AF73" s="32">
        <f t="shared" si="56"/>
        <v>59.429434676666219</v>
      </c>
    </row>
    <row r="74" spans="1:32" s="35" customFormat="1" x14ac:dyDescent="0.35">
      <c r="A74" s="67" t="s">
        <v>100</v>
      </c>
      <c r="B74" s="33">
        <v>0.1935508937</v>
      </c>
      <c r="C74" s="33">
        <v>1.6551840011000001</v>
      </c>
      <c r="D74" s="33">
        <v>5.2562273497999996</v>
      </c>
      <c r="E74" s="33">
        <v>2.25657693E-2</v>
      </c>
      <c r="F74" s="33">
        <v>0.14822529230000001</v>
      </c>
      <c r="G74" s="33">
        <v>0.19827409630000001</v>
      </c>
      <c r="H74" s="25">
        <v>0.30527241440000003</v>
      </c>
      <c r="I74" s="33">
        <v>2.8081479848000002</v>
      </c>
      <c r="J74" s="33">
        <v>7.3761287876999999</v>
      </c>
      <c r="K74" s="25">
        <v>2.9250320199999999E-2</v>
      </c>
      <c r="L74" s="33">
        <v>0.22570951089999999</v>
      </c>
      <c r="M74" s="25">
        <v>0.43594796660000001</v>
      </c>
      <c r="N74" s="25">
        <f t="shared" si="39"/>
        <v>8.5771901292990709</v>
      </c>
      <c r="O74" s="25">
        <f t="shared" si="40"/>
        <v>11.166677261462214</v>
      </c>
      <c r="P74" s="25">
        <f t="shared" si="41"/>
        <v>26.509904459970546</v>
      </c>
      <c r="Q74" s="25">
        <f t="shared" si="42"/>
        <v>10.436549491174461</v>
      </c>
      <c r="R74" s="25">
        <f t="shared" si="43"/>
        <v>12.441425146874483</v>
      </c>
      <c r="S74" s="25">
        <f t="shared" si="44"/>
        <v>16.919745824776143</v>
      </c>
      <c r="T74" s="25"/>
      <c r="U74" s="33">
        <f t="shared" si="45"/>
        <v>1.4616331074</v>
      </c>
      <c r="V74" s="33">
        <f t="shared" si="46"/>
        <v>2.5028755704000001</v>
      </c>
      <c r="W74" s="33">
        <f t="shared" si="47"/>
        <v>3.6010433486999993</v>
      </c>
      <c r="X74" s="33">
        <f t="shared" si="48"/>
        <v>4.5679808028999993</v>
      </c>
      <c r="Y74" s="33">
        <f t="shared" si="49"/>
        <v>16.321585185003936</v>
      </c>
      <c r="Z74" s="33">
        <f t="shared" si="50"/>
        <v>31.139339061072377</v>
      </c>
      <c r="AA74" s="33">
        <f t="shared" si="51"/>
        <v>95.463315130249384</v>
      </c>
      <c r="AB74" s="33">
        <f t="shared" si="52"/>
        <v>77.289074117524834</v>
      </c>
      <c r="AC74" s="32">
        <f t="shared" si="53"/>
        <v>88.306382035388793</v>
      </c>
      <c r="AD74" s="32">
        <f t="shared" si="54"/>
        <v>89.129048182204613</v>
      </c>
      <c r="AE74" s="32">
        <f t="shared" si="55"/>
        <v>68.510037885576239</v>
      </c>
      <c r="AF74" s="32">
        <f t="shared" si="56"/>
        <v>61.929244111318887</v>
      </c>
    </row>
    <row r="75" spans="1:32" s="35" customFormat="1" x14ac:dyDescent="0.35">
      <c r="A75" s="67" t="s">
        <v>101</v>
      </c>
      <c r="B75" s="33">
        <v>0.45090643959999999</v>
      </c>
      <c r="C75" s="33">
        <v>2.1387182251999999</v>
      </c>
      <c r="D75" s="33">
        <v>3.6616652018</v>
      </c>
      <c r="E75" s="33">
        <v>5.7453978599999997E-2</v>
      </c>
      <c r="F75" s="33">
        <v>0.21328882330000001</v>
      </c>
      <c r="G75" s="33">
        <v>0.3230270569</v>
      </c>
      <c r="H75" s="25">
        <v>0.40045552680000002</v>
      </c>
      <c r="I75" s="33">
        <v>2.7884525931000002</v>
      </c>
      <c r="J75" s="33">
        <v>5.8901668022999996</v>
      </c>
      <c r="K75" s="25">
        <v>7.2958497299999994E-2</v>
      </c>
      <c r="L75" s="33">
        <v>0.39276769030000003</v>
      </c>
      <c r="M75" s="25">
        <v>0.62356458910000001</v>
      </c>
      <c r="N75" s="25">
        <f t="shared" si="39"/>
        <v>7.8481325503887733</v>
      </c>
      <c r="O75" s="25">
        <f t="shared" si="40"/>
        <v>10.027333791381087</v>
      </c>
      <c r="P75" s="25">
        <f t="shared" si="41"/>
        <v>11.3354752290411</v>
      </c>
      <c r="Q75" s="25">
        <f t="shared" si="42"/>
        <v>5.4888127033833527</v>
      </c>
      <c r="R75" s="25">
        <f t="shared" si="43"/>
        <v>7.0994958647697093</v>
      </c>
      <c r="S75" s="25">
        <f t="shared" si="44"/>
        <v>9.4459610203353019</v>
      </c>
      <c r="T75" s="25"/>
      <c r="U75" s="33">
        <f t="shared" si="45"/>
        <v>1.6878117855999999</v>
      </c>
      <c r="V75" s="33">
        <f t="shared" si="46"/>
        <v>2.3879970663000001</v>
      </c>
      <c r="W75" s="33">
        <f t="shared" si="47"/>
        <v>1.5229469766000001</v>
      </c>
      <c r="X75" s="33">
        <f t="shared" si="48"/>
        <v>3.1017142091999994</v>
      </c>
      <c r="Y75" s="33">
        <f t="shared" si="49"/>
        <v>16.924252151238129</v>
      </c>
      <c r="Z75" s="33">
        <f t="shared" si="50"/>
        <v>16.953575297279048</v>
      </c>
      <c r="AA75" s="33">
        <f t="shared" si="51"/>
        <v>17.263327728392337</v>
      </c>
      <c r="AB75" s="33">
        <f t="shared" si="52"/>
        <v>29.298671516323331</v>
      </c>
      <c r="AC75" s="32">
        <f t="shared" si="53"/>
        <v>78.916977735211759</v>
      </c>
      <c r="AD75" s="32">
        <f t="shared" si="54"/>
        <v>85.638790209633697</v>
      </c>
      <c r="AE75" s="32">
        <f t="shared" si="55"/>
        <v>41.591650046305439</v>
      </c>
      <c r="AF75" s="32">
        <f t="shared" si="56"/>
        <v>52.659191382981518</v>
      </c>
    </row>
    <row r="76" spans="1:32" s="35" customFormat="1" x14ac:dyDescent="0.35">
      <c r="A76" s="67" t="s">
        <v>102</v>
      </c>
      <c r="B76" s="33">
        <v>3.3127827300000003E-2</v>
      </c>
      <c r="C76" s="33">
        <v>0.2550237165</v>
      </c>
      <c r="D76" s="33">
        <v>0.96907796199999996</v>
      </c>
      <c r="E76" s="33">
        <v>3.6591407999999998E-3</v>
      </c>
      <c r="F76" s="33">
        <v>3.01101145E-2</v>
      </c>
      <c r="G76" s="33">
        <v>0.13343898360000001</v>
      </c>
      <c r="H76" s="25">
        <v>5.9072585599999998E-2</v>
      </c>
      <c r="I76" s="33">
        <v>0.49408376809999999</v>
      </c>
      <c r="J76" s="33">
        <v>2.4430920399999998</v>
      </c>
      <c r="K76" s="25">
        <v>2.61257243E-2</v>
      </c>
      <c r="L76" s="33">
        <v>0.21757332239999999</v>
      </c>
      <c r="M76" s="25">
        <v>0.85115084900000004</v>
      </c>
      <c r="N76" s="25">
        <f t="shared" si="39"/>
        <v>9.0534442675723223</v>
      </c>
      <c r="O76" s="25">
        <f t="shared" si="40"/>
        <v>8.4697026475937172</v>
      </c>
      <c r="P76" s="25">
        <f t="shared" si="41"/>
        <v>7.2623302115739428</v>
      </c>
      <c r="Q76" s="25">
        <f t="shared" si="42"/>
        <v>2.2610889145760447</v>
      </c>
      <c r="R76" s="25">
        <f t="shared" si="43"/>
        <v>2.2708839606339533</v>
      </c>
      <c r="S76" s="25">
        <f t="shared" si="44"/>
        <v>2.8703396617301613</v>
      </c>
      <c r="T76" s="25"/>
      <c r="U76" s="33">
        <f t="shared" si="45"/>
        <v>0.2218958892</v>
      </c>
      <c r="V76" s="33">
        <f t="shared" si="46"/>
        <v>0.43501118249999998</v>
      </c>
      <c r="W76" s="33">
        <f t="shared" si="47"/>
        <v>0.71405424549999996</v>
      </c>
      <c r="X76" s="33">
        <f t="shared" si="48"/>
        <v>1.9490082718999999</v>
      </c>
      <c r="Y76" s="33">
        <f t="shared" si="49"/>
        <v>1.8793922002474022</v>
      </c>
      <c r="Z76" s="33">
        <f t="shared" si="50"/>
        <v>0.98785991703565945</v>
      </c>
      <c r="AA76" s="33">
        <f t="shared" si="51"/>
        <v>5.1856977197972869</v>
      </c>
      <c r="AB76" s="33">
        <f t="shared" si="52"/>
        <v>5.5943157438747324</v>
      </c>
      <c r="AC76" s="32">
        <f t="shared" si="53"/>
        <v>87.009903331873048</v>
      </c>
      <c r="AD76" s="32">
        <f t="shared" si="54"/>
        <v>88.044014109760425</v>
      </c>
      <c r="AE76" s="32">
        <f t="shared" si="55"/>
        <v>73.683880296516321</v>
      </c>
      <c r="AF76" s="32">
        <f t="shared" si="56"/>
        <v>79.776293319673712</v>
      </c>
    </row>
    <row r="77" spans="1:32" s="35" customFormat="1" x14ac:dyDescent="0.35">
      <c r="A77" s="67" t="s">
        <v>104</v>
      </c>
      <c r="B77" s="33">
        <v>0.3869255305</v>
      </c>
      <c r="C77" s="33">
        <v>1.4344889034999999</v>
      </c>
      <c r="D77" s="33">
        <v>2.6447528601000001</v>
      </c>
      <c r="E77" s="33">
        <v>4.2531697799999997E-2</v>
      </c>
      <c r="F77" s="33">
        <v>0.19883355929999999</v>
      </c>
      <c r="G77" s="33">
        <v>0.36569893539999998</v>
      </c>
      <c r="H77" s="25">
        <v>0.30880291520000003</v>
      </c>
      <c r="I77" s="33">
        <v>1.8609436442</v>
      </c>
      <c r="J77" s="33">
        <v>4.1465260573</v>
      </c>
      <c r="K77" s="25">
        <v>5.5584029200000003E-2</v>
      </c>
      <c r="L77" s="33">
        <v>0.31068469609999999</v>
      </c>
      <c r="M77" s="25">
        <v>0.57799273809999996</v>
      </c>
      <c r="N77" s="25">
        <f t="shared" ref="N77:P89" si="57">B77/E77</f>
        <v>9.0973450512008487</v>
      </c>
      <c r="O77" s="25">
        <f t="shared" si="57"/>
        <v>7.2145210725501503</v>
      </c>
      <c r="P77" s="25">
        <f t="shared" si="57"/>
        <v>7.2320496563851915</v>
      </c>
      <c r="Q77" s="25">
        <f t="shared" ref="Q77:S89" si="58">H77/K77</f>
        <v>5.5556050837710771</v>
      </c>
      <c r="R77" s="25">
        <f t="shared" si="58"/>
        <v>5.989814328031847</v>
      </c>
      <c r="S77" s="25">
        <f t="shared" si="58"/>
        <v>7.1740106474877532</v>
      </c>
      <c r="T77" s="25"/>
      <c r="U77" s="33">
        <f t="shared" si="45"/>
        <v>1.047563373</v>
      </c>
      <c r="V77" s="33">
        <f t="shared" si="46"/>
        <v>1.552140729</v>
      </c>
      <c r="W77" s="33">
        <f t="shared" si="47"/>
        <v>1.2102639566000002</v>
      </c>
      <c r="X77" s="33">
        <f t="shared" si="48"/>
        <v>2.2855824131000002</v>
      </c>
      <c r="Y77" s="33">
        <f t="shared" si="49"/>
        <v>7.5576680293402134</v>
      </c>
      <c r="Z77" s="33">
        <f t="shared" si="50"/>
        <v>9.2970347776859956</v>
      </c>
      <c r="AA77" s="33">
        <f t="shared" si="51"/>
        <v>8.7526890314644135</v>
      </c>
      <c r="AB77" s="33">
        <f t="shared" si="52"/>
        <v>16.396792567290152</v>
      </c>
      <c r="AC77" s="32">
        <f t="shared" si="53"/>
        <v>73.026941543016264</v>
      </c>
      <c r="AD77" s="32">
        <f t="shared" si="54"/>
        <v>83.406111401468522</v>
      </c>
      <c r="AE77" s="32">
        <f t="shared" si="55"/>
        <v>45.760947075948685</v>
      </c>
      <c r="AF77" s="32">
        <f t="shared" si="56"/>
        <v>55.120416018517716</v>
      </c>
    </row>
    <row r="78" spans="1:32" s="35" customFormat="1" x14ac:dyDescent="0.35">
      <c r="A78" s="67" t="s">
        <v>105</v>
      </c>
      <c r="B78" s="33">
        <v>0.30274288789999998</v>
      </c>
      <c r="C78" s="33">
        <v>1.5251843895999999</v>
      </c>
      <c r="D78" s="33">
        <v>2.6566771196999999</v>
      </c>
      <c r="E78" s="33">
        <v>5.3902388099999997E-2</v>
      </c>
      <c r="F78" s="33">
        <v>0.21731987829999999</v>
      </c>
      <c r="G78" s="33">
        <v>0.30395401830000002</v>
      </c>
      <c r="H78" s="25">
        <v>0.30349981339999998</v>
      </c>
      <c r="I78" s="33">
        <v>2.0162368459</v>
      </c>
      <c r="J78" s="33">
        <v>3.8277232750999999</v>
      </c>
      <c r="K78" s="25">
        <v>5.5475591400000003E-2</v>
      </c>
      <c r="L78" s="33">
        <v>0.27556403930000001</v>
      </c>
      <c r="M78" s="25">
        <v>0.3967002329</v>
      </c>
      <c r="N78" s="25">
        <f t="shared" si="57"/>
        <v>5.6165023215362879</v>
      </c>
      <c r="O78" s="25">
        <f t="shared" si="57"/>
        <v>7.0181540755998109</v>
      </c>
      <c r="P78" s="25">
        <f t="shared" si="57"/>
        <v>8.7403915057898072</v>
      </c>
      <c r="Q78" s="25">
        <f t="shared" si="58"/>
        <v>5.4708711658727802</v>
      </c>
      <c r="R78" s="25">
        <f t="shared" si="58"/>
        <v>7.3167632867544485</v>
      </c>
      <c r="S78" s="25">
        <f t="shared" si="58"/>
        <v>9.6489060445419259</v>
      </c>
      <c r="T78" s="25"/>
      <c r="U78" s="33">
        <f t="shared" si="45"/>
        <v>1.2224415016999999</v>
      </c>
      <c r="V78" s="33">
        <f t="shared" si="46"/>
        <v>1.7127370325</v>
      </c>
      <c r="W78" s="33">
        <f t="shared" si="47"/>
        <v>1.1314927301</v>
      </c>
      <c r="X78" s="33">
        <f t="shared" si="48"/>
        <v>1.8114864291999999</v>
      </c>
      <c r="Y78" s="33">
        <f t="shared" si="49"/>
        <v>8.5792828073382079</v>
      </c>
      <c r="Z78" s="33">
        <f t="shared" si="50"/>
        <v>12.531691439260761</v>
      </c>
      <c r="AA78" s="33">
        <f t="shared" si="51"/>
        <v>9.8896894470289585</v>
      </c>
      <c r="AB78" s="33">
        <f t="shared" si="52"/>
        <v>17.478862356313549</v>
      </c>
      <c r="AC78" s="32">
        <f t="shared" si="53"/>
        <v>80.150407389142075</v>
      </c>
      <c r="AD78" s="32">
        <f t="shared" si="54"/>
        <v>84.947214211605939</v>
      </c>
      <c r="AE78" s="32">
        <f t="shared" si="55"/>
        <v>42.590524897047771</v>
      </c>
      <c r="AF78" s="32">
        <f t="shared" si="56"/>
        <v>47.325428172512666</v>
      </c>
    </row>
    <row r="79" spans="1:32" s="35" customFormat="1" x14ac:dyDescent="0.35">
      <c r="A79" s="67" t="s">
        <v>106</v>
      </c>
      <c r="B79" s="33">
        <v>6.2552727700000005E-2</v>
      </c>
      <c r="C79" s="33">
        <v>0.53240155950000001</v>
      </c>
      <c r="D79" s="33">
        <v>2.1115956589999998</v>
      </c>
      <c r="E79" s="33">
        <v>2.6185463499999999E-2</v>
      </c>
      <c r="F79" s="33">
        <v>0.21427226699999999</v>
      </c>
      <c r="G79" s="33">
        <v>0.62730746859999997</v>
      </c>
      <c r="H79" s="25">
        <v>0.49734034900000001</v>
      </c>
      <c r="I79" s="33">
        <v>2.2890555299000002</v>
      </c>
      <c r="J79" s="33">
        <v>4.7163699381999997</v>
      </c>
      <c r="K79" s="25">
        <v>3.6541021999999999E-2</v>
      </c>
      <c r="L79" s="33">
        <v>0.21548764579999999</v>
      </c>
      <c r="M79" s="25">
        <v>0.65646607499999998</v>
      </c>
      <c r="N79" s="25">
        <f t="shared" si="57"/>
        <v>2.3888340834600847</v>
      </c>
      <c r="O79" s="25">
        <f t="shared" si="57"/>
        <v>2.4846965356463979</v>
      </c>
      <c r="P79" s="25">
        <f t="shared" si="57"/>
        <v>3.3661254882116669</v>
      </c>
      <c r="Q79" s="25">
        <f t="shared" si="58"/>
        <v>13.610466313722698</v>
      </c>
      <c r="R79" s="25">
        <f t="shared" si="58"/>
        <v>10.622676401711379</v>
      </c>
      <c r="S79" s="25">
        <f t="shared" si="58"/>
        <v>7.1844838870005576</v>
      </c>
      <c r="T79" s="25"/>
      <c r="U79" s="33">
        <f t="shared" si="45"/>
        <v>0.46984883180000003</v>
      </c>
      <c r="V79" s="33">
        <f t="shared" si="46"/>
        <v>1.7917151809000003</v>
      </c>
      <c r="W79" s="33">
        <f t="shared" si="47"/>
        <v>1.5791940994999998</v>
      </c>
      <c r="X79" s="33">
        <f t="shared" si="48"/>
        <v>2.4273144082999996</v>
      </c>
      <c r="Y79" s="33">
        <f t="shared" si="49"/>
        <v>1.1674317646509671</v>
      </c>
      <c r="Z79" s="33">
        <f t="shared" si="50"/>
        <v>19.032810570734469</v>
      </c>
      <c r="AA79" s="33">
        <f t="shared" si="51"/>
        <v>5.3157655091604203</v>
      </c>
      <c r="AB79" s="33">
        <f t="shared" si="52"/>
        <v>17.439001255115638</v>
      </c>
      <c r="AC79" s="32">
        <f t="shared" si="53"/>
        <v>88.250836876070423</v>
      </c>
      <c r="AD79" s="32">
        <f t="shared" si="54"/>
        <v>78.273119961326287</v>
      </c>
      <c r="AE79" s="32">
        <f t="shared" si="55"/>
        <v>74.786765769724482</v>
      </c>
      <c r="AF79" s="32">
        <f t="shared" si="56"/>
        <v>51.465734030744478</v>
      </c>
    </row>
    <row r="80" spans="1:32" s="35" customFormat="1" x14ac:dyDescent="0.35">
      <c r="A80" s="67" t="s">
        <v>107</v>
      </c>
      <c r="B80" s="33">
        <v>0.24152256620000001</v>
      </c>
      <c r="C80" s="33">
        <v>2.1805480212999999</v>
      </c>
      <c r="D80" s="33">
        <v>5.9158921276000003</v>
      </c>
      <c r="E80" s="33">
        <v>1.45263315E-2</v>
      </c>
      <c r="F80" s="33">
        <v>0.1103245301</v>
      </c>
      <c r="G80" s="33">
        <v>0.20731845300000001</v>
      </c>
      <c r="H80" s="25">
        <v>8.9589817700000005E-2</v>
      </c>
      <c r="I80" s="33">
        <v>0.87422658119999996</v>
      </c>
      <c r="J80" s="33">
        <v>7.7235460886</v>
      </c>
      <c r="K80" s="25">
        <v>2.6136502900000001E-2</v>
      </c>
      <c r="L80" s="33">
        <v>0.24788078080000001</v>
      </c>
      <c r="M80" s="25">
        <v>1.4064323549</v>
      </c>
      <c r="N80" s="25">
        <f t="shared" si="57"/>
        <v>16.62653548833028</v>
      </c>
      <c r="O80" s="25">
        <f t="shared" si="57"/>
        <v>19.764852107899436</v>
      </c>
      <c r="P80" s="25">
        <f t="shared" si="57"/>
        <v>28.535289753488563</v>
      </c>
      <c r="Q80" s="25">
        <f t="shared" si="58"/>
        <v>3.4277660650614434</v>
      </c>
      <c r="R80" s="25">
        <f t="shared" si="58"/>
        <v>3.5268025959033928</v>
      </c>
      <c r="S80" s="25">
        <f t="shared" si="58"/>
        <v>5.4915873214173594</v>
      </c>
      <c r="T80" s="25"/>
      <c r="U80" s="33">
        <f t="shared" si="45"/>
        <v>1.9390254550999999</v>
      </c>
      <c r="V80" s="33">
        <f t="shared" si="46"/>
        <v>0.7846367635</v>
      </c>
      <c r="W80" s="33">
        <f t="shared" si="47"/>
        <v>3.7353441063000004</v>
      </c>
      <c r="X80" s="33">
        <f t="shared" si="48"/>
        <v>6.8493195073999997</v>
      </c>
      <c r="Y80" s="33">
        <f t="shared" si="49"/>
        <v>38.3245513535039</v>
      </c>
      <c r="Z80" s="33">
        <f t="shared" si="50"/>
        <v>2.7672589743530365</v>
      </c>
      <c r="AA80" s="33">
        <f t="shared" si="51"/>
        <v>106.5891264022563</v>
      </c>
      <c r="AB80" s="33">
        <f t="shared" si="52"/>
        <v>37.613636167174434</v>
      </c>
      <c r="AC80" s="32">
        <f t="shared" si="53"/>
        <v>88.923767610675725</v>
      </c>
      <c r="AD80" s="32">
        <f t="shared" si="54"/>
        <v>89.752105503698459</v>
      </c>
      <c r="AE80" s="32">
        <f t="shared" si="55"/>
        <v>63.140842086574359</v>
      </c>
      <c r="AF80" s="32">
        <f t="shared" si="56"/>
        <v>88.681020723235349</v>
      </c>
    </row>
    <row r="81" spans="1:36" s="35" customFormat="1" x14ac:dyDescent="0.35">
      <c r="A81" s="67" t="s">
        <v>108</v>
      </c>
      <c r="B81" s="33">
        <v>2.0101490499999999E-2</v>
      </c>
      <c r="C81" s="33">
        <v>0.20506356640000001</v>
      </c>
      <c r="D81" s="33">
        <v>2.0463842368999998</v>
      </c>
      <c r="E81" s="33">
        <v>1.6844745800000002E-2</v>
      </c>
      <c r="F81" s="33">
        <v>0.1670960812</v>
      </c>
      <c r="G81" s="33">
        <v>1.3921825347000001</v>
      </c>
      <c r="H81" s="25">
        <v>1.2628193100000001E-2</v>
      </c>
      <c r="I81" s="33">
        <v>0.1281018116</v>
      </c>
      <c r="J81" s="33">
        <v>1.3280756126</v>
      </c>
      <c r="K81" s="25">
        <v>1.6988785199999999E-2</v>
      </c>
      <c r="L81" s="33">
        <v>0.1712657081</v>
      </c>
      <c r="M81" s="25">
        <v>1.5598088749000001</v>
      </c>
      <c r="N81" s="25">
        <f t="shared" si="57"/>
        <v>1.1933389045265377</v>
      </c>
      <c r="O81" s="25">
        <f t="shared" si="57"/>
        <v>1.2272194831101761</v>
      </c>
      <c r="P81" s="25">
        <f t="shared" si="57"/>
        <v>1.4699108672132373</v>
      </c>
      <c r="Q81" s="25">
        <f t="shared" si="58"/>
        <v>0.74332525553386841</v>
      </c>
      <c r="R81" s="25">
        <f t="shared" si="58"/>
        <v>0.74797116726486124</v>
      </c>
      <c r="S81" s="25">
        <f t="shared" si="58"/>
        <v>0.85143483536413611</v>
      </c>
      <c r="T81" s="25"/>
      <c r="U81" s="33">
        <f t="shared" si="45"/>
        <v>0.18496207590000002</v>
      </c>
      <c r="V81" s="33">
        <f t="shared" si="46"/>
        <v>0.1154736185</v>
      </c>
      <c r="W81" s="33">
        <f t="shared" si="47"/>
        <v>1.8413206704999998</v>
      </c>
      <c r="X81" s="33">
        <f t="shared" si="48"/>
        <v>1.1999738010000001</v>
      </c>
      <c r="Y81" s="33">
        <f t="shared" si="49"/>
        <v>0.22698906318098319</v>
      </c>
      <c r="Z81" s="33">
        <f t="shared" si="50"/>
        <v>8.6370937217742277E-2</v>
      </c>
      <c r="AA81" s="33">
        <f t="shared" si="51"/>
        <v>2.7065772635923144</v>
      </c>
      <c r="AB81" s="33">
        <f t="shared" si="52"/>
        <v>1.0216994956957117</v>
      </c>
      <c r="AC81" s="32">
        <f t="shared" si="53"/>
        <v>90.197434457572172</v>
      </c>
      <c r="AD81" s="32">
        <f t="shared" si="54"/>
        <v>90.142065172792599</v>
      </c>
      <c r="AE81" s="32">
        <f t="shared" si="55"/>
        <v>89.979224687996819</v>
      </c>
      <c r="AF81" s="32">
        <f t="shared" si="56"/>
        <v>90.35432844450682</v>
      </c>
    </row>
    <row r="82" spans="1:36" s="35" customFormat="1" x14ac:dyDescent="0.35">
      <c r="A82" s="67" t="s">
        <v>109</v>
      </c>
      <c r="B82" s="33">
        <v>1.8339806899999998E-2</v>
      </c>
      <c r="C82" s="33">
        <v>0.17767040980000001</v>
      </c>
      <c r="D82" s="33">
        <v>1.7715391740999999</v>
      </c>
      <c r="E82" s="33">
        <v>1.8445289199999999E-2</v>
      </c>
      <c r="F82" s="33">
        <v>0.17764138530000001</v>
      </c>
      <c r="G82" s="33">
        <v>1.527780133</v>
      </c>
      <c r="H82" s="25">
        <v>2.19378361E-2</v>
      </c>
      <c r="I82" s="33">
        <v>0.21090249599999999</v>
      </c>
      <c r="J82" s="33">
        <v>2.1140529324999999</v>
      </c>
      <c r="K82" s="25">
        <v>2.49991567E-2</v>
      </c>
      <c r="L82" s="33">
        <v>0.23941888959999999</v>
      </c>
      <c r="M82" s="25">
        <v>2.1100861274999998</v>
      </c>
      <c r="N82" s="25">
        <f t="shared" si="57"/>
        <v>0.99428134203501661</v>
      </c>
      <c r="O82" s="25">
        <f t="shared" si="57"/>
        <v>1.0001633881651564</v>
      </c>
      <c r="P82" s="25">
        <f t="shared" si="57"/>
        <v>1.159551126392347</v>
      </c>
      <c r="Q82" s="25">
        <f t="shared" si="58"/>
        <v>0.87754304528200344</v>
      </c>
      <c r="R82" s="25">
        <f t="shared" si="58"/>
        <v>0.88089330107727637</v>
      </c>
      <c r="S82" s="25">
        <f t="shared" si="58"/>
        <v>1.0018799256335096</v>
      </c>
      <c r="T82" s="25"/>
      <c r="U82" s="33">
        <f t="shared" si="45"/>
        <v>0.15933060290000001</v>
      </c>
      <c r="V82" s="33">
        <f t="shared" si="46"/>
        <v>0.1889646599</v>
      </c>
      <c r="W82" s="33">
        <f t="shared" si="47"/>
        <v>1.5938687643</v>
      </c>
      <c r="X82" s="33">
        <f t="shared" si="48"/>
        <v>1.9031504364999998</v>
      </c>
      <c r="Y82" s="33">
        <f t="shared" si="49"/>
        <v>0.1593566356348611</v>
      </c>
      <c r="Z82" s="33">
        <f t="shared" si="50"/>
        <v>0.16645770304625584</v>
      </c>
      <c r="AA82" s="33">
        <f t="shared" si="51"/>
        <v>1.8481723209656433</v>
      </c>
      <c r="AB82" s="33">
        <f t="shared" si="52"/>
        <v>1.9067282177900011</v>
      </c>
      <c r="AC82" s="32">
        <f t="shared" si="53"/>
        <v>89.677624472952616</v>
      </c>
      <c r="AD82" s="32">
        <f t="shared" si="54"/>
        <v>89.598114523974147</v>
      </c>
      <c r="AE82" s="32">
        <f t="shared" si="55"/>
        <v>89.970844991883268</v>
      </c>
      <c r="AF82" s="32">
        <f t="shared" si="56"/>
        <v>90.023783569572458</v>
      </c>
    </row>
    <row r="83" spans="1:36" s="35" customFormat="1" x14ac:dyDescent="0.35">
      <c r="A83" s="67" t="s">
        <v>111</v>
      </c>
      <c r="B83" s="33">
        <v>0.54698445640000004</v>
      </c>
      <c r="C83" s="33">
        <v>1.895667387</v>
      </c>
      <c r="D83" s="33">
        <v>3.9949592545999999</v>
      </c>
      <c r="E83" s="33">
        <v>3.3279352399999997E-2</v>
      </c>
      <c r="F83" s="33">
        <v>0.2352756215</v>
      </c>
      <c r="G83" s="33">
        <v>0.52633417380000003</v>
      </c>
      <c r="H83" s="25">
        <v>7.9425448499999995E-2</v>
      </c>
      <c r="I83" s="33">
        <v>0.80248981590000001</v>
      </c>
      <c r="J83" s="33">
        <v>6.7657080651000001</v>
      </c>
      <c r="K83" s="25">
        <v>4.8480506399999998E-2</v>
      </c>
      <c r="L83" s="33">
        <v>0.46231616390000002</v>
      </c>
      <c r="M83" s="25">
        <v>2.4096404026</v>
      </c>
      <c r="N83" s="25">
        <f t="shared" si="57"/>
        <v>16.436150854906664</v>
      </c>
      <c r="O83" s="25">
        <f t="shared" si="57"/>
        <v>8.0572197617167909</v>
      </c>
      <c r="P83" s="25">
        <f t="shared" si="57"/>
        <v>7.5901574578701609</v>
      </c>
      <c r="Q83" s="25">
        <f t="shared" si="58"/>
        <v>1.6382965937831044</v>
      </c>
      <c r="R83" s="25">
        <f t="shared" si="58"/>
        <v>1.7358030684680545</v>
      </c>
      <c r="S83" s="25">
        <f t="shared" si="58"/>
        <v>2.8077666932376326</v>
      </c>
      <c r="T83" s="25"/>
      <c r="U83" s="33">
        <f t="shared" si="45"/>
        <v>1.3486829305999999</v>
      </c>
      <c r="V83" s="33">
        <f t="shared" si="46"/>
        <v>0.72306436740000002</v>
      </c>
      <c r="W83" s="33">
        <f t="shared" si="47"/>
        <v>2.0992918675999999</v>
      </c>
      <c r="X83" s="33">
        <f t="shared" si="48"/>
        <v>5.9632182492000005</v>
      </c>
      <c r="Y83" s="33">
        <f t="shared" si="49"/>
        <v>10.866634760720434</v>
      </c>
      <c r="Z83" s="33">
        <f t="shared" si="50"/>
        <v>1.2550973476328329</v>
      </c>
      <c r="AA83" s="33">
        <f t="shared" si="51"/>
        <v>15.933955825110317</v>
      </c>
      <c r="AB83" s="33">
        <f t="shared" si="52"/>
        <v>16.743325584610592</v>
      </c>
      <c r="AC83" s="32">
        <f t="shared" si="53"/>
        <v>71.1455469376601</v>
      </c>
      <c r="AD83" s="32">
        <f t="shared" si="54"/>
        <v>90.102622248118664</v>
      </c>
      <c r="AE83" s="32">
        <f t="shared" si="55"/>
        <v>52.548517614610667</v>
      </c>
      <c r="AF83" s="32">
        <f t="shared" si="56"/>
        <v>88.138864281780997</v>
      </c>
    </row>
    <row r="84" spans="1:36" s="35" customFormat="1" x14ac:dyDescent="0.35">
      <c r="A84" s="67" t="s">
        <v>112</v>
      </c>
      <c r="B84" s="33">
        <v>0.50782230949999996</v>
      </c>
      <c r="C84" s="33">
        <v>1.9857257444</v>
      </c>
      <c r="D84" s="33">
        <v>3.9739749383</v>
      </c>
      <c r="E84" s="33">
        <v>3.3289551899999999E-2</v>
      </c>
      <c r="F84" s="33">
        <v>0.2313954064</v>
      </c>
      <c r="G84" s="33">
        <v>0.51454401309999998</v>
      </c>
      <c r="H84" s="25">
        <v>7.7870075400000002E-2</v>
      </c>
      <c r="I84" s="33">
        <v>0.79013245539999999</v>
      </c>
      <c r="J84" s="33">
        <v>6.8941668383000003</v>
      </c>
      <c r="K84" s="25">
        <v>4.8327961699999998E-2</v>
      </c>
      <c r="L84" s="33">
        <v>0.45953960249999998</v>
      </c>
      <c r="M84" s="25">
        <v>2.4543372206999998</v>
      </c>
      <c r="N84" s="25">
        <f t="shared" si="57"/>
        <v>15.2547054711181</v>
      </c>
      <c r="O84" s="25">
        <f t="shared" si="57"/>
        <v>8.5815262078599321</v>
      </c>
      <c r="P84" s="25">
        <f t="shared" si="57"/>
        <v>7.7232944842906388</v>
      </c>
      <c r="Q84" s="25">
        <f t="shared" si="58"/>
        <v>1.6112840819438079</v>
      </c>
      <c r="R84" s="25">
        <f t="shared" si="58"/>
        <v>1.7194001367923455</v>
      </c>
      <c r="S84" s="25">
        <f t="shared" si="58"/>
        <v>2.8089729398854653</v>
      </c>
      <c r="T84" s="25"/>
      <c r="U84" s="33">
        <f t="shared" si="45"/>
        <v>1.4779034349</v>
      </c>
      <c r="V84" s="33">
        <f t="shared" si="46"/>
        <v>0.71226237999999997</v>
      </c>
      <c r="W84" s="33">
        <f t="shared" si="47"/>
        <v>1.9882491939</v>
      </c>
      <c r="X84" s="33">
        <f t="shared" si="48"/>
        <v>6.1040343829000001</v>
      </c>
      <c r="Y84" s="33">
        <f t="shared" si="49"/>
        <v>12.682667059280565</v>
      </c>
      <c r="Z84" s="33">
        <f t="shared" si="50"/>
        <v>1.2246640336040415</v>
      </c>
      <c r="AA84" s="33">
        <f t="shared" si="51"/>
        <v>15.355834032643179</v>
      </c>
      <c r="AB84" s="33">
        <f t="shared" si="52"/>
        <v>17.146067405696574</v>
      </c>
      <c r="AC84" s="32">
        <f t="shared" si="53"/>
        <v>74.426362203737156</v>
      </c>
      <c r="AD84" s="32">
        <f t="shared" si="54"/>
        <v>90.144680823093296</v>
      </c>
      <c r="AE84" s="32">
        <f t="shared" si="55"/>
        <v>50.031749690664626</v>
      </c>
      <c r="AF84" s="32">
        <f t="shared" si="56"/>
        <v>88.539116126252111</v>
      </c>
    </row>
    <row r="85" spans="1:36" s="35" customFormat="1" x14ac:dyDescent="0.35">
      <c r="A85" s="67" t="s">
        <v>113</v>
      </c>
      <c r="B85" s="33">
        <v>0.73363586400000003</v>
      </c>
      <c r="C85" s="33">
        <v>1.0077865157999999</v>
      </c>
      <c r="D85" s="33">
        <v>1.5943555859</v>
      </c>
      <c r="E85" s="33">
        <v>7.8409200000000001E-4</v>
      </c>
      <c r="F85" s="33">
        <v>5.4167358999999997E-3</v>
      </c>
      <c r="G85" s="33">
        <v>1.92601027E-2</v>
      </c>
      <c r="H85" s="25">
        <v>0.82106832460000001</v>
      </c>
      <c r="I85" s="33">
        <v>4.0685592761000002</v>
      </c>
      <c r="J85" s="33">
        <v>8.5278633539000008</v>
      </c>
      <c r="K85" s="25">
        <v>1.5915626299999999E-2</v>
      </c>
      <c r="L85" s="33">
        <v>0.1357256094</v>
      </c>
      <c r="M85" s="25">
        <v>0.62315567400000005</v>
      </c>
      <c r="N85" s="25">
        <f t="shared" si="57"/>
        <v>935.65023492141233</v>
      </c>
      <c r="O85" s="25">
        <f t="shared" si="57"/>
        <v>186.05051721277383</v>
      </c>
      <c r="P85" s="25">
        <f t="shared" si="57"/>
        <v>82.780222449177288</v>
      </c>
      <c r="Q85" s="25">
        <f t="shared" si="58"/>
        <v>51.588816495396102</v>
      </c>
      <c r="R85" s="25">
        <f t="shared" si="58"/>
        <v>29.97635666611345</v>
      </c>
      <c r="S85" s="25">
        <f t="shared" si="58"/>
        <v>13.684964623944033</v>
      </c>
      <c r="T85" s="25"/>
      <c r="U85" s="33">
        <f t="shared" si="45"/>
        <v>0.27415065179999987</v>
      </c>
      <c r="V85" s="33">
        <f t="shared" si="46"/>
        <v>3.2474909515000001</v>
      </c>
      <c r="W85" s="33">
        <f t="shared" si="47"/>
        <v>0.58656907010000015</v>
      </c>
      <c r="X85" s="33">
        <f t="shared" si="48"/>
        <v>4.4593040778000006</v>
      </c>
      <c r="Y85" s="33">
        <f t="shared" si="49"/>
        <v>51.005870561609036</v>
      </c>
      <c r="Z85" s="33">
        <f t="shared" si="50"/>
        <v>97.347947032140141</v>
      </c>
      <c r="AA85" s="33">
        <f t="shared" si="51"/>
        <v>48.556318104685076</v>
      </c>
      <c r="AB85" s="33">
        <f t="shared" si="52"/>
        <v>61.02541855210238</v>
      </c>
      <c r="AC85" s="32">
        <f t="shared" si="53"/>
        <v>27.20324666999279</v>
      </c>
      <c r="AD85" s="32">
        <f t="shared" si="54"/>
        <v>79.819187361402982</v>
      </c>
      <c r="AE85" s="32">
        <f t="shared" si="55"/>
        <v>36.790354378122423</v>
      </c>
      <c r="AF85" s="32">
        <f t="shared" si="56"/>
        <v>52.290988876605901</v>
      </c>
      <c r="AG85" s="33"/>
      <c r="AH85" s="33"/>
      <c r="AI85" s="33"/>
      <c r="AJ85" s="33"/>
    </row>
    <row r="86" spans="1:36" s="35" customFormat="1" x14ac:dyDescent="0.35">
      <c r="A86" s="68" t="s">
        <v>115</v>
      </c>
      <c r="B86" s="33">
        <v>2.8175027599999999E-2</v>
      </c>
      <c r="C86" s="33">
        <v>0.2541867431</v>
      </c>
      <c r="D86" s="33">
        <v>1.9893107773000001</v>
      </c>
      <c r="E86" s="33">
        <v>1.23096935E-2</v>
      </c>
      <c r="F86" s="33">
        <v>0.1121597151</v>
      </c>
      <c r="G86" s="33">
        <v>0.65069010559999996</v>
      </c>
      <c r="H86" s="25">
        <v>7.5395265000000001E-3</v>
      </c>
      <c r="I86" s="33">
        <v>7.5560614900000003E-2</v>
      </c>
      <c r="J86" s="33">
        <v>0.80321041930000003</v>
      </c>
      <c r="K86" s="25">
        <v>7.7896266000000002E-3</v>
      </c>
      <c r="L86" s="33">
        <v>7.7768850400000006E-2</v>
      </c>
      <c r="M86" s="25">
        <v>0.72517810469999999</v>
      </c>
      <c r="N86" s="25">
        <f t="shared" si="57"/>
        <v>2.2888488328324339</v>
      </c>
      <c r="O86" s="25">
        <f t="shared" si="57"/>
        <v>2.2662926958522562</v>
      </c>
      <c r="P86" s="25">
        <f t="shared" si="57"/>
        <v>3.0572322526184119</v>
      </c>
      <c r="Q86" s="25">
        <f t="shared" si="58"/>
        <v>0.96789318502121779</v>
      </c>
      <c r="R86" s="25">
        <f t="shared" si="58"/>
        <v>0.97160514153620559</v>
      </c>
      <c r="S86" s="25">
        <f t="shared" si="58"/>
        <v>1.1076043444972479</v>
      </c>
      <c r="T86" s="25"/>
      <c r="U86" s="33">
        <f t="shared" si="45"/>
        <v>0.22601171549999999</v>
      </c>
      <c r="V86" s="33">
        <f t="shared" si="46"/>
        <v>6.8021088399999999E-2</v>
      </c>
      <c r="W86" s="33">
        <f t="shared" si="47"/>
        <v>1.7351240342000001</v>
      </c>
      <c r="X86" s="33">
        <f t="shared" si="48"/>
        <v>0.72764980440000004</v>
      </c>
      <c r="Y86" s="33">
        <f t="shared" si="49"/>
        <v>0.5122087000146881</v>
      </c>
      <c r="Z86" s="33">
        <f t="shared" si="50"/>
        <v>6.6089639222328744E-2</v>
      </c>
      <c r="AA86" s="33">
        <f t="shared" si="51"/>
        <v>5.3046771596496125</v>
      </c>
      <c r="AB86" s="33">
        <f t="shared" si="52"/>
        <v>0.80594808462601264</v>
      </c>
      <c r="AC86" s="32">
        <f t="shared" si="53"/>
        <v>88.915618786257625</v>
      </c>
      <c r="AD86" s="32">
        <f t="shared" si="54"/>
        <v>90.021883080255336</v>
      </c>
      <c r="AE86" s="32">
        <f t="shared" si="55"/>
        <v>87.222371386083978</v>
      </c>
      <c r="AF86" s="32">
        <f t="shared" si="56"/>
        <v>90.592674959837879</v>
      </c>
      <c r="AG86" s="33"/>
      <c r="AH86" s="33"/>
      <c r="AI86" s="33"/>
      <c r="AJ86" s="33"/>
    </row>
    <row r="87" spans="1:36" s="35" customFormat="1" x14ac:dyDescent="0.35">
      <c r="A87" s="67" t="s">
        <v>116</v>
      </c>
      <c r="B87" s="33">
        <v>5.7944422000000004E-3</v>
      </c>
      <c r="C87" s="33">
        <v>5.8972841300000002E-2</v>
      </c>
      <c r="D87" s="33">
        <v>0.59727359260000001</v>
      </c>
      <c r="E87" s="33">
        <v>7.9050278000000005E-3</v>
      </c>
      <c r="F87" s="33">
        <v>7.9509100999999999E-2</v>
      </c>
      <c r="G87" s="33">
        <v>0.71981242059999995</v>
      </c>
      <c r="H87" s="25">
        <v>3.8846999299999997E-2</v>
      </c>
      <c r="I87" s="33">
        <v>0.37026414349999998</v>
      </c>
      <c r="J87" s="33">
        <v>2.2386391738999998</v>
      </c>
      <c r="K87" s="25">
        <v>2.44562075E-2</v>
      </c>
      <c r="L87" s="33">
        <v>0.22467464079999999</v>
      </c>
      <c r="M87" s="25">
        <v>1.3234738279</v>
      </c>
      <c r="N87" s="25">
        <f t="shared" si="57"/>
        <v>0.73300718815941424</v>
      </c>
      <c r="O87" s="25">
        <f t="shared" si="57"/>
        <v>0.74171183623369108</v>
      </c>
      <c r="P87" s="25">
        <f t="shared" si="57"/>
        <v>0.82976283196411416</v>
      </c>
      <c r="Q87" s="25">
        <f t="shared" si="58"/>
        <v>1.5884310476184829</v>
      </c>
      <c r="R87" s="25">
        <f t="shared" si="58"/>
        <v>1.6480014930995273</v>
      </c>
      <c r="S87" s="25">
        <f t="shared" si="58"/>
        <v>1.6914873016054448</v>
      </c>
      <c r="T87" s="25"/>
      <c r="U87" s="33">
        <f t="shared" si="45"/>
        <v>5.3178399100000003E-2</v>
      </c>
      <c r="V87" s="33">
        <f t="shared" si="46"/>
        <v>0.33141714419999996</v>
      </c>
      <c r="W87" s="33">
        <f t="shared" si="47"/>
        <v>0.53830075129999999</v>
      </c>
      <c r="X87" s="33">
        <f t="shared" si="48"/>
        <v>1.8683750303999997</v>
      </c>
      <c r="Y87" s="33">
        <f t="shared" si="49"/>
        <v>3.9443048044429066E-2</v>
      </c>
      <c r="Z87" s="33">
        <f t="shared" si="50"/>
        <v>0.54617594848038131</v>
      </c>
      <c r="AA87" s="33">
        <f t="shared" si="51"/>
        <v>0.44666195584709828</v>
      </c>
      <c r="AB87" s="33">
        <f t="shared" si="52"/>
        <v>3.1603326385582866</v>
      </c>
      <c r="AC87" s="32">
        <f t="shared" si="53"/>
        <v>90.174388629974317</v>
      </c>
      <c r="AD87" s="32">
        <f t="shared" si="54"/>
        <v>89.508301038066875</v>
      </c>
      <c r="AE87" s="32">
        <f t="shared" si="55"/>
        <v>90.126327024892475</v>
      </c>
      <c r="AF87" s="32">
        <f t="shared" si="56"/>
        <v>83.460302677766876</v>
      </c>
      <c r="AG87" s="33"/>
      <c r="AH87" s="33"/>
      <c r="AI87" s="33"/>
      <c r="AJ87" s="33"/>
    </row>
    <row r="88" spans="1:36" s="35" customFormat="1" x14ac:dyDescent="0.35">
      <c r="A88" s="67" t="s">
        <v>118</v>
      </c>
      <c r="B88" s="33">
        <v>0.21795513699999999</v>
      </c>
      <c r="C88" s="33">
        <v>1.1641467062999999</v>
      </c>
      <c r="D88" s="33">
        <v>2.5268338298000002</v>
      </c>
      <c r="E88" s="33">
        <v>3.9577039600000002E-2</v>
      </c>
      <c r="F88" s="33">
        <v>0.1764447301</v>
      </c>
      <c r="G88" s="33">
        <v>0.28920616850000003</v>
      </c>
      <c r="H88" s="25">
        <v>0.13673632520000001</v>
      </c>
      <c r="I88" s="33">
        <v>1.2288584773</v>
      </c>
      <c r="J88" s="33">
        <v>5.6814346935</v>
      </c>
      <c r="K88" s="25">
        <v>4.8807243E-2</v>
      </c>
      <c r="L88" s="33">
        <v>0.38996001200000002</v>
      </c>
      <c r="M88" s="25">
        <v>1.0931188634</v>
      </c>
      <c r="N88" s="25">
        <f t="shared" si="57"/>
        <v>5.5071106682774724</v>
      </c>
      <c r="O88" s="25">
        <f t="shared" si="57"/>
        <v>6.5977981073179128</v>
      </c>
      <c r="P88" s="25">
        <f t="shared" si="57"/>
        <v>8.7371367039150822</v>
      </c>
      <c r="Q88" s="25">
        <f t="shared" si="58"/>
        <v>2.8015580638308131</v>
      </c>
      <c r="R88" s="25">
        <f t="shared" si="58"/>
        <v>3.1512422799392055</v>
      </c>
      <c r="S88" s="25">
        <f t="shared" si="58"/>
        <v>5.1974537113271078</v>
      </c>
      <c r="T88" s="25"/>
      <c r="U88" s="33">
        <f t="shared" si="45"/>
        <v>0.94619156929999992</v>
      </c>
      <c r="V88" s="33">
        <f t="shared" si="46"/>
        <v>1.0921221521</v>
      </c>
      <c r="W88" s="33">
        <f t="shared" si="47"/>
        <v>1.3626871235000002</v>
      </c>
      <c r="X88" s="33">
        <f t="shared" si="48"/>
        <v>4.4525762161999998</v>
      </c>
      <c r="Y88" s="33">
        <f t="shared" si="49"/>
        <v>6.2427809450877056</v>
      </c>
      <c r="Z88" s="33">
        <f t="shared" si="50"/>
        <v>3.4415415005557155</v>
      </c>
      <c r="AA88" s="33">
        <f t="shared" si="51"/>
        <v>11.905983682684317</v>
      </c>
      <c r="AB88" s="33">
        <f t="shared" si="52"/>
        <v>23.1420587798555</v>
      </c>
      <c r="AC88" s="32">
        <f t="shared" si="53"/>
        <v>81.277691564087704</v>
      </c>
      <c r="AD88" s="32">
        <f t="shared" si="54"/>
        <v>88.872898895531748</v>
      </c>
      <c r="AE88" s="32">
        <f t="shared" si="55"/>
        <v>53.928640159446388</v>
      </c>
      <c r="AF88" s="32">
        <f t="shared" si="56"/>
        <v>78.370630948096448</v>
      </c>
      <c r="AG88" s="33"/>
      <c r="AH88" s="33"/>
      <c r="AI88" s="33"/>
      <c r="AJ88" s="33"/>
    </row>
    <row r="89" spans="1:36" s="35" customFormat="1" x14ac:dyDescent="0.35">
      <c r="A89" s="67" t="s">
        <v>119</v>
      </c>
      <c r="B89" s="33">
        <v>8.5812823600000004E-2</v>
      </c>
      <c r="C89" s="33">
        <v>0.57058921350000003</v>
      </c>
      <c r="D89" s="33">
        <v>1.5846568369</v>
      </c>
      <c r="E89" s="33">
        <v>1.2306113E-3</v>
      </c>
      <c r="F89" s="33">
        <v>9.0453715999999993E-3</v>
      </c>
      <c r="G89" s="33">
        <v>3.48109183E-2</v>
      </c>
      <c r="H89" s="25">
        <v>2.2949918400000002E-2</v>
      </c>
      <c r="I89" s="33">
        <v>0.22969004770000001</v>
      </c>
      <c r="J89" s="33">
        <v>2.0772275140000001</v>
      </c>
      <c r="K89" s="25">
        <v>1.7195223999999999E-2</v>
      </c>
      <c r="L89" s="33">
        <v>0.166253339</v>
      </c>
      <c r="M89" s="25">
        <v>1.117034512</v>
      </c>
      <c r="N89" s="25">
        <f t="shared" si="57"/>
        <v>69.731867081019004</v>
      </c>
      <c r="O89" s="25">
        <f t="shared" si="57"/>
        <v>63.080792999151086</v>
      </c>
      <c r="P89" s="25">
        <f t="shared" si="57"/>
        <v>45.521833789141958</v>
      </c>
      <c r="Q89" s="25">
        <f t="shared" si="58"/>
        <v>1.3346681846075401</v>
      </c>
      <c r="R89" s="25">
        <f t="shared" si="58"/>
        <v>1.381566524206771</v>
      </c>
      <c r="S89" s="25">
        <f t="shared" si="58"/>
        <v>1.8595911690148388</v>
      </c>
      <c r="T89" s="25"/>
      <c r="U89" s="33">
        <f t="shared" si="45"/>
        <v>0.48477638990000005</v>
      </c>
      <c r="V89" s="33">
        <f t="shared" si="46"/>
        <v>0.20674012930000002</v>
      </c>
      <c r="W89" s="33">
        <f t="shared" si="47"/>
        <v>1.0140676233999999</v>
      </c>
      <c r="X89" s="33">
        <f t="shared" si="48"/>
        <v>1.8475374662999999</v>
      </c>
      <c r="Y89" s="33">
        <f t="shared" si="49"/>
        <v>30.580079102157661</v>
      </c>
      <c r="Z89" s="33">
        <f t="shared" si="50"/>
        <v>0.28562524185105942</v>
      </c>
      <c r="AA89" s="33">
        <f t="shared" si="51"/>
        <v>46.162217803364996</v>
      </c>
      <c r="AB89" s="33">
        <f t="shared" si="52"/>
        <v>3.4356643567555301</v>
      </c>
      <c r="AC89" s="32">
        <f t="shared" si="53"/>
        <v>84.960664946043536</v>
      </c>
      <c r="AD89" s="32">
        <f t="shared" si="54"/>
        <v>90.008309619938331</v>
      </c>
      <c r="AE89" s="32">
        <f t="shared" si="55"/>
        <v>63.992884755022374</v>
      </c>
      <c r="AF89" s="32">
        <f t="shared" si="56"/>
        <v>88.942470376887172</v>
      </c>
      <c r="AG89" s="33"/>
      <c r="AH89" s="33"/>
      <c r="AI89" s="33"/>
      <c r="AJ89" s="33"/>
    </row>
  </sheetData>
  <mergeCells count="36">
    <mergeCell ref="N1:P1"/>
    <mergeCell ref="Q1:S1"/>
    <mergeCell ref="K1:M1"/>
    <mergeCell ref="B1:D1"/>
    <mergeCell ref="E1:G1"/>
    <mergeCell ref="H1:J1"/>
    <mergeCell ref="AE1:AF1"/>
    <mergeCell ref="U1:V1"/>
    <mergeCell ref="W1:X1"/>
    <mergeCell ref="Y1:Z1"/>
    <mergeCell ref="AA1:AB1"/>
    <mergeCell ref="AC1:AD1"/>
    <mergeCell ref="B31:D31"/>
    <mergeCell ref="E31:G31"/>
    <mergeCell ref="H31:J31"/>
    <mergeCell ref="K31:M31"/>
    <mergeCell ref="N31:P31"/>
    <mergeCell ref="Q61:S61"/>
    <mergeCell ref="U61:V61"/>
    <mergeCell ref="W61:X61"/>
    <mergeCell ref="U31:V31"/>
    <mergeCell ref="W31:X31"/>
    <mergeCell ref="Q31:S31"/>
    <mergeCell ref="B61:D61"/>
    <mergeCell ref="E61:G61"/>
    <mergeCell ref="H61:J61"/>
    <mergeCell ref="K61:M61"/>
    <mergeCell ref="N61:P61"/>
    <mergeCell ref="Y61:Z61"/>
    <mergeCell ref="AA61:AB61"/>
    <mergeCell ref="AC61:AD61"/>
    <mergeCell ref="AE61:AF61"/>
    <mergeCell ref="AC31:AD31"/>
    <mergeCell ref="AE31:AF31"/>
    <mergeCell ref="Y31:Z31"/>
    <mergeCell ref="AA31:AB3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
  <sheetViews>
    <sheetView workbookViewId="0">
      <selection activeCell="E21" sqref="E21"/>
    </sheetView>
  </sheetViews>
  <sheetFormatPr defaultRowHeight="14.5" x14ac:dyDescent="0.35"/>
  <sheetData>
    <row r="18" spans="2:2" ht="19.5" x14ac:dyDescent="0.45">
      <c r="B18" s="82" t="s">
        <v>199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4"/>
  <sheetViews>
    <sheetView topLeftCell="A13" workbookViewId="0">
      <selection activeCell="O12" sqref="O12"/>
    </sheetView>
  </sheetViews>
  <sheetFormatPr defaultRowHeight="14.5" x14ac:dyDescent="0.35"/>
  <sheetData>
    <row r="24" spans="3:3" ht="17.5" x14ac:dyDescent="0.35">
      <c r="C24" s="83" t="s">
        <v>200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
  <sheetViews>
    <sheetView tabSelected="1" topLeftCell="G1" workbookViewId="0">
      <selection activeCell="L23" sqref="L23"/>
    </sheetView>
  </sheetViews>
  <sheetFormatPr defaultRowHeight="14.5" x14ac:dyDescent="0.35"/>
  <sheetData>
    <row r="18" spans="2:2" ht="17.5" x14ac:dyDescent="0.45">
      <c r="B18" s="82" t="s">
        <v>201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vt:lpstr>
      <vt:lpstr>Table 2</vt:lpstr>
      <vt:lpstr>Table 3</vt:lpstr>
      <vt:lpstr>Table 4</vt:lpstr>
      <vt:lpstr>Table 5</vt:lpstr>
      <vt:lpstr>Table 6</vt:lpstr>
      <vt:lpstr>Figure S1</vt:lpstr>
      <vt:lpstr>Figure S2</vt:lpstr>
      <vt:lpstr>Figure 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2020-04-13T11:07:25Z</dcterms:modified>
</cp:coreProperties>
</file>