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Table S1" sheetId="1" r:id="rId1"/>
    <sheet name="Table S3" sheetId="2" r:id="rId2"/>
    <sheet name="Table S4" sheetId="3" r:id="rId3"/>
  </sheets>
  <calcPr calcId="152511"/>
</workbook>
</file>

<file path=xl/calcChain.xml><?xml version="1.0" encoding="utf-8"?>
<calcChain xmlns="http://schemas.openxmlformats.org/spreadsheetml/2006/main">
  <c r="C4" i="2" l="1"/>
  <c r="C6" i="2"/>
  <c r="C8" i="2" s="1"/>
  <c r="C13" i="2"/>
  <c r="C15" i="2"/>
  <c r="D13" i="2" s="1"/>
  <c r="D19" i="2"/>
  <c r="C22" i="2"/>
  <c r="C24" i="2"/>
  <c r="D22" i="2" s="1"/>
  <c r="D28" i="2"/>
  <c r="C31" i="2"/>
  <c r="C33" i="2"/>
  <c r="C35" i="2" s="1"/>
  <c r="C40" i="2"/>
  <c r="C42" i="2"/>
  <c r="D40" i="2" s="1"/>
  <c r="D44" i="2" s="1"/>
  <c r="D46" i="2"/>
  <c r="C49" i="2"/>
  <c r="C51" i="2"/>
  <c r="D49" i="2" s="1"/>
  <c r="D55" i="2"/>
  <c r="C58" i="2"/>
  <c r="C60" i="2"/>
  <c r="C62" i="2" s="1"/>
  <c r="C67" i="2"/>
  <c r="C69" i="2"/>
  <c r="D67" i="2" s="1"/>
  <c r="D71" i="2" s="1"/>
  <c r="D73" i="2"/>
  <c r="C76" i="2"/>
  <c r="C78" i="2"/>
  <c r="C80" i="2" s="1"/>
  <c r="D82" i="2"/>
  <c r="D69" i="2" l="1"/>
  <c r="D42" i="2"/>
  <c r="C71" i="2"/>
  <c r="D58" i="2"/>
  <c r="D62" i="2" s="1"/>
  <c r="C44" i="2"/>
  <c r="C17" i="2"/>
  <c r="D51" i="2"/>
  <c r="D53" i="2"/>
  <c r="D15" i="2"/>
  <c r="D24" i="2"/>
  <c r="D26" i="2"/>
  <c r="D17" i="2"/>
  <c r="C53" i="2"/>
  <c r="D31" i="2"/>
  <c r="D33" i="2" s="1"/>
  <c r="C26" i="2"/>
  <c r="D4" i="2"/>
  <c r="D76" i="2"/>
  <c r="D80" i="2" s="1"/>
  <c r="D60" i="2" l="1"/>
  <c r="D8" i="2"/>
  <c r="D6" i="2"/>
  <c r="D78" i="2"/>
  <c r="D35" i="2"/>
</calcChain>
</file>

<file path=xl/sharedStrings.xml><?xml version="1.0" encoding="utf-8"?>
<sst xmlns="http://schemas.openxmlformats.org/spreadsheetml/2006/main" count="439" uniqueCount="240">
  <si>
    <t>Plate 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</si>
  <si>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</si>
  <si>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</si>
  <si>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</si>
  <si>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</si>
  <si>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</si>
  <si>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</si>
  <si>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</si>
  <si>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</si>
  <si>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</si>
  <si>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</si>
  <si>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</si>
  <si>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</si>
  <si>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</si>
  <si>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</si>
  <si>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</si>
  <si>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</si>
  <si>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</si>
  <si>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</si>
  <si>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</si>
  <si>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</si>
  <si>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</si>
  <si>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</si>
  <si>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</si>
  <si>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</si>
  <si>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</si>
  <si>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</si>
  <si>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</si>
  <si>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</si>
  <si>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</si>
  <si>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</si>
  <si>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</si>
  <si>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</si>
  <si>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</si>
  <si>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</si>
  <si>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</si>
  <si>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</si>
  <si>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</si>
  <si>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</si>
  <si>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</si>
  <si>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</si>
  <si>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</si>
  <si>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</si>
  <si>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</si>
  <si>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</si>
  <si>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</si>
  <si>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</si>
  <si>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</si>
  <si>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</si>
  <si>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</si>
  <si>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</si>
  <si>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</si>
  <si>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</si>
  <si>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</si>
  <si>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</si>
  <si>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</si>
  <si>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</si>
  <si>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</si>
  <si>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</si>
  <si>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</si>
  <si>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</si>
  <si>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</si>
  <si>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</si>
  <si>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</si>
  <si>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</si>
  <si>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</si>
  <si>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</si>
  <si>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</si>
  <si>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</si>
  <si>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</si>
  <si>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</si>
  <si>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</si>
  <si>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</si>
  <si>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</si>
  <si>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</si>
  <si>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</si>
  <si>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</si>
  <si>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</si>
  <si>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</si>
  <si>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</si>
  <si>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</si>
  <si>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</si>
  <si>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</si>
  <si>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</si>
  <si>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</si>
  <si>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</si>
  <si>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</si>
  <si>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</si>
  <si>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</si>
  <si>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</si>
  <si>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</si>
  <si>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</si>
  <si>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</si>
  <si>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</si>
  <si>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</si>
  <si>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</si>
  <si>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</si>
  <si>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Y</t>
  </si>
  <si>
    <t>Coagulation</t>
  </si>
  <si>
    <t>Tail not detached</t>
  </si>
  <si>
    <t>No somites</t>
  </si>
  <si>
    <t>No heart-beat</t>
  </si>
  <si>
    <t>Completion of gastrula</t>
  </si>
  <si>
    <t>Formation of somites</t>
  </si>
  <si>
    <t>Development of eyes</t>
  </si>
  <si>
    <t>Spontaneous movement</t>
  </si>
  <si>
    <t>Pigmentation</t>
  </si>
  <si>
    <t>Oedema</t>
  </si>
  <si>
    <t>Teratogenic</t>
  </si>
  <si>
    <t>Malformation of head</t>
  </si>
  <si>
    <t>sacculi/otoliths</t>
  </si>
  <si>
    <t>tail</t>
  </si>
  <si>
    <t>heart</t>
  </si>
  <si>
    <t>modified structure of the corda</t>
  </si>
  <si>
    <t>scoliosis</t>
  </si>
  <si>
    <t>rachischisis</t>
  </si>
  <si>
    <t>deformity of yolk</t>
  </si>
  <si>
    <t>growth-retardation</t>
  </si>
  <si>
    <t>less</t>
  </si>
  <si>
    <t>~</t>
  </si>
  <si>
    <t>small</t>
  </si>
  <si>
    <t>short</t>
  </si>
  <si>
    <t>H</t>
  </si>
  <si>
    <t>120 hpf</t>
  </si>
  <si>
    <t>48 hpf</t>
  </si>
  <si>
    <t>Red</t>
  </si>
  <si>
    <t>Lethal criteria</t>
  </si>
  <si>
    <t>Sublethal / developmental criteria</t>
  </si>
  <si>
    <t>Teratogenic criteria</t>
  </si>
  <si>
    <t>Hatching</t>
  </si>
  <si>
    <t>Dose</t>
  </si>
  <si>
    <t>Control</t>
  </si>
  <si>
    <t>0.49 µg/L</t>
  </si>
  <si>
    <t>12 µg/L</t>
  </si>
  <si>
    <t>62 µg/L</t>
  </si>
  <si>
    <t>4,550 µg/L</t>
  </si>
  <si>
    <t>46,540 µg/L</t>
  </si>
  <si>
    <t>3,4-DCA</t>
  </si>
  <si>
    <t>0.05 µg/L</t>
  </si>
  <si>
    <t>Supplementary Table 1. Raw data for all apical endpoints</t>
  </si>
  <si>
    <t>Heart beat/blood circulation (beat/15seconds)</t>
  </si>
  <si>
    <t>Heart beat/blood circulation (beats/15 seconds)</t>
  </si>
  <si>
    <t>CF12</t>
  </si>
  <si>
    <t>CF11</t>
  </si>
  <si>
    <t>% Increase from 0 hpf</t>
  </si>
  <si>
    <t>CF10</t>
  </si>
  <si>
    <t>CF9</t>
  </si>
  <si>
    <t>(-)CI95%</t>
  </si>
  <si>
    <t>RSD</t>
  </si>
  <si>
    <t>CF8</t>
  </si>
  <si>
    <t>CF7</t>
  </si>
  <si>
    <t>(+)CI95%</t>
  </si>
  <si>
    <t>Stdev</t>
  </si>
  <si>
    <t>CF6</t>
  </si>
  <si>
    <t>CF5</t>
  </si>
  <si>
    <t>CI95%</t>
  </si>
  <si>
    <t>Avg</t>
  </si>
  <si>
    <t>NF</t>
  </si>
  <si>
    <t>CF4</t>
  </si>
  <si>
    <t>CF3</t>
  </si>
  <si>
    <t>CF2</t>
  </si>
  <si>
    <t>CF1</t>
  </si>
  <si>
    <t>CE12</t>
  </si>
  <si>
    <t>CE11</t>
  </si>
  <si>
    <t>Std. Dev.</t>
  </si>
  <si>
    <t>CE10</t>
  </si>
  <si>
    <t>CE9</t>
  </si>
  <si>
    <t>CE8</t>
  </si>
  <si>
    <t>CE7</t>
  </si>
  <si>
    <t>CE6</t>
  </si>
  <si>
    <t>CE5</t>
  </si>
  <si>
    <t>CE4</t>
  </si>
  <si>
    <t>CE3</t>
  </si>
  <si>
    <t>CE2</t>
  </si>
  <si>
    <t>CE1</t>
  </si>
  <si>
    <t>0 hpf</t>
  </si>
  <si>
    <t>CD12</t>
  </si>
  <si>
    <t>CD11</t>
  </si>
  <si>
    <t>CD10</t>
  </si>
  <si>
    <t>CD9</t>
  </si>
  <si>
    <t>CD8</t>
  </si>
  <si>
    <t>CD7</t>
  </si>
  <si>
    <t>CD6</t>
  </si>
  <si>
    <t>CD5</t>
  </si>
  <si>
    <t>CD4</t>
  </si>
  <si>
    <t>CD3</t>
  </si>
  <si>
    <t>CD2</t>
  </si>
  <si>
    <t>CD1</t>
  </si>
  <si>
    <t>CC12</t>
  </si>
  <si>
    <t>CC11</t>
  </si>
  <si>
    <t>CC10</t>
  </si>
  <si>
    <t>CC9</t>
  </si>
  <si>
    <t>CC8</t>
  </si>
  <si>
    <t>CC7</t>
  </si>
  <si>
    <t>CC6</t>
  </si>
  <si>
    <t>CC5</t>
  </si>
  <si>
    <t>CC4</t>
  </si>
  <si>
    <t>CC3</t>
  </si>
  <si>
    <t>CC2</t>
  </si>
  <si>
    <t>CC1</t>
  </si>
  <si>
    <t>CB12</t>
  </si>
  <si>
    <t>CB11</t>
  </si>
  <si>
    <t>CB10</t>
  </si>
  <si>
    <t>CB9</t>
  </si>
  <si>
    <t>CB8</t>
  </si>
  <si>
    <t>CB7</t>
  </si>
  <si>
    <t>CB6</t>
  </si>
  <si>
    <t>CB5</t>
  </si>
  <si>
    <t>CB4</t>
  </si>
  <si>
    <t>CB3</t>
  </si>
  <si>
    <t>CB2</t>
  </si>
  <si>
    <t>CB1</t>
  </si>
  <si>
    <t>CA12</t>
  </si>
  <si>
    <t>CA11</t>
  </si>
  <si>
    <t>CA10</t>
  </si>
  <si>
    <t>CA9</t>
  </si>
  <si>
    <t>CA8</t>
  </si>
  <si>
    <t>CA7</t>
  </si>
  <si>
    <t>CA6</t>
  </si>
  <si>
    <t>CA5</t>
  </si>
  <si>
    <t>CA4</t>
  </si>
  <si>
    <t>CA3</t>
  </si>
  <si>
    <t>CA2</t>
  </si>
  <si>
    <t>CA1</t>
  </si>
  <si>
    <t>Conc (µg/L)</t>
  </si>
  <si>
    <t>Supplementary Table 3. Measured concentrations of degradation plate at 0, 48 and 120 hpf</t>
  </si>
  <si>
    <t>Total number of removed features</t>
  </si>
  <si>
    <t>ExpMetFilter#5_NegativeValues</t>
  </si>
  <si>
    <t>ExpMetFilter#4_BlankRatioFilter</t>
  </si>
  <si>
    <t>ExpMetFilter#3_MassListRemoval</t>
  </si>
  <si>
    <t>ExpMetFilter#2_ramClustRFilter</t>
  </si>
  <si>
    <t>ExpMetFilter#1_IntensityThreshold</t>
  </si>
  <si>
    <t>batchCorr</t>
  </si>
  <si>
    <t>GapFilter</t>
  </si>
  <si>
    <t>Features removed in each filter</t>
  </si>
  <si>
    <t>Starting features prior to filtering</t>
  </si>
  <si>
    <t>Total</t>
  </si>
  <si>
    <t>C18</t>
  </si>
  <si>
    <t>HILIC</t>
  </si>
  <si>
    <t>Supplementary Table 4. The number of features removed from the non-target datasets by each filter applied to the raw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</si>
</sst>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0" fillId="0" borderId="0" xfId="0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5" borderId="6" xfId="0" applyFill="1" applyBorder="1"/>
    <xf numFmtId="0" fontId="0" fillId="5" borderId="4" xfId="0" applyFill="1" applyBorder="1"/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165" fontId="0" fillId="6" borderId="0" xfId="0" applyNumberFormat="1" applyFill="1"/>
    <xf numFmtId="9" fontId="0" fillId="0" borderId="0" xfId="1" applyFont="1"/>
    <xf numFmtId="165" fontId="0" fillId="0" borderId="0" xfId="0" applyNumberFormat="1"/>
    <xf numFmtId="165" fontId="0" fillId="3" borderId="0" xfId="0" applyNumberFormat="1" applyFill="1" applyAlignment="1">
      <alignment horizontal="right"/>
    </xf>
    <xf numFmtId="165" fontId="0" fillId="7" borderId="0" xfId="0" applyNumberFormat="1" applyFill="1"/>
    <xf numFmtId="164" fontId="0" fillId="6" borderId="0" xfId="0" applyNumberFormat="1" applyFill="1"/>
    <xf numFmtId="164" fontId="0" fillId="3" borderId="0" xfId="0" applyNumberFormat="1" applyFill="1"/>
    <xf numFmtId="164" fontId="0" fillId="3" borderId="0" xfId="0" applyNumberFormat="1" applyFill="1" applyAlignment="1">
      <alignment horizontal="right"/>
    </xf>
    <xf numFmtId="164" fontId="0" fillId="7" borderId="0" xfId="0" applyNumberFormat="1" applyFill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1"/>
  <sheetViews>
    <sheetView zoomScale="70" zoomScaleNormal="70" workbookViewId="0">
      <selection activeCell="AG5" sqref="AG5"/>
    </sheetView>
  </sheetViews>
  <sheetFormatPr defaultRowHeight="15" x14ac:dyDescent="0.25"/>
  <cols>
    <col min="1" max="1" width="12.85546875" customWidth="1"/>
    <col min="2" max="2" width="12.85546875" bestFit="1" customWidth="1"/>
    <col min="3" max="3" width="16.42578125" bestFit="1" customWidth="1"/>
    <col min="4" max="4" width="11" bestFit="1" customWidth="1"/>
    <col min="5" max="5" width="13.5703125" bestFit="1" customWidth="1"/>
  </cols>
  <sheetData>
    <row r="1" spans="1:46" x14ac:dyDescent="0.25">
      <c r="A1" t="s">
        <v>139</v>
      </c>
    </row>
    <row r="2" spans="1:46" x14ac:dyDescent="0.25">
      <c r="C2" s="40" t="s">
        <v>124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  <c r="Y2" s="43" t="s">
        <v>123</v>
      </c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6" x14ac:dyDescent="0.25">
      <c r="C3" s="45" t="s">
        <v>126</v>
      </c>
      <c r="D3" s="46"/>
      <c r="E3" s="46"/>
      <c r="F3" s="46"/>
      <c r="G3" s="47" t="s">
        <v>127</v>
      </c>
      <c r="H3" s="47"/>
      <c r="I3" s="47"/>
      <c r="J3" s="47"/>
      <c r="K3" s="47"/>
      <c r="L3" s="47"/>
      <c r="M3" s="47"/>
      <c r="N3" s="47" t="s">
        <v>128</v>
      </c>
      <c r="O3" s="47"/>
      <c r="P3" s="47"/>
      <c r="Q3" s="47"/>
      <c r="R3" s="47"/>
      <c r="S3" s="47"/>
      <c r="T3" s="47"/>
      <c r="U3" s="47"/>
      <c r="V3" s="47"/>
      <c r="W3" s="47"/>
      <c r="X3" s="35" t="s">
        <v>129</v>
      </c>
      <c r="Y3" s="45" t="s">
        <v>126</v>
      </c>
      <c r="Z3" s="46"/>
      <c r="AA3" s="46"/>
      <c r="AB3" s="46"/>
      <c r="AC3" s="47" t="s">
        <v>127</v>
      </c>
      <c r="AD3" s="47"/>
      <c r="AE3" s="47"/>
      <c r="AF3" s="47"/>
      <c r="AG3" s="47"/>
      <c r="AH3" s="47"/>
      <c r="AI3" s="47"/>
      <c r="AJ3" s="47" t="s">
        <v>128</v>
      </c>
      <c r="AK3" s="47"/>
      <c r="AL3" s="47"/>
      <c r="AM3" s="47"/>
      <c r="AN3" s="47"/>
      <c r="AO3" s="47"/>
      <c r="AP3" s="47"/>
      <c r="AQ3" s="47"/>
      <c r="AR3" s="47"/>
      <c r="AS3" s="47"/>
      <c r="AT3" s="35" t="s">
        <v>129</v>
      </c>
    </row>
    <row r="4" spans="1:46" x14ac:dyDescent="0.25">
      <c r="A4" t="s">
        <v>0</v>
      </c>
      <c r="B4" t="s">
        <v>130</v>
      </c>
      <c r="C4" s="17" t="s">
        <v>98</v>
      </c>
      <c r="D4" s="16" t="s">
        <v>99</v>
      </c>
      <c r="E4" s="16" t="s">
        <v>100</v>
      </c>
      <c r="F4" s="16" t="s">
        <v>101</v>
      </c>
      <c r="G4" s="16" t="s">
        <v>102</v>
      </c>
      <c r="H4" s="16" t="s">
        <v>103</v>
      </c>
      <c r="I4" s="16" t="s">
        <v>104</v>
      </c>
      <c r="J4" s="16" t="s">
        <v>105</v>
      </c>
      <c r="K4" s="16" t="s">
        <v>140</v>
      </c>
      <c r="L4" s="16" t="s">
        <v>106</v>
      </c>
      <c r="M4" s="16" t="s">
        <v>107</v>
      </c>
      <c r="N4" s="16" t="s">
        <v>108</v>
      </c>
      <c r="O4" s="16" t="s">
        <v>109</v>
      </c>
      <c r="P4" s="16"/>
      <c r="Q4" s="16"/>
      <c r="R4" s="16"/>
      <c r="S4" s="16" t="s">
        <v>113</v>
      </c>
      <c r="T4" s="16" t="s">
        <v>114</v>
      </c>
      <c r="U4" s="16" t="s">
        <v>115</v>
      </c>
      <c r="V4" s="16" t="s">
        <v>116</v>
      </c>
      <c r="W4" s="16" t="s">
        <v>117</v>
      </c>
      <c r="X4" s="35"/>
      <c r="Y4" s="17" t="s">
        <v>98</v>
      </c>
      <c r="Z4" s="16" t="s">
        <v>99</v>
      </c>
      <c r="AA4" s="16" t="s">
        <v>100</v>
      </c>
      <c r="AB4" s="16" t="s">
        <v>101</v>
      </c>
      <c r="AC4" s="16" t="s">
        <v>102</v>
      </c>
      <c r="AD4" s="16" t="s">
        <v>103</v>
      </c>
      <c r="AE4" s="16" t="s">
        <v>104</v>
      </c>
      <c r="AF4" s="16" t="s">
        <v>105</v>
      </c>
      <c r="AG4" s="16" t="s">
        <v>141</v>
      </c>
      <c r="AH4" s="16" t="s">
        <v>106</v>
      </c>
      <c r="AI4" s="16" t="s">
        <v>107</v>
      </c>
      <c r="AJ4" s="16" t="s">
        <v>108</v>
      </c>
      <c r="AK4" s="16" t="s">
        <v>109</v>
      </c>
      <c r="AL4" s="16"/>
      <c r="AM4" s="16"/>
      <c r="AN4" s="16"/>
      <c r="AO4" s="16" t="s">
        <v>113</v>
      </c>
      <c r="AP4" s="16" t="s">
        <v>114</v>
      </c>
      <c r="AQ4" s="16" t="s">
        <v>115</v>
      </c>
      <c r="AR4" s="16" t="s">
        <v>116</v>
      </c>
      <c r="AS4" s="16" t="s">
        <v>117</v>
      </c>
      <c r="AT4" s="35"/>
    </row>
    <row r="5" spans="1:46" x14ac:dyDescent="0.25">
      <c r="A5" s="15"/>
      <c r="B5" s="25"/>
      <c r="C5" s="1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 t="s">
        <v>110</v>
      </c>
      <c r="Q5" s="12" t="s">
        <v>111</v>
      </c>
      <c r="R5" s="12" t="s">
        <v>112</v>
      </c>
      <c r="S5" s="12"/>
      <c r="T5" s="12"/>
      <c r="U5" s="12"/>
      <c r="V5" s="12"/>
      <c r="W5" s="12"/>
      <c r="X5" s="15"/>
      <c r="Y5" s="18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 t="s">
        <v>110</v>
      </c>
      <c r="AM5" s="12" t="s">
        <v>111</v>
      </c>
      <c r="AN5" s="12" t="s">
        <v>112</v>
      </c>
      <c r="AO5" s="12"/>
      <c r="AP5" s="12"/>
      <c r="AQ5" s="12"/>
      <c r="AR5" s="12"/>
      <c r="AS5" s="12"/>
      <c r="AT5" s="15"/>
    </row>
    <row r="6" spans="1:46" x14ac:dyDescent="0.25">
      <c r="A6" s="21" t="s">
        <v>1</v>
      </c>
      <c r="B6" s="35" t="s">
        <v>137</v>
      </c>
      <c r="C6" s="19" t="s">
        <v>97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4"/>
      <c r="Y6" s="6" t="s">
        <v>97</v>
      </c>
      <c r="Z6" s="5"/>
      <c r="AA6" s="5"/>
      <c r="AB6" s="5"/>
      <c r="AC6" s="5"/>
      <c r="AD6" s="5"/>
      <c r="AE6" s="5"/>
      <c r="AF6" s="5"/>
      <c r="AG6" s="5"/>
      <c r="AH6" s="5"/>
      <c r="AI6" s="6"/>
      <c r="AJ6" s="5"/>
      <c r="AK6" s="5"/>
      <c r="AL6" s="5"/>
      <c r="AM6" s="5"/>
      <c r="AN6" s="5"/>
      <c r="AO6" s="5"/>
      <c r="AP6" s="5"/>
      <c r="AQ6" s="5"/>
      <c r="AR6" s="5"/>
      <c r="AS6" s="5"/>
      <c r="AT6" s="6"/>
    </row>
    <row r="7" spans="1:46" x14ac:dyDescent="0.25">
      <c r="A7" s="21" t="s">
        <v>2</v>
      </c>
      <c r="B7" s="35"/>
      <c r="C7" s="20"/>
      <c r="D7" s="5"/>
      <c r="E7" s="5"/>
      <c r="F7" s="5"/>
      <c r="G7" s="5"/>
      <c r="H7" s="5"/>
      <c r="I7" s="5"/>
      <c r="J7" s="5"/>
      <c r="K7" s="5">
        <v>31</v>
      </c>
      <c r="L7" s="5"/>
      <c r="M7" s="5" t="s">
        <v>97</v>
      </c>
      <c r="N7" s="5"/>
      <c r="O7" s="5"/>
      <c r="P7" s="5"/>
      <c r="Q7" s="5"/>
      <c r="R7" s="5"/>
      <c r="S7" s="5"/>
      <c r="T7" s="5"/>
      <c r="U7" s="5"/>
      <c r="V7" s="5"/>
      <c r="W7" s="5" t="s">
        <v>97</v>
      </c>
      <c r="X7" s="14"/>
      <c r="Y7" s="5" t="s">
        <v>97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x14ac:dyDescent="0.25">
      <c r="A8" s="21" t="s">
        <v>3</v>
      </c>
      <c r="B8" s="35"/>
      <c r="C8" s="20"/>
      <c r="D8" s="5"/>
      <c r="E8" s="5"/>
      <c r="F8" s="5"/>
      <c r="G8" s="5"/>
      <c r="H8" s="5"/>
      <c r="I8" s="5"/>
      <c r="J8" s="5"/>
      <c r="K8" s="5">
        <v>31</v>
      </c>
      <c r="L8" s="5"/>
      <c r="M8" s="5" t="s">
        <v>97</v>
      </c>
      <c r="N8" s="5"/>
      <c r="O8" s="5"/>
      <c r="P8" s="5"/>
      <c r="Q8" s="5"/>
      <c r="R8" s="5"/>
      <c r="S8" s="5"/>
      <c r="T8" s="5"/>
      <c r="U8" s="5"/>
      <c r="V8" s="5" t="s">
        <v>97</v>
      </c>
      <c r="W8" s="5"/>
      <c r="X8" s="14"/>
      <c r="Y8" s="5"/>
      <c r="Z8" s="5"/>
      <c r="AA8" s="5"/>
      <c r="AB8" s="5"/>
      <c r="AC8" s="5"/>
      <c r="AD8" s="5" t="s">
        <v>119</v>
      </c>
      <c r="AE8" s="5" t="s">
        <v>120</v>
      </c>
      <c r="AF8" s="5"/>
      <c r="AG8" s="5">
        <v>20</v>
      </c>
      <c r="AH8" s="5"/>
      <c r="AI8" s="5" t="s">
        <v>97</v>
      </c>
      <c r="AJ8" s="5"/>
      <c r="AK8" s="5" t="s">
        <v>97</v>
      </c>
      <c r="AL8" s="5"/>
      <c r="AM8" s="5" t="s">
        <v>121</v>
      </c>
      <c r="AN8" s="5"/>
      <c r="AO8" s="5"/>
      <c r="AP8" s="5"/>
      <c r="AQ8" s="5"/>
      <c r="AR8" s="5"/>
      <c r="AS8" s="5"/>
      <c r="AT8" s="5"/>
    </row>
    <row r="9" spans="1:46" x14ac:dyDescent="0.25">
      <c r="A9" s="21" t="s">
        <v>4</v>
      </c>
      <c r="B9" s="35"/>
      <c r="C9" s="20"/>
      <c r="D9" s="5"/>
      <c r="E9" s="5"/>
      <c r="F9" s="5"/>
      <c r="G9" s="5"/>
      <c r="H9" s="5"/>
      <c r="I9" s="5"/>
      <c r="J9" s="5"/>
      <c r="K9" s="5">
        <v>43</v>
      </c>
      <c r="L9" s="5" t="s">
        <v>125</v>
      </c>
      <c r="M9" s="5" t="s">
        <v>97</v>
      </c>
      <c r="N9" s="5"/>
      <c r="O9" s="5"/>
      <c r="P9" s="5"/>
      <c r="Q9" s="5"/>
      <c r="R9" s="5"/>
      <c r="S9" s="5"/>
      <c r="T9" s="5"/>
      <c r="U9" s="5"/>
      <c r="V9" s="5" t="s">
        <v>97</v>
      </c>
      <c r="W9" s="5"/>
      <c r="X9" s="14"/>
      <c r="Y9" s="5"/>
      <c r="Z9" s="5"/>
      <c r="AA9" s="5"/>
      <c r="AB9" s="5"/>
      <c r="AC9" s="5"/>
      <c r="AD9" s="5"/>
      <c r="AE9" s="5"/>
      <c r="AF9" s="5"/>
      <c r="AG9" s="5">
        <v>37</v>
      </c>
      <c r="AH9" s="5" t="s">
        <v>118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x14ac:dyDescent="0.25">
      <c r="A10" s="21" t="s">
        <v>5</v>
      </c>
      <c r="B10" s="35"/>
      <c r="C10" s="20"/>
      <c r="D10" s="5" t="s">
        <v>97</v>
      </c>
      <c r="E10" s="5" t="s">
        <v>97</v>
      </c>
      <c r="F10" s="5"/>
      <c r="G10" s="5"/>
      <c r="H10" s="5"/>
      <c r="I10" s="5" t="s">
        <v>97</v>
      </c>
      <c r="J10" s="5"/>
      <c r="K10" s="5">
        <v>21</v>
      </c>
      <c r="L10" s="5" t="s">
        <v>97</v>
      </c>
      <c r="M10" s="5" t="s">
        <v>97</v>
      </c>
      <c r="N10" s="5"/>
      <c r="O10" s="5" t="s">
        <v>97</v>
      </c>
      <c r="P10" s="5"/>
      <c r="Q10" s="5"/>
      <c r="R10" s="5"/>
      <c r="S10" s="5"/>
      <c r="T10" s="5"/>
      <c r="U10" s="5"/>
      <c r="V10" s="5" t="s">
        <v>97</v>
      </c>
      <c r="W10" s="5"/>
      <c r="X10" s="14"/>
      <c r="Y10" s="5"/>
      <c r="Z10" s="5" t="s">
        <v>97</v>
      </c>
      <c r="AA10" s="5" t="s">
        <v>97</v>
      </c>
      <c r="AB10" s="5"/>
      <c r="AC10" s="5"/>
      <c r="AD10" s="5"/>
      <c r="AE10" s="5"/>
      <c r="AF10" s="5"/>
      <c r="AG10" s="5"/>
      <c r="AH10" s="5"/>
      <c r="AI10" s="5" t="s">
        <v>97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x14ac:dyDescent="0.25">
      <c r="A11" s="21" t="s">
        <v>6</v>
      </c>
      <c r="B11" s="35"/>
      <c r="C11" s="2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4"/>
      <c r="Y11" s="5" t="s">
        <v>97</v>
      </c>
      <c r="Z11" s="5" t="s">
        <v>97</v>
      </c>
      <c r="AA11" s="5"/>
      <c r="AB11" s="5"/>
      <c r="AC11" s="5"/>
      <c r="AD11" s="5"/>
      <c r="AE11" s="5"/>
      <c r="AF11" s="5"/>
      <c r="AG11" s="5"/>
      <c r="AH11" s="5"/>
      <c r="AI11" s="5" t="s">
        <v>97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x14ac:dyDescent="0.25">
      <c r="A12" s="21" t="s">
        <v>7</v>
      </c>
      <c r="B12" s="35"/>
      <c r="C12" s="20"/>
      <c r="D12" s="5"/>
      <c r="E12" s="5"/>
      <c r="F12" s="5"/>
      <c r="G12" s="5"/>
      <c r="H12" s="5"/>
      <c r="I12" s="5"/>
      <c r="J12" s="5"/>
      <c r="K12" s="5">
        <v>26</v>
      </c>
      <c r="L12" s="5"/>
      <c r="M12" s="5" t="s">
        <v>97</v>
      </c>
      <c r="N12" s="5"/>
      <c r="O12" s="5"/>
      <c r="P12" s="5"/>
      <c r="Q12" s="5"/>
      <c r="R12" s="5"/>
      <c r="S12" s="5"/>
      <c r="T12" s="5"/>
      <c r="U12" s="5"/>
      <c r="V12" s="5" t="s">
        <v>97</v>
      </c>
      <c r="W12" s="5"/>
      <c r="X12" s="14"/>
      <c r="Y12" s="5"/>
      <c r="Z12" s="5"/>
      <c r="AA12" s="5"/>
      <c r="AB12" s="5" t="s">
        <v>97</v>
      </c>
      <c r="AC12" s="5"/>
      <c r="AD12" s="5"/>
      <c r="AE12" s="5" t="s">
        <v>97</v>
      </c>
      <c r="AF12" s="5"/>
      <c r="AG12" s="5"/>
      <c r="AH12" s="5"/>
      <c r="AI12" s="5" t="s">
        <v>97</v>
      </c>
      <c r="AJ12" s="5"/>
      <c r="AK12" s="5" t="s">
        <v>97</v>
      </c>
      <c r="AL12" s="5"/>
      <c r="AM12" s="5"/>
      <c r="AN12" s="5"/>
      <c r="AO12" s="5"/>
      <c r="AP12" s="5"/>
      <c r="AQ12" s="5"/>
      <c r="AR12" s="5"/>
      <c r="AS12" s="5"/>
      <c r="AT12" s="5"/>
    </row>
    <row r="13" spans="1:46" x14ac:dyDescent="0.25">
      <c r="A13" s="21" t="s">
        <v>8</v>
      </c>
      <c r="B13" s="35"/>
      <c r="C13" s="20"/>
      <c r="D13" s="5"/>
      <c r="E13" s="5"/>
      <c r="F13" s="5"/>
      <c r="G13" s="5"/>
      <c r="H13" s="5"/>
      <c r="I13" s="5"/>
      <c r="J13" s="5"/>
      <c r="K13" s="5">
        <v>44</v>
      </c>
      <c r="L13" s="5"/>
      <c r="M13" s="5" t="s">
        <v>97</v>
      </c>
      <c r="N13" s="5"/>
      <c r="O13" s="5"/>
      <c r="P13" s="5"/>
      <c r="Q13" s="5"/>
      <c r="R13" s="5"/>
      <c r="S13" s="5"/>
      <c r="T13" s="5"/>
      <c r="U13" s="5"/>
      <c r="V13" s="5" t="s">
        <v>97</v>
      </c>
      <c r="W13" s="5"/>
      <c r="X13" s="14"/>
      <c r="Y13" s="5"/>
      <c r="Z13" s="5"/>
      <c r="AA13" s="5"/>
      <c r="AB13" s="5"/>
      <c r="AC13" s="5"/>
      <c r="AD13" s="5"/>
      <c r="AE13" s="5"/>
      <c r="AF13" s="5"/>
      <c r="AG13" s="5">
        <v>47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x14ac:dyDescent="0.25">
      <c r="A14" s="21" t="s">
        <v>9</v>
      </c>
      <c r="B14" s="35"/>
      <c r="C14" s="20"/>
      <c r="D14" s="5" t="s">
        <v>97</v>
      </c>
      <c r="E14" s="5"/>
      <c r="F14" s="5"/>
      <c r="G14" s="5"/>
      <c r="H14" s="5"/>
      <c r="I14" s="5"/>
      <c r="J14" s="5"/>
      <c r="K14" s="5">
        <v>31</v>
      </c>
      <c r="L14" s="5"/>
      <c r="M14" s="5" t="s">
        <v>97</v>
      </c>
      <c r="N14" s="5"/>
      <c r="O14" s="5"/>
      <c r="P14" s="5"/>
      <c r="Q14" s="5"/>
      <c r="R14" s="5"/>
      <c r="S14" s="5"/>
      <c r="T14" s="5"/>
      <c r="U14" s="5"/>
      <c r="V14" s="5" t="s">
        <v>97</v>
      </c>
      <c r="W14" s="5"/>
      <c r="X14" s="14"/>
      <c r="Y14" s="5"/>
      <c r="Z14" s="5"/>
      <c r="AA14" s="5"/>
      <c r="AB14" s="5" t="s">
        <v>97</v>
      </c>
      <c r="AC14" s="5"/>
      <c r="AD14" s="5"/>
      <c r="AE14" s="5"/>
      <c r="AF14" s="5"/>
      <c r="AG14" s="5"/>
      <c r="AH14" s="5"/>
      <c r="AI14" s="5" t="s">
        <v>97</v>
      </c>
      <c r="AJ14" s="5"/>
      <c r="AK14" s="5" t="s">
        <v>97</v>
      </c>
      <c r="AL14" s="5"/>
      <c r="AM14" s="5"/>
      <c r="AN14" s="5"/>
      <c r="AO14" s="5"/>
      <c r="AP14" s="5"/>
      <c r="AQ14" s="5"/>
      <c r="AR14" s="5"/>
      <c r="AS14" s="5"/>
      <c r="AT14" s="5"/>
    </row>
    <row r="15" spans="1:46" x14ac:dyDescent="0.25">
      <c r="A15" s="21" t="s">
        <v>10</v>
      </c>
      <c r="B15" s="35"/>
      <c r="C15" s="20"/>
      <c r="D15" s="5" t="s">
        <v>97</v>
      </c>
      <c r="E15" s="5"/>
      <c r="F15" s="5"/>
      <c r="G15" s="5"/>
      <c r="H15" s="5"/>
      <c r="I15" s="5"/>
      <c r="J15" s="5"/>
      <c r="K15" s="5">
        <v>41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 t="s">
        <v>97</v>
      </c>
      <c r="X15" s="14"/>
      <c r="Y15" s="5"/>
      <c r="Z15" s="5"/>
      <c r="AA15" s="5"/>
      <c r="AB15" s="5"/>
      <c r="AC15" s="5"/>
      <c r="AD15" s="5"/>
      <c r="AE15" s="5"/>
      <c r="AF15" s="5"/>
      <c r="AG15" s="5">
        <v>53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x14ac:dyDescent="0.25">
      <c r="A16" s="21" t="s">
        <v>11</v>
      </c>
      <c r="B16" s="35"/>
      <c r="C16" s="20" t="s">
        <v>97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5" t="s">
        <v>97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x14ac:dyDescent="0.25">
      <c r="A17" s="21" t="s">
        <v>12</v>
      </c>
      <c r="B17" s="35"/>
      <c r="C17" s="20"/>
      <c r="D17" s="5"/>
      <c r="E17" s="5"/>
      <c r="F17" s="5"/>
      <c r="G17" s="5"/>
      <c r="H17" s="5"/>
      <c r="I17" s="5"/>
      <c r="J17" s="5"/>
      <c r="K17" s="5">
        <v>44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4" t="s">
        <v>122</v>
      </c>
      <c r="Y17" s="5"/>
      <c r="Z17" s="5"/>
      <c r="AA17" s="5"/>
      <c r="AB17" s="5"/>
      <c r="AC17" s="5"/>
      <c r="AD17" s="5"/>
      <c r="AE17" s="5"/>
      <c r="AF17" s="5"/>
      <c r="AG17" s="5">
        <v>55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x14ac:dyDescent="0.25">
      <c r="A18" s="11" t="s">
        <v>13</v>
      </c>
      <c r="B18" s="35" t="s">
        <v>136</v>
      </c>
      <c r="C18" s="17"/>
      <c r="K18">
        <v>45</v>
      </c>
      <c r="X18" s="13" t="s">
        <v>122</v>
      </c>
      <c r="Y18" s="1"/>
      <c r="AG18">
        <v>42</v>
      </c>
      <c r="AI18" s="1"/>
      <c r="AT18" s="1"/>
    </row>
    <row r="19" spans="1:46" x14ac:dyDescent="0.25">
      <c r="A19" s="11" t="s">
        <v>14</v>
      </c>
      <c r="B19" s="35"/>
      <c r="C19" s="17"/>
      <c r="K19">
        <v>41</v>
      </c>
      <c r="X19" s="13" t="s">
        <v>122</v>
      </c>
      <c r="Y19" t="s">
        <v>97</v>
      </c>
    </row>
    <row r="20" spans="1:46" x14ac:dyDescent="0.25">
      <c r="A20" s="11" t="s">
        <v>15</v>
      </c>
      <c r="B20" s="35"/>
      <c r="C20" s="17"/>
      <c r="K20">
        <v>38</v>
      </c>
      <c r="X20" s="13" t="s">
        <v>122</v>
      </c>
      <c r="AG20">
        <v>37</v>
      </c>
    </row>
    <row r="21" spans="1:46" x14ac:dyDescent="0.25">
      <c r="A21" s="11" t="s">
        <v>16</v>
      </c>
      <c r="B21" s="35"/>
      <c r="C21" s="17"/>
      <c r="K21">
        <v>43</v>
      </c>
      <c r="X21" s="13" t="s">
        <v>122</v>
      </c>
      <c r="AG21">
        <v>37</v>
      </c>
    </row>
    <row r="22" spans="1:46" x14ac:dyDescent="0.25">
      <c r="A22" s="11" t="s">
        <v>17</v>
      </c>
      <c r="B22" s="35"/>
      <c r="C22" s="17"/>
      <c r="K22">
        <v>40</v>
      </c>
      <c r="X22" s="13" t="s">
        <v>122</v>
      </c>
      <c r="AG22">
        <v>37</v>
      </c>
      <c r="AH22" t="s">
        <v>118</v>
      </c>
    </row>
    <row r="23" spans="1:46" x14ac:dyDescent="0.25">
      <c r="A23" s="11" t="s">
        <v>18</v>
      </c>
      <c r="B23" s="35"/>
      <c r="C23" s="17"/>
      <c r="K23">
        <v>40</v>
      </c>
      <c r="X23" s="13" t="s">
        <v>122</v>
      </c>
      <c r="AG23">
        <v>40</v>
      </c>
    </row>
    <row r="24" spans="1:46" x14ac:dyDescent="0.25">
      <c r="A24" s="11" t="s">
        <v>19</v>
      </c>
      <c r="B24" s="35"/>
      <c r="C24" s="17"/>
      <c r="K24">
        <v>38</v>
      </c>
      <c r="X24" s="13" t="s">
        <v>122</v>
      </c>
      <c r="Y24" t="s">
        <v>97</v>
      </c>
    </row>
    <row r="25" spans="1:46" x14ac:dyDescent="0.25">
      <c r="A25" s="11" t="s">
        <v>20</v>
      </c>
      <c r="B25" s="35"/>
      <c r="C25" s="17"/>
      <c r="K25">
        <v>39</v>
      </c>
      <c r="X25" s="13" t="s">
        <v>122</v>
      </c>
      <c r="AG25">
        <v>44</v>
      </c>
    </row>
    <row r="26" spans="1:46" x14ac:dyDescent="0.25">
      <c r="A26" s="11" t="s">
        <v>21</v>
      </c>
      <c r="B26" s="35"/>
      <c r="C26" s="17"/>
      <c r="K26">
        <v>38</v>
      </c>
      <c r="X26" s="13"/>
      <c r="AG26">
        <v>45</v>
      </c>
    </row>
    <row r="27" spans="1:46" x14ac:dyDescent="0.25">
      <c r="A27" s="11" t="s">
        <v>22</v>
      </c>
      <c r="B27" s="35"/>
      <c r="C27" s="17"/>
      <c r="K27">
        <v>37</v>
      </c>
      <c r="X27" s="13" t="s">
        <v>122</v>
      </c>
      <c r="AG27">
        <v>41</v>
      </c>
    </row>
    <row r="28" spans="1:46" x14ac:dyDescent="0.25">
      <c r="A28" s="11" t="s">
        <v>23</v>
      </c>
      <c r="B28" s="35"/>
      <c r="C28" s="17"/>
      <c r="K28">
        <v>42</v>
      </c>
      <c r="X28" s="13"/>
      <c r="AB28" t="s">
        <v>97</v>
      </c>
    </row>
    <row r="29" spans="1:46" x14ac:dyDescent="0.25">
      <c r="A29" s="11" t="s">
        <v>24</v>
      </c>
      <c r="B29" s="35"/>
      <c r="C29" s="17"/>
      <c r="K29">
        <v>40</v>
      </c>
      <c r="X29" s="13" t="s">
        <v>122</v>
      </c>
      <c r="AG29">
        <v>48</v>
      </c>
      <c r="AH29" t="s">
        <v>118</v>
      </c>
    </row>
    <row r="30" spans="1:46" x14ac:dyDescent="0.25">
      <c r="A30" s="21" t="s">
        <v>25</v>
      </c>
      <c r="B30" s="35" t="s">
        <v>135</v>
      </c>
      <c r="C30" s="20"/>
      <c r="D30" s="5"/>
      <c r="E30" s="5"/>
      <c r="F30" s="5"/>
      <c r="G30" s="5"/>
      <c r="H30" s="5"/>
      <c r="I30" s="5"/>
      <c r="J30" s="5"/>
      <c r="K30" s="5">
        <v>46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4" t="s">
        <v>122</v>
      </c>
      <c r="Y30" s="6"/>
      <c r="Z30" s="5"/>
      <c r="AA30" s="5"/>
      <c r="AB30" s="5"/>
      <c r="AC30" s="5"/>
      <c r="AD30" s="5"/>
      <c r="AE30" s="5"/>
      <c r="AF30" s="5"/>
      <c r="AG30" s="5">
        <v>38</v>
      </c>
      <c r="AH30" s="5"/>
      <c r="AI30" s="6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6"/>
    </row>
    <row r="31" spans="1:46" x14ac:dyDescent="0.25">
      <c r="A31" s="21" t="s">
        <v>26</v>
      </c>
      <c r="B31" s="35"/>
      <c r="C31" s="20"/>
      <c r="D31" s="5"/>
      <c r="E31" s="5"/>
      <c r="F31" s="5"/>
      <c r="G31" s="5"/>
      <c r="H31" s="5"/>
      <c r="I31" s="5"/>
      <c r="J31" s="5"/>
      <c r="K31" s="5">
        <v>46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4" t="s">
        <v>122</v>
      </c>
      <c r="Y31" s="5"/>
      <c r="Z31" s="5"/>
      <c r="AA31" s="5"/>
      <c r="AB31" s="5"/>
      <c r="AC31" s="5"/>
      <c r="AD31" s="5"/>
      <c r="AE31" s="5"/>
      <c r="AF31" s="5"/>
      <c r="AG31" s="5">
        <v>38</v>
      </c>
      <c r="AH31" s="5" t="s">
        <v>118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x14ac:dyDescent="0.25">
      <c r="A32" s="21" t="s">
        <v>27</v>
      </c>
      <c r="B32" s="35"/>
      <c r="C32" s="20"/>
      <c r="D32" s="5"/>
      <c r="E32" s="5"/>
      <c r="F32" s="5"/>
      <c r="G32" s="5"/>
      <c r="H32" s="5"/>
      <c r="I32" s="5"/>
      <c r="J32" s="5"/>
      <c r="K32" s="5">
        <v>45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4" t="s">
        <v>122</v>
      </c>
      <c r="Y32" s="5"/>
      <c r="Z32" s="5"/>
      <c r="AA32" s="5"/>
      <c r="AB32" s="5"/>
      <c r="AC32" s="5"/>
      <c r="AD32" s="5"/>
      <c r="AE32" s="5"/>
      <c r="AF32" s="5"/>
      <c r="AG32" s="5">
        <v>41</v>
      </c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x14ac:dyDescent="0.25">
      <c r="A33" s="21" t="s">
        <v>28</v>
      </c>
      <c r="B33" s="35"/>
      <c r="C33" s="20"/>
      <c r="D33" s="5"/>
      <c r="E33" s="5"/>
      <c r="F33" s="5"/>
      <c r="G33" s="5"/>
      <c r="H33" s="5"/>
      <c r="I33" s="5"/>
      <c r="J33" s="5"/>
      <c r="K33" s="5">
        <v>40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4" t="s">
        <v>122</v>
      </c>
      <c r="Y33" s="5"/>
      <c r="Z33" s="5"/>
      <c r="AA33" s="5"/>
      <c r="AB33" s="5"/>
      <c r="AC33" s="5"/>
      <c r="AD33" s="5"/>
      <c r="AE33" s="5"/>
      <c r="AF33" s="5"/>
      <c r="AG33" s="5">
        <v>40</v>
      </c>
      <c r="AH33" s="5" t="s">
        <v>118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x14ac:dyDescent="0.25">
      <c r="A34" s="21" t="s">
        <v>29</v>
      </c>
      <c r="B34" s="35"/>
      <c r="C34" s="20"/>
      <c r="D34" s="5"/>
      <c r="E34" s="5"/>
      <c r="F34" s="5"/>
      <c r="G34" s="5"/>
      <c r="H34" s="5"/>
      <c r="I34" s="5"/>
      <c r="J34" s="5"/>
      <c r="K34" s="5">
        <v>40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4"/>
      <c r="Y34" s="5"/>
      <c r="Z34" s="5"/>
      <c r="AA34" s="5"/>
      <c r="AB34" s="5"/>
      <c r="AC34" s="5"/>
      <c r="AD34" s="5"/>
      <c r="AE34" s="5"/>
      <c r="AF34" s="5"/>
      <c r="AG34" s="5">
        <v>40</v>
      </c>
      <c r="AH34" s="5" t="s">
        <v>118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x14ac:dyDescent="0.25">
      <c r="A35" s="21" t="s">
        <v>30</v>
      </c>
      <c r="B35" s="35"/>
      <c r="C35" s="20"/>
      <c r="D35" s="5"/>
      <c r="E35" s="5"/>
      <c r="F35" s="5"/>
      <c r="G35" s="5"/>
      <c r="H35" s="5"/>
      <c r="I35" s="5"/>
      <c r="J35" s="5"/>
      <c r="K35" s="5">
        <v>41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4"/>
      <c r="Y35" s="5"/>
      <c r="Z35" s="5"/>
      <c r="AA35" s="5"/>
      <c r="AB35" s="5"/>
      <c r="AC35" s="5"/>
      <c r="AD35" s="5"/>
      <c r="AE35" s="5"/>
      <c r="AF35" s="5"/>
      <c r="AG35" s="5">
        <v>41</v>
      </c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x14ac:dyDescent="0.25">
      <c r="A36" s="21" t="s">
        <v>31</v>
      </c>
      <c r="B36" s="35"/>
      <c r="C36" s="20"/>
      <c r="D36" s="5"/>
      <c r="E36" s="5"/>
      <c r="F36" s="5"/>
      <c r="G36" s="5"/>
      <c r="H36" s="5"/>
      <c r="I36" s="5"/>
      <c r="J36" s="5"/>
      <c r="K36" s="5">
        <v>43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4" t="s">
        <v>122</v>
      </c>
      <c r="Y36" s="5"/>
      <c r="Z36" s="5"/>
      <c r="AA36" s="5"/>
      <c r="AB36" s="5"/>
      <c r="AC36" s="5"/>
      <c r="AD36" s="5"/>
      <c r="AE36" s="5"/>
      <c r="AF36" s="5"/>
      <c r="AG36" s="5">
        <v>47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x14ac:dyDescent="0.25">
      <c r="A37" s="21" t="s">
        <v>32</v>
      </c>
      <c r="B37" s="35"/>
      <c r="C37" s="20"/>
      <c r="D37" s="5"/>
      <c r="E37" s="5"/>
      <c r="F37" s="5"/>
      <c r="G37" s="5"/>
      <c r="H37" s="5"/>
      <c r="I37" s="5"/>
      <c r="J37" s="5"/>
      <c r="K37" s="5">
        <v>44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4" t="s">
        <v>122</v>
      </c>
      <c r="Y37" s="5" t="s">
        <v>97</v>
      </c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x14ac:dyDescent="0.25">
      <c r="A38" s="21" t="s">
        <v>33</v>
      </c>
      <c r="B38" s="35"/>
      <c r="C38" s="20"/>
      <c r="D38" s="5"/>
      <c r="E38" s="5"/>
      <c r="F38" s="5"/>
      <c r="G38" s="5"/>
      <c r="H38" s="5"/>
      <c r="I38" s="5"/>
      <c r="J38" s="5"/>
      <c r="K38" s="5">
        <v>44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4" t="s">
        <v>122</v>
      </c>
      <c r="Y38" s="5" t="s">
        <v>97</v>
      </c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x14ac:dyDescent="0.25">
      <c r="A39" s="21" t="s">
        <v>34</v>
      </c>
      <c r="B39" s="35"/>
      <c r="C39" s="20"/>
      <c r="D39" s="5"/>
      <c r="E39" s="5"/>
      <c r="F39" s="5"/>
      <c r="G39" s="5"/>
      <c r="H39" s="5"/>
      <c r="I39" s="5"/>
      <c r="J39" s="5"/>
      <c r="K39" s="5">
        <v>42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4" t="s">
        <v>122</v>
      </c>
      <c r="Y39" s="5"/>
      <c r="Z39" s="5"/>
      <c r="AA39" s="5"/>
      <c r="AB39" s="5"/>
      <c r="AC39" s="5"/>
      <c r="AD39" s="5"/>
      <c r="AE39" s="5"/>
      <c r="AF39" s="5"/>
      <c r="AG39" s="5">
        <v>44</v>
      </c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x14ac:dyDescent="0.25">
      <c r="A40" s="21" t="s">
        <v>35</v>
      </c>
      <c r="B40" s="35"/>
      <c r="C40" s="20"/>
      <c r="D40" s="5"/>
      <c r="E40" s="5"/>
      <c r="F40" s="5"/>
      <c r="G40" s="5"/>
      <c r="H40" s="5"/>
      <c r="I40" s="5"/>
      <c r="J40" s="5"/>
      <c r="K40" s="5">
        <v>43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4" t="s">
        <v>122</v>
      </c>
      <c r="Y40" s="5"/>
      <c r="Z40" s="5"/>
      <c r="AA40" s="5"/>
      <c r="AB40" s="5"/>
      <c r="AC40" s="5"/>
      <c r="AD40" s="5"/>
      <c r="AE40" s="5"/>
      <c r="AF40" s="5"/>
      <c r="AG40" s="5">
        <v>44</v>
      </c>
      <c r="AH40" s="5"/>
      <c r="AI40" s="5" t="s">
        <v>97</v>
      </c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x14ac:dyDescent="0.25">
      <c r="A41" s="21" t="s">
        <v>36</v>
      </c>
      <c r="B41" s="35"/>
      <c r="C41" s="20"/>
      <c r="D41" s="5"/>
      <c r="E41" s="5"/>
      <c r="F41" s="5"/>
      <c r="G41" s="5"/>
      <c r="H41" s="5"/>
      <c r="I41" s="5"/>
      <c r="J41" s="5"/>
      <c r="K41" s="5">
        <v>42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4" t="s">
        <v>122</v>
      </c>
      <c r="Y41" s="5"/>
      <c r="Z41" s="5"/>
      <c r="AA41" s="5"/>
      <c r="AB41" s="5"/>
      <c r="AC41" s="5"/>
      <c r="AD41" s="5"/>
      <c r="AE41" s="5"/>
      <c r="AF41" s="5"/>
      <c r="AG41" s="5">
        <v>51</v>
      </c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x14ac:dyDescent="0.25">
      <c r="A42" s="11" t="s">
        <v>37</v>
      </c>
      <c r="B42" s="35" t="s">
        <v>134</v>
      </c>
      <c r="C42" s="17"/>
      <c r="K42">
        <v>47</v>
      </c>
      <c r="X42" s="13" t="s">
        <v>122</v>
      </c>
      <c r="Y42" s="1"/>
      <c r="AG42">
        <v>36</v>
      </c>
      <c r="AI42" s="1"/>
      <c r="AT42" s="1"/>
    </row>
    <row r="43" spans="1:46" x14ac:dyDescent="0.25">
      <c r="A43" s="11" t="s">
        <v>38</v>
      </c>
      <c r="B43" s="35"/>
      <c r="C43" s="17"/>
      <c r="K43">
        <v>46</v>
      </c>
      <c r="X43" s="13" t="s">
        <v>122</v>
      </c>
      <c r="AG43">
        <v>36</v>
      </c>
    </row>
    <row r="44" spans="1:46" x14ac:dyDescent="0.25">
      <c r="A44" s="11" t="s">
        <v>39</v>
      </c>
      <c r="B44" s="35"/>
      <c r="C44" s="17"/>
      <c r="K44">
        <v>48</v>
      </c>
      <c r="X44" s="13" t="s">
        <v>122</v>
      </c>
      <c r="AG44">
        <v>40</v>
      </c>
    </row>
    <row r="45" spans="1:46" x14ac:dyDescent="0.25">
      <c r="A45" s="11" t="s">
        <v>40</v>
      </c>
      <c r="B45" s="35"/>
      <c r="C45" s="17"/>
      <c r="K45">
        <v>43</v>
      </c>
      <c r="X45" s="13" t="s">
        <v>122</v>
      </c>
      <c r="AG45">
        <v>43</v>
      </c>
      <c r="AH45" t="s">
        <v>118</v>
      </c>
    </row>
    <row r="46" spans="1:46" x14ac:dyDescent="0.25">
      <c r="A46" s="11" t="s">
        <v>41</v>
      </c>
      <c r="B46" s="35"/>
      <c r="C46" s="17"/>
      <c r="K46">
        <v>44</v>
      </c>
      <c r="X46" s="13" t="s">
        <v>122</v>
      </c>
      <c r="AG46">
        <v>44</v>
      </c>
    </row>
    <row r="47" spans="1:46" x14ac:dyDescent="0.25">
      <c r="A47" s="11" t="s">
        <v>42</v>
      </c>
      <c r="B47" s="35"/>
      <c r="C47" s="17"/>
      <c r="K47">
        <v>44</v>
      </c>
      <c r="X47" s="13" t="s">
        <v>122</v>
      </c>
      <c r="AG47">
        <v>45</v>
      </c>
    </row>
    <row r="48" spans="1:46" x14ac:dyDescent="0.25">
      <c r="A48" s="11" t="s">
        <v>43</v>
      </c>
      <c r="B48" s="35"/>
      <c r="C48" s="17"/>
      <c r="K48">
        <v>43</v>
      </c>
      <c r="X48" s="13" t="s">
        <v>122</v>
      </c>
      <c r="AG48">
        <v>47</v>
      </c>
      <c r="AH48" t="s">
        <v>118</v>
      </c>
    </row>
    <row r="49" spans="1:50" x14ac:dyDescent="0.25">
      <c r="A49" s="11" t="s">
        <v>44</v>
      </c>
      <c r="B49" s="35"/>
      <c r="C49" s="17"/>
      <c r="K49">
        <v>43</v>
      </c>
      <c r="X49" s="13" t="s">
        <v>122</v>
      </c>
      <c r="AG49">
        <v>45</v>
      </c>
    </row>
    <row r="50" spans="1:50" x14ac:dyDescent="0.25">
      <c r="A50" s="11" t="s">
        <v>45</v>
      </c>
      <c r="B50" s="35"/>
      <c r="C50" s="17"/>
      <c r="K50">
        <v>46</v>
      </c>
      <c r="X50" s="13" t="s">
        <v>122</v>
      </c>
      <c r="AG50">
        <v>48</v>
      </c>
    </row>
    <row r="51" spans="1:50" x14ac:dyDescent="0.25">
      <c r="A51" s="11" t="s">
        <v>46</v>
      </c>
      <c r="B51" s="35"/>
      <c r="C51" s="17"/>
      <c r="K51">
        <v>43</v>
      </c>
      <c r="X51" s="13" t="s">
        <v>122</v>
      </c>
      <c r="AG51">
        <v>56</v>
      </c>
    </row>
    <row r="52" spans="1:50" x14ac:dyDescent="0.25">
      <c r="A52" s="11" t="s">
        <v>47</v>
      </c>
      <c r="B52" s="35"/>
      <c r="C52" s="17"/>
      <c r="K52">
        <v>45</v>
      </c>
      <c r="X52" s="13" t="s">
        <v>122</v>
      </c>
      <c r="AG52">
        <v>50</v>
      </c>
      <c r="AX52" s="7"/>
    </row>
    <row r="53" spans="1:50" x14ac:dyDescent="0.25">
      <c r="A53" s="11" t="s">
        <v>48</v>
      </c>
      <c r="B53" s="35"/>
      <c r="C53" s="17"/>
      <c r="K53">
        <v>40</v>
      </c>
      <c r="X53" s="13" t="s">
        <v>122</v>
      </c>
      <c r="AG53">
        <v>42</v>
      </c>
      <c r="AX53" s="7"/>
    </row>
    <row r="54" spans="1:50" x14ac:dyDescent="0.25">
      <c r="A54" s="21" t="s">
        <v>49</v>
      </c>
      <c r="B54" s="35" t="s">
        <v>133</v>
      </c>
      <c r="C54" s="20"/>
      <c r="D54" s="5"/>
      <c r="E54" s="5"/>
      <c r="F54" s="5"/>
      <c r="G54" s="5"/>
      <c r="H54" s="5"/>
      <c r="I54" s="5"/>
      <c r="J54" s="5"/>
      <c r="K54" s="5">
        <v>48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4" t="s">
        <v>122</v>
      </c>
      <c r="Y54" s="5"/>
      <c r="Z54" s="5"/>
      <c r="AA54" s="5"/>
      <c r="AB54" s="5"/>
      <c r="AC54" s="5"/>
      <c r="AD54" s="5"/>
      <c r="AE54" s="5"/>
      <c r="AF54" s="5"/>
      <c r="AG54" s="5">
        <v>39</v>
      </c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X54" s="7"/>
    </row>
    <row r="55" spans="1:50" x14ac:dyDescent="0.25">
      <c r="A55" s="21" t="s">
        <v>50</v>
      </c>
      <c r="B55" s="35"/>
      <c r="C55" s="20"/>
      <c r="D55" s="5"/>
      <c r="E55" s="5"/>
      <c r="F55" s="5"/>
      <c r="G55" s="5"/>
      <c r="H55" s="5"/>
      <c r="I55" s="5"/>
      <c r="J55" s="5"/>
      <c r="K55" s="5">
        <v>46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4" t="s">
        <v>122</v>
      </c>
      <c r="Y55" s="5"/>
      <c r="Z55" s="5"/>
      <c r="AA55" s="5"/>
      <c r="AB55" s="5"/>
      <c r="AC55" s="5"/>
      <c r="AD55" s="5"/>
      <c r="AE55" s="5"/>
      <c r="AF55" s="5"/>
      <c r="AG55" s="5">
        <v>40</v>
      </c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X55" s="7"/>
    </row>
    <row r="56" spans="1:50" x14ac:dyDescent="0.25">
      <c r="A56" s="21" t="s">
        <v>51</v>
      </c>
      <c r="B56" s="35"/>
      <c r="C56" s="20"/>
      <c r="D56" s="5"/>
      <c r="E56" s="5"/>
      <c r="F56" s="5"/>
      <c r="G56" s="5"/>
      <c r="H56" s="5"/>
      <c r="I56" s="5"/>
      <c r="J56" s="5"/>
      <c r="K56" s="5">
        <v>43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4" t="s">
        <v>122</v>
      </c>
      <c r="Y56" s="5"/>
      <c r="Z56" s="5"/>
      <c r="AA56" s="5"/>
      <c r="AB56" s="5"/>
      <c r="AC56" s="5"/>
      <c r="AD56" s="5"/>
      <c r="AE56" s="5"/>
      <c r="AF56" s="5"/>
      <c r="AG56" s="5">
        <v>38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X56" s="7"/>
    </row>
    <row r="57" spans="1:50" x14ac:dyDescent="0.25">
      <c r="A57" s="21" t="s">
        <v>52</v>
      </c>
      <c r="B57" s="35"/>
      <c r="C57" s="20"/>
      <c r="D57" s="5"/>
      <c r="E57" s="5"/>
      <c r="F57" s="5"/>
      <c r="G57" s="5"/>
      <c r="H57" s="5"/>
      <c r="I57" s="5"/>
      <c r="J57" s="5"/>
      <c r="K57" s="5">
        <v>44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4" t="s">
        <v>122</v>
      </c>
      <c r="Y57" s="5"/>
      <c r="Z57" s="5"/>
      <c r="AA57" s="5"/>
      <c r="AB57" s="5"/>
      <c r="AC57" s="5"/>
      <c r="AD57" s="5"/>
      <c r="AE57" s="5"/>
      <c r="AF57" s="5"/>
      <c r="AG57" s="5">
        <v>41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X57" s="7"/>
    </row>
    <row r="58" spans="1:50" x14ac:dyDescent="0.25">
      <c r="A58" s="21" t="s">
        <v>53</v>
      </c>
      <c r="B58" s="35"/>
      <c r="C58" s="20"/>
      <c r="D58" s="5"/>
      <c r="E58" s="5"/>
      <c r="F58" s="5"/>
      <c r="G58" s="5"/>
      <c r="H58" s="5"/>
      <c r="I58" s="5"/>
      <c r="J58" s="5"/>
      <c r="K58" s="5">
        <v>44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4" t="s">
        <v>122</v>
      </c>
      <c r="Y58" s="5"/>
      <c r="Z58" s="5"/>
      <c r="AA58" s="5"/>
      <c r="AB58" s="5"/>
      <c r="AC58" s="5"/>
      <c r="AD58" s="5"/>
      <c r="AE58" s="5"/>
      <c r="AF58" s="5"/>
      <c r="AG58" s="5">
        <v>45</v>
      </c>
      <c r="AH58" s="5" t="s">
        <v>118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X58" s="7"/>
    </row>
    <row r="59" spans="1:50" x14ac:dyDescent="0.25">
      <c r="A59" s="21" t="s">
        <v>54</v>
      </c>
      <c r="B59" s="35"/>
      <c r="C59" s="20"/>
      <c r="D59" s="5"/>
      <c r="E59" s="5"/>
      <c r="F59" s="5"/>
      <c r="G59" s="5"/>
      <c r="H59" s="5"/>
      <c r="I59" s="5"/>
      <c r="J59" s="5"/>
      <c r="K59" s="5">
        <v>45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4" t="s">
        <v>122</v>
      </c>
      <c r="Y59" s="5"/>
      <c r="Z59" s="5"/>
      <c r="AA59" s="5"/>
      <c r="AB59" s="5"/>
      <c r="AC59" s="5"/>
      <c r="AD59" s="5"/>
      <c r="AE59" s="5"/>
      <c r="AF59" s="5"/>
      <c r="AG59" s="5">
        <v>48</v>
      </c>
      <c r="AH59" s="5" t="s">
        <v>118</v>
      </c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X59" s="7"/>
    </row>
    <row r="60" spans="1:50" x14ac:dyDescent="0.25">
      <c r="A60" s="21" t="s">
        <v>55</v>
      </c>
      <c r="B60" s="35"/>
      <c r="C60" s="20"/>
      <c r="D60" s="5"/>
      <c r="E60" s="5"/>
      <c r="F60" s="5"/>
      <c r="G60" s="5"/>
      <c r="H60" s="5"/>
      <c r="I60" s="5"/>
      <c r="J60" s="5"/>
      <c r="K60" s="5">
        <v>41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4"/>
      <c r="Y60" s="5"/>
      <c r="Z60" s="5"/>
      <c r="AA60" s="5"/>
      <c r="AB60" s="5"/>
      <c r="AC60" s="5"/>
      <c r="AD60" s="5"/>
      <c r="AE60" s="5"/>
      <c r="AF60" s="5"/>
      <c r="AG60" s="5">
        <v>46</v>
      </c>
      <c r="AH60" s="5" t="s">
        <v>118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X60" s="7"/>
    </row>
    <row r="61" spans="1:50" x14ac:dyDescent="0.25">
      <c r="A61" s="21" t="s">
        <v>56</v>
      </c>
      <c r="B61" s="35"/>
      <c r="C61" s="20"/>
      <c r="D61" s="5"/>
      <c r="E61" s="5"/>
      <c r="F61" s="5"/>
      <c r="G61" s="5"/>
      <c r="H61" s="5"/>
      <c r="I61" s="5"/>
      <c r="J61" s="5"/>
      <c r="K61" s="5">
        <v>46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4" t="s">
        <v>122</v>
      </c>
      <c r="Y61" s="5"/>
      <c r="Z61" s="5"/>
      <c r="AA61" s="5"/>
      <c r="AB61" s="5"/>
      <c r="AC61" s="5"/>
      <c r="AD61" s="5"/>
      <c r="AE61" s="5"/>
      <c r="AF61" s="5"/>
      <c r="AG61" s="5">
        <v>48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X61" s="7"/>
    </row>
    <row r="62" spans="1:50" x14ac:dyDescent="0.25">
      <c r="A62" s="21" t="s">
        <v>57</v>
      </c>
      <c r="B62" s="35"/>
      <c r="C62" s="20"/>
      <c r="D62" s="5"/>
      <c r="E62" s="5"/>
      <c r="F62" s="5"/>
      <c r="G62" s="5"/>
      <c r="H62" s="5"/>
      <c r="I62" s="5"/>
      <c r="J62" s="5"/>
      <c r="K62" s="5">
        <v>45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4" t="s">
        <v>122</v>
      </c>
      <c r="Y62" s="5"/>
      <c r="Z62" s="5"/>
      <c r="AA62" s="5"/>
      <c r="AB62" s="5"/>
      <c r="AC62" s="5"/>
      <c r="AD62" s="5"/>
      <c r="AE62" s="5"/>
      <c r="AF62" s="5"/>
      <c r="AG62" s="5">
        <v>47</v>
      </c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X62" s="7"/>
    </row>
    <row r="63" spans="1:50" x14ac:dyDescent="0.25">
      <c r="A63" s="21" t="s">
        <v>58</v>
      </c>
      <c r="B63" s="35"/>
      <c r="C63" s="20"/>
      <c r="D63" s="5"/>
      <c r="E63" s="5"/>
      <c r="F63" s="5"/>
      <c r="G63" s="5"/>
      <c r="H63" s="5"/>
      <c r="I63" s="5"/>
      <c r="J63" s="5"/>
      <c r="K63" s="5">
        <v>45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4" t="s">
        <v>122</v>
      </c>
      <c r="Y63" s="5"/>
      <c r="Z63" s="5"/>
      <c r="AA63" s="5"/>
      <c r="AB63" s="5"/>
      <c r="AC63" s="5"/>
      <c r="AD63" s="5"/>
      <c r="AE63" s="5"/>
      <c r="AF63" s="5"/>
      <c r="AG63" s="5">
        <v>50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X63" s="7"/>
    </row>
    <row r="64" spans="1:50" x14ac:dyDescent="0.25">
      <c r="A64" s="21" t="s">
        <v>59</v>
      </c>
      <c r="B64" s="35"/>
      <c r="C64" s="20"/>
      <c r="D64" s="5"/>
      <c r="E64" s="5"/>
      <c r="F64" s="5"/>
      <c r="G64" s="5"/>
      <c r="H64" s="5"/>
      <c r="I64" s="5"/>
      <c r="J64" s="5"/>
      <c r="K64" s="5">
        <v>43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4" t="s">
        <v>122</v>
      </c>
      <c r="Y64" s="5"/>
      <c r="Z64" s="5"/>
      <c r="AA64" s="5"/>
      <c r="AB64" s="5"/>
      <c r="AC64" s="5"/>
      <c r="AD64" s="5"/>
      <c r="AE64" s="5"/>
      <c r="AF64" s="5"/>
      <c r="AG64" s="5">
        <v>51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x14ac:dyDescent="0.25">
      <c r="A65" s="21" t="s">
        <v>60</v>
      </c>
      <c r="B65" s="35"/>
      <c r="C65" s="20"/>
      <c r="D65" s="5"/>
      <c r="E65" s="5"/>
      <c r="F65" s="5"/>
      <c r="G65" s="5"/>
      <c r="H65" s="5"/>
      <c r="I65" s="5"/>
      <c r="J65" s="5"/>
      <c r="K65" s="5">
        <v>40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4" t="s">
        <v>122</v>
      </c>
      <c r="Y65" s="5"/>
      <c r="Z65" s="5"/>
      <c r="AA65" s="5"/>
      <c r="AB65" s="5"/>
      <c r="AC65" s="5"/>
      <c r="AD65" s="5"/>
      <c r="AE65" s="5"/>
      <c r="AF65" s="5"/>
      <c r="AG65" s="5">
        <v>48</v>
      </c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x14ac:dyDescent="0.25">
      <c r="A66" s="22" t="s">
        <v>61</v>
      </c>
      <c r="B66" s="35" t="s">
        <v>132</v>
      </c>
      <c r="C66" s="17"/>
      <c r="K66">
        <v>49</v>
      </c>
      <c r="X66" s="13" t="s">
        <v>122</v>
      </c>
      <c r="Y66" s="3"/>
      <c r="Z66" s="4"/>
      <c r="AA66" s="2"/>
      <c r="AB66" s="2"/>
      <c r="AC66" s="2"/>
      <c r="AD66" s="2"/>
      <c r="AE66" s="2"/>
      <c r="AF66" s="2"/>
      <c r="AG66" s="2">
        <v>36</v>
      </c>
      <c r="AH66" s="2"/>
      <c r="AI66" s="2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x14ac:dyDescent="0.25">
      <c r="A67" s="11" t="s">
        <v>62</v>
      </c>
      <c r="B67" s="35"/>
      <c r="C67" s="17"/>
      <c r="K67">
        <v>46</v>
      </c>
      <c r="X67" s="13" t="s">
        <v>122</v>
      </c>
      <c r="AG67">
        <v>36</v>
      </c>
    </row>
    <row r="68" spans="1:46" x14ac:dyDescent="0.25">
      <c r="A68" s="11" t="s">
        <v>63</v>
      </c>
      <c r="B68" s="35"/>
      <c r="C68" s="17"/>
      <c r="K68">
        <v>42</v>
      </c>
      <c r="X68" s="13"/>
      <c r="AG68">
        <v>41</v>
      </c>
    </row>
    <row r="69" spans="1:46" x14ac:dyDescent="0.25">
      <c r="A69" s="11" t="s">
        <v>64</v>
      </c>
      <c r="B69" s="35"/>
      <c r="C69" s="17"/>
      <c r="K69">
        <v>44</v>
      </c>
      <c r="X69" s="13" t="s">
        <v>122</v>
      </c>
      <c r="AG69">
        <v>42</v>
      </c>
    </row>
    <row r="70" spans="1:46" x14ac:dyDescent="0.25">
      <c r="A70" s="11" t="s">
        <v>65</v>
      </c>
      <c r="B70" s="35"/>
      <c r="C70" s="17"/>
      <c r="K70">
        <v>40</v>
      </c>
      <c r="X70" s="13"/>
      <c r="AG70">
        <v>44</v>
      </c>
    </row>
    <row r="71" spans="1:46" x14ac:dyDescent="0.25">
      <c r="A71" s="11" t="s">
        <v>66</v>
      </c>
      <c r="B71" s="35"/>
      <c r="C71" s="17"/>
      <c r="K71">
        <v>42</v>
      </c>
      <c r="X71" s="13"/>
      <c r="AG71">
        <v>43</v>
      </c>
      <c r="AH71" t="s">
        <v>118</v>
      </c>
    </row>
    <row r="72" spans="1:46" x14ac:dyDescent="0.25">
      <c r="A72" s="11" t="s">
        <v>67</v>
      </c>
      <c r="B72" s="35"/>
      <c r="C72" s="17"/>
      <c r="K72">
        <v>44</v>
      </c>
      <c r="X72" s="13" t="s">
        <v>122</v>
      </c>
      <c r="AG72">
        <v>49</v>
      </c>
    </row>
    <row r="73" spans="1:46" x14ac:dyDescent="0.25">
      <c r="A73" s="11" t="s">
        <v>68</v>
      </c>
      <c r="B73" s="35"/>
      <c r="C73" s="17"/>
      <c r="K73">
        <v>41</v>
      </c>
      <c r="X73" s="13"/>
      <c r="AG73">
        <v>47</v>
      </c>
    </row>
    <row r="74" spans="1:46" x14ac:dyDescent="0.25">
      <c r="A74" s="11" t="s">
        <v>69</v>
      </c>
      <c r="B74" s="35"/>
      <c r="C74" s="17"/>
      <c r="K74">
        <v>46</v>
      </c>
      <c r="X74" s="13" t="s">
        <v>122</v>
      </c>
      <c r="AG74">
        <v>47</v>
      </c>
    </row>
    <row r="75" spans="1:46" x14ac:dyDescent="0.25">
      <c r="A75" s="11" t="s">
        <v>70</v>
      </c>
      <c r="B75" s="35"/>
      <c r="C75" s="17"/>
      <c r="K75">
        <v>45</v>
      </c>
      <c r="X75" s="13" t="s">
        <v>122</v>
      </c>
      <c r="AG75">
        <v>53</v>
      </c>
    </row>
    <row r="76" spans="1:46" x14ac:dyDescent="0.25">
      <c r="A76" s="11" t="s">
        <v>71</v>
      </c>
      <c r="B76" s="35"/>
      <c r="C76" s="17"/>
      <c r="K76">
        <v>43</v>
      </c>
      <c r="X76" s="13"/>
      <c r="AG76">
        <v>49</v>
      </c>
    </row>
    <row r="77" spans="1:46" x14ac:dyDescent="0.25">
      <c r="A77" s="11" t="s">
        <v>72</v>
      </c>
      <c r="B77" s="35"/>
      <c r="C77" s="17"/>
      <c r="K77">
        <v>43</v>
      </c>
      <c r="X77" s="13"/>
      <c r="AG77">
        <v>52</v>
      </c>
    </row>
    <row r="78" spans="1:46" x14ac:dyDescent="0.25">
      <c r="A78" s="23" t="s">
        <v>73</v>
      </c>
      <c r="B78" s="35" t="s">
        <v>138</v>
      </c>
      <c r="C78" s="20"/>
      <c r="D78" s="5"/>
      <c r="E78" s="5"/>
      <c r="F78" s="5"/>
      <c r="G78" s="5"/>
      <c r="H78" s="5"/>
      <c r="I78" s="5"/>
      <c r="J78" s="5"/>
      <c r="K78" s="5">
        <v>45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4"/>
      <c r="Y78" s="8"/>
      <c r="Z78" s="9"/>
      <c r="AA78" s="10"/>
      <c r="AB78" s="10"/>
      <c r="AC78" s="10"/>
      <c r="AD78" s="10"/>
      <c r="AE78" s="10"/>
      <c r="AF78" s="10"/>
      <c r="AG78" s="10">
        <v>35</v>
      </c>
      <c r="AH78" s="10"/>
      <c r="AI78" s="10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1:46" x14ac:dyDescent="0.25">
      <c r="A79" s="21" t="s">
        <v>74</v>
      </c>
      <c r="B79" s="35"/>
      <c r="C79" s="20"/>
      <c r="D79" s="5"/>
      <c r="E79" s="5"/>
      <c r="F79" s="5"/>
      <c r="G79" s="5"/>
      <c r="H79" s="5"/>
      <c r="I79" s="5"/>
      <c r="J79" s="5"/>
      <c r="K79" s="5">
        <v>43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4"/>
      <c r="Y79" s="5"/>
      <c r="Z79" s="5"/>
      <c r="AA79" s="5"/>
      <c r="AB79" s="5"/>
      <c r="AC79" s="5"/>
      <c r="AD79" s="5"/>
      <c r="AE79" s="5"/>
      <c r="AF79" s="5"/>
      <c r="AG79" s="5">
        <v>36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x14ac:dyDescent="0.25">
      <c r="A80" s="21" t="s">
        <v>75</v>
      </c>
      <c r="B80" s="35"/>
      <c r="C80" s="20"/>
      <c r="D80" s="5"/>
      <c r="E80" s="5"/>
      <c r="F80" s="5"/>
      <c r="G80" s="5"/>
      <c r="H80" s="5"/>
      <c r="I80" s="5"/>
      <c r="J80" s="5"/>
      <c r="K80" s="5">
        <v>42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4"/>
      <c r="Y80" s="5"/>
      <c r="Z80" s="5"/>
      <c r="AA80" s="5"/>
      <c r="AB80" s="5"/>
      <c r="AC80" s="5"/>
      <c r="AD80" s="5"/>
      <c r="AE80" s="5"/>
      <c r="AF80" s="5"/>
      <c r="AG80" s="5">
        <v>42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x14ac:dyDescent="0.25">
      <c r="A81" s="21" t="s">
        <v>76</v>
      </c>
      <c r="B81" s="35"/>
      <c r="C81" s="20"/>
      <c r="D81" s="5"/>
      <c r="E81" s="5"/>
      <c r="F81" s="5"/>
      <c r="G81" s="5"/>
      <c r="H81" s="5"/>
      <c r="I81" s="5"/>
      <c r="J81" s="5"/>
      <c r="K81" s="5">
        <v>44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4"/>
      <c r="Y81" s="5"/>
      <c r="Z81" s="5"/>
      <c r="AA81" s="5"/>
      <c r="AB81" s="5"/>
      <c r="AC81" s="5"/>
      <c r="AD81" s="5"/>
      <c r="AE81" s="5"/>
      <c r="AF81" s="5"/>
      <c r="AG81" s="5">
        <v>43</v>
      </c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x14ac:dyDescent="0.25">
      <c r="A82" s="21" t="s">
        <v>77</v>
      </c>
      <c r="B82" s="35"/>
      <c r="C82" s="20"/>
      <c r="D82" s="5"/>
      <c r="E82" s="5"/>
      <c r="F82" s="5"/>
      <c r="G82" s="5"/>
      <c r="H82" s="5"/>
      <c r="I82" s="5"/>
      <c r="J82" s="5"/>
      <c r="K82" s="5">
        <v>43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4"/>
      <c r="Y82" s="5"/>
      <c r="Z82" s="5"/>
      <c r="AA82" s="5"/>
      <c r="AB82" s="5"/>
      <c r="AC82" s="5"/>
      <c r="AD82" s="5"/>
      <c r="AE82" s="5"/>
      <c r="AF82" s="5"/>
      <c r="AG82" s="5">
        <v>47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x14ac:dyDescent="0.25">
      <c r="A83" s="21" t="s">
        <v>78</v>
      </c>
      <c r="B83" s="35"/>
      <c r="C83" s="20"/>
      <c r="D83" s="5"/>
      <c r="E83" s="5"/>
      <c r="F83" s="5"/>
      <c r="G83" s="5"/>
      <c r="H83" s="5"/>
      <c r="I83" s="5"/>
      <c r="J83" s="5"/>
      <c r="K83" s="5">
        <v>44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4" t="s">
        <v>122</v>
      </c>
      <c r="Y83" s="5"/>
      <c r="Z83" s="5"/>
      <c r="AA83" s="5"/>
      <c r="AB83" s="5"/>
      <c r="AC83" s="5"/>
      <c r="AD83" s="5"/>
      <c r="AE83" s="5"/>
      <c r="AF83" s="5"/>
      <c r="AG83" s="5">
        <v>47</v>
      </c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46" x14ac:dyDescent="0.25">
      <c r="A84" s="21" t="s">
        <v>79</v>
      </c>
      <c r="B84" s="35"/>
      <c r="C84" s="20"/>
      <c r="D84" s="5"/>
      <c r="E84" s="5"/>
      <c r="F84" s="5"/>
      <c r="G84" s="5"/>
      <c r="H84" s="5"/>
      <c r="I84" s="5"/>
      <c r="J84" s="5"/>
      <c r="K84" s="5">
        <v>44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4"/>
      <c r="Y84" s="5"/>
      <c r="Z84" s="5"/>
      <c r="AA84" s="5"/>
      <c r="AB84" s="5"/>
      <c r="AC84" s="5"/>
      <c r="AD84" s="5"/>
      <c r="AE84" s="5"/>
      <c r="AF84" s="5"/>
      <c r="AG84" s="5">
        <v>46</v>
      </c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 x14ac:dyDescent="0.25">
      <c r="A85" s="21" t="s">
        <v>80</v>
      </c>
      <c r="B85" s="35"/>
      <c r="C85" s="2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4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 x14ac:dyDescent="0.25">
      <c r="A86" s="21" t="s">
        <v>81</v>
      </c>
      <c r="B86" s="35"/>
      <c r="C86" s="20"/>
      <c r="D86" s="5"/>
      <c r="E86" s="5"/>
      <c r="F86" s="5"/>
      <c r="G86" s="5"/>
      <c r="H86" s="5"/>
      <c r="I86" s="5"/>
      <c r="J86" s="5"/>
      <c r="K86" s="5">
        <v>43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4" t="s">
        <v>122</v>
      </c>
      <c r="Y86" s="5"/>
      <c r="Z86" s="5"/>
      <c r="AA86" s="5"/>
      <c r="AB86" s="5"/>
      <c r="AC86" s="5"/>
      <c r="AD86" s="5"/>
      <c r="AE86" s="5"/>
      <c r="AF86" s="5"/>
      <c r="AG86" s="5">
        <v>48</v>
      </c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x14ac:dyDescent="0.25">
      <c r="A87" s="21" t="s">
        <v>82</v>
      </c>
      <c r="B87" s="35"/>
      <c r="C87" s="20"/>
      <c r="D87" s="5"/>
      <c r="E87" s="5"/>
      <c r="F87" s="5"/>
      <c r="G87" s="5"/>
      <c r="H87" s="5"/>
      <c r="I87" s="5"/>
      <c r="J87" s="5"/>
      <c r="K87" s="5">
        <v>46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4" t="s">
        <v>122</v>
      </c>
      <c r="Y87" s="5"/>
      <c r="Z87" s="5"/>
      <c r="AA87" s="5"/>
      <c r="AB87" s="5"/>
      <c r="AC87" s="5"/>
      <c r="AD87" s="5"/>
      <c r="AE87" s="5"/>
      <c r="AF87" s="5"/>
      <c r="AG87" s="5">
        <v>49</v>
      </c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1:46" x14ac:dyDescent="0.25">
      <c r="A88" s="21" t="s">
        <v>83</v>
      </c>
      <c r="B88" s="35"/>
      <c r="C88" s="20"/>
      <c r="D88" s="5"/>
      <c r="E88" s="5"/>
      <c r="F88" s="5"/>
      <c r="G88" s="5"/>
      <c r="H88" s="5"/>
      <c r="I88" s="5"/>
      <c r="J88" s="5"/>
      <c r="K88" s="5">
        <v>42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4"/>
      <c r="Y88" s="5"/>
      <c r="Z88" s="5"/>
      <c r="AA88" s="5"/>
      <c r="AB88" s="5"/>
      <c r="AC88" s="5"/>
      <c r="AD88" s="5"/>
      <c r="AE88" s="5"/>
      <c r="AF88" s="5"/>
      <c r="AG88" s="5">
        <v>54</v>
      </c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1:46" x14ac:dyDescent="0.25">
      <c r="A89" s="21" t="s">
        <v>84</v>
      </c>
      <c r="B89" s="39"/>
      <c r="C89" s="20"/>
      <c r="D89" s="5"/>
      <c r="E89" s="5"/>
      <c r="F89" s="5"/>
      <c r="G89" s="5"/>
      <c r="H89" s="5"/>
      <c r="I89" s="5"/>
      <c r="J89" s="5"/>
      <c r="K89" s="5">
        <v>43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4" t="s">
        <v>122</v>
      </c>
      <c r="Y89" s="5"/>
      <c r="Z89" s="5"/>
      <c r="AA89" s="5"/>
      <c r="AB89" s="5"/>
      <c r="AC89" s="5"/>
      <c r="AD89" s="5"/>
      <c r="AE89" s="5"/>
      <c r="AF89" s="5"/>
      <c r="AG89" s="5">
        <v>52</v>
      </c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 x14ac:dyDescent="0.25">
      <c r="A90" s="22" t="s">
        <v>85</v>
      </c>
      <c r="B90" s="36" t="s">
        <v>131</v>
      </c>
      <c r="C90" s="17"/>
      <c r="K90">
        <v>46</v>
      </c>
      <c r="X90" s="13"/>
      <c r="Y90" s="3"/>
      <c r="Z90" s="4"/>
      <c r="AA90" s="2"/>
      <c r="AB90" s="2"/>
      <c r="AC90" s="2"/>
      <c r="AD90" s="2"/>
      <c r="AE90" s="2"/>
      <c r="AF90" s="2"/>
      <c r="AG90" s="2">
        <v>37</v>
      </c>
      <c r="AH90" s="2"/>
      <c r="AI90" s="2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x14ac:dyDescent="0.25">
      <c r="A91" s="11" t="s">
        <v>86</v>
      </c>
      <c r="B91" s="37"/>
      <c r="C91" s="17"/>
      <c r="K91">
        <v>43</v>
      </c>
      <c r="X91" s="13"/>
      <c r="AG91">
        <v>38</v>
      </c>
    </row>
    <row r="92" spans="1:46" x14ac:dyDescent="0.25">
      <c r="A92" s="11" t="s">
        <v>87</v>
      </c>
      <c r="B92" s="37"/>
      <c r="C92" s="17"/>
      <c r="K92">
        <v>44</v>
      </c>
      <c r="X92" s="13"/>
      <c r="AG92">
        <v>41</v>
      </c>
    </row>
    <row r="93" spans="1:46" x14ac:dyDescent="0.25">
      <c r="A93" s="11" t="s">
        <v>88</v>
      </c>
      <c r="B93" s="37"/>
      <c r="C93" s="17"/>
      <c r="K93">
        <v>44</v>
      </c>
      <c r="X93" s="13"/>
      <c r="AG93">
        <v>48</v>
      </c>
      <c r="AH93" t="s">
        <v>118</v>
      </c>
    </row>
    <row r="94" spans="1:46" x14ac:dyDescent="0.25">
      <c r="A94" s="11" t="s">
        <v>89</v>
      </c>
      <c r="B94" s="37"/>
      <c r="C94" s="17"/>
      <c r="K94">
        <v>42</v>
      </c>
      <c r="X94" s="13"/>
      <c r="AG94">
        <v>44</v>
      </c>
    </row>
    <row r="95" spans="1:46" x14ac:dyDescent="0.25">
      <c r="A95" s="11" t="s">
        <v>90</v>
      </c>
      <c r="B95" s="37"/>
      <c r="C95" s="17"/>
      <c r="K95">
        <v>45</v>
      </c>
      <c r="X95" s="13"/>
      <c r="AG95">
        <v>48</v>
      </c>
    </row>
    <row r="96" spans="1:46" x14ac:dyDescent="0.25">
      <c r="A96" s="11" t="s">
        <v>91</v>
      </c>
      <c r="B96" s="37"/>
      <c r="C96" s="17"/>
      <c r="K96">
        <v>43</v>
      </c>
      <c r="X96" s="13" t="s">
        <v>122</v>
      </c>
      <c r="AG96">
        <v>49</v>
      </c>
    </row>
    <row r="97" spans="1:46" x14ac:dyDescent="0.25">
      <c r="A97" s="11" t="s">
        <v>92</v>
      </c>
      <c r="B97" s="37"/>
      <c r="C97" s="17"/>
      <c r="K97">
        <v>42</v>
      </c>
      <c r="X97" s="13"/>
      <c r="AG97">
        <v>49</v>
      </c>
    </row>
    <row r="98" spans="1:46" x14ac:dyDescent="0.25">
      <c r="A98" s="11" t="s">
        <v>93</v>
      </c>
      <c r="B98" s="37"/>
      <c r="C98" s="17"/>
      <c r="K98">
        <v>44</v>
      </c>
      <c r="X98" s="13"/>
      <c r="AG98">
        <v>49</v>
      </c>
    </row>
    <row r="99" spans="1:46" x14ac:dyDescent="0.25">
      <c r="A99" s="11" t="s">
        <v>94</v>
      </c>
      <c r="B99" s="37"/>
      <c r="C99" s="17"/>
      <c r="K99">
        <v>47</v>
      </c>
      <c r="X99" s="13"/>
      <c r="AG99">
        <v>50</v>
      </c>
    </row>
    <row r="100" spans="1:46" x14ac:dyDescent="0.25">
      <c r="A100" s="11" t="s">
        <v>95</v>
      </c>
      <c r="B100" s="37"/>
      <c r="C100" s="17"/>
      <c r="K100">
        <v>42</v>
      </c>
      <c r="X100" s="13"/>
      <c r="AG100">
        <v>51</v>
      </c>
    </row>
    <row r="101" spans="1:46" x14ac:dyDescent="0.25">
      <c r="A101" s="24" t="s">
        <v>96</v>
      </c>
      <c r="B101" s="38"/>
      <c r="C101" s="18"/>
      <c r="D101" s="12"/>
      <c r="E101" s="12"/>
      <c r="F101" s="12"/>
      <c r="G101" s="12"/>
      <c r="H101" s="12"/>
      <c r="I101" s="12"/>
      <c r="J101" s="12"/>
      <c r="K101" s="12">
        <v>43</v>
      </c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5"/>
      <c r="Y101" s="12"/>
      <c r="Z101" s="12"/>
      <c r="AA101" s="12"/>
      <c r="AB101" s="12"/>
      <c r="AC101" s="12"/>
      <c r="AD101" s="12"/>
      <c r="AE101" s="12"/>
      <c r="AF101" s="12"/>
      <c r="AG101" s="12">
        <v>53</v>
      </c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</row>
  </sheetData>
  <sortState ref="C198:AB221">
    <sortCondition ref="C198"/>
  </sortState>
  <mergeCells count="18">
    <mergeCell ref="C2:X2"/>
    <mergeCell ref="Y2:AT2"/>
    <mergeCell ref="Y3:AB3"/>
    <mergeCell ref="AC3:AI3"/>
    <mergeCell ref="AJ3:AS3"/>
    <mergeCell ref="AT3:AT4"/>
    <mergeCell ref="C3:F3"/>
    <mergeCell ref="G3:M3"/>
    <mergeCell ref="N3:W3"/>
    <mergeCell ref="X3:X4"/>
    <mergeCell ref="B18:B29"/>
    <mergeCell ref="B6:B17"/>
    <mergeCell ref="B90:B101"/>
    <mergeCell ref="B78:B89"/>
    <mergeCell ref="B66:B77"/>
    <mergeCell ref="B54:B65"/>
    <mergeCell ref="B42:B53"/>
    <mergeCell ref="B30:B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zoomScaleNormal="100" workbookViewId="0">
      <selection activeCell="G35" sqref="G35"/>
    </sheetView>
  </sheetViews>
  <sheetFormatPr defaultRowHeight="15" x14ac:dyDescent="0.25"/>
  <cols>
    <col min="1" max="1" width="10.42578125" customWidth="1"/>
    <col min="2" max="2" width="11" bestFit="1" customWidth="1"/>
    <col min="3" max="3" width="8.85546875" bestFit="1" customWidth="1"/>
  </cols>
  <sheetData>
    <row r="1" spans="1:25" x14ac:dyDescent="0.25">
      <c r="A1" t="s">
        <v>225</v>
      </c>
    </row>
    <row r="2" spans="1:25" x14ac:dyDescent="0.25">
      <c r="A2" t="s">
        <v>0</v>
      </c>
      <c r="B2" t="s">
        <v>224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5" t="s">
        <v>175</v>
      </c>
      <c r="B3" s="5"/>
      <c r="C3" s="5" t="s">
        <v>156</v>
      </c>
      <c r="D3" s="5" t="s">
        <v>155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t="s">
        <v>223</v>
      </c>
      <c r="B4" s="34">
        <v>44516.482463219203</v>
      </c>
      <c r="C4" s="1">
        <f>AVERAGE(B4:B11)</f>
        <v>44380.240975105051</v>
      </c>
      <c r="D4" s="1">
        <f>CONFIDENCE(0.5, C6, 8)</f>
        <v>186.44347803422767</v>
      </c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t="s">
        <v>222</v>
      </c>
      <c r="B5" s="34">
        <v>44255.809233645603</v>
      </c>
      <c r="C5" s="5" t="s">
        <v>152</v>
      </c>
      <c r="D5" s="5" t="s">
        <v>151</v>
      </c>
      <c r="K5" s="2"/>
      <c r="L5" s="2"/>
      <c r="M5" s="2"/>
      <c r="N5" s="3"/>
      <c r="O5" s="3"/>
      <c r="P5" s="3"/>
      <c r="Q5" s="3"/>
      <c r="R5" s="3"/>
      <c r="S5" s="4"/>
      <c r="T5" s="4"/>
      <c r="U5" s="4"/>
      <c r="V5" s="3"/>
      <c r="W5" s="3"/>
      <c r="X5" s="3"/>
      <c r="Y5" s="3"/>
    </row>
    <row r="6" spans="1:25" x14ac:dyDescent="0.25">
      <c r="A6" t="s">
        <v>221</v>
      </c>
      <c r="B6" s="34">
        <v>45819.315006769197</v>
      </c>
      <c r="C6" s="1">
        <f>_xlfn.STDEV.S(B4:B11)</f>
        <v>781.83810851199098</v>
      </c>
      <c r="D6" s="1">
        <f>C4+D4</f>
        <v>44566.684453139278</v>
      </c>
      <c r="K6" s="2"/>
      <c r="L6" s="2"/>
      <c r="M6" s="2"/>
      <c r="N6" s="3"/>
      <c r="O6" s="3"/>
      <c r="P6" s="3"/>
      <c r="Q6" s="3"/>
      <c r="R6" s="3"/>
      <c r="S6" s="2"/>
      <c r="T6" s="2"/>
      <c r="U6" s="2"/>
      <c r="V6" s="3"/>
      <c r="W6" s="3"/>
      <c r="X6" s="3"/>
      <c r="Y6" s="3"/>
    </row>
    <row r="7" spans="1:25" x14ac:dyDescent="0.25">
      <c r="A7" t="s">
        <v>220</v>
      </c>
      <c r="B7" s="34">
        <v>44087.775227513499</v>
      </c>
      <c r="C7" s="5" t="s">
        <v>148</v>
      </c>
      <c r="D7" s="5" t="s">
        <v>147</v>
      </c>
      <c r="K7" s="2"/>
      <c r="L7" s="2"/>
      <c r="M7" s="2"/>
      <c r="N7" s="3"/>
      <c r="O7" s="3"/>
      <c r="P7" s="3"/>
      <c r="Q7" s="3"/>
      <c r="R7" s="3"/>
      <c r="S7" s="2"/>
      <c r="T7" s="2"/>
      <c r="U7" s="2"/>
      <c r="V7" s="3"/>
      <c r="W7" s="3"/>
      <c r="X7" s="3"/>
      <c r="Y7" s="3"/>
    </row>
    <row r="8" spans="1:25" x14ac:dyDescent="0.25">
      <c r="A8" t="s">
        <v>219</v>
      </c>
      <c r="B8" s="34">
        <v>43644.426463093201</v>
      </c>
      <c r="C8" s="27">
        <f>C6/C4</f>
        <v>1.7616806293380888E-2</v>
      </c>
      <c r="D8" s="1">
        <f>C4-D4</f>
        <v>44193.797497070824</v>
      </c>
      <c r="K8" s="2"/>
      <c r="L8" s="2"/>
      <c r="M8" s="2"/>
      <c r="N8" s="3"/>
      <c r="O8" s="3"/>
      <c r="P8" s="3"/>
      <c r="Q8" s="3"/>
      <c r="R8" s="3"/>
      <c r="S8" s="2"/>
      <c r="T8" s="2"/>
      <c r="U8" s="2"/>
      <c r="V8" s="3"/>
      <c r="W8" s="3"/>
      <c r="X8" s="3"/>
      <c r="Y8" s="3"/>
    </row>
    <row r="9" spans="1:25" x14ac:dyDescent="0.25">
      <c r="A9" t="s">
        <v>218</v>
      </c>
      <c r="B9" s="34">
        <v>44039.1783519733</v>
      </c>
      <c r="C9" s="11"/>
      <c r="K9" s="2"/>
      <c r="L9" s="2"/>
      <c r="M9" s="2"/>
      <c r="N9" s="3"/>
      <c r="O9" s="3"/>
      <c r="P9" s="3"/>
      <c r="Q9" s="3"/>
      <c r="R9" s="3"/>
      <c r="S9" s="2"/>
      <c r="T9" s="2"/>
      <c r="U9" s="2"/>
      <c r="V9" s="3"/>
      <c r="W9" s="3"/>
      <c r="X9" s="3"/>
      <c r="Y9" s="3"/>
    </row>
    <row r="10" spans="1:25" x14ac:dyDescent="0.25">
      <c r="A10" t="s">
        <v>217</v>
      </c>
      <c r="B10" s="34">
        <v>43494.6896846831</v>
      </c>
      <c r="C10" s="11"/>
      <c r="K10" s="2"/>
      <c r="L10" s="2"/>
      <c r="M10" s="2"/>
      <c r="N10" s="3"/>
      <c r="O10" s="3"/>
      <c r="P10" s="3"/>
      <c r="Q10" s="3"/>
      <c r="R10" s="3"/>
      <c r="S10" s="2"/>
      <c r="T10" s="2"/>
      <c r="U10" s="2"/>
      <c r="V10" s="3"/>
      <c r="W10" s="3"/>
      <c r="X10" s="3"/>
      <c r="Y10" s="3"/>
    </row>
    <row r="11" spans="1:25" x14ac:dyDescent="0.25">
      <c r="A11" t="s">
        <v>216</v>
      </c>
      <c r="B11" s="34">
        <v>45184.251369943297</v>
      </c>
      <c r="C11" s="11"/>
      <c r="K11" s="2"/>
      <c r="L11" s="2"/>
      <c r="M11" s="2"/>
      <c r="N11" s="3"/>
      <c r="O11" s="3"/>
      <c r="P11" s="3"/>
      <c r="Q11" s="3"/>
      <c r="R11" s="3"/>
      <c r="S11" s="2"/>
      <c r="T11" s="2"/>
      <c r="U11" s="2"/>
      <c r="V11" s="3"/>
      <c r="W11" s="3"/>
      <c r="X11" s="3"/>
      <c r="Y11" s="3"/>
    </row>
    <row r="12" spans="1:25" x14ac:dyDescent="0.25">
      <c r="A12" s="5" t="s">
        <v>124</v>
      </c>
      <c r="B12" s="5"/>
      <c r="C12" s="5" t="s">
        <v>156</v>
      </c>
      <c r="D12" s="5" t="s">
        <v>155</v>
      </c>
      <c r="K12" s="2"/>
      <c r="L12" s="2"/>
      <c r="M12" s="2"/>
      <c r="N12" s="3"/>
      <c r="O12" s="3"/>
      <c r="P12" s="3"/>
      <c r="Q12" s="3"/>
      <c r="R12" s="3"/>
      <c r="S12" s="2"/>
      <c r="T12" s="2"/>
      <c r="U12" s="2"/>
      <c r="V12" s="3"/>
      <c r="W12" s="3"/>
      <c r="X12" s="3"/>
      <c r="Y12" s="3"/>
    </row>
    <row r="13" spans="1:25" x14ac:dyDescent="0.25">
      <c r="A13" t="s">
        <v>215</v>
      </c>
      <c r="B13" s="32">
        <v>47182.282279041698</v>
      </c>
      <c r="C13" s="1">
        <f>AVERAGE(B13:B20)</f>
        <v>47250.400119522084</v>
      </c>
      <c r="D13" s="1">
        <f>CONFIDENCE(0.5, C15, 7)</f>
        <v>383.32058151906745</v>
      </c>
      <c r="K13" s="2"/>
      <c r="L13" s="2"/>
      <c r="M13" s="2"/>
      <c r="N13" s="3"/>
      <c r="O13" s="3"/>
      <c r="P13" s="3"/>
      <c r="Q13" s="3"/>
      <c r="R13" s="3"/>
      <c r="S13" s="2"/>
      <c r="T13" s="2"/>
      <c r="U13" s="2"/>
      <c r="V13" s="3"/>
      <c r="W13" s="3"/>
      <c r="X13" s="3"/>
      <c r="Y13" s="3"/>
    </row>
    <row r="14" spans="1:25" x14ac:dyDescent="0.25">
      <c r="A14" t="s">
        <v>214</v>
      </c>
      <c r="B14" s="33" t="s">
        <v>157</v>
      </c>
      <c r="C14" s="5" t="s">
        <v>152</v>
      </c>
      <c r="D14" s="5" t="s">
        <v>151</v>
      </c>
      <c r="K14" s="2"/>
      <c r="L14" s="2"/>
      <c r="M14" s="2"/>
      <c r="N14" s="3"/>
      <c r="O14" s="3"/>
      <c r="P14" s="3"/>
      <c r="Q14" s="3"/>
      <c r="R14" s="3"/>
      <c r="S14" s="2"/>
      <c r="T14" s="2"/>
      <c r="U14" s="2"/>
      <c r="V14" s="3"/>
      <c r="W14" s="3"/>
      <c r="X14" s="3"/>
      <c r="Y14" s="3"/>
    </row>
    <row r="15" spans="1:25" x14ac:dyDescent="0.25">
      <c r="A15" t="s">
        <v>213</v>
      </c>
      <c r="B15" s="32">
        <v>45765.424021377199</v>
      </c>
      <c r="C15" s="1">
        <f>_xlfn.STDEV.S(B13:B20)</f>
        <v>1503.6120724107118</v>
      </c>
      <c r="D15" s="1">
        <f>C13+D13</f>
        <v>47633.720701041151</v>
      </c>
      <c r="K15" s="2"/>
      <c r="L15" s="3"/>
      <c r="M15" s="2"/>
      <c r="N15" s="3"/>
      <c r="O15" s="3"/>
      <c r="P15" s="3"/>
      <c r="Q15" s="3"/>
      <c r="R15" s="3"/>
      <c r="S15" s="2"/>
      <c r="T15" s="2"/>
      <c r="U15" s="2"/>
      <c r="V15" s="3"/>
      <c r="W15" s="3"/>
      <c r="X15" s="3"/>
      <c r="Y15" s="3"/>
    </row>
    <row r="16" spans="1:25" x14ac:dyDescent="0.25">
      <c r="A16" t="s">
        <v>212</v>
      </c>
      <c r="B16" s="32">
        <v>45390.544902065201</v>
      </c>
      <c r="C16" s="5" t="s">
        <v>148</v>
      </c>
      <c r="D16" s="5" t="s">
        <v>147</v>
      </c>
      <c r="K16" s="3"/>
      <c r="M16" s="3"/>
      <c r="N16" s="3"/>
      <c r="O16" s="3"/>
      <c r="P16" s="3"/>
      <c r="Q16" s="3"/>
      <c r="R16" s="3"/>
      <c r="S16" s="2"/>
      <c r="T16" s="2"/>
      <c r="U16" s="2"/>
      <c r="V16" s="3"/>
      <c r="W16" s="3"/>
      <c r="X16" s="3"/>
      <c r="Y16" s="3"/>
    </row>
    <row r="17" spans="1:22" x14ac:dyDescent="0.25">
      <c r="A17" t="s">
        <v>211</v>
      </c>
      <c r="B17" s="32">
        <v>49773.308624455101</v>
      </c>
      <c r="C17" s="27">
        <f>C15/C13</f>
        <v>3.1822208248126052E-2</v>
      </c>
      <c r="D17" s="1">
        <f>C13-D13</f>
        <v>46867.079538003018</v>
      </c>
    </row>
    <row r="18" spans="1:22" x14ac:dyDescent="0.25">
      <c r="A18" t="s">
        <v>210</v>
      </c>
      <c r="B18" s="32">
        <v>46654.718523486299</v>
      </c>
      <c r="D18" s="5" t="s">
        <v>144</v>
      </c>
    </row>
    <row r="19" spans="1:22" x14ac:dyDescent="0.25">
      <c r="A19" t="s">
        <v>209</v>
      </c>
      <c r="B19" s="32">
        <v>47802.668853928502</v>
      </c>
      <c r="D19" s="27">
        <f>AVERAGE(B13:B20)/AVERAGE(B4:B11)</f>
        <v>1.0646720045082008</v>
      </c>
    </row>
    <row r="20" spans="1:22" x14ac:dyDescent="0.25">
      <c r="A20" t="s">
        <v>208</v>
      </c>
      <c r="B20" s="32">
        <v>48183.853632300597</v>
      </c>
      <c r="C20" s="11"/>
    </row>
    <row r="21" spans="1:22" x14ac:dyDescent="0.25">
      <c r="A21" s="5" t="s">
        <v>123</v>
      </c>
      <c r="B21" s="5"/>
      <c r="C21" s="5" t="s">
        <v>156</v>
      </c>
      <c r="D21" s="5" t="s">
        <v>155</v>
      </c>
    </row>
    <row r="22" spans="1:22" x14ac:dyDescent="0.25">
      <c r="A22" t="s">
        <v>207</v>
      </c>
      <c r="B22" s="31">
        <v>47015.332964457099</v>
      </c>
      <c r="C22" s="1">
        <f>AVERAGE(B22:B29)</f>
        <v>46542.047202173017</v>
      </c>
      <c r="D22" s="1">
        <f>CONFIDENCE(0.5, C24, 8)</f>
        <v>457.95153447550149</v>
      </c>
    </row>
    <row r="23" spans="1:22" x14ac:dyDescent="0.25">
      <c r="A23" t="s">
        <v>206</v>
      </c>
      <c r="B23" s="31">
        <v>48076.383936889702</v>
      </c>
      <c r="C23" s="5" t="s">
        <v>152</v>
      </c>
      <c r="D23" s="5" t="s">
        <v>151</v>
      </c>
    </row>
    <row r="24" spans="1:22" x14ac:dyDescent="0.25">
      <c r="A24" t="s">
        <v>205</v>
      </c>
      <c r="B24" s="31">
        <v>47697.007358780102</v>
      </c>
      <c r="C24" s="1">
        <f>_xlfn.STDEV.S(B22:B29)</f>
        <v>1920.3887702564716</v>
      </c>
      <c r="D24" s="1">
        <f>C22+D22</f>
        <v>46999.998736648515</v>
      </c>
    </row>
    <row r="25" spans="1:22" x14ac:dyDescent="0.25">
      <c r="A25" t="s">
        <v>204</v>
      </c>
      <c r="B25" s="31">
        <v>45890.649471552002</v>
      </c>
      <c r="C25" s="5" t="s">
        <v>148</v>
      </c>
      <c r="D25" s="5" t="s">
        <v>147</v>
      </c>
      <c r="L25" s="16"/>
    </row>
    <row r="26" spans="1:22" x14ac:dyDescent="0.25">
      <c r="A26" t="s">
        <v>203</v>
      </c>
      <c r="B26" s="31">
        <v>42523.680178782</v>
      </c>
      <c r="C26" s="27">
        <f>C24/C22</f>
        <v>4.1261373009969571E-2</v>
      </c>
      <c r="D26" s="1">
        <f>C22-D22</f>
        <v>46084.095667697518</v>
      </c>
      <c r="K26" s="16"/>
      <c r="L26" s="16"/>
      <c r="M26" s="16"/>
      <c r="N26" s="16"/>
      <c r="O26" s="16"/>
      <c r="P26" s="16"/>
      <c r="S26" s="16"/>
      <c r="T26" s="16"/>
      <c r="U26" s="16"/>
      <c r="V26" s="16"/>
    </row>
    <row r="27" spans="1:22" x14ac:dyDescent="0.25">
      <c r="A27" t="s">
        <v>202</v>
      </c>
      <c r="B27" s="31">
        <v>45609.402365248599</v>
      </c>
      <c r="C27" s="11"/>
      <c r="D27" s="5" t="s">
        <v>144</v>
      </c>
      <c r="K27" s="16"/>
      <c r="L27" s="4"/>
      <c r="M27" s="16"/>
      <c r="N27" s="16"/>
      <c r="O27" s="16"/>
      <c r="P27" s="16"/>
      <c r="S27" s="16"/>
      <c r="T27" s="16"/>
      <c r="U27" s="16"/>
      <c r="V27" s="16"/>
    </row>
    <row r="28" spans="1:22" x14ac:dyDescent="0.25">
      <c r="A28" t="s">
        <v>201</v>
      </c>
      <c r="B28" s="31">
        <v>46900.1796839198</v>
      </c>
      <c r="C28" s="11"/>
      <c r="D28" s="27">
        <f>AVERAGE(B22:B29)/AVERAGE(B4:B11)</f>
        <v>1.0487110069609722</v>
      </c>
      <c r="K28" s="4"/>
      <c r="L28" s="2"/>
      <c r="M28" s="4"/>
      <c r="N28" s="16"/>
      <c r="O28" s="16"/>
      <c r="P28" s="16"/>
      <c r="S28" s="4"/>
      <c r="T28" s="4"/>
      <c r="U28" s="4"/>
      <c r="V28" s="16"/>
    </row>
    <row r="29" spans="1:22" x14ac:dyDescent="0.25">
      <c r="A29" t="s">
        <v>200</v>
      </c>
      <c r="B29" s="31">
        <v>48623.741657754799</v>
      </c>
      <c r="C29" s="11"/>
      <c r="K29" s="2"/>
      <c r="L29" s="2"/>
      <c r="M29" s="2"/>
      <c r="N29" s="16"/>
      <c r="O29" s="16"/>
      <c r="P29" s="16"/>
      <c r="S29" s="2"/>
      <c r="T29" s="2"/>
      <c r="U29" s="2"/>
      <c r="V29" s="16"/>
    </row>
    <row r="30" spans="1:22" x14ac:dyDescent="0.25">
      <c r="A30" s="5" t="s">
        <v>175</v>
      </c>
      <c r="B30" s="5"/>
      <c r="C30" s="5" t="s">
        <v>156</v>
      </c>
      <c r="D30" s="5" t="s">
        <v>155</v>
      </c>
      <c r="K30" s="2"/>
      <c r="L30" s="2"/>
      <c r="M30" s="2"/>
      <c r="N30" s="16"/>
      <c r="O30" s="16"/>
      <c r="P30" s="16"/>
      <c r="S30" s="2"/>
      <c r="T30" s="2"/>
      <c r="U30" s="2"/>
      <c r="V30" s="16"/>
    </row>
    <row r="31" spans="1:22" x14ac:dyDescent="0.25">
      <c r="A31" t="s">
        <v>199</v>
      </c>
      <c r="B31" s="34">
        <v>66.948663966466995</v>
      </c>
      <c r="C31" s="1">
        <f>AVERAGE(B31:B38)</f>
        <v>61.54846950229247</v>
      </c>
      <c r="D31" s="1">
        <f>CONFIDENCE(0.5, C33, 8)</f>
        <v>0.92466854397310005</v>
      </c>
      <c r="K31" s="2"/>
      <c r="L31" s="2"/>
      <c r="M31" s="2"/>
      <c r="N31" s="16"/>
      <c r="O31" s="16"/>
      <c r="P31" s="16"/>
      <c r="S31" s="2"/>
      <c r="T31" s="2"/>
      <c r="U31" s="2"/>
      <c r="V31" s="16"/>
    </row>
    <row r="32" spans="1:22" x14ac:dyDescent="0.25">
      <c r="A32" t="s">
        <v>198</v>
      </c>
      <c r="B32" s="34">
        <v>67.360841834552303</v>
      </c>
      <c r="C32" s="5" t="s">
        <v>152</v>
      </c>
      <c r="D32" s="5" t="s">
        <v>151</v>
      </c>
      <c r="K32" s="2"/>
      <c r="L32" s="2"/>
      <c r="M32" s="2"/>
      <c r="N32" s="16"/>
      <c r="O32" s="16"/>
      <c r="P32" s="16"/>
      <c r="S32" s="2"/>
      <c r="T32" s="2"/>
      <c r="U32" s="2"/>
      <c r="V32" s="16"/>
    </row>
    <row r="33" spans="1:22" x14ac:dyDescent="0.25">
      <c r="A33" t="s">
        <v>197</v>
      </c>
      <c r="B33" s="34">
        <v>62.746657815245101</v>
      </c>
      <c r="C33" s="1">
        <f>_xlfn.STDEV.S(B31:B38)</f>
        <v>3.8775349668586769</v>
      </c>
      <c r="D33" s="1">
        <f>C31+D31</f>
        <v>62.473138046265568</v>
      </c>
      <c r="K33" s="2"/>
      <c r="L33" s="2"/>
      <c r="M33" s="2"/>
      <c r="N33" s="16"/>
      <c r="O33" s="16"/>
      <c r="P33" s="16"/>
      <c r="S33" s="2"/>
      <c r="T33" s="2"/>
      <c r="U33" s="2"/>
      <c r="V33" s="16"/>
    </row>
    <row r="34" spans="1:22" x14ac:dyDescent="0.25">
      <c r="A34" t="s">
        <v>196</v>
      </c>
      <c r="B34" s="34">
        <v>61.305269196045899</v>
      </c>
      <c r="C34" s="5" t="s">
        <v>148</v>
      </c>
      <c r="D34" s="5" t="s">
        <v>147</v>
      </c>
      <c r="K34" s="2"/>
      <c r="L34" s="2"/>
      <c r="M34" s="2"/>
      <c r="N34" s="16"/>
      <c r="O34" s="16"/>
      <c r="P34" s="16"/>
      <c r="S34" s="2"/>
      <c r="T34" s="2"/>
      <c r="U34" s="2"/>
      <c r="V34" s="16"/>
    </row>
    <row r="35" spans="1:22" x14ac:dyDescent="0.25">
      <c r="A35" t="s">
        <v>195</v>
      </c>
      <c r="B35" s="34">
        <v>58.916958617963502</v>
      </c>
      <c r="C35" s="27">
        <f>C33/C31</f>
        <v>6.2999697607659472E-2</v>
      </c>
      <c r="D35" s="1">
        <f>C31-D31</f>
        <v>60.623800958319372</v>
      </c>
      <c r="K35" s="2"/>
      <c r="L35" s="2"/>
      <c r="M35" s="2"/>
      <c r="N35" s="16"/>
      <c r="O35" s="16"/>
      <c r="P35" s="16"/>
      <c r="S35" s="2"/>
      <c r="T35" s="2"/>
      <c r="U35" s="2"/>
      <c r="V35" s="16"/>
    </row>
    <row r="36" spans="1:22" x14ac:dyDescent="0.25">
      <c r="A36" t="s">
        <v>194</v>
      </c>
      <c r="B36" s="34">
        <v>59.570566097596597</v>
      </c>
      <c r="C36" s="11"/>
      <c r="K36" s="2"/>
      <c r="L36" s="2"/>
      <c r="M36" s="2"/>
      <c r="N36" s="16"/>
      <c r="O36" s="16"/>
      <c r="P36" s="16"/>
      <c r="S36" s="2"/>
      <c r="T36" s="2"/>
      <c r="U36" s="2"/>
      <c r="V36" s="16"/>
    </row>
    <row r="37" spans="1:22" x14ac:dyDescent="0.25">
      <c r="A37" t="s">
        <v>193</v>
      </c>
      <c r="B37" s="34">
        <v>56.930747796687903</v>
      </c>
      <c r="C37" s="11"/>
      <c r="K37" s="2"/>
      <c r="L37" s="2"/>
      <c r="M37" s="2"/>
      <c r="N37" s="16"/>
      <c r="O37" s="16"/>
      <c r="P37" s="16"/>
      <c r="S37" s="2"/>
      <c r="T37" s="2"/>
      <c r="U37" s="2"/>
      <c r="V37" s="16"/>
    </row>
    <row r="38" spans="1:22" x14ac:dyDescent="0.25">
      <c r="A38" t="s">
        <v>192</v>
      </c>
      <c r="B38" s="34">
        <v>58.608050693781401</v>
      </c>
      <c r="C38" s="11"/>
      <c r="K38" s="2"/>
      <c r="L38" s="2"/>
      <c r="M38" s="2"/>
      <c r="N38" s="16"/>
      <c r="O38" s="16"/>
      <c r="P38" s="16"/>
      <c r="S38" s="2"/>
      <c r="T38" s="2"/>
      <c r="U38" s="2"/>
      <c r="V38" s="16"/>
    </row>
    <row r="39" spans="1:22" x14ac:dyDescent="0.25">
      <c r="A39" s="5" t="s">
        <v>124</v>
      </c>
      <c r="B39" s="5"/>
      <c r="C39" s="5" t="s">
        <v>156</v>
      </c>
      <c r="D39" s="5" t="s">
        <v>155</v>
      </c>
      <c r="K39" s="2"/>
      <c r="M39" s="2"/>
      <c r="N39" s="16"/>
      <c r="O39" s="16"/>
      <c r="P39" s="16"/>
      <c r="S39" s="2"/>
      <c r="T39" s="2"/>
      <c r="U39" s="2"/>
      <c r="V39" s="16"/>
    </row>
    <row r="40" spans="1:22" x14ac:dyDescent="0.25">
      <c r="A40" t="s">
        <v>191</v>
      </c>
      <c r="B40" s="32">
        <v>68.854018425862193</v>
      </c>
      <c r="C40" s="1">
        <f>AVERAGE(B40:B47)</f>
        <v>66.682987996616845</v>
      </c>
      <c r="D40" s="1">
        <f>CONFIDENCE(0.5, C42, 8)</f>
        <v>0.66499195930620159</v>
      </c>
    </row>
    <row r="41" spans="1:22" x14ac:dyDescent="0.25">
      <c r="A41" t="s">
        <v>190</v>
      </c>
      <c r="B41" s="33">
        <v>64.860443670939503</v>
      </c>
      <c r="C41" s="5" t="s">
        <v>152</v>
      </c>
      <c r="D41" s="5" t="s">
        <v>151</v>
      </c>
    </row>
    <row r="42" spans="1:22" x14ac:dyDescent="0.25">
      <c r="A42" t="s">
        <v>189</v>
      </c>
      <c r="B42" s="32">
        <v>64.455225841505694</v>
      </c>
      <c r="C42" s="1">
        <f>_xlfn.STDEV.S(B40:B47)</f>
        <v>2.7885987813647004</v>
      </c>
      <c r="D42" s="1">
        <f>C40+D40</f>
        <v>67.347979955923051</v>
      </c>
    </row>
    <row r="43" spans="1:22" x14ac:dyDescent="0.25">
      <c r="A43" t="s">
        <v>188</v>
      </c>
      <c r="B43" s="32">
        <v>68.293722625265701</v>
      </c>
      <c r="C43" s="5" t="s">
        <v>148</v>
      </c>
      <c r="D43" s="5" t="s">
        <v>147</v>
      </c>
    </row>
    <row r="44" spans="1:22" x14ac:dyDescent="0.25">
      <c r="A44" t="s">
        <v>187</v>
      </c>
      <c r="B44" s="32">
        <v>69.0396233924493</v>
      </c>
      <c r="C44" s="27">
        <f>C42/C40</f>
        <v>4.1818743657770399E-2</v>
      </c>
      <c r="D44" s="1">
        <f>C40-D40</f>
        <v>66.017996037310638</v>
      </c>
    </row>
    <row r="45" spans="1:22" x14ac:dyDescent="0.25">
      <c r="A45" t="s">
        <v>186</v>
      </c>
      <c r="B45" s="32">
        <v>70.482678369506203</v>
      </c>
      <c r="C45" s="11"/>
      <c r="D45" s="5" t="s">
        <v>144</v>
      </c>
    </row>
    <row r="46" spans="1:22" x14ac:dyDescent="0.25">
      <c r="A46" t="s">
        <v>185</v>
      </c>
      <c r="B46" s="32">
        <v>64.610064068346404</v>
      </c>
      <c r="C46" s="11"/>
      <c r="D46" s="27">
        <f>AVERAGE(B40:B47)/AVERAGE(B31:B38)</f>
        <v>1.0834223586036227</v>
      </c>
    </row>
    <row r="47" spans="1:22" x14ac:dyDescent="0.25">
      <c r="A47" t="s">
        <v>184</v>
      </c>
      <c r="B47" s="32">
        <v>62.868127579059703</v>
      </c>
      <c r="C47" s="11"/>
    </row>
    <row r="48" spans="1:22" x14ac:dyDescent="0.25">
      <c r="A48" s="5" t="s">
        <v>123</v>
      </c>
      <c r="B48" s="5"/>
      <c r="C48" s="5" t="s">
        <v>156</v>
      </c>
      <c r="D48" s="5" t="s">
        <v>155</v>
      </c>
    </row>
    <row r="49" spans="1:23" x14ac:dyDescent="0.25">
      <c r="A49" t="s">
        <v>183</v>
      </c>
      <c r="B49" s="31">
        <v>62.430715978181802</v>
      </c>
      <c r="C49" s="1">
        <f>AVERAGE(B49:B56)</f>
        <v>62.692289862247989</v>
      </c>
      <c r="D49" s="1">
        <f>CONFIDENCE(0.5, C51, 8)</f>
        <v>0.36144985986941608</v>
      </c>
    </row>
    <row r="50" spans="1:23" x14ac:dyDescent="0.25">
      <c r="A50" t="s">
        <v>182</v>
      </c>
      <c r="B50" s="31">
        <v>64.623937657595505</v>
      </c>
      <c r="C50" s="5" t="s">
        <v>152</v>
      </c>
      <c r="D50" s="5" t="s">
        <v>151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x14ac:dyDescent="0.25">
      <c r="A51" t="s">
        <v>181</v>
      </c>
      <c r="B51" s="31">
        <v>61.606367317816002</v>
      </c>
      <c r="C51" s="1">
        <f>_xlfn.STDEV.S(B49:B56)</f>
        <v>1.5157155280612664</v>
      </c>
      <c r="D51" s="1">
        <f>C49+D49</f>
        <v>63.053739722117406</v>
      </c>
      <c r="K51" s="16"/>
      <c r="L51" s="4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x14ac:dyDescent="0.25">
      <c r="A52" t="s">
        <v>180</v>
      </c>
      <c r="B52" s="31">
        <v>62.554569567454401</v>
      </c>
      <c r="C52" s="5" t="s">
        <v>148</v>
      </c>
      <c r="D52" s="5" t="s">
        <v>147</v>
      </c>
      <c r="K52" s="4"/>
      <c r="L52" s="2"/>
      <c r="M52" s="4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x14ac:dyDescent="0.25">
      <c r="A53" t="s">
        <v>179</v>
      </c>
      <c r="B53" s="31">
        <v>63.545099066606198</v>
      </c>
      <c r="C53" s="27">
        <f>C51/C49</f>
        <v>2.4177064378916542E-2</v>
      </c>
      <c r="D53" s="1">
        <f>C49-D49</f>
        <v>62.330840002378572</v>
      </c>
      <c r="K53" s="2"/>
      <c r="L53" s="2"/>
      <c r="M53" s="2"/>
      <c r="N53" s="16"/>
      <c r="O53" s="16"/>
      <c r="P53" s="16"/>
      <c r="Q53" s="16"/>
      <c r="R53" s="16"/>
      <c r="S53" s="4"/>
      <c r="T53" s="4"/>
      <c r="U53" s="4"/>
      <c r="V53" s="16"/>
      <c r="W53" s="16"/>
    </row>
    <row r="54" spans="1:23" x14ac:dyDescent="0.25">
      <c r="A54" t="s">
        <v>178</v>
      </c>
      <c r="B54" s="31">
        <v>62.633955638451297</v>
      </c>
      <c r="C54" s="11"/>
      <c r="D54" s="5" t="s">
        <v>144</v>
      </c>
      <c r="K54" s="2"/>
      <c r="L54" s="2"/>
      <c r="M54" s="2"/>
      <c r="N54" s="16"/>
      <c r="O54" s="16"/>
      <c r="P54" s="16"/>
      <c r="Q54" s="16"/>
      <c r="R54" s="16"/>
      <c r="S54" s="2"/>
      <c r="T54" s="2"/>
      <c r="U54" s="2"/>
      <c r="V54" s="16"/>
      <c r="W54" s="16"/>
    </row>
    <row r="55" spans="1:23" x14ac:dyDescent="0.25">
      <c r="A55" t="s">
        <v>177</v>
      </c>
      <c r="B55" s="31">
        <v>59.882856954416098</v>
      </c>
      <c r="C55" s="11"/>
      <c r="D55" s="27">
        <f>AVERAGE(B49:B56)/AVERAGE(B31:B38)</f>
        <v>1.0185840585347603</v>
      </c>
      <c r="K55" s="2"/>
      <c r="L55" s="2"/>
      <c r="M55" s="2"/>
      <c r="N55" s="16"/>
      <c r="O55" s="16"/>
      <c r="P55" s="16"/>
      <c r="Q55" s="16"/>
      <c r="R55" s="16"/>
      <c r="S55" s="2"/>
      <c r="T55" s="2"/>
      <c r="U55" s="2"/>
      <c r="V55" s="16"/>
      <c r="W55" s="16"/>
    </row>
    <row r="56" spans="1:23" x14ac:dyDescent="0.25">
      <c r="A56" t="s">
        <v>176</v>
      </c>
      <c r="B56" s="31">
        <v>64.260816717462603</v>
      </c>
      <c r="C56" s="11"/>
      <c r="K56" s="2"/>
      <c r="L56" s="2"/>
      <c r="M56" s="2"/>
      <c r="N56" s="16"/>
      <c r="O56" s="16"/>
      <c r="P56" s="16"/>
      <c r="Q56" s="16"/>
      <c r="R56" s="16"/>
      <c r="S56" s="2"/>
      <c r="T56" s="2"/>
      <c r="U56" s="2"/>
      <c r="V56" s="16"/>
      <c r="W56" s="16"/>
    </row>
    <row r="57" spans="1:23" x14ac:dyDescent="0.25">
      <c r="A57" s="5" t="s">
        <v>175</v>
      </c>
      <c r="B57" s="5"/>
      <c r="C57" s="5" t="s">
        <v>156</v>
      </c>
      <c r="D57" s="5" t="s">
        <v>155</v>
      </c>
      <c r="K57" s="2"/>
      <c r="L57" s="2"/>
      <c r="M57" s="2"/>
      <c r="N57" s="16"/>
      <c r="O57" s="16"/>
      <c r="P57" s="16"/>
      <c r="Q57" s="16"/>
      <c r="R57" s="16"/>
      <c r="S57" s="2"/>
      <c r="T57" s="2"/>
      <c r="U57" s="2"/>
      <c r="V57" s="16"/>
      <c r="W57" s="16"/>
    </row>
    <row r="58" spans="1:23" x14ac:dyDescent="0.25">
      <c r="A58" t="s">
        <v>174</v>
      </c>
      <c r="B58" s="30">
        <v>0.46740356324968602</v>
      </c>
      <c r="C58" s="28">
        <f>AVERAGE(B58:B65)</f>
        <v>0.46822250576982488</v>
      </c>
      <c r="D58" s="1">
        <f>CONFIDENCE(0.5, C60, 8)</f>
        <v>1.2379382886676544E-2</v>
      </c>
      <c r="K58" s="2"/>
      <c r="L58" s="2"/>
      <c r="M58" s="2"/>
      <c r="N58" s="16"/>
      <c r="O58" s="16"/>
      <c r="P58" s="16"/>
      <c r="Q58" s="16"/>
      <c r="R58" s="16"/>
      <c r="S58" s="2"/>
      <c r="T58" s="2"/>
      <c r="U58" s="2"/>
      <c r="V58" s="16"/>
      <c r="W58" s="16"/>
    </row>
    <row r="59" spans="1:23" x14ac:dyDescent="0.25">
      <c r="A59" t="s">
        <v>173</v>
      </c>
      <c r="B59" s="30">
        <v>0.45309193274707699</v>
      </c>
      <c r="C59" s="5" t="s">
        <v>152</v>
      </c>
      <c r="D59" s="5" t="s">
        <v>151</v>
      </c>
      <c r="K59" s="2"/>
      <c r="L59" s="2"/>
      <c r="M59" s="2"/>
      <c r="N59" s="16"/>
      <c r="O59" s="16"/>
      <c r="P59" s="16"/>
      <c r="Q59" s="16"/>
      <c r="R59" s="16"/>
      <c r="S59" s="2"/>
      <c r="T59" s="2"/>
      <c r="U59" s="2"/>
      <c r="V59" s="16"/>
      <c r="W59" s="16"/>
    </row>
    <row r="60" spans="1:23" x14ac:dyDescent="0.25">
      <c r="A60" t="s">
        <v>172</v>
      </c>
      <c r="B60" s="30">
        <v>0.51757160241878297</v>
      </c>
      <c r="C60" s="1">
        <f>_xlfn.STDEV.S(B58:B65)</f>
        <v>5.191210442281103E-2</v>
      </c>
      <c r="D60" s="1">
        <f>C58+D58</f>
        <v>0.48060188865650144</v>
      </c>
      <c r="K60" s="2"/>
      <c r="L60" s="2"/>
      <c r="M60" s="2"/>
      <c r="N60" s="16"/>
      <c r="O60" s="16"/>
      <c r="P60" s="16"/>
      <c r="Q60" s="16"/>
      <c r="R60" s="16"/>
      <c r="S60" s="2"/>
      <c r="T60" s="2"/>
      <c r="U60" s="2"/>
      <c r="V60" s="16"/>
      <c r="W60" s="16"/>
    </row>
    <row r="61" spans="1:23" x14ac:dyDescent="0.25">
      <c r="A61" t="s">
        <v>171</v>
      </c>
      <c r="B61" s="30">
        <v>0.46071057646526198</v>
      </c>
      <c r="C61" s="5" t="s">
        <v>148</v>
      </c>
      <c r="D61" s="5" t="s">
        <v>147</v>
      </c>
      <c r="K61" s="2"/>
      <c r="L61" s="2"/>
      <c r="M61" s="2"/>
      <c r="N61" s="16"/>
      <c r="O61" s="16"/>
      <c r="P61" s="16"/>
      <c r="Q61" s="16"/>
      <c r="R61" s="16"/>
      <c r="S61" s="2"/>
      <c r="T61" s="2"/>
      <c r="U61" s="2"/>
      <c r="V61" s="16"/>
      <c r="W61" s="16"/>
    </row>
    <row r="62" spans="1:23" x14ac:dyDescent="0.25">
      <c r="A62" t="s">
        <v>170</v>
      </c>
      <c r="B62" s="30">
        <v>0.480152233401892</v>
      </c>
      <c r="C62" s="27">
        <f>C60/C58</f>
        <v>0.1108705877720681</v>
      </c>
      <c r="D62" s="1">
        <f>C58-D58</f>
        <v>0.45584312288314832</v>
      </c>
      <c r="K62" s="2"/>
      <c r="L62" s="2"/>
      <c r="M62" s="2"/>
      <c r="N62" s="16"/>
      <c r="O62" s="16"/>
      <c r="P62" s="16"/>
      <c r="Q62" s="16"/>
      <c r="R62" s="16"/>
      <c r="S62" s="2"/>
      <c r="T62" s="2"/>
      <c r="U62" s="2"/>
      <c r="V62" s="16"/>
      <c r="W62" s="16"/>
    </row>
    <row r="63" spans="1:23" x14ac:dyDescent="0.25">
      <c r="A63" t="s">
        <v>169</v>
      </c>
      <c r="B63" s="30">
        <v>0.55716526314403803</v>
      </c>
      <c r="C63" s="11"/>
      <c r="K63" s="2"/>
      <c r="L63" s="16"/>
      <c r="M63" s="2"/>
      <c r="N63" s="16"/>
      <c r="O63" s="16"/>
      <c r="P63" s="16"/>
      <c r="Q63" s="16"/>
      <c r="R63" s="16"/>
      <c r="S63" s="2"/>
      <c r="T63" s="2"/>
      <c r="U63" s="2"/>
      <c r="V63" s="16"/>
      <c r="W63" s="16"/>
    </row>
    <row r="64" spans="1:23" x14ac:dyDescent="0.25">
      <c r="A64" t="s">
        <v>168</v>
      </c>
      <c r="B64" s="30">
        <v>0.41011027079026802</v>
      </c>
      <c r="C64" s="11"/>
      <c r="K64" s="16"/>
      <c r="L64" s="16"/>
      <c r="M64" s="16"/>
      <c r="N64" s="16"/>
      <c r="O64" s="16"/>
      <c r="P64" s="16"/>
      <c r="Q64" s="16"/>
      <c r="R64" s="16"/>
      <c r="S64" s="2"/>
      <c r="T64" s="2"/>
      <c r="U64" s="2"/>
      <c r="V64" s="16"/>
      <c r="W64" s="16"/>
    </row>
    <row r="65" spans="1:4" x14ac:dyDescent="0.25">
      <c r="A65" t="s">
        <v>167</v>
      </c>
      <c r="B65" s="30">
        <v>0.399574603941593</v>
      </c>
      <c r="C65" s="11"/>
    </row>
    <row r="66" spans="1:4" x14ac:dyDescent="0.25">
      <c r="A66" s="5" t="s">
        <v>124</v>
      </c>
      <c r="B66" s="5"/>
      <c r="C66" s="5" t="s">
        <v>156</v>
      </c>
      <c r="D66" s="5" t="s">
        <v>155</v>
      </c>
    </row>
    <row r="67" spans="1:4" x14ac:dyDescent="0.25">
      <c r="A67" t="s">
        <v>166</v>
      </c>
      <c r="B67" s="29">
        <v>0.48251644798644</v>
      </c>
      <c r="C67" s="28">
        <f>AVERAGE(B67:B74)</f>
        <v>0.45528902324080628</v>
      </c>
      <c r="D67" s="1">
        <f>CONFIDENCE(0.5, C69, 7)</f>
        <v>2.0509293175108304E-2</v>
      </c>
    </row>
    <row r="68" spans="1:4" x14ac:dyDescent="0.25">
      <c r="A68" t="s">
        <v>165</v>
      </c>
      <c r="B68" s="29">
        <v>0.42910261305293201</v>
      </c>
      <c r="C68" s="5" t="s">
        <v>164</v>
      </c>
      <c r="D68" s="5" t="s">
        <v>151</v>
      </c>
    </row>
    <row r="69" spans="1:4" x14ac:dyDescent="0.25">
      <c r="A69" t="s">
        <v>163</v>
      </c>
      <c r="B69" s="29">
        <v>0.33636081075076502</v>
      </c>
      <c r="C69" s="1">
        <f>_xlfn.STDEV.S(B67:B74)</f>
        <v>8.0449687028270087E-2</v>
      </c>
      <c r="D69" s="1">
        <f>C67+D67</f>
        <v>0.47579831641591458</v>
      </c>
    </row>
    <row r="70" spans="1:4" x14ac:dyDescent="0.25">
      <c r="A70" t="s">
        <v>162</v>
      </c>
      <c r="B70" s="29">
        <v>0.46485573474830399</v>
      </c>
      <c r="C70" s="5" t="s">
        <v>148</v>
      </c>
      <c r="D70" s="5" t="s">
        <v>147</v>
      </c>
    </row>
    <row r="71" spans="1:4" x14ac:dyDescent="0.25">
      <c r="A71" t="s">
        <v>161</v>
      </c>
      <c r="B71" s="29">
        <v>0.404214861012959</v>
      </c>
      <c r="C71" s="27">
        <f>C69/C67</f>
        <v>0.17670025614854226</v>
      </c>
      <c r="D71" s="1">
        <f>C67-D67</f>
        <v>0.43477973006569798</v>
      </c>
    </row>
    <row r="72" spans="1:4" x14ac:dyDescent="0.25">
      <c r="A72" t="s">
        <v>160</v>
      </c>
      <c r="B72" s="29">
        <v>0.59767013083243103</v>
      </c>
      <c r="C72" s="11"/>
      <c r="D72" s="5" t="s">
        <v>144</v>
      </c>
    </row>
    <row r="73" spans="1:4" x14ac:dyDescent="0.25">
      <c r="A73" t="s">
        <v>159</v>
      </c>
      <c r="B73" s="29">
        <v>0.472302564301813</v>
      </c>
      <c r="C73" s="11"/>
      <c r="D73" s="27">
        <f>AVERAGE(B67:B74)/AVERAGE(B58:B65)</f>
        <v>0.97237748640947086</v>
      </c>
    </row>
    <row r="74" spans="1:4" x14ac:dyDescent="0.25">
      <c r="A74" t="s">
        <v>158</v>
      </c>
      <c r="B74" s="29" t="s">
        <v>157</v>
      </c>
      <c r="C74" s="11"/>
    </row>
    <row r="75" spans="1:4" x14ac:dyDescent="0.25">
      <c r="A75" s="5" t="s">
        <v>123</v>
      </c>
      <c r="B75" s="5"/>
      <c r="C75" s="5" t="s">
        <v>156</v>
      </c>
      <c r="D75" s="5" t="s">
        <v>155</v>
      </c>
    </row>
    <row r="76" spans="1:4" x14ac:dyDescent="0.25">
      <c r="A76" t="s">
        <v>154</v>
      </c>
      <c r="B76" s="26">
        <v>0.46346990913341002</v>
      </c>
      <c r="C76" s="28">
        <f>AVERAGE(B76:B83)</f>
        <v>0.48814935819228517</v>
      </c>
      <c r="D76" s="1">
        <f>CONFIDENCE(0.5, C78, 8)</f>
        <v>4.6583397753676495E-2</v>
      </c>
    </row>
    <row r="77" spans="1:4" x14ac:dyDescent="0.25">
      <c r="A77" t="s">
        <v>153</v>
      </c>
      <c r="B77" s="26">
        <v>0.39444846730441102</v>
      </c>
      <c r="C77" s="5" t="s">
        <v>152</v>
      </c>
      <c r="D77" s="5" t="s">
        <v>151</v>
      </c>
    </row>
    <row r="78" spans="1:4" x14ac:dyDescent="0.25">
      <c r="A78" t="s">
        <v>150</v>
      </c>
      <c r="B78" s="26">
        <v>0.44256939151580998</v>
      </c>
      <c r="C78" s="1">
        <f>_xlfn.STDEV.S(B76:B83)</f>
        <v>0.19534432618291955</v>
      </c>
      <c r="D78" s="1">
        <f>C76+D76</f>
        <v>0.5347327559459617</v>
      </c>
    </row>
    <row r="79" spans="1:4" x14ac:dyDescent="0.25">
      <c r="A79" t="s">
        <v>149</v>
      </c>
      <c r="B79" s="26">
        <v>0.39053535347618801</v>
      </c>
      <c r="C79" s="5" t="s">
        <v>148</v>
      </c>
      <c r="D79" s="5" t="s">
        <v>147</v>
      </c>
    </row>
    <row r="80" spans="1:4" x14ac:dyDescent="0.25">
      <c r="A80" t="s">
        <v>146</v>
      </c>
      <c r="B80" s="26">
        <v>0.421990236061278</v>
      </c>
      <c r="C80" s="27">
        <f>C78/C76</f>
        <v>0.40017327259492608</v>
      </c>
      <c r="D80" s="1">
        <f>C76-D76</f>
        <v>0.44156596043860868</v>
      </c>
    </row>
    <row r="81" spans="1:4" x14ac:dyDescent="0.25">
      <c r="A81" t="s">
        <v>145</v>
      </c>
      <c r="B81" s="26">
        <v>0.40167932850285598</v>
      </c>
      <c r="D81" s="5" t="s">
        <v>144</v>
      </c>
    </row>
    <row r="82" spans="1:4" x14ac:dyDescent="0.25">
      <c r="A82" t="s">
        <v>143</v>
      </c>
      <c r="B82" s="26">
        <v>0.42277675057429198</v>
      </c>
      <c r="D82" s="27">
        <f>AVERAGE(B76:B83)/AVERAGE(B58:B65)</f>
        <v>1.0425585104878665</v>
      </c>
    </row>
    <row r="83" spans="1:4" x14ac:dyDescent="0.25">
      <c r="A83" t="s">
        <v>142</v>
      </c>
      <c r="B83" s="26">
        <v>0.96772542897003599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33" sqref="B33"/>
    </sheetView>
  </sheetViews>
  <sheetFormatPr defaultRowHeight="15" x14ac:dyDescent="0.25"/>
  <cols>
    <col min="1" max="1" width="32.85546875" bestFit="1" customWidth="1"/>
    <col min="2" max="2" width="11.7109375" customWidth="1"/>
    <col min="3" max="3" width="10.140625" customWidth="1"/>
    <col min="4" max="4" width="11.28515625" customWidth="1"/>
    <col min="7" max="7" width="12.28515625" customWidth="1"/>
    <col min="8" max="8" width="12.42578125" customWidth="1"/>
    <col min="9" max="9" width="13.85546875" customWidth="1"/>
  </cols>
  <sheetData>
    <row r="1" spans="1:5" x14ac:dyDescent="0.25">
      <c r="A1" t="s">
        <v>239</v>
      </c>
    </row>
    <row r="2" spans="1:5" x14ac:dyDescent="0.25">
      <c r="B2" s="54" t="s">
        <v>238</v>
      </c>
      <c r="C2" s="53" t="s">
        <v>237</v>
      </c>
      <c r="D2" s="52" t="s">
        <v>236</v>
      </c>
    </row>
    <row r="3" spans="1:5" x14ac:dyDescent="0.25">
      <c r="A3" t="s">
        <v>235</v>
      </c>
      <c r="B3" s="11">
        <v>6830</v>
      </c>
      <c r="C3" s="11">
        <v>6117</v>
      </c>
      <c r="D3">
        <v>12947</v>
      </c>
    </row>
    <row r="5" spans="1:5" x14ac:dyDescent="0.25">
      <c r="B5" s="51" t="s">
        <v>234</v>
      </c>
      <c r="C5" s="51"/>
      <c r="D5" s="51"/>
    </row>
    <row r="6" spans="1:5" x14ac:dyDescent="0.25">
      <c r="A6" t="s">
        <v>233</v>
      </c>
      <c r="B6">
        <v>4093</v>
      </c>
      <c r="C6">
        <v>4821</v>
      </c>
      <c r="D6">
        <v>8914</v>
      </c>
    </row>
    <row r="7" spans="1:5" x14ac:dyDescent="0.25">
      <c r="A7" t="s">
        <v>232</v>
      </c>
      <c r="B7">
        <v>2163</v>
      </c>
      <c r="C7">
        <v>622</v>
      </c>
      <c r="D7">
        <v>2785</v>
      </c>
    </row>
    <row r="8" spans="1:5" x14ac:dyDescent="0.25">
      <c r="A8" t="s">
        <v>231</v>
      </c>
      <c r="B8">
        <v>196</v>
      </c>
      <c r="C8">
        <v>404</v>
      </c>
      <c r="D8">
        <v>600</v>
      </c>
    </row>
    <row r="9" spans="1:5" x14ac:dyDescent="0.25">
      <c r="A9" t="s">
        <v>230</v>
      </c>
      <c r="B9">
        <v>0</v>
      </c>
      <c r="C9">
        <v>0</v>
      </c>
      <c r="D9">
        <v>0</v>
      </c>
    </row>
    <row r="10" spans="1:5" x14ac:dyDescent="0.25">
      <c r="A10" t="s">
        <v>229</v>
      </c>
      <c r="B10">
        <v>89</v>
      </c>
      <c r="C10">
        <v>26</v>
      </c>
      <c r="D10">
        <v>115</v>
      </c>
    </row>
    <row r="11" spans="1:5" x14ac:dyDescent="0.25">
      <c r="A11" t="s">
        <v>228</v>
      </c>
      <c r="B11">
        <v>191</v>
      </c>
      <c r="C11">
        <v>103</v>
      </c>
      <c r="D11">
        <v>294</v>
      </c>
    </row>
    <row r="12" spans="1:5" x14ac:dyDescent="0.25">
      <c r="A12" t="s">
        <v>227</v>
      </c>
      <c r="B12">
        <v>3</v>
      </c>
      <c r="C12">
        <v>0</v>
      </c>
      <c r="D12">
        <v>3</v>
      </c>
    </row>
    <row r="14" spans="1:5" x14ac:dyDescent="0.25">
      <c r="A14" t="s">
        <v>226</v>
      </c>
      <c r="B14">
        <v>6735</v>
      </c>
      <c r="C14">
        <v>5976</v>
      </c>
      <c r="D14">
        <v>12711</v>
      </c>
    </row>
    <row r="15" spans="1:5" x14ac:dyDescent="0.25">
      <c r="B15" s="50"/>
      <c r="C15" s="50"/>
      <c r="D15" s="49"/>
      <c r="E15" s="49"/>
    </row>
    <row r="16" spans="1:5" x14ac:dyDescent="0.25">
      <c r="B16" s="49"/>
      <c r="C16" s="49"/>
      <c r="D16" s="49"/>
      <c r="E16" s="7"/>
    </row>
    <row r="17" spans="2:5" x14ac:dyDescent="0.25">
      <c r="B17" s="7"/>
      <c r="C17" s="7"/>
      <c r="D17" s="7"/>
      <c r="E17" s="7"/>
    </row>
    <row r="18" spans="2:5" x14ac:dyDescent="0.25">
      <c r="B18" s="48"/>
      <c r="C18" s="48"/>
      <c r="D18" s="48"/>
      <c r="E18" s="7"/>
    </row>
  </sheetData>
  <mergeCells count="2">
    <mergeCell ref="B5:D5"/>
    <mergeCell ref="B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S3</vt:lpstr>
      <vt:lpstr>Table 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2019-10-25T09:23:16Z</dcterms:modified>
</cp:coreProperties>
</file>