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3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4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drawings/drawing5.xml" ContentType="application/vnd.openxmlformats-officedocument.drawing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charts/chart32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charts/chart33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charts/chart34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theme/themeOverride1.xml" ContentType="application/vnd.openxmlformats-officedocument.themeOverride+xml"/>
  <Override PartName="/xl/charts/chart35.xml" ContentType="application/vnd.openxmlformats-officedocument.drawingml.chart+xml"/>
  <Override PartName="/xl/charts/style35.xml" ContentType="application/vnd.ms-office.chartstyle+xml"/>
  <Override PartName="/xl/charts/colors3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Manuscripts_Costello\EGFR_Manuscript1\20200102\"/>
    </mc:Choice>
  </mc:AlternateContent>
  <bookViews>
    <workbookView xWindow="0" yWindow="0" windowWidth="23490" windowHeight="9870" tabRatio="855"/>
  </bookViews>
  <sheets>
    <sheet name="S8 EGFR Site N151 MS-only AREA" sheetId="5" r:id="rId1"/>
    <sheet name="S9 EGFR Site N389 MS-only AREA" sheetId="6" r:id="rId2"/>
    <sheet name="S10A EGFR N420 MS-only AREA" sheetId="7" r:id="rId3"/>
    <sheet name="S10B EGFR N420 Fuc Status" sheetId="8" r:id="rId4"/>
    <sheet name="S11 EGFR Site N579 MS-only AREA" sheetId="9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22" i="9" l="1"/>
  <c r="W22" i="9"/>
  <c r="R22" i="9"/>
  <c r="Q22" i="9"/>
  <c r="T22" i="9" s="1"/>
  <c r="H22" i="9"/>
  <c r="G22" i="9"/>
  <c r="X19" i="9"/>
  <c r="W19" i="9"/>
  <c r="V19" i="9"/>
  <c r="Z19" i="9" s="1"/>
  <c r="T19" i="9"/>
  <c r="S19" i="9"/>
  <c r="R19" i="9"/>
  <c r="Q19" i="9"/>
  <c r="AA19" i="9" s="1"/>
  <c r="O19" i="9"/>
  <c r="N19" i="9"/>
  <c r="M19" i="9"/>
  <c r="L19" i="9"/>
  <c r="K19" i="9"/>
  <c r="H19" i="9"/>
  <c r="G19" i="9"/>
  <c r="F19" i="9"/>
  <c r="J19" i="9" s="1"/>
  <c r="X18" i="9"/>
  <c r="W18" i="9"/>
  <c r="V18" i="9"/>
  <c r="Z18" i="9" s="1"/>
  <c r="U18" i="9"/>
  <c r="S18" i="9"/>
  <c r="S22" i="9" s="1"/>
  <c r="R18" i="9"/>
  <c r="Q18" i="9"/>
  <c r="T18" i="9" s="1"/>
  <c r="M18" i="9"/>
  <c r="N18" i="9" s="1"/>
  <c r="L18" i="9"/>
  <c r="L22" i="9" s="1"/>
  <c r="K18" i="9"/>
  <c r="O18" i="9" s="1"/>
  <c r="H18" i="9"/>
  <c r="G18" i="9"/>
  <c r="F18" i="9"/>
  <c r="J18" i="9" s="1"/>
  <c r="AC17" i="9"/>
  <c r="Z17" i="9"/>
  <c r="X17" i="9"/>
  <c r="W17" i="9"/>
  <c r="V17" i="9"/>
  <c r="Y17" i="9" s="1"/>
  <c r="U17" i="9"/>
  <c r="T17" i="9"/>
  <c r="S17" i="9"/>
  <c r="R17" i="9"/>
  <c r="Q17" i="9"/>
  <c r="AA17" i="9" s="1"/>
  <c r="M17" i="9"/>
  <c r="L17" i="9"/>
  <c r="N17" i="9" s="1"/>
  <c r="K17" i="9"/>
  <c r="J17" i="9"/>
  <c r="H17" i="9"/>
  <c r="G17" i="9"/>
  <c r="F17" i="9"/>
  <c r="I17" i="9" s="1"/>
  <c r="AC13" i="9"/>
  <c r="AA13" i="9"/>
  <c r="P13" i="9"/>
  <c r="AC12" i="9"/>
  <c r="AA12" i="9"/>
  <c r="P12" i="9"/>
  <c r="AC11" i="9"/>
  <c r="AA11" i="9"/>
  <c r="P11" i="9"/>
  <c r="AC10" i="9"/>
  <c r="AA10" i="9"/>
  <c r="P10" i="9"/>
  <c r="AC9" i="9"/>
  <c r="AA9" i="9"/>
  <c r="P9" i="9"/>
  <c r="AC8" i="9"/>
  <c r="AA8" i="9"/>
  <c r="P8" i="9"/>
  <c r="AA7" i="9"/>
  <c r="AC6" i="9"/>
  <c r="AA6" i="9"/>
  <c r="P6" i="9"/>
  <c r="AC5" i="9"/>
  <c r="AA5" i="9"/>
  <c r="P5" i="9"/>
  <c r="AA18" i="9" l="1"/>
  <c r="AC19" i="9"/>
  <c r="M22" i="9"/>
  <c r="U22" i="9"/>
  <c r="AC18" i="9"/>
  <c r="U19" i="9"/>
  <c r="F22" i="9"/>
  <c r="V22" i="9"/>
  <c r="P19" i="9"/>
  <c r="O17" i="9"/>
  <c r="P18" i="9"/>
  <c r="I19" i="9"/>
  <c r="Y19" i="9"/>
  <c r="P17" i="9"/>
  <c r="I18" i="9"/>
  <c r="Y18" i="9"/>
  <c r="K22" i="9"/>
  <c r="O22" i="9" l="1"/>
  <c r="N22" i="9"/>
  <c r="Y22" i="9"/>
  <c r="Z22" i="9"/>
  <c r="AC22" i="9"/>
  <c r="I22" i="9"/>
  <c r="P22" i="9"/>
  <c r="J22" i="9"/>
  <c r="AA22" i="9"/>
  <c r="AA19" i="8" l="1"/>
  <c r="Y19" i="8"/>
  <c r="W19" i="8"/>
  <c r="AA18" i="8"/>
  <c r="Y18" i="8"/>
  <c r="W18" i="8"/>
  <c r="AA17" i="8"/>
  <c r="Y17" i="8"/>
  <c r="W17" i="8"/>
  <c r="AA16" i="8"/>
  <c r="Y16" i="8"/>
  <c r="W16" i="8"/>
  <c r="T13" i="8"/>
  <c r="S13" i="8"/>
  <c r="R13" i="8"/>
  <c r="U13" i="8" s="1"/>
  <c r="Q13" i="8"/>
  <c r="P13" i="8"/>
  <c r="O13" i="8"/>
  <c r="N13" i="8"/>
  <c r="M13" i="8"/>
  <c r="L13" i="8"/>
  <c r="K13" i="8"/>
  <c r="I13" i="8"/>
  <c r="H13" i="8"/>
  <c r="G13" i="8"/>
  <c r="J13" i="8" s="1"/>
  <c r="D13" i="8"/>
  <c r="C13" i="8"/>
  <c r="E13" i="8" s="1"/>
  <c r="B13" i="8"/>
  <c r="F13" i="8" s="1"/>
  <c r="AA12" i="8"/>
  <c r="Y12" i="8"/>
  <c r="W12" i="8"/>
  <c r="S10" i="8"/>
  <c r="R10" i="8"/>
  <c r="T10" i="8" s="1"/>
  <c r="Q10" i="8"/>
  <c r="U10" i="8" s="1"/>
  <c r="P10" i="8"/>
  <c r="N10" i="8"/>
  <c r="O10" i="8" s="1"/>
  <c r="M10" i="8"/>
  <c r="L10" i="8"/>
  <c r="I10" i="8"/>
  <c r="H10" i="8"/>
  <c r="G10" i="8"/>
  <c r="K10" i="8" s="1"/>
  <c r="F10" i="8"/>
  <c r="D10" i="8"/>
  <c r="C10" i="8"/>
  <c r="B10" i="8"/>
  <c r="E10" i="8" s="1"/>
  <c r="AA9" i="8"/>
  <c r="Y9" i="8"/>
  <c r="W9" i="8"/>
  <c r="AA7" i="8"/>
  <c r="Y7" i="8"/>
  <c r="W7" i="8"/>
  <c r="AA6" i="8"/>
  <c r="Y6" i="8"/>
  <c r="W6" i="8"/>
  <c r="AA5" i="8"/>
  <c r="Y5" i="8"/>
  <c r="W5" i="8"/>
  <c r="J10" i="8" l="1"/>
  <c r="B5" i="6" l="1"/>
  <c r="Z5" i="6"/>
  <c r="Z6" i="6"/>
  <c r="O7" i="6"/>
  <c r="Z7" i="6"/>
  <c r="AB7" i="6"/>
  <c r="O8" i="6"/>
  <c r="Z8" i="6"/>
  <c r="AB8" i="6"/>
  <c r="O9" i="6"/>
  <c r="Z9" i="6"/>
  <c r="AB9" i="6"/>
  <c r="O10" i="6"/>
  <c r="Z10" i="6"/>
  <c r="AB10" i="6"/>
  <c r="O11" i="6"/>
  <c r="Z11" i="6"/>
  <c r="AB11" i="6"/>
  <c r="O12" i="6"/>
  <c r="Z12" i="6"/>
  <c r="AB12" i="6"/>
  <c r="E19" i="6"/>
  <c r="F19" i="6"/>
  <c r="G19" i="6"/>
  <c r="G24" i="6" s="1"/>
  <c r="H19" i="6"/>
  <c r="I19" i="6"/>
  <c r="J19" i="6"/>
  <c r="M19" i="6" s="1"/>
  <c r="K19" i="6"/>
  <c r="K24" i="6" s="1"/>
  <c r="L19" i="6"/>
  <c r="P19" i="6"/>
  <c r="T19" i="6" s="1"/>
  <c r="Q19" i="6"/>
  <c r="S19" i="6" s="1"/>
  <c r="R19" i="6"/>
  <c r="U19" i="6"/>
  <c r="V19" i="6"/>
  <c r="W19" i="6"/>
  <c r="W24" i="6" s="1"/>
  <c r="X19" i="6"/>
  <c r="Y19" i="6"/>
  <c r="Z19" i="6"/>
  <c r="E20" i="6"/>
  <c r="F20" i="6"/>
  <c r="G20" i="6"/>
  <c r="H20" i="6"/>
  <c r="I20" i="6"/>
  <c r="J20" i="6"/>
  <c r="M20" i="6" s="1"/>
  <c r="K20" i="6"/>
  <c r="L20" i="6"/>
  <c r="L24" i="6" s="1"/>
  <c r="P20" i="6"/>
  <c r="Q20" i="6"/>
  <c r="R20" i="6"/>
  <c r="T20" i="6" s="1"/>
  <c r="S20" i="6"/>
  <c r="U20" i="6"/>
  <c r="V20" i="6"/>
  <c r="W20" i="6"/>
  <c r="X20" i="6"/>
  <c r="Y20" i="6"/>
  <c r="Z20" i="6"/>
  <c r="AB20" i="6"/>
  <c r="E21" i="6"/>
  <c r="H21" i="6" s="1"/>
  <c r="F21" i="6"/>
  <c r="G21" i="6"/>
  <c r="J21" i="6"/>
  <c r="N21" i="6" s="1"/>
  <c r="K21" i="6"/>
  <c r="M21" i="6" s="1"/>
  <c r="L21" i="6"/>
  <c r="P21" i="6"/>
  <c r="Q21" i="6"/>
  <c r="R21" i="6"/>
  <c r="S21" i="6"/>
  <c r="T21" i="6"/>
  <c r="U21" i="6"/>
  <c r="X21" i="6" s="1"/>
  <c r="V21" i="6"/>
  <c r="W21" i="6"/>
  <c r="Z21" i="6"/>
  <c r="AB21" i="6"/>
  <c r="E24" i="6"/>
  <c r="F24" i="6"/>
  <c r="P24" i="6"/>
  <c r="Q24" i="6"/>
  <c r="R24" i="6"/>
  <c r="U24" i="6"/>
  <c r="V24" i="6"/>
  <c r="Y21" i="6" l="1"/>
  <c r="I21" i="6"/>
  <c r="O19" i="6"/>
  <c r="O20" i="6"/>
  <c r="N19" i="6"/>
  <c r="J24" i="6"/>
  <c r="O21" i="6"/>
  <c r="N20" i="6"/>
  <c r="AB19" i="6"/>
  <c r="S12" i="5" l="1"/>
  <c r="S11" i="5"/>
  <c r="S8" i="5"/>
  <c r="S7" i="5"/>
  <c r="S6" i="5"/>
  <c r="Q12" i="5"/>
  <c r="P12" i="5"/>
  <c r="Q11" i="5"/>
  <c r="P11" i="5"/>
  <c r="L12" i="5"/>
  <c r="K12" i="5"/>
  <c r="L11" i="5"/>
  <c r="K11" i="5"/>
  <c r="O12" i="5"/>
  <c r="N12" i="5"/>
  <c r="M12" i="5"/>
  <c r="J12" i="5"/>
  <c r="I12" i="5"/>
  <c r="H12" i="5"/>
  <c r="O11" i="5"/>
  <c r="N11" i="5"/>
  <c r="M11" i="5"/>
  <c r="J11" i="5"/>
  <c r="I11" i="5"/>
  <c r="H11" i="5"/>
</calcChain>
</file>

<file path=xl/sharedStrings.xml><?xml version="1.0" encoding="utf-8"?>
<sst xmlns="http://schemas.openxmlformats.org/spreadsheetml/2006/main" count="221" uniqueCount="99">
  <si>
    <t>Observed
m/z</t>
  </si>
  <si>
    <t>z</t>
  </si>
  <si>
    <t>Score</t>
  </si>
  <si>
    <t>Scan #</t>
  </si>
  <si>
    <t>Glycan Composition</t>
  </si>
  <si>
    <t>Error
(ppm)</t>
  </si>
  <si>
    <t>Scan Time
(min)</t>
  </si>
  <si>
    <t>HSC3 DMSO</t>
  </si>
  <si>
    <t>HSC3 ICG001</t>
  </si>
  <si>
    <t>Rel. Int.
Repl. 1</t>
  </si>
  <si>
    <t>Rel. Int.
Repl. 2</t>
  </si>
  <si>
    <t>Rel. Int.
Repl. 3</t>
  </si>
  <si>
    <t>Average</t>
  </si>
  <si>
    <t>Std Dev</t>
  </si>
  <si>
    <t>ND</t>
  </si>
  <si>
    <t>#FUC</t>
  </si>
  <si>
    <t>N4H5F1</t>
  </si>
  <si>
    <t>N4H5F1S1</t>
  </si>
  <si>
    <t>N4H5F2</t>
  </si>
  <si>
    <t>p-value</t>
  </si>
  <si>
    <t>FUC</t>
  </si>
  <si>
    <t>No Fuc</t>
  </si>
  <si>
    <t>N4H5F3</t>
  </si>
  <si>
    <t>N4H5F2S1</t>
  </si>
  <si>
    <t>N4H5F1S2</t>
  </si>
  <si>
    <t>N3H4F1S1</t>
  </si>
  <si>
    <t>N3H4F1</t>
  </si>
  <si>
    <t>p-value
CAL27 v HSC3</t>
  </si>
  <si>
    <t>p-value
HSC3</t>
  </si>
  <si>
    <t>S.D.</t>
  </si>
  <si>
    <t>Avg.</t>
  </si>
  <si>
    <t>p-value
CAL27</t>
  </si>
  <si>
    <t>Glycan</t>
  </si>
  <si>
    <t>CAL27 ICG001</t>
  </si>
  <si>
    <t>CAL27 DMSO</t>
  </si>
  <si>
    <t>N389 (Peptide: TVKEITGFLLIQAWPENRTDLHAFENLEIIR)</t>
  </si>
  <si>
    <t>N151 (Peptide: DIVSSDFLSNMSMDFQNHLGSCQK)</t>
  </si>
  <si>
    <t>m/z</t>
  </si>
  <si>
    <t>Byonic
Score</t>
  </si>
  <si>
    <t>RT 
(min)</t>
  </si>
  <si>
    <t>Rel. Int.
Average</t>
  </si>
  <si>
    <t>Rel. Int.
Std Dev</t>
  </si>
  <si>
    <t>CAL27
p-value</t>
  </si>
  <si>
    <t>HSC3
p-value</t>
  </si>
  <si>
    <t>CAL27 v HSC3</t>
  </si>
  <si>
    <t>N2H3</t>
  </si>
  <si>
    <t>N2H4</t>
  </si>
  <si>
    <t>N2H5</t>
  </si>
  <si>
    <t>N2H6</t>
  </si>
  <si>
    <t>N2H7</t>
  </si>
  <si>
    <t>N2H8</t>
  </si>
  <si>
    <t>N2H9</t>
  </si>
  <si>
    <t>N3H3</t>
  </si>
  <si>
    <t>N3H6F1</t>
  </si>
  <si>
    <t>-</t>
  </si>
  <si>
    <t>N3H6S1</t>
  </si>
  <si>
    <t>N4H4S1</t>
  </si>
  <si>
    <t>N4H5</t>
  </si>
  <si>
    <t>N4H5S1</t>
  </si>
  <si>
    <t>N4H5S2</t>
  </si>
  <si>
    <t>N5H6F1</t>
  </si>
  <si>
    <t>N5H6F1S2</t>
  </si>
  <si>
    <t>N5H6F2</t>
  </si>
  <si>
    <t>N5H6F2S1</t>
  </si>
  <si>
    <t>N5H6S2</t>
  </si>
  <si>
    <t>N5H6S3</t>
  </si>
  <si>
    <t>Perform F-test to determine if samples have equal variance</t>
  </si>
  <si>
    <t>F-test (CAL27 DMSO v ICG001)</t>
  </si>
  <si>
    <t>assumption that variance is equal (b/c F-test is NOT less than 0.05)</t>
  </si>
  <si>
    <t>F-test (HSC3 DMSO v ICG001)</t>
  </si>
  <si>
    <t>F-test (CAL27 v HSC3)</t>
  </si>
  <si>
    <t>Therefore, use a 2-tailed t-test with two-sample equal variance (homoscedatstic)</t>
  </si>
  <si>
    <t>N410 (Peptide: TKQHGQFSLAVVSLNITSLGLR)</t>
  </si>
  <si>
    <r>
      <t xml:space="preserve">Yellow: p </t>
    </r>
    <r>
      <rPr>
        <sz val="11"/>
        <color theme="1"/>
        <rFont val="Calibri"/>
        <family val="2"/>
      </rPr>
      <t>≤ 0.05</t>
    </r>
  </si>
  <si>
    <t>p-value
CAL27vHSC3</t>
  </si>
  <si>
    <t>p-value
CAL27 D v I</t>
  </si>
  <si>
    <t>p-value
HSC3 D v I</t>
  </si>
  <si>
    <t>PAUCI</t>
  </si>
  <si>
    <t>HM</t>
  </si>
  <si>
    <t>COMPL</t>
  </si>
  <si>
    <t>NOT FUC</t>
  </si>
  <si>
    <t>NEUAC</t>
  </si>
  <si>
    <t>NOT NEUAC</t>
  </si>
  <si>
    <t>CHANGE Y AXIS LABELS - ITS % AREA, and its compared to total area for all N420 glycopeptides</t>
  </si>
  <si>
    <t>DMSO</t>
  </si>
  <si>
    <t>ICG001</t>
  </si>
  <si>
    <t>%</t>
  </si>
  <si>
    <t>StDev</t>
  </si>
  <si>
    <t>CAL27</t>
  </si>
  <si>
    <t>HSC3</t>
  </si>
  <si>
    <t>Site N579 (peptide: TCPAGVMGENNTLVWK)</t>
  </si>
  <si>
    <r>
      <t xml:space="preserve">Observed
</t>
    </r>
    <r>
      <rPr>
        <b/>
        <i/>
        <sz val="11"/>
        <color indexed="8"/>
        <rFont val="Calibri"/>
        <family val="2"/>
        <scheme val="minor"/>
      </rPr>
      <t>m/z</t>
    </r>
  </si>
  <si>
    <t>Time (min)</t>
  </si>
  <si>
    <t>Fuc</t>
  </si>
  <si>
    <t>Supplemental Table 8 - EGFR Site N151 Glycopeptide Areas, DMSO v ICG-001 (Extracted Ion Chromatrograms from MS only Analyses)</t>
  </si>
  <si>
    <t>Supplemental Table 9 - EGFR Site N389 Glycopeptide Areas, DMSO v ICG-001 (Extracted Ion Chromatrograms from MS only Analyses)</t>
  </si>
  <si>
    <t>Supplemental Table 10A - EGFR Site N420 Glycopeptide Areas, DMSO v ICG-001 (Extracted Ion Chromatrograms from MS only Analyses)</t>
  </si>
  <si>
    <t>Supplemental Table 10B - EGFR Site N420 Fucosylation Status, Based on Glycopeptide Areas, DMSO v ICG-001 (Extracted Ion Chromatrograms from MS only Analyses)</t>
  </si>
  <si>
    <t>Supplemental Table 11 - EGFR Site N579 Glycopeptide Areas, DMSO v ICG-001 (Extracted Ion Chromatrograms from MS only Analyses)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</si>
</sst>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00"/>
    <numFmt numFmtId="165" formatCode="0.0%"/>
    <numFmt numFmtId="166" formatCode="0.0E+00"/>
    <numFmt numFmtId="167" formatCode="0.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  <font>
      <b/>
      <i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1" xfId="0" applyBorder="1"/>
    <xf numFmtId="164" fontId="0" fillId="0" borderId="1" xfId="0" applyNumberFormat="1" applyBorder="1"/>
    <xf numFmtId="164" fontId="0" fillId="0" borderId="0" xfId="0" applyNumberFormat="1"/>
    <xf numFmtId="2" fontId="0" fillId="0" borderId="0" xfId="0" applyNumberFormat="1"/>
    <xf numFmtId="2" fontId="0" fillId="0" borderId="1" xfId="0" applyNumberFormat="1" applyBorder="1"/>
    <xf numFmtId="0" fontId="1" fillId="0" borderId="1" xfId="0" applyFont="1" applyBorder="1"/>
    <xf numFmtId="164" fontId="1" fillId="0" borderId="1" xfId="0" applyNumberFormat="1" applyFont="1" applyBorder="1" applyAlignment="1">
      <alignment wrapText="1"/>
    </xf>
    <xf numFmtId="0" fontId="1" fillId="0" borderId="1" xfId="0" applyFont="1" applyBorder="1" applyAlignment="1">
      <alignment wrapText="1"/>
    </xf>
    <xf numFmtId="2" fontId="1" fillId="0" borderId="1" xfId="0" applyNumberFormat="1" applyFont="1" applyBorder="1" applyAlignment="1">
      <alignment wrapText="1"/>
    </xf>
    <xf numFmtId="11" fontId="0" fillId="0" borderId="1" xfId="0" applyNumberFormat="1" applyFill="1" applyBorder="1"/>
    <xf numFmtId="165" fontId="0" fillId="0" borderId="1" xfId="0" applyNumberFormat="1" applyFill="1" applyBorder="1"/>
    <xf numFmtId="11" fontId="1" fillId="0" borderId="1" xfId="0" applyNumberFormat="1" applyFont="1" applyBorder="1" applyAlignment="1">
      <alignment vertical="center" wrapText="1"/>
    </xf>
    <xf numFmtId="11" fontId="1" fillId="0" borderId="1" xfId="0" applyNumberFormat="1" applyFont="1" applyFill="1" applyBorder="1" applyAlignment="1">
      <alignment vertical="center" wrapText="1"/>
    </xf>
    <xf numFmtId="11" fontId="0" fillId="0" borderId="0" xfId="0" applyNumberFormat="1"/>
    <xf numFmtId="165" fontId="0" fillId="0" borderId="0" xfId="0" applyNumberFormat="1"/>
    <xf numFmtId="0" fontId="1" fillId="0" borderId="0" xfId="0" applyFont="1"/>
    <xf numFmtId="11" fontId="0" fillId="0" borderId="1" xfId="0" applyNumberFormat="1" applyBorder="1"/>
    <xf numFmtId="11" fontId="0" fillId="2" borderId="1" xfId="0" applyNumberFormat="1" applyFill="1" applyBorder="1"/>
    <xf numFmtId="0" fontId="1" fillId="0" borderId="0" xfId="0" applyFont="1" applyAlignment="1">
      <alignment horizontal="right"/>
    </xf>
    <xf numFmtId="165" fontId="0" fillId="0" borderId="1" xfId="0" applyNumberFormat="1" applyBorder="1"/>
    <xf numFmtId="0" fontId="1" fillId="0" borderId="1" xfId="0" applyFont="1" applyBorder="1" applyAlignment="1">
      <alignment horizontal="center"/>
    </xf>
    <xf numFmtId="166" fontId="0" fillId="2" borderId="1" xfId="0" applyNumberFormat="1" applyFill="1" applyBorder="1"/>
    <xf numFmtId="166" fontId="0" fillId="3" borderId="1" xfId="0" applyNumberFormat="1" applyFill="1" applyBorder="1"/>
    <xf numFmtId="167" fontId="0" fillId="0" borderId="1" xfId="0" applyNumberFormat="1" applyBorder="1" applyAlignment="1">
      <alignment horizontal="right"/>
    </xf>
    <xf numFmtId="0" fontId="0" fillId="0" borderId="1" xfId="0" applyBorder="1" applyAlignment="1">
      <alignment horizontal="right"/>
    </xf>
    <xf numFmtId="164" fontId="0" fillId="0" borderId="1" xfId="0" applyNumberFormat="1" applyBorder="1" applyAlignment="1">
      <alignment horizontal="right"/>
    </xf>
    <xf numFmtId="0" fontId="0" fillId="0" borderId="1" xfId="0" applyBorder="1" applyAlignment="1">
      <alignment horizontal="left"/>
    </xf>
    <xf numFmtId="166" fontId="0" fillId="0" borderId="1" xfId="0" applyNumberFormat="1" applyBorder="1"/>
    <xf numFmtId="0" fontId="2" fillId="0" borderId="1" xfId="0" applyFont="1" applyBorder="1" applyAlignment="1">
      <alignment horizontal="center" wrapText="1"/>
    </xf>
    <xf numFmtId="164" fontId="2" fillId="0" borderId="1" xfId="0" applyNumberFormat="1" applyFont="1" applyBorder="1" applyAlignment="1">
      <alignment horizontal="center" wrapText="1"/>
    </xf>
    <xf numFmtId="0" fontId="1" fillId="0" borderId="4" xfId="0" applyFont="1" applyBorder="1" applyAlignment="1">
      <alignment horizontal="center"/>
    </xf>
    <xf numFmtId="167" fontId="0" fillId="0" borderId="1" xfId="0" applyNumberFormat="1" applyBorder="1"/>
    <xf numFmtId="10" fontId="0" fillId="0" borderId="1" xfId="0" applyNumberFormat="1" applyBorder="1"/>
    <xf numFmtId="11" fontId="0" fillId="3" borderId="1" xfId="0" applyNumberFormat="1" applyFill="1" applyBorder="1"/>
    <xf numFmtId="11" fontId="0" fillId="0" borderId="1" xfId="0" quotePrefix="1" applyNumberFormat="1" applyFill="1" applyBorder="1" applyAlignment="1">
      <alignment horizontal="center"/>
    </xf>
    <xf numFmtId="11" fontId="3" fillId="2" borderId="1" xfId="0" applyNumberFormat="1" applyFont="1" applyFill="1" applyBorder="1"/>
    <xf numFmtId="11" fontId="0" fillId="0" borderId="1" xfId="0" quotePrefix="1" applyNumberFormat="1" applyBorder="1" applyAlignment="1">
      <alignment horizontal="center"/>
    </xf>
    <xf numFmtId="0" fontId="0" fillId="2" borderId="0" xfId="0" applyFill="1"/>
    <xf numFmtId="11" fontId="0" fillId="2" borderId="0" xfId="0" applyNumberFormat="1" applyFill="1"/>
    <xf numFmtId="0" fontId="0" fillId="0" borderId="0" xfId="0" applyAlignment="1">
      <alignment wrapText="1"/>
    </xf>
    <xf numFmtId="0" fontId="1" fillId="0" borderId="0" xfId="0" applyFont="1" applyFill="1" applyBorder="1"/>
    <xf numFmtId="0" fontId="2" fillId="0" borderId="7" xfId="0" applyFont="1" applyBorder="1" applyAlignment="1">
      <alignment horizontal="center" wrapText="1"/>
    </xf>
    <xf numFmtId="164" fontId="2" fillId="0" borderId="7" xfId="0" applyNumberFormat="1" applyFont="1" applyBorder="1" applyAlignment="1">
      <alignment horizontal="center" wrapText="1"/>
    </xf>
    <xf numFmtId="0" fontId="5" fillId="0" borderId="7" xfId="0" applyFont="1" applyBorder="1" applyAlignment="1">
      <alignment horizontal="center" wrapText="1"/>
    </xf>
    <xf numFmtId="0" fontId="2" fillId="0" borderId="7" xfId="0" applyFont="1" applyBorder="1" applyAlignment="1">
      <alignment wrapText="1"/>
    </xf>
    <xf numFmtId="11" fontId="1" fillId="0" borderId="7" xfId="0" applyNumberFormat="1" applyFont="1" applyBorder="1" applyAlignment="1">
      <alignment vertical="center" wrapText="1"/>
    </xf>
    <xf numFmtId="11" fontId="1" fillId="0" borderId="7" xfId="0" applyNumberFormat="1" applyFont="1" applyFill="1" applyBorder="1" applyAlignment="1">
      <alignment vertical="center" wrapText="1"/>
    </xf>
    <xf numFmtId="0" fontId="4" fillId="0" borderId="1" xfId="0" applyFont="1" applyFill="1" applyBorder="1"/>
    <xf numFmtId="164" fontId="4" fillId="0" borderId="1" xfId="0" applyNumberFormat="1" applyFont="1" applyFill="1" applyBorder="1"/>
    <xf numFmtId="0" fontId="6" fillId="0" borderId="1" xfId="0" applyFont="1" applyBorder="1" applyAlignment="1">
      <alignment wrapText="1"/>
    </xf>
    <xf numFmtId="165" fontId="0" fillId="0" borderId="1" xfId="0" applyNumberFormat="1" applyFont="1" applyBorder="1" applyAlignment="1">
      <alignment vertical="center" wrapText="1"/>
    </xf>
    <xf numFmtId="165" fontId="0" fillId="0" borderId="1" xfId="0" applyNumberFormat="1" applyFont="1" applyFill="1" applyBorder="1" applyAlignment="1">
      <alignment vertical="center" wrapText="1"/>
    </xf>
    <xf numFmtId="11" fontId="0" fillId="0" borderId="1" xfId="0" applyNumberFormat="1" applyFont="1" applyFill="1" applyBorder="1" applyAlignment="1">
      <alignment vertical="center" wrapText="1"/>
    </xf>
    <xf numFmtId="166" fontId="0" fillId="2" borderId="1" xfId="0" applyNumberFormat="1" applyFont="1" applyFill="1" applyBorder="1" applyAlignment="1">
      <alignment vertical="center" wrapText="1"/>
    </xf>
    <xf numFmtId="0" fontId="6" fillId="0" borderId="1" xfId="0" applyFont="1" applyBorder="1" applyAlignment="1">
      <alignment horizontal="right" wrapText="1"/>
    </xf>
    <xf numFmtId="11" fontId="0" fillId="2" borderId="1" xfId="0" applyNumberFormat="1" applyFont="1" applyFill="1" applyBorder="1" applyAlignment="1">
      <alignment vertical="center" wrapText="1"/>
    </xf>
    <xf numFmtId="2" fontId="0" fillId="0" borderId="1" xfId="0" applyNumberFormat="1" applyBorder="1" applyAlignment="1">
      <alignment horizontal="left"/>
    </xf>
    <xf numFmtId="165" fontId="0" fillId="0" borderId="1" xfId="0" quotePrefix="1" applyNumberFormat="1" applyFont="1" applyBorder="1" applyAlignment="1">
      <alignment horizontal="center" vertical="center" wrapText="1"/>
    </xf>
    <xf numFmtId="166" fontId="0" fillId="0" borderId="1" xfId="0" applyNumberFormat="1" applyFont="1" applyFill="1" applyBorder="1" applyAlignment="1">
      <alignment vertical="center" wrapText="1"/>
    </xf>
    <xf numFmtId="164" fontId="0" fillId="0" borderId="1" xfId="0" applyNumberFormat="1" applyFill="1" applyBorder="1" applyAlignment="1">
      <alignment horizontal="right"/>
    </xf>
    <xf numFmtId="0" fontId="1" fillId="0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2" borderId="0" xfId="0" applyFill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3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35.xml.rels><?xml version="1.0" encoding="UTF-8" standalone="yes"?>
<Relationships xmlns="http://schemas.openxmlformats.org/package/2006/relationships"><Relationship Id="rId2" Type="http://schemas.microsoft.com/office/2011/relationships/chartColorStyle" Target="colors35.xml"/><Relationship Id="rId1" Type="http://schemas.microsoft.com/office/2011/relationships/chartStyle" Target="style35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HSC3 -/+ ICG001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DMSO</c:v>
          </c:tx>
          <c:spPr>
            <a:solidFill>
              <a:schemeClr val="accent1"/>
            </a:solidFill>
            <a:ln>
              <a:solidFill>
                <a:schemeClr val="tx1"/>
              </a:solidFill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'S8 EGFR Site N151 MS-only AREA'!$L$6:$L$8</c:f>
                <c:numCache>
                  <c:formatCode>General</c:formatCode>
                  <c:ptCount val="3"/>
                  <c:pt idx="0">
                    <c:v>3.600990842271113E-2</c:v>
                  </c:pt>
                  <c:pt idx="1">
                    <c:v>2.7382020399035482E-2</c:v>
                  </c:pt>
                  <c:pt idx="2">
                    <c:v>2.1005207896056876E-2</c:v>
                  </c:pt>
                </c:numCache>
              </c:numRef>
            </c:plus>
            <c:minus>
              <c:numRef>
                <c:f>'S8 EGFR Site N151 MS-only AREA'!$L$6:$L$8</c:f>
                <c:numCache>
                  <c:formatCode>General</c:formatCode>
                  <c:ptCount val="3"/>
                  <c:pt idx="0">
                    <c:v>3.600990842271113E-2</c:v>
                  </c:pt>
                  <c:pt idx="1">
                    <c:v>2.7382020399035482E-2</c:v>
                  </c:pt>
                  <c:pt idx="2">
                    <c:v>2.1005207896056876E-2</c:v>
                  </c:pt>
                </c:numCache>
              </c:numRef>
            </c:minus>
            <c:spPr>
              <a:noFill/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</c:errBars>
          <c:cat>
            <c:strRef>
              <c:f>'S8 EGFR Site N151 MS-only AREA'!$A$6:$A$8</c:f>
              <c:strCache>
                <c:ptCount val="3"/>
                <c:pt idx="0">
                  <c:v>N4H5F1</c:v>
                </c:pt>
                <c:pt idx="1">
                  <c:v>N4H5F1S1</c:v>
                </c:pt>
                <c:pt idx="2">
                  <c:v>N4H5F2</c:v>
                </c:pt>
              </c:strCache>
            </c:strRef>
          </c:cat>
          <c:val>
            <c:numRef>
              <c:f>'S8 EGFR Site N151 MS-only AREA'!$K$6:$K$8</c:f>
              <c:numCache>
                <c:formatCode>0.0%</c:formatCode>
                <c:ptCount val="3"/>
                <c:pt idx="0">
                  <c:v>0.85357983698778828</c:v>
                </c:pt>
                <c:pt idx="1">
                  <c:v>8.2490993108979324E-2</c:v>
                </c:pt>
                <c:pt idx="2">
                  <c:v>6.3929169903232344E-2</c:v>
                </c:pt>
              </c:numCache>
            </c:numRef>
          </c:val>
        </c:ser>
        <c:ser>
          <c:idx val="1"/>
          <c:order val="1"/>
          <c:tx>
            <c:v>ICG001</c:v>
          </c:tx>
          <c:spPr>
            <a:solidFill>
              <a:schemeClr val="bg1"/>
            </a:solidFill>
            <a:ln>
              <a:solidFill>
                <a:schemeClr val="tx1"/>
              </a:solidFill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'S8 EGFR Site N151 MS-only AREA'!$Q$6:$Q$8</c:f>
                <c:numCache>
                  <c:formatCode>General</c:formatCode>
                  <c:ptCount val="3"/>
                  <c:pt idx="0">
                    <c:v>2.3162899418806476E-2</c:v>
                  </c:pt>
                  <c:pt idx="1">
                    <c:v>2.3991348552347479E-2</c:v>
                  </c:pt>
                  <c:pt idx="2">
                    <c:v>4.8026535225534081E-3</c:v>
                  </c:pt>
                </c:numCache>
              </c:numRef>
            </c:plus>
            <c:minus>
              <c:numRef>
                <c:f>'S8 EGFR Site N151 MS-only AREA'!$Q$6:$Q$8</c:f>
                <c:numCache>
                  <c:formatCode>General</c:formatCode>
                  <c:ptCount val="3"/>
                  <c:pt idx="0">
                    <c:v>2.3162899418806476E-2</c:v>
                  </c:pt>
                  <c:pt idx="1">
                    <c:v>2.3991348552347479E-2</c:v>
                  </c:pt>
                  <c:pt idx="2">
                    <c:v>4.8026535225534081E-3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/>
                </a:solidFill>
                <a:round/>
              </a:ln>
              <a:effectLst/>
            </c:spPr>
          </c:errBars>
          <c:cat>
            <c:strRef>
              <c:f>'S8 EGFR Site N151 MS-only AREA'!$A$6:$A$8</c:f>
              <c:strCache>
                <c:ptCount val="3"/>
                <c:pt idx="0">
                  <c:v>N4H5F1</c:v>
                </c:pt>
                <c:pt idx="1">
                  <c:v>N4H5F1S1</c:v>
                </c:pt>
                <c:pt idx="2">
                  <c:v>N4H5F2</c:v>
                </c:pt>
              </c:strCache>
            </c:strRef>
          </c:cat>
          <c:val>
            <c:numRef>
              <c:f>'S8 EGFR Site N151 MS-only AREA'!$P$6:$P$8</c:f>
              <c:numCache>
                <c:formatCode>0.0%</c:formatCode>
                <c:ptCount val="3"/>
                <c:pt idx="0">
                  <c:v>0.69404242709778785</c:v>
                </c:pt>
                <c:pt idx="1">
                  <c:v>0.12049747320859794</c:v>
                </c:pt>
                <c:pt idx="2">
                  <c:v>0.18546009969361418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89047032"/>
        <c:axId val="589047424"/>
      </c:barChart>
      <c:catAx>
        <c:axId val="58904703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Glycan Composition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9047424"/>
        <c:crosses val="autoZero"/>
        <c:auto val="1"/>
        <c:lblAlgn val="ctr"/>
        <c:lblOffset val="100"/>
        <c:noMultiLvlLbl val="0"/>
      </c:catAx>
      <c:valAx>
        <c:axId val="5890474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Area (%)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9047032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1013210848643915"/>
          <c:y val="4.5735125650730124E-2"/>
          <c:w val="0.25751334208223969"/>
          <c:h val="6.660373254448166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N420</a:t>
            </a:r>
            <a:r>
              <a:rPr lang="en-US" baseline="0"/>
              <a:t> - CAL27 DMSO v ICG001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DMSO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'S10A EGFR N420 MS-only AREA'!$I$5:$I$30</c:f>
                <c:numCache>
                  <c:formatCode>General</c:formatCode>
                  <c:ptCount val="26"/>
                  <c:pt idx="0">
                    <c:v>1.2298625761381168E-3</c:v>
                  </c:pt>
                  <c:pt idx="1">
                    <c:v>0</c:v>
                  </c:pt>
                  <c:pt idx="2">
                    <c:v>1.9006161919021096E-3</c:v>
                  </c:pt>
                  <c:pt idx="3">
                    <c:v>2.0340831085635608E-3</c:v>
                  </c:pt>
                  <c:pt idx="4">
                    <c:v>1.1000680316227067E-3</c:v>
                  </c:pt>
                  <c:pt idx="5">
                    <c:v>2.4453606426419459E-3</c:v>
                  </c:pt>
                  <c:pt idx="6">
                    <c:v>2.0332517581250729E-3</c:v>
                  </c:pt>
                  <c:pt idx="7">
                    <c:v>0</c:v>
                  </c:pt>
                  <c:pt idx="8">
                    <c:v>5.0878502601920631E-4</c:v>
                  </c:pt>
                  <c:pt idx="9">
                    <c:v>1.2126629813094078E-3</c:v>
                  </c:pt>
                  <c:pt idx="10">
                    <c:v>1.0375572774903813E-3</c:v>
                  </c:pt>
                  <c:pt idx="11">
                    <c:v>2.6631066134871371E-3</c:v>
                  </c:pt>
                  <c:pt idx="12">
                    <c:v>3.0527237831218554E-3</c:v>
                  </c:pt>
                  <c:pt idx="13">
                    <c:v>2.1194234060888988E-2</c:v>
                  </c:pt>
                  <c:pt idx="14">
                    <c:v>3.1399894032899099E-3</c:v>
                  </c:pt>
                  <c:pt idx="15">
                    <c:v>1.9755685458502197E-3</c:v>
                  </c:pt>
                  <c:pt idx="16">
                    <c:v>3.7109331255754828E-3</c:v>
                  </c:pt>
                  <c:pt idx="17">
                    <c:v>1.8127199937628148E-3</c:v>
                  </c:pt>
                  <c:pt idx="18">
                    <c:v>1.2744310018812042E-2</c:v>
                  </c:pt>
                  <c:pt idx="19">
                    <c:v>2.7243299373800493E-2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2.2870554446513948E-3</c:v>
                  </c:pt>
                  <c:pt idx="24">
                    <c:v>1.2518165873743026E-3</c:v>
                  </c:pt>
                  <c:pt idx="25">
                    <c:v>0</c:v>
                  </c:pt>
                </c:numCache>
              </c:numRef>
            </c:plus>
            <c:minus>
              <c:numRef>
                <c:f>'S10A EGFR N420 MS-only AREA'!$I$5:$I$30</c:f>
                <c:numCache>
                  <c:formatCode>General</c:formatCode>
                  <c:ptCount val="26"/>
                  <c:pt idx="0">
                    <c:v>1.2298625761381168E-3</c:v>
                  </c:pt>
                  <c:pt idx="1">
                    <c:v>0</c:v>
                  </c:pt>
                  <c:pt idx="2">
                    <c:v>1.9006161919021096E-3</c:v>
                  </c:pt>
                  <c:pt idx="3">
                    <c:v>2.0340831085635608E-3</c:v>
                  </c:pt>
                  <c:pt idx="4">
                    <c:v>1.1000680316227067E-3</c:v>
                  </c:pt>
                  <c:pt idx="5">
                    <c:v>2.4453606426419459E-3</c:v>
                  </c:pt>
                  <c:pt idx="6">
                    <c:v>2.0332517581250729E-3</c:v>
                  </c:pt>
                  <c:pt idx="7">
                    <c:v>0</c:v>
                  </c:pt>
                  <c:pt idx="8">
                    <c:v>5.0878502601920631E-4</c:v>
                  </c:pt>
                  <c:pt idx="9">
                    <c:v>1.2126629813094078E-3</c:v>
                  </c:pt>
                  <c:pt idx="10">
                    <c:v>1.0375572774903813E-3</c:v>
                  </c:pt>
                  <c:pt idx="11">
                    <c:v>2.6631066134871371E-3</c:v>
                  </c:pt>
                  <c:pt idx="12">
                    <c:v>3.0527237831218554E-3</c:v>
                  </c:pt>
                  <c:pt idx="13">
                    <c:v>2.1194234060888988E-2</c:v>
                  </c:pt>
                  <c:pt idx="14">
                    <c:v>3.1399894032899099E-3</c:v>
                  </c:pt>
                  <c:pt idx="15">
                    <c:v>1.9755685458502197E-3</c:v>
                  </c:pt>
                  <c:pt idx="16">
                    <c:v>3.7109331255754828E-3</c:v>
                  </c:pt>
                  <c:pt idx="17">
                    <c:v>1.8127199937628148E-3</c:v>
                  </c:pt>
                  <c:pt idx="18">
                    <c:v>1.2744310018812042E-2</c:v>
                  </c:pt>
                  <c:pt idx="19">
                    <c:v>2.7243299373800493E-2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2.2870554446513948E-3</c:v>
                  </c:pt>
                  <c:pt idx="24">
                    <c:v>1.2518165873743026E-3</c:v>
                  </c:pt>
                  <c:pt idx="25">
                    <c:v>0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'S10A EGFR N420 MS-only AREA'!$A$5:$A$30</c:f>
              <c:strCache>
                <c:ptCount val="26"/>
                <c:pt idx="0">
                  <c:v>N2H3</c:v>
                </c:pt>
                <c:pt idx="1">
                  <c:v>N2H4</c:v>
                </c:pt>
                <c:pt idx="2">
                  <c:v>N2H5</c:v>
                </c:pt>
                <c:pt idx="3">
                  <c:v>N2H6</c:v>
                </c:pt>
                <c:pt idx="4">
                  <c:v>N2H7</c:v>
                </c:pt>
                <c:pt idx="5">
                  <c:v>N2H8</c:v>
                </c:pt>
                <c:pt idx="6">
                  <c:v>N2H9</c:v>
                </c:pt>
                <c:pt idx="7">
                  <c:v>N3H3</c:v>
                </c:pt>
                <c:pt idx="8">
                  <c:v>N3H6F1</c:v>
                </c:pt>
                <c:pt idx="9">
                  <c:v>N3H6S1</c:v>
                </c:pt>
                <c:pt idx="10">
                  <c:v>N4H4S1</c:v>
                </c:pt>
                <c:pt idx="11">
                  <c:v>N4H5</c:v>
                </c:pt>
                <c:pt idx="12">
                  <c:v>N4H5F1</c:v>
                </c:pt>
                <c:pt idx="13">
                  <c:v>N4H5F1S1</c:v>
                </c:pt>
                <c:pt idx="14">
                  <c:v>N4H5F1S2</c:v>
                </c:pt>
                <c:pt idx="15">
                  <c:v>N4H5F2</c:v>
                </c:pt>
                <c:pt idx="16">
                  <c:v>N4H5F2S1</c:v>
                </c:pt>
                <c:pt idx="17">
                  <c:v>N4H5F3</c:v>
                </c:pt>
                <c:pt idx="18">
                  <c:v>N4H5S1</c:v>
                </c:pt>
                <c:pt idx="19">
                  <c:v>N4H5S2</c:v>
                </c:pt>
                <c:pt idx="20">
                  <c:v>N5H6F1</c:v>
                </c:pt>
                <c:pt idx="21">
                  <c:v>N5H6F1S2</c:v>
                </c:pt>
                <c:pt idx="22">
                  <c:v>N5H6F2</c:v>
                </c:pt>
                <c:pt idx="23">
                  <c:v>N5H6F2S1</c:v>
                </c:pt>
                <c:pt idx="24">
                  <c:v>N5H6S2</c:v>
                </c:pt>
                <c:pt idx="25">
                  <c:v>N5H6S3</c:v>
                </c:pt>
              </c:strCache>
            </c:strRef>
          </c:cat>
          <c:val>
            <c:numRef>
              <c:f>'S10A EGFR N420 MS-only AREA'!$H$5:$H$30</c:f>
              <c:numCache>
                <c:formatCode>0.0%</c:formatCode>
                <c:ptCount val="26"/>
                <c:pt idx="0">
                  <c:v>1.2081451265442175E-2</c:v>
                </c:pt>
                <c:pt idx="1">
                  <c:v>0</c:v>
                </c:pt>
                <c:pt idx="2">
                  <c:v>9.5939500469045865E-3</c:v>
                </c:pt>
                <c:pt idx="3">
                  <c:v>4.5288881364121706E-3</c:v>
                </c:pt>
                <c:pt idx="4">
                  <c:v>2.8474167812502318E-3</c:v>
                </c:pt>
                <c:pt idx="5">
                  <c:v>1.3294306131520115E-2</c:v>
                </c:pt>
                <c:pt idx="6">
                  <c:v>1.8425447537037242E-2</c:v>
                </c:pt>
                <c:pt idx="7">
                  <c:v>0</c:v>
                </c:pt>
                <c:pt idx="8">
                  <c:v>2.304446100907557E-3</c:v>
                </c:pt>
                <c:pt idx="9">
                  <c:v>1.1399630590635158E-2</c:v>
                </c:pt>
                <c:pt idx="10">
                  <c:v>7.3366378678290094E-4</c:v>
                </c:pt>
                <c:pt idx="11">
                  <c:v>1.4378823412394387E-2</c:v>
                </c:pt>
                <c:pt idx="12">
                  <c:v>4.9456675458439577E-2</c:v>
                </c:pt>
                <c:pt idx="13">
                  <c:v>0.1909533251169179</c:v>
                </c:pt>
                <c:pt idx="14">
                  <c:v>1.024381655799724E-2</c:v>
                </c:pt>
                <c:pt idx="15">
                  <c:v>3.8171803571306527E-2</c:v>
                </c:pt>
                <c:pt idx="16">
                  <c:v>0.1069878955798186</c:v>
                </c:pt>
                <c:pt idx="17">
                  <c:v>1.3876224626794229E-2</c:v>
                </c:pt>
                <c:pt idx="18">
                  <c:v>0.31501629008616955</c:v>
                </c:pt>
                <c:pt idx="19">
                  <c:v>0.17507954790790006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4.3140369605406577E-3</c:v>
                </c:pt>
                <c:pt idx="24">
                  <c:v>6.3123603448291101E-3</c:v>
                </c:pt>
                <c:pt idx="25">
                  <c:v>0</c:v>
                </c:pt>
              </c:numCache>
            </c:numRef>
          </c:val>
        </c:ser>
        <c:ser>
          <c:idx val="1"/>
          <c:order val="1"/>
          <c:tx>
            <c:v>ICG001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'S10A EGFR N420 MS-only AREA'!$K$5:$K$30</c:f>
                <c:numCache>
                  <c:formatCode>General</c:formatCode>
                  <c:ptCount val="26"/>
                  <c:pt idx="0">
                    <c:v>5.0227296634487171E-3</c:v>
                  </c:pt>
                  <c:pt idx="1">
                    <c:v>1.0163502980519033E-3</c:v>
                  </c:pt>
                  <c:pt idx="2">
                    <c:v>1.0730053905750668E-3</c:v>
                  </c:pt>
                  <c:pt idx="3">
                    <c:v>1.5510037058685683E-3</c:v>
                  </c:pt>
                  <c:pt idx="4">
                    <c:v>5.3755433959554579E-4</c:v>
                  </c:pt>
                  <c:pt idx="5">
                    <c:v>1.2348386863915179E-3</c:v>
                  </c:pt>
                  <c:pt idx="6">
                    <c:v>2.4604750872708934E-3</c:v>
                  </c:pt>
                  <c:pt idx="7">
                    <c:v>4.3576683750096715E-4</c:v>
                  </c:pt>
                  <c:pt idx="8">
                    <c:v>7.2026053784013627E-4</c:v>
                  </c:pt>
                  <c:pt idx="9">
                    <c:v>2.0755420353496556E-3</c:v>
                  </c:pt>
                  <c:pt idx="10">
                    <c:v>1.4941229159882231E-3</c:v>
                  </c:pt>
                  <c:pt idx="11">
                    <c:v>1.5780541661325298E-3</c:v>
                  </c:pt>
                  <c:pt idx="12">
                    <c:v>4.6585649619652388E-3</c:v>
                  </c:pt>
                  <c:pt idx="13">
                    <c:v>2.9025241106154041E-2</c:v>
                  </c:pt>
                  <c:pt idx="14">
                    <c:v>1.7634929133231742E-3</c:v>
                  </c:pt>
                  <c:pt idx="15">
                    <c:v>6.6071726111805841E-3</c:v>
                  </c:pt>
                  <c:pt idx="16">
                    <c:v>8.3450657608563784E-3</c:v>
                  </c:pt>
                  <c:pt idx="17">
                    <c:v>2.2281714517311331E-3</c:v>
                  </c:pt>
                  <c:pt idx="18">
                    <c:v>1.8384603259408744E-2</c:v>
                  </c:pt>
                  <c:pt idx="19">
                    <c:v>1.0331388790112389E-2</c:v>
                  </c:pt>
                  <c:pt idx="20">
                    <c:v>9.7297818344512215E-4</c:v>
                  </c:pt>
                  <c:pt idx="21">
                    <c:v>1.1196645065830915E-3</c:v>
                  </c:pt>
                  <c:pt idx="22">
                    <c:v>4.8905259705435769E-4</c:v>
                  </c:pt>
                  <c:pt idx="23">
                    <c:v>6.8837667559839156E-4</c:v>
                  </c:pt>
                  <c:pt idx="24">
                    <c:v>5.6042099901173939E-4</c:v>
                  </c:pt>
                  <c:pt idx="25">
                    <c:v>0</c:v>
                  </c:pt>
                </c:numCache>
              </c:numRef>
            </c:plus>
            <c:minus>
              <c:numRef>
                <c:f>'S10A EGFR N420 MS-only AREA'!$K$5:$K$30</c:f>
                <c:numCache>
                  <c:formatCode>General</c:formatCode>
                  <c:ptCount val="26"/>
                  <c:pt idx="0">
                    <c:v>5.0227296634487171E-3</c:v>
                  </c:pt>
                  <c:pt idx="1">
                    <c:v>1.0163502980519033E-3</c:v>
                  </c:pt>
                  <c:pt idx="2">
                    <c:v>1.0730053905750668E-3</c:v>
                  </c:pt>
                  <c:pt idx="3">
                    <c:v>1.5510037058685683E-3</c:v>
                  </c:pt>
                  <c:pt idx="4">
                    <c:v>5.3755433959554579E-4</c:v>
                  </c:pt>
                  <c:pt idx="5">
                    <c:v>1.2348386863915179E-3</c:v>
                  </c:pt>
                  <c:pt idx="6">
                    <c:v>2.4604750872708934E-3</c:v>
                  </c:pt>
                  <c:pt idx="7">
                    <c:v>4.3576683750096715E-4</c:v>
                  </c:pt>
                  <c:pt idx="8">
                    <c:v>7.2026053784013627E-4</c:v>
                  </c:pt>
                  <c:pt idx="9">
                    <c:v>2.0755420353496556E-3</c:v>
                  </c:pt>
                  <c:pt idx="10">
                    <c:v>1.4941229159882231E-3</c:v>
                  </c:pt>
                  <c:pt idx="11">
                    <c:v>1.5780541661325298E-3</c:v>
                  </c:pt>
                  <c:pt idx="12">
                    <c:v>4.6585649619652388E-3</c:v>
                  </c:pt>
                  <c:pt idx="13">
                    <c:v>2.9025241106154041E-2</c:v>
                  </c:pt>
                  <c:pt idx="14">
                    <c:v>1.7634929133231742E-3</c:v>
                  </c:pt>
                  <c:pt idx="15">
                    <c:v>6.6071726111805841E-3</c:v>
                  </c:pt>
                  <c:pt idx="16">
                    <c:v>8.3450657608563784E-3</c:v>
                  </c:pt>
                  <c:pt idx="17">
                    <c:v>2.2281714517311331E-3</c:v>
                  </c:pt>
                  <c:pt idx="18">
                    <c:v>1.8384603259408744E-2</c:v>
                  </c:pt>
                  <c:pt idx="19">
                    <c:v>1.0331388790112389E-2</c:v>
                  </c:pt>
                  <c:pt idx="20">
                    <c:v>9.7297818344512215E-4</c:v>
                  </c:pt>
                  <c:pt idx="21">
                    <c:v>1.1196645065830915E-3</c:v>
                  </c:pt>
                  <c:pt idx="22">
                    <c:v>4.8905259705435769E-4</c:v>
                  </c:pt>
                  <c:pt idx="23">
                    <c:v>6.8837667559839156E-4</c:v>
                  </c:pt>
                  <c:pt idx="24">
                    <c:v>5.6042099901173939E-4</c:v>
                  </c:pt>
                  <c:pt idx="25">
                    <c:v>0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val>
            <c:numRef>
              <c:f>'S10A EGFR N420 MS-only AREA'!$J$5:$J$30</c:f>
              <c:numCache>
                <c:formatCode>0.00%</c:formatCode>
                <c:ptCount val="26"/>
                <c:pt idx="0">
                  <c:v>4.7323055965501716E-2</c:v>
                </c:pt>
                <c:pt idx="1">
                  <c:v>1.7748325426789205E-3</c:v>
                </c:pt>
                <c:pt idx="2">
                  <c:v>1.4069074844125751E-2</c:v>
                </c:pt>
                <c:pt idx="3">
                  <c:v>5.3222777597732611E-3</c:v>
                </c:pt>
                <c:pt idx="4">
                  <c:v>3.259948707380909E-3</c:v>
                </c:pt>
                <c:pt idx="5">
                  <c:v>1.1836734900922741E-2</c:v>
                </c:pt>
                <c:pt idx="6">
                  <c:v>1.3244554406840156E-2</c:v>
                </c:pt>
                <c:pt idx="7">
                  <c:v>6.2765254206086571E-3</c:v>
                </c:pt>
                <c:pt idx="8">
                  <c:v>4.1188554427469557E-3</c:v>
                </c:pt>
                <c:pt idx="9">
                  <c:v>2.1054092090780647E-2</c:v>
                </c:pt>
                <c:pt idx="10">
                  <c:v>7.833017859822421E-3</c:v>
                </c:pt>
                <c:pt idx="11">
                  <c:v>1.5036804076925857E-2</c:v>
                </c:pt>
                <c:pt idx="12">
                  <c:v>4.9017884533704127E-2</c:v>
                </c:pt>
                <c:pt idx="13">
                  <c:v>0.13135397153570119</c:v>
                </c:pt>
                <c:pt idx="14">
                  <c:v>2.2316880396374611E-2</c:v>
                </c:pt>
                <c:pt idx="15">
                  <c:v>4.7253597062365482E-2</c:v>
                </c:pt>
                <c:pt idx="16">
                  <c:v>0.10823993626603372</c:v>
                </c:pt>
                <c:pt idx="17">
                  <c:v>1.847554601040435E-2</c:v>
                </c:pt>
                <c:pt idx="18">
                  <c:v>0.22308109929382089</c:v>
                </c:pt>
                <c:pt idx="19">
                  <c:v>0.22168783058254907</c:v>
                </c:pt>
                <c:pt idx="20">
                  <c:v>5.4734301443590721E-3</c:v>
                </c:pt>
                <c:pt idx="21">
                  <c:v>3.448145383758856E-3</c:v>
                </c:pt>
                <c:pt idx="22">
                  <c:v>3.1329349696810316E-3</c:v>
                </c:pt>
                <c:pt idx="23">
                  <c:v>1.0205180716936811E-2</c:v>
                </c:pt>
                <c:pt idx="24">
                  <c:v>5.1637890862027795E-3</c:v>
                </c:pt>
                <c:pt idx="2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96631024"/>
        <c:axId val="594306104"/>
      </c:barChart>
      <c:catAx>
        <c:axId val="59663102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Glycan Composition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4306104"/>
        <c:crosses val="autoZero"/>
        <c:auto val="1"/>
        <c:lblAlgn val="ctr"/>
        <c:lblOffset val="100"/>
        <c:noMultiLvlLbl val="0"/>
      </c:catAx>
      <c:valAx>
        <c:axId val="594306104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Relative Intensity (%)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66310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78520889301276398"/>
          <c:y val="5.213446074511844E-2"/>
          <c:w val="0.16766394961389833"/>
          <c:h val="5.4678383013508233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N420</a:t>
            </a:r>
            <a:r>
              <a:rPr lang="en-US" baseline="0"/>
              <a:t> - HSC3 DMSO v ICG001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DMSO</c:v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'S10A EGFR N420 MS-only AREA'!$N$5:$N$30</c:f>
                <c:numCache>
                  <c:formatCode>General</c:formatCode>
                  <c:ptCount val="26"/>
                  <c:pt idx="0">
                    <c:v>3.6656661381314131E-3</c:v>
                  </c:pt>
                  <c:pt idx="1">
                    <c:v>4.6263925634448848E-4</c:v>
                  </c:pt>
                  <c:pt idx="2">
                    <c:v>1.1608988297170031E-3</c:v>
                  </c:pt>
                  <c:pt idx="3">
                    <c:v>5.5213905259948546E-3</c:v>
                  </c:pt>
                  <c:pt idx="4">
                    <c:v>5.3056170971554403E-3</c:v>
                  </c:pt>
                  <c:pt idx="5">
                    <c:v>1.3125313201972784E-3</c:v>
                  </c:pt>
                  <c:pt idx="6">
                    <c:v>2.0095662501503132E-3</c:v>
                  </c:pt>
                  <c:pt idx="7">
                    <c:v>3.1316102164511733E-3</c:v>
                  </c:pt>
                  <c:pt idx="8">
                    <c:v>0</c:v>
                  </c:pt>
                  <c:pt idx="9">
                    <c:v>6.131267285202377E-4</c:v>
                  </c:pt>
                  <c:pt idx="10">
                    <c:v>1.8909219119228437E-3</c:v>
                  </c:pt>
                  <c:pt idx="11">
                    <c:v>1.5053230215749511E-3</c:v>
                  </c:pt>
                  <c:pt idx="12">
                    <c:v>8.4242482832038532E-3</c:v>
                  </c:pt>
                  <c:pt idx="13">
                    <c:v>2.7579732462050125E-3</c:v>
                  </c:pt>
                  <c:pt idx="14">
                    <c:v>7.6212504847241761E-3</c:v>
                  </c:pt>
                  <c:pt idx="15">
                    <c:v>2.3474769596615085E-3</c:v>
                  </c:pt>
                  <c:pt idx="16">
                    <c:v>2.3485356146521461E-2</c:v>
                  </c:pt>
                  <c:pt idx="17">
                    <c:v>1.878186932558102E-4</c:v>
                  </c:pt>
                  <c:pt idx="18">
                    <c:v>1.6986982051933063E-2</c:v>
                  </c:pt>
                  <c:pt idx="19">
                    <c:v>1.7436301532742968E-3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3.141787928804459E-4</c:v>
                  </c:pt>
                  <c:pt idx="25">
                    <c:v>2.1226124951295863E-4</c:v>
                  </c:pt>
                </c:numCache>
              </c:numRef>
            </c:plus>
            <c:minus>
              <c:numRef>
                <c:f>'S10A EGFR N420 MS-only AREA'!$N$5:$N$30</c:f>
                <c:numCache>
                  <c:formatCode>General</c:formatCode>
                  <c:ptCount val="26"/>
                  <c:pt idx="0">
                    <c:v>3.6656661381314131E-3</c:v>
                  </c:pt>
                  <c:pt idx="1">
                    <c:v>4.6263925634448848E-4</c:v>
                  </c:pt>
                  <c:pt idx="2">
                    <c:v>1.1608988297170031E-3</c:v>
                  </c:pt>
                  <c:pt idx="3">
                    <c:v>5.5213905259948546E-3</c:v>
                  </c:pt>
                  <c:pt idx="4">
                    <c:v>5.3056170971554403E-3</c:v>
                  </c:pt>
                  <c:pt idx="5">
                    <c:v>1.3125313201972784E-3</c:v>
                  </c:pt>
                  <c:pt idx="6">
                    <c:v>2.0095662501503132E-3</c:v>
                  </c:pt>
                  <c:pt idx="7">
                    <c:v>3.1316102164511733E-3</c:v>
                  </c:pt>
                  <c:pt idx="8">
                    <c:v>0</c:v>
                  </c:pt>
                  <c:pt idx="9">
                    <c:v>6.131267285202377E-4</c:v>
                  </c:pt>
                  <c:pt idx="10">
                    <c:v>1.8909219119228437E-3</c:v>
                  </c:pt>
                  <c:pt idx="11">
                    <c:v>1.5053230215749511E-3</c:v>
                  </c:pt>
                  <c:pt idx="12">
                    <c:v>8.4242482832038532E-3</c:v>
                  </c:pt>
                  <c:pt idx="13">
                    <c:v>2.7579732462050125E-3</c:v>
                  </c:pt>
                  <c:pt idx="14">
                    <c:v>7.6212504847241761E-3</c:v>
                  </c:pt>
                  <c:pt idx="15">
                    <c:v>2.3474769596615085E-3</c:v>
                  </c:pt>
                  <c:pt idx="16">
                    <c:v>2.3485356146521461E-2</c:v>
                  </c:pt>
                  <c:pt idx="17">
                    <c:v>1.878186932558102E-4</c:v>
                  </c:pt>
                  <c:pt idx="18">
                    <c:v>1.6986982051933063E-2</c:v>
                  </c:pt>
                  <c:pt idx="19">
                    <c:v>1.7436301532742968E-3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3.141787928804459E-4</c:v>
                  </c:pt>
                  <c:pt idx="25">
                    <c:v>2.1226124951295863E-4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'S10A EGFR N420 MS-only AREA'!$A$5:$A$30</c:f>
              <c:strCache>
                <c:ptCount val="26"/>
                <c:pt idx="0">
                  <c:v>N2H3</c:v>
                </c:pt>
                <c:pt idx="1">
                  <c:v>N2H4</c:v>
                </c:pt>
                <c:pt idx="2">
                  <c:v>N2H5</c:v>
                </c:pt>
                <c:pt idx="3">
                  <c:v>N2H6</c:v>
                </c:pt>
                <c:pt idx="4">
                  <c:v>N2H7</c:v>
                </c:pt>
                <c:pt idx="5">
                  <c:v>N2H8</c:v>
                </c:pt>
                <c:pt idx="6">
                  <c:v>N2H9</c:v>
                </c:pt>
                <c:pt idx="7">
                  <c:v>N3H3</c:v>
                </c:pt>
                <c:pt idx="8">
                  <c:v>N3H6F1</c:v>
                </c:pt>
                <c:pt idx="9">
                  <c:v>N3H6S1</c:v>
                </c:pt>
                <c:pt idx="10">
                  <c:v>N4H4S1</c:v>
                </c:pt>
                <c:pt idx="11">
                  <c:v>N4H5</c:v>
                </c:pt>
                <c:pt idx="12">
                  <c:v>N4H5F1</c:v>
                </c:pt>
                <c:pt idx="13">
                  <c:v>N4H5F1S1</c:v>
                </c:pt>
                <c:pt idx="14">
                  <c:v>N4H5F1S2</c:v>
                </c:pt>
                <c:pt idx="15">
                  <c:v>N4H5F2</c:v>
                </c:pt>
                <c:pt idx="16">
                  <c:v>N4H5F2S1</c:v>
                </c:pt>
                <c:pt idx="17">
                  <c:v>N4H5F3</c:v>
                </c:pt>
                <c:pt idx="18">
                  <c:v>N4H5S1</c:v>
                </c:pt>
                <c:pt idx="19">
                  <c:v>N4H5S2</c:v>
                </c:pt>
                <c:pt idx="20">
                  <c:v>N5H6F1</c:v>
                </c:pt>
                <c:pt idx="21">
                  <c:v>N5H6F1S2</c:v>
                </c:pt>
                <c:pt idx="22">
                  <c:v>N5H6F2</c:v>
                </c:pt>
                <c:pt idx="23">
                  <c:v>N5H6F2S1</c:v>
                </c:pt>
                <c:pt idx="24">
                  <c:v>N5H6S2</c:v>
                </c:pt>
                <c:pt idx="25">
                  <c:v>N5H6S3</c:v>
                </c:pt>
              </c:strCache>
            </c:strRef>
          </c:cat>
          <c:val>
            <c:numRef>
              <c:f>'S10A EGFR N420 MS-only AREA'!$M$5:$M$30</c:f>
              <c:numCache>
                <c:formatCode>0.0%</c:formatCode>
                <c:ptCount val="26"/>
                <c:pt idx="0">
                  <c:v>4.7459409184821839E-2</c:v>
                </c:pt>
                <c:pt idx="1">
                  <c:v>3.1560679554867351E-3</c:v>
                </c:pt>
                <c:pt idx="2">
                  <c:v>2.2861155145170953E-2</c:v>
                </c:pt>
                <c:pt idx="3">
                  <c:v>8.8938500365344342E-2</c:v>
                </c:pt>
                <c:pt idx="4">
                  <c:v>5.9479936503736223E-2</c:v>
                </c:pt>
                <c:pt idx="5">
                  <c:v>2.2572132218033645E-2</c:v>
                </c:pt>
                <c:pt idx="6">
                  <c:v>9.9366295807798381E-3</c:v>
                </c:pt>
                <c:pt idx="7">
                  <c:v>1.1741540031375793E-2</c:v>
                </c:pt>
                <c:pt idx="8">
                  <c:v>0</c:v>
                </c:pt>
                <c:pt idx="9">
                  <c:v>1.598064940335309E-2</c:v>
                </c:pt>
                <c:pt idx="10">
                  <c:v>8.3609534593661657E-3</c:v>
                </c:pt>
                <c:pt idx="11">
                  <c:v>4.8188066206077164E-2</c:v>
                </c:pt>
                <c:pt idx="12">
                  <c:v>3.9864152154352774E-2</c:v>
                </c:pt>
                <c:pt idx="13">
                  <c:v>0.10808599132266462</c:v>
                </c:pt>
                <c:pt idx="14">
                  <c:v>1.483404169153465E-2</c:v>
                </c:pt>
                <c:pt idx="15">
                  <c:v>1.8388148428018867E-2</c:v>
                </c:pt>
                <c:pt idx="16">
                  <c:v>2.7842228293576483E-2</c:v>
                </c:pt>
                <c:pt idx="17">
                  <c:v>1.3280787163477949E-4</c:v>
                </c:pt>
                <c:pt idx="18">
                  <c:v>0.30670122974071962</c:v>
                </c:pt>
                <c:pt idx="19">
                  <c:v>0.14242154085730174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2.7664758722361891E-3</c:v>
                </c:pt>
                <c:pt idx="25">
                  <c:v>2.8834371441441493E-4</c:v>
                </c:pt>
              </c:numCache>
            </c:numRef>
          </c:val>
        </c:ser>
        <c:ser>
          <c:idx val="0"/>
          <c:order val="1"/>
          <c:tx>
            <c:v>ICG001</c:v>
          </c:tx>
          <c:spPr>
            <a:solidFill>
              <a:schemeClr val="accent2"/>
            </a:solidFill>
            <a:ln>
              <a:solidFill>
                <a:schemeClr val="accent2"/>
              </a:solidFill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'S10A EGFR N420 MS-only AREA'!$P$5:$P$30</c:f>
                <c:numCache>
                  <c:formatCode>General</c:formatCode>
                  <c:ptCount val="26"/>
                  <c:pt idx="0">
                    <c:v>3.3720263606532228E-3</c:v>
                  </c:pt>
                  <c:pt idx="1">
                    <c:v>5.1099407660766657E-4</c:v>
                  </c:pt>
                  <c:pt idx="2">
                    <c:v>1.8963299877923258E-3</c:v>
                  </c:pt>
                  <c:pt idx="3">
                    <c:v>3.5065259883826699E-3</c:v>
                  </c:pt>
                  <c:pt idx="4">
                    <c:v>3.2945916315613773E-3</c:v>
                  </c:pt>
                  <c:pt idx="5">
                    <c:v>6.5295858561270289E-4</c:v>
                  </c:pt>
                  <c:pt idx="6">
                    <c:v>1.5177352083427533E-3</c:v>
                  </c:pt>
                  <c:pt idx="7">
                    <c:v>1.8978509481503653E-4</c:v>
                  </c:pt>
                  <c:pt idx="8">
                    <c:v>0</c:v>
                  </c:pt>
                  <c:pt idx="9">
                    <c:v>1.0230111410687258E-3</c:v>
                  </c:pt>
                  <c:pt idx="10">
                    <c:v>2.1907300183862158E-3</c:v>
                  </c:pt>
                  <c:pt idx="11">
                    <c:v>2.897443982931491E-3</c:v>
                  </c:pt>
                  <c:pt idx="12">
                    <c:v>1.6104913325133752E-2</c:v>
                  </c:pt>
                  <c:pt idx="13">
                    <c:v>8.8748637656927021E-3</c:v>
                  </c:pt>
                  <c:pt idx="14">
                    <c:v>1.472408138408476E-3</c:v>
                  </c:pt>
                  <c:pt idx="15">
                    <c:v>2.2700371390563293E-3</c:v>
                  </c:pt>
                  <c:pt idx="16">
                    <c:v>5.7979216721109643E-3</c:v>
                  </c:pt>
                  <c:pt idx="17">
                    <c:v>9.3177585855540421E-4</c:v>
                  </c:pt>
                  <c:pt idx="18">
                    <c:v>5.0642026514443071E-2</c:v>
                  </c:pt>
                  <c:pt idx="19">
                    <c:v>6.3413090025692172E-3</c:v>
                  </c:pt>
                  <c:pt idx="20">
                    <c:v>1.4670540126273971E-4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4.9351476715995841E-4</c:v>
                  </c:pt>
                  <c:pt idx="25">
                    <c:v>0</c:v>
                  </c:pt>
                </c:numCache>
              </c:numRef>
            </c:plus>
            <c:minus>
              <c:numRef>
                <c:f>'S10A EGFR N420 MS-only AREA'!$P$5:$P$30</c:f>
                <c:numCache>
                  <c:formatCode>General</c:formatCode>
                  <c:ptCount val="26"/>
                  <c:pt idx="0">
                    <c:v>3.3720263606532228E-3</c:v>
                  </c:pt>
                  <c:pt idx="1">
                    <c:v>5.1099407660766657E-4</c:v>
                  </c:pt>
                  <c:pt idx="2">
                    <c:v>1.8963299877923258E-3</c:v>
                  </c:pt>
                  <c:pt idx="3">
                    <c:v>3.5065259883826699E-3</c:v>
                  </c:pt>
                  <c:pt idx="4">
                    <c:v>3.2945916315613773E-3</c:v>
                  </c:pt>
                  <c:pt idx="5">
                    <c:v>6.5295858561270289E-4</c:v>
                  </c:pt>
                  <c:pt idx="6">
                    <c:v>1.5177352083427533E-3</c:v>
                  </c:pt>
                  <c:pt idx="7">
                    <c:v>1.8978509481503653E-4</c:v>
                  </c:pt>
                  <c:pt idx="8">
                    <c:v>0</c:v>
                  </c:pt>
                  <c:pt idx="9">
                    <c:v>1.0230111410687258E-3</c:v>
                  </c:pt>
                  <c:pt idx="10">
                    <c:v>2.1907300183862158E-3</c:v>
                  </c:pt>
                  <c:pt idx="11">
                    <c:v>2.897443982931491E-3</c:v>
                  </c:pt>
                  <c:pt idx="12">
                    <c:v>1.6104913325133752E-2</c:v>
                  </c:pt>
                  <c:pt idx="13">
                    <c:v>8.8748637656927021E-3</c:v>
                  </c:pt>
                  <c:pt idx="14">
                    <c:v>1.472408138408476E-3</c:v>
                  </c:pt>
                  <c:pt idx="15">
                    <c:v>2.2700371390563293E-3</c:v>
                  </c:pt>
                  <c:pt idx="16">
                    <c:v>5.7979216721109643E-3</c:v>
                  </c:pt>
                  <c:pt idx="17">
                    <c:v>9.3177585855540421E-4</c:v>
                  </c:pt>
                  <c:pt idx="18">
                    <c:v>5.0642026514443071E-2</c:v>
                  </c:pt>
                  <c:pt idx="19">
                    <c:v>6.3413090025692172E-3</c:v>
                  </c:pt>
                  <c:pt idx="20">
                    <c:v>1.4670540126273971E-4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4.9351476715995841E-4</c:v>
                  </c:pt>
                  <c:pt idx="25">
                    <c:v>0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'S10A EGFR N420 MS-only AREA'!$A$5:$A$30</c:f>
              <c:strCache>
                <c:ptCount val="26"/>
                <c:pt idx="0">
                  <c:v>N2H3</c:v>
                </c:pt>
                <c:pt idx="1">
                  <c:v>N2H4</c:v>
                </c:pt>
                <c:pt idx="2">
                  <c:v>N2H5</c:v>
                </c:pt>
                <c:pt idx="3">
                  <c:v>N2H6</c:v>
                </c:pt>
                <c:pt idx="4">
                  <c:v>N2H7</c:v>
                </c:pt>
                <c:pt idx="5">
                  <c:v>N2H8</c:v>
                </c:pt>
                <c:pt idx="6">
                  <c:v>N2H9</c:v>
                </c:pt>
                <c:pt idx="7">
                  <c:v>N3H3</c:v>
                </c:pt>
                <c:pt idx="8">
                  <c:v>N3H6F1</c:v>
                </c:pt>
                <c:pt idx="9">
                  <c:v>N3H6S1</c:v>
                </c:pt>
                <c:pt idx="10">
                  <c:v>N4H4S1</c:v>
                </c:pt>
                <c:pt idx="11">
                  <c:v>N4H5</c:v>
                </c:pt>
                <c:pt idx="12">
                  <c:v>N4H5F1</c:v>
                </c:pt>
                <c:pt idx="13">
                  <c:v>N4H5F1S1</c:v>
                </c:pt>
                <c:pt idx="14">
                  <c:v>N4H5F1S2</c:v>
                </c:pt>
                <c:pt idx="15">
                  <c:v>N4H5F2</c:v>
                </c:pt>
                <c:pt idx="16">
                  <c:v>N4H5F2S1</c:v>
                </c:pt>
                <c:pt idx="17">
                  <c:v>N4H5F3</c:v>
                </c:pt>
                <c:pt idx="18">
                  <c:v>N4H5S1</c:v>
                </c:pt>
                <c:pt idx="19">
                  <c:v>N4H5S2</c:v>
                </c:pt>
                <c:pt idx="20">
                  <c:v>N5H6F1</c:v>
                </c:pt>
                <c:pt idx="21">
                  <c:v>N5H6F1S2</c:v>
                </c:pt>
                <c:pt idx="22">
                  <c:v>N5H6F2</c:v>
                </c:pt>
                <c:pt idx="23">
                  <c:v>N5H6F2S1</c:v>
                </c:pt>
                <c:pt idx="24">
                  <c:v>N5H6S2</c:v>
                </c:pt>
                <c:pt idx="25">
                  <c:v>N5H6S3</c:v>
                </c:pt>
              </c:strCache>
            </c:strRef>
          </c:cat>
          <c:val>
            <c:numRef>
              <c:f>'S10A EGFR N420 MS-only AREA'!$O$5:$O$30</c:f>
              <c:numCache>
                <c:formatCode>0.0%</c:formatCode>
                <c:ptCount val="26"/>
                <c:pt idx="0">
                  <c:v>5.3939891209401021E-2</c:v>
                </c:pt>
                <c:pt idx="1">
                  <c:v>3.7831216669620854E-3</c:v>
                </c:pt>
                <c:pt idx="2">
                  <c:v>2.4157992098066711E-2</c:v>
                </c:pt>
                <c:pt idx="3">
                  <c:v>7.2724917912126416E-2</c:v>
                </c:pt>
                <c:pt idx="4">
                  <c:v>4.8105002087465903E-2</c:v>
                </c:pt>
                <c:pt idx="5">
                  <c:v>1.9412651333350784E-2</c:v>
                </c:pt>
                <c:pt idx="6">
                  <c:v>9.2476076247126043E-3</c:v>
                </c:pt>
                <c:pt idx="7">
                  <c:v>7.3778362626268773E-3</c:v>
                </c:pt>
                <c:pt idx="8">
                  <c:v>0</c:v>
                </c:pt>
                <c:pt idx="9">
                  <c:v>1.0779951160852638E-2</c:v>
                </c:pt>
                <c:pt idx="10">
                  <c:v>1.3980687550761603E-2</c:v>
                </c:pt>
                <c:pt idx="11">
                  <c:v>5.1915659768657342E-2</c:v>
                </c:pt>
                <c:pt idx="12">
                  <c:v>0.10453268986388264</c:v>
                </c:pt>
                <c:pt idx="13">
                  <c:v>0.13661517148507832</c:v>
                </c:pt>
                <c:pt idx="14">
                  <c:v>1.2705209380759044E-2</c:v>
                </c:pt>
                <c:pt idx="15">
                  <c:v>5.6829834266512502E-2</c:v>
                </c:pt>
                <c:pt idx="16">
                  <c:v>3.5903406764949568E-2</c:v>
                </c:pt>
                <c:pt idx="17">
                  <c:v>1.0457018864976951E-2</c:v>
                </c:pt>
                <c:pt idx="18">
                  <c:v>0.18921961978872762</c:v>
                </c:pt>
                <c:pt idx="19">
                  <c:v>0.13340723465041279</c:v>
                </c:pt>
                <c:pt idx="20">
                  <c:v>1.8459210842040909E-3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3.0585751755124869E-3</c:v>
                </c:pt>
                <c:pt idx="2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94306888"/>
        <c:axId val="594307280"/>
      </c:barChart>
      <c:catAx>
        <c:axId val="5943068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Glycan Composition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4307280"/>
        <c:crosses val="autoZero"/>
        <c:auto val="1"/>
        <c:lblAlgn val="ctr"/>
        <c:lblOffset val="100"/>
        <c:noMultiLvlLbl val="0"/>
      </c:catAx>
      <c:valAx>
        <c:axId val="594307280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Relative Intensity (%)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43068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78520889301276398"/>
          <c:y val="5.213446074511844E-2"/>
          <c:w val="0.16766394961389833"/>
          <c:h val="5.4678383013508233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CAL27 v</a:t>
            </a:r>
            <a:r>
              <a:rPr lang="en-US" baseline="0"/>
              <a:t> HSC3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CAL27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'S10B EGFR N420 Fuc Status'!$F$5:$F$7</c:f>
                <c:numCache>
                  <c:formatCode>General</c:formatCode>
                  <c:ptCount val="3"/>
                  <c:pt idx="0">
                    <c:v>1.5062678826416064E-3</c:v>
                  </c:pt>
                  <c:pt idx="1">
                    <c:v>7.8902602201687544E-3</c:v>
                  </c:pt>
                  <c:pt idx="2">
                    <c:v>9.3948422083575088E-3</c:v>
                  </c:pt>
                </c:numCache>
              </c:numRef>
            </c:plus>
            <c:minus>
              <c:numRef>
                <c:f>'S10B EGFR N420 Fuc Status'!$F$5:$F$7</c:f>
                <c:numCache>
                  <c:formatCode>General</c:formatCode>
                  <c:ptCount val="3"/>
                  <c:pt idx="0">
                    <c:v>1.5062678826416064E-3</c:v>
                  </c:pt>
                  <c:pt idx="1">
                    <c:v>7.8902602201687544E-3</c:v>
                  </c:pt>
                  <c:pt idx="2">
                    <c:v>9.3948422083575088E-3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'S10B EGFR N420 Fuc Status'!$A$5:$A$7</c:f>
              <c:strCache>
                <c:ptCount val="3"/>
                <c:pt idx="0">
                  <c:v>PAUCI</c:v>
                </c:pt>
                <c:pt idx="1">
                  <c:v>HM</c:v>
                </c:pt>
                <c:pt idx="2">
                  <c:v>COMPL</c:v>
                </c:pt>
              </c:strCache>
            </c:strRef>
          </c:cat>
          <c:val>
            <c:numRef>
              <c:f>'S10B EGFR N420 Fuc Status'!$E$5:$E$7</c:f>
              <c:numCache>
                <c:formatCode>0.0%</c:formatCode>
                <c:ptCount val="3"/>
                <c:pt idx="0">
                  <c:v>1.2081451265442175E-2</c:v>
                </c:pt>
                <c:pt idx="1">
                  <c:v>4.8690008633124338E-2</c:v>
                </c:pt>
                <c:pt idx="2">
                  <c:v>0.93922854010143342</c:v>
                </c:pt>
              </c:numCache>
            </c:numRef>
          </c:val>
        </c:ser>
        <c:ser>
          <c:idx val="1"/>
          <c:order val="1"/>
          <c:tx>
            <c:v>HSC3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'S10B EGFR N420 Fuc Status'!$P$5:$P$7</c:f>
                <c:numCache>
                  <c:formatCode>General</c:formatCode>
                  <c:ptCount val="3"/>
                  <c:pt idx="0">
                    <c:v>5.0157081200631797E-3</c:v>
                  </c:pt>
                  <c:pt idx="1">
                    <c:v>1.1858201283817805E-2</c:v>
                  </c:pt>
                  <c:pt idx="2">
                    <c:v>1.3430224996968719E-2</c:v>
                  </c:pt>
                </c:numCache>
              </c:numRef>
            </c:plus>
            <c:minus>
              <c:numRef>
                <c:f>'S10B EGFR N420 Fuc Status'!$P$5:$P$7</c:f>
                <c:numCache>
                  <c:formatCode>General</c:formatCode>
                  <c:ptCount val="3"/>
                  <c:pt idx="0">
                    <c:v>5.0157081200631797E-3</c:v>
                  </c:pt>
                  <c:pt idx="1">
                    <c:v>1.1858201283817805E-2</c:v>
                  </c:pt>
                  <c:pt idx="2">
                    <c:v>1.3430224996968719E-2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val>
            <c:numRef>
              <c:f>'S10B EGFR N420 Fuc Status'!$O$5:$O$7</c:f>
              <c:numCache>
                <c:formatCode>0.0%</c:formatCode>
                <c:ptCount val="3"/>
                <c:pt idx="0">
                  <c:v>5.0615477140308569E-2</c:v>
                </c:pt>
                <c:pt idx="1">
                  <c:v>0.20378835381306501</c:v>
                </c:pt>
                <c:pt idx="2">
                  <c:v>0.7455961690466264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94308064"/>
        <c:axId val="594308456"/>
      </c:barChart>
      <c:catAx>
        <c:axId val="5943080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Glycan Class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4308456"/>
        <c:crosses val="autoZero"/>
        <c:auto val="1"/>
        <c:lblAlgn val="ctr"/>
        <c:lblOffset val="100"/>
        <c:noMultiLvlLbl val="0"/>
      </c:catAx>
      <c:valAx>
        <c:axId val="594308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Relative Intensity</a:t>
                </a:r>
                <a:r>
                  <a:rPr lang="en-US" b="1" baseline="0"/>
                  <a:t> (%)</a:t>
                </a:r>
                <a:endParaRPr lang="en-US" b="1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4308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CAL27 DMSO</a:t>
            </a:r>
            <a:r>
              <a:rPr lang="en-US" baseline="0"/>
              <a:t> v ICG001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DMSO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'S10B EGFR N420 Fuc Status'!$F$5:$F$7</c:f>
                <c:numCache>
                  <c:formatCode>General</c:formatCode>
                  <c:ptCount val="3"/>
                  <c:pt idx="0">
                    <c:v>1.5062678826416064E-3</c:v>
                  </c:pt>
                  <c:pt idx="1">
                    <c:v>7.8902602201687544E-3</c:v>
                  </c:pt>
                  <c:pt idx="2">
                    <c:v>9.3948422083575088E-3</c:v>
                  </c:pt>
                </c:numCache>
              </c:numRef>
            </c:plus>
            <c:minus>
              <c:numRef>
                <c:f>'S10B EGFR N420 Fuc Status'!$F$5:$F$7</c:f>
                <c:numCache>
                  <c:formatCode>General</c:formatCode>
                  <c:ptCount val="3"/>
                  <c:pt idx="0">
                    <c:v>1.5062678826416064E-3</c:v>
                  </c:pt>
                  <c:pt idx="1">
                    <c:v>7.8902602201687544E-3</c:v>
                  </c:pt>
                  <c:pt idx="2">
                    <c:v>9.3948422083575088E-3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'S10B EGFR N420 Fuc Status'!$A$5:$A$7</c:f>
              <c:strCache>
                <c:ptCount val="3"/>
                <c:pt idx="0">
                  <c:v>PAUCI</c:v>
                </c:pt>
                <c:pt idx="1">
                  <c:v>HM</c:v>
                </c:pt>
                <c:pt idx="2">
                  <c:v>COMPL</c:v>
                </c:pt>
              </c:strCache>
            </c:strRef>
          </c:cat>
          <c:val>
            <c:numRef>
              <c:f>'S10B EGFR N420 Fuc Status'!$E$5:$E$7</c:f>
              <c:numCache>
                <c:formatCode>0.0%</c:formatCode>
                <c:ptCount val="3"/>
                <c:pt idx="0">
                  <c:v>1.2081451265442175E-2</c:v>
                </c:pt>
                <c:pt idx="1">
                  <c:v>4.8690008633124338E-2</c:v>
                </c:pt>
                <c:pt idx="2">
                  <c:v>0.93922854010143342</c:v>
                </c:pt>
              </c:numCache>
            </c:numRef>
          </c:val>
        </c:ser>
        <c:ser>
          <c:idx val="1"/>
          <c:order val="1"/>
          <c:tx>
            <c:v>ICG001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'S10B EGFR N420 Fuc Status'!$K$5:$K$7</c:f>
                <c:numCache>
                  <c:formatCode>General</c:formatCode>
                  <c:ptCount val="3"/>
                  <c:pt idx="0">
                    <c:v>7.1573592124192066E-3</c:v>
                  </c:pt>
                  <c:pt idx="1">
                    <c:v>5.4479294677382394E-3</c:v>
                  </c:pt>
                  <c:pt idx="2">
                    <c:v>1.214538371880393E-2</c:v>
                  </c:pt>
                </c:numCache>
              </c:numRef>
            </c:plus>
            <c:minus>
              <c:numRef>
                <c:f>'S10B EGFR N420 Fuc Status'!$K$5:$K$7</c:f>
                <c:numCache>
                  <c:formatCode>General</c:formatCode>
                  <c:ptCount val="3"/>
                  <c:pt idx="0">
                    <c:v>7.1573592124192066E-3</c:v>
                  </c:pt>
                  <c:pt idx="1">
                    <c:v>5.4479294677382394E-3</c:v>
                  </c:pt>
                  <c:pt idx="2">
                    <c:v>1.214538371880393E-2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val>
            <c:numRef>
              <c:f>'S10B EGFR N420 Fuc Status'!$J$5:$J$7</c:f>
              <c:numCache>
                <c:formatCode>0.0%</c:formatCode>
                <c:ptCount val="3"/>
                <c:pt idx="0">
                  <c:v>4.9097888508180643E-2</c:v>
                </c:pt>
                <c:pt idx="1">
                  <c:v>4.7732590619042815E-2</c:v>
                </c:pt>
                <c:pt idx="2">
                  <c:v>0.90316952087277647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94309240"/>
        <c:axId val="594309632"/>
      </c:barChart>
      <c:catAx>
        <c:axId val="59430924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Glycan Class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4309632"/>
        <c:crosses val="autoZero"/>
        <c:auto val="1"/>
        <c:lblAlgn val="ctr"/>
        <c:lblOffset val="100"/>
        <c:noMultiLvlLbl val="0"/>
      </c:catAx>
      <c:valAx>
        <c:axId val="594309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Relative Intensity (%)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4309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HSC3 DMSO</a:t>
            </a:r>
            <a:r>
              <a:rPr lang="en-US" baseline="0"/>
              <a:t> v ICG001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DMSO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'S10B EGFR N420 Fuc Status'!$P$5:$P$7</c:f>
                <c:numCache>
                  <c:formatCode>General</c:formatCode>
                  <c:ptCount val="3"/>
                  <c:pt idx="0">
                    <c:v>5.0157081200631797E-3</c:v>
                  </c:pt>
                  <c:pt idx="1">
                    <c:v>1.1858201283817805E-2</c:v>
                  </c:pt>
                  <c:pt idx="2">
                    <c:v>1.3430224996968719E-2</c:v>
                  </c:pt>
                </c:numCache>
              </c:numRef>
            </c:plus>
            <c:minus>
              <c:numRef>
                <c:f>'S10B EGFR N420 Fuc Status'!$P$5:$P$7</c:f>
                <c:numCache>
                  <c:formatCode>General</c:formatCode>
                  <c:ptCount val="3"/>
                  <c:pt idx="0">
                    <c:v>5.0157081200631797E-3</c:v>
                  </c:pt>
                  <c:pt idx="1">
                    <c:v>1.1858201283817805E-2</c:v>
                  </c:pt>
                  <c:pt idx="2">
                    <c:v>1.3430224996968719E-2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'S10B EGFR N420 Fuc Status'!$A$5:$A$7</c:f>
              <c:strCache>
                <c:ptCount val="3"/>
                <c:pt idx="0">
                  <c:v>PAUCI</c:v>
                </c:pt>
                <c:pt idx="1">
                  <c:v>HM</c:v>
                </c:pt>
                <c:pt idx="2">
                  <c:v>COMPL</c:v>
                </c:pt>
              </c:strCache>
            </c:strRef>
          </c:cat>
          <c:val>
            <c:numRef>
              <c:f>'S10B EGFR N420 Fuc Status'!$O$5:$O$7</c:f>
              <c:numCache>
                <c:formatCode>0.0%</c:formatCode>
                <c:ptCount val="3"/>
                <c:pt idx="0">
                  <c:v>5.0615477140308569E-2</c:v>
                </c:pt>
                <c:pt idx="1">
                  <c:v>0.20378835381306501</c:v>
                </c:pt>
                <c:pt idx="2">
                  <c:v>0.7455961690466264</c:v>
                </c:pt>
              </c:numCache>
            </c:numRef>
          </c:val>
        </c:ser>
        <c:ser>
          <c:idx val="0"/>
          <c:order val="1"/>
          <c:tx>
            <c:v>ICG001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'S10B EGFR N420 Fuc Status'!$U$5:$U$7</c:f>
                <c:numCache>
                  <c:formatCode>General</c:formatCode>
                  <c:ptCount val="3"/>
                  <c:pt idx="0">
                    <c:v>4.2568325166239011E-3</c:v>
                  </c:pt>
                  <c:pt idx="1">
                    <c:v>1.2574007491996667E-2</c:v>
                  </c:pt>
                  <c:pt idx="2">
                    <c:v>1.6382893591153899E-2</c:v>
                  </c:pt>
                </c:numCache>
              </c:numRef>
            </c:plus>
            <c:minus>
              <c:numRef>
                <c:f>'S10B EGFR N420 Fuc Status'!$U$5:$U$7</c:f>
                <c:numCache>
                  <c:formatCode>General</c:formatCode>
                  <c:ptCount val="3"/>
                  <c:pt idx="0">
                    <c:v>4.2568325166239011E-3</c:v>
                  </c:pt>
                  <c:pt idx="1">
                    <c:v>1.2574007491996667E-2</c:v>
                  </c:pt>
                  <c:pt idx="2">
                    <c:v>1.6382893591153899E-2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val>
            <c:numRef>
              <c:f>'S10B EGFR N420 Fuc Status'!$T$5:$T$7</c:f>
              <c:numCache>
                <c:formatCode>0.0%</c:formatCode>
                <c:ptCount val="3"/>
                <c:pt idx="0">
                  <c:v>5.7723012876363104E-2</c:v>
                </c:pt>
                <c:pt idx="1">
                  <c:v>0.17364817105572242</c:v>
                </c:pt>
                <c:pt idx="2">
                  <c:v>0.76862881606791433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92320936"/>
        <c:axId val="592321328"/>
      </c:barChart>
      <c:catAx>
        <c:axId val="5923209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Glycan Class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2321328"/>
        <c:crosses val="autoZero"/>
        <c:auto val="1"/>
        <c:lblAlgn val="ctr"/>
        <c:lblOffset val="100"/>
        <c:noMultiLvlLbl val="0"/>
      </c:catAx>
      <c:valAx>
        <c:axId val="592321328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Relative Intensity (%)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23209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i="1"/>
              <a:t>N</a:t>
            </a:r>
            <a:r>
              <a:rPr lang="en-US"/>
              <a:t>-glycan Fucosylation: </a:t>
            </a:r>
            <a:r>
              <a:rPr lang="en-US" sz="1400" b="0" i="0" u="none" strike="noStrike" baseline="0">
                <a:effectLst/>
              </a:rPr>
              <a:t>CAL27 v HSC3 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CAL27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'S10B EGFR N420 Fuc Status'!$F$9:$F$10</c:f>
                <c:numCache>
                  <c:formatCode>General</c:formatCode>
                  <c:ptCount val="2"/>
                  <c:pt idx="0">
                    <c:v>2.1422548830193379E-2</c:v>
                  </c:pt>
                  <c:pt idx="1">
                    <c:v>2.1422548830193403E-2</c:v>
                  </c:pt>
                </c:numCache>
              </c:numRef>
            </c:plus>
            <c:minus>
              <c:numRef>
                <c:f>'S10B EGFR N420 Fuc Status'!$F$9:$F$10</c:f>
                <c:numCache>
                  <c:formatCode>General</c:formatCode>
                  <c:ptCount val="2"/>
                  <c:pt idx="0">
                    <c:v>2.1422548830193379E-2</c:v>
                  </c:pt>
                  <c:pt idx="1">
                    <c:v>2.1422548830193403E-2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'S10B EGFR N420 Fuc Status'!$A$9:$A$10</c:f>
              <c:strCache>
                <c:ptCount val="2"/>
                <c:pt idx="0">
                  <c:v>FUC</c:v>
                </c:pt>
                <c:pt idx="1">
                  <c:v>NOT FUC</c:v>
                </c:pt>
              </c:strCache>
            </c:strRef>
          </c:cat>
          <c:val>
            <c:numRef>
              <c:f>'S10B EGFR N420 Fuc Status'!$E$9:$E$10</c:f>
              <c:numCache>
                <c:formatCode>0.0%</c:formatCode>
                <c:ptCount val="2"/>
                <c:pt idx="0">
                  <c:v>0.41630822397272227</c:v>
                </c:pt>
                <c:pt idx="1">
                  <c:v>0.58369177602727773</c:v>
                </c:pt>
              </c:numCache>
            </c:numRef>
          </c:val>
        </c:ser>
        <c:ser>
          <c:idx val="1"/>
          <c:order val="1"/>
          <c:tx>
            <c:v>HSC3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'S10B EGFR N420 Fuc Status'!$P$9:$P$10</c:f>
                <c:numCache>
                  <c:formatCode>General</c:formatCode>
                  <c:ptCount val="2"/>
                  <c:pt idx="0">
                    <c:v>3.7746676839997863E-2</c:v>
                  </c:pt>
                  <c:pt idx="1">
                    <c:v>3.7746676839997516E-2</c:v>
                  </c:pt>
                </c:numCache>
              </c:numRef>
            </c:plus>
            <c:minus>
              <c:numRef>
                <c:f>'S10B EGFR N420 Fuc Status'!$P$9:$P$10</c:f>
                <c:numCache>
                  <c:formatCode>General</c:formatCode>
                  <c:ptCount val="2"/>
                  <c:pt idx="0">
                    <c:v>3.7746676839997863E-2</c:v>
                  </c:pt>
                  <c:pt idx="1">
                    <c:v>3.7746676839997516E-2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val>
            <c:numRef>
              <c:f>'S10B EGFR N420 Fuc Status'!$O$9:$O$10</c:f>
              <c:numCache>
                <c:formatCode>0.0%</c:formatCode>
                <c:ptCount val="2"/>
                <c:pt idx="0">
                  <c:v>0.20914736976178216</c:v>
                </c:pt>
                <c:pt idx="1">
                  <c:v>0.79085263023821784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92322112"/>
        <c:axId val="592322504"/>
      </c:barChart>
      <c:catAx>
        <c:axId val="59232211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Fucosylation</a:t>
                </a:r>
                <a:r>
                  <a:rPr lang="en-US" b="1" baseline="0"/>
                  <a:t> Status</a:t>
                </a:r>
                <a:endParaRPr lang="en-US" b="1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2322504"/>
        <c:crosses val="autoZero"/>
        <c:auto val="1"/>
        <c:lblAlgn val="ctr"/>
        <c:lblOffset val="100"/>
        <c:noMultiLvlLbl val="0"/>
      </c:catAx>
      <c:valAx>
        <c:axId val="592322504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Relative</a:t>
                </a:r>
                <a:r>
                  <a:rPr lang="en-US" b="1" baseline="0"/>
                  <a:t> Intensity (%)</a:t>
                </a:r>
                <a:endParaRPr lang="en-US" b="1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23221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CAL27 DMSO v ICG001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DMSO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'S10B EGFR N420 Fuc Status'!$F$9:$F$10</c:f>
                <c:numCache>
                  <c:formatCode>General</c:formatCode>
                  <c:ptCount val="2"/>
                  <c:pt idx="0">
                    <c:v>2.1422548830193379E-2</c:v>
                  </c:pt>
                  <c:pt idx="1">
                    <c:v>2.1422548830193403E-2</c:v>
                  </c:pt>
                </c:numCache>
              </c:numRef>
            </c:plus>
            <c:minus>
              <c:numRef>
                <c:f>'S10B EGFR N420 Fuc Status'!$F$9:$F$10</c:f>
                <c:numCache>
                  <c:formatCode>General</c:formatCode>
                  <c:ptCount val="2"/>
                  <c:pt idx="0">
                    <c:v>2.1422548830193379E-2</c:v>
                  </c:pt>
                  <c:pt idx="1">
                    <c:v>2.1422548830193403E-2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'S10B EGFR N420 Fuc Status'!$A$9:$A$10</c:f>
              <c:strCache>
                <c:ptCount val="2"/>
                <c:pt idx="0">
                  <c:v>FUC</c:v>
                </c:pt>
                <c:pt idx="1">
                  <c:v>NOT FUC</c:v>
                </c:pt>
              </c:strCache>
            </c:strRef>
          </c:cat>
          <c:val>
            <c:numRef>
              <c:f>'S10B EGFR N420 Fuc Status'!$E$9:$E$10</c:f>
              <c:numCache>
                <c:formatCode>0.0%</c:formatCode>
                <c:ptCount val="2"/>
                <c:pt idx="0">
                  <c:v>0.41630822397272227</c:v>
                </c:pt>
                <c:pt idx="1">
                  <c:v>0.58369177602727773</c:v>
                </c:pt>
              </c:numCache>
            </c:numRef>
          </c:val>
        </c:ser>
        <c:ser>
          <c:idx val="1"/>
          <c:order val="1"/>
          <c:tx>
            <c:v>ICG001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'S10B EGFR N420 Fuc Status'!$K$9:$K$10</c:f>
                <c:numCache>
                  <c:formatCode>General</c:formatCode>
                  <c:ptCount val="2"/>
                  <c:pt idx="0">
                    <c:v>1.7964918140219874E-2</c:v>
                  </c:pt>
                  <c:pt idx="1">
                    <c:v>1.796491814021987E-2</c:v>
                  </c:pt>
                </c:numCache>
              </c:numRef>
            </c:plus>
            <c:minus>
              <c:numRef>
                <c:f>'S10B EGFR N420 Fuc Status'!$K$9:$K$10</c:f>
                <c:numCache>
                  <c:formatCode>General</c:formatCode>
                  <c:ptCount val="2"/>
                  <c:pt idx="0">
                    <c:v>1.7964918140219874E-2</c:v>
                  </c:pt>
                  <c:pt idx="1">
                    <c:v>1.796491814021987E-2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val>
            <c:numRef>
              <c:f>'S10B EGFR N420 Fuc Status'!$J$9:$J$10</c:f>
              <c:numCache>
                <c:formatCode>0.0%</c:formatCode>
                <c:ptCount val="2"/>
                <c:pt idx="0">
                  <c:v>0.40303636246206626</c:v>
                </c:pt>
                <c:pt idx="1">
                  <c:v>0.5969636375379338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92323288"/>
        <c:axId val="592323680"/>
      </c:barChart>
      <c:catAx>
        <c:axId val="5923232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Fucosylation</a:t>
                </a:r>
                <a:r>
                  <a:rPr lang="en-US" b="1" baseline="0"/>
                  <a:t> Status</a:t>
                </a:r>
                <a:endParaRPr lang="en-US" b="1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2323680"/>
        <c:crosses val="autoZero"/>
        <c:auto val="1"/>
        <c:lblAlgn val="ctr"/>
        <c:lblOffset val="100"/>
        <c:noMultiLvlLbl val="0"/>
      </c:catAx>
      <c:valAx>
        <c:axId val="592323680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Relative</a:t>
                </a:r>
                <a:r>
                  <a:rPr lang="en-US" b="1" baseline="0"/>
                  <a:t> Intensity (%)</a:t>
                </a:r>
                <a:endParaRPr lang="en-US" b="1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23232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HSC3 DMSO v ICG001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DMSO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'S10B EGFR N420 Fuc Status'!$P$9:$P$10</c:f>
                <c:numCache>
                  <c:formatCode>General</c:formatCode>
                  <c:ptCount val="2"/>
                  <c:pt idx="0">
                    <c:v>3.7746676839997863E-2</c:v>
                  </c:pt>
                  <c:pt idx="1">
                    <c:v>3.7746676839997516E-2</c:v>
                  </c:pt>
                </c:numCache>
              </c:numRef>
            </c:plus>
            <c:minus>
              <c:numRef>
                <c:f>'S10B EGFR N420 Fuc Status'!$P$9:$P$10</c:f>
                <c:numCache>
                  <c:formatCode>General</c:formatCode>
                  <c:ptCount val="2"/>
                  <c:pt idx="0">
                    <c:v>3.7746676839997863E-2</c:v>
                  </c:pt>
                  <c:pt idx="1">
                    <c:v>3.7746676839997516E-2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'S10B EGFR N420 Fuc Status'!$A$9:$A$10</c:f>
              <c:strCache>
                <c:ptCount val="2"/>
                <c:pt idx="0">
                  <c:v>FUC</c:v>
                </c:pt>
                <c:pt idx="1">
                  <c:v>NOT FUC</c:v>
                </c:pt>
              </c:strCache>
            </c:strRef>
          </c:cat>
          <c:val>
            <c:numRef>
              <c:f>'S10B EGFR N420 Fuc Status'!$O$9:$O$10</c:f>
              <c:numCache>
                <c:formatCode>0.0%</c:formatCode>
                <c:ptCount val="2"/>
                <c:pt idx="0">
                  <c:v>0.20914736976178216</c:v>
                </c:pt>
                <c:pt idx="1">
                  <c:v>0.79085263023821784</c:v>
                </c:pt>
              </c:numCache>
            </c:numRef>
          </c:val>
        </c:ser>
        <c:ser>
          <c:idx val="0"/>
          <c:order val="1"/>
          <c:tx>
            <c:v>ICG001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'S10B EGFR N420 Fuc Status'!$U$9:$U$10</c:f>
                <c:numCache>
                  <c:formatCode>General</c:formatCode>
                  <c:ptCount val="2"/>
                  <c:pt idx="0">
                    <c:v>3.23637524243931E-2</c:v>
                  </c:pt>
                  <c:pt idx="1">
                    <c:v>3.2363752424393107E-2</c:v>
                  </c:pt>
                </c:numCache>
              </c:numRef>
            </c:plus>
            <c:minus>
              <c:numRef>
                <c:f>'S10B EGFR N420 Fuc Status'!$U$9:$U$10</c:f>
                <c:numCache>
                  <c:formatCode>General</c:formatCode>
                  <c:ptCount val="2"/>
                  <c:pt idx="0">
                    <c:v>3.23637524243931E-2</c:v>
                  </c:pt>
                  <c:pt idx="1">
                    <c:v>3.2363752424393107E-2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val>
            <c:numRef>
              <c:f>'S10B EGFR N420 Fuc Status'!$T$9:$T$10</c:f>
              <c:numCache>
                <c:formatCode>0.0%</c:formatCode>
                <c:ptCount val="2"/>
                <c:pt idx="0">
                  <c:v>0.35888925171036318</c:v>
                </c:pt>
                <c:pt idx="1">
                  <c:v>0.64111074828963688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94149392"/>
        <c:axId val="594149784"/>
      </c:barChart>
      <c:catAx>
        <c:axId val="59414939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Fucosylation</a:t>
                </a:r>
                <a:r>
                  <a:rPr lang="en-US" b="1" baseline="0"/>
                  <a:t> Status</a:t>
                </a:r>
                <a:endParaRPr lang="en-US" b="1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4149784"/>
        <c:crosses val="autoZero"/>
        <c:auto val="1"/>
        <c:lblAlgn val="ctr"/>
        <c:lblOffset val="100"/>
        <c:noMultiLvlLbl val="0"/>
      </c:catAx>
      <c:valAx>
        <c:axId val="594149784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Relative</a:t>
                </a:r>
                <a:r>
                  <a:rPr lang="en-US" b="1" baseline="0"/>
                  <a:t> Intensity (%)</a:t>
                </a:r>
                <a:endParaRPr lang="en-US" b="1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41493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CAL27 v HSC3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CAL27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'S10B EGFR N420 Fuc Status'!$F$12:$F$13</c:f>
                <c:numCache>
                  <c:formatCode>General</c:formatCode>
                  <c:ptCount val="2"/>
                  <c:pt idx="0">
                    <c:v>1.5787025879083153E-2</c:v>
                  </c:pt>
                  <c:pt idx="1">
                    <c:v>1.5787025879083153E-2</c:v>
                  </c:pt>
                </c:numCache>
              </c:numRef>
            </c:plus>
            <c:minus>
              <c:numRef>
                <c:f>'S10B EGFR N420 Fuc Status'!$F$12:$F$13</c:f>
                <c:numCache>
                  <c:formatCode>General</c:formatCode>
                  <c:ptCount val="2"/>
                  <c:pt idx="0">
                    <c:v>1.5787025879083153E-2</c:v>
                  </c:pt>
                  <c:pt idx="1">
                    <c:v>1.5787025879083153E-2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'S10B EGFR N420 Fuc Status'!$A$12:$A$13</c:f>
              <c:strCache>
                <c:ptCount val="2"/>
                <c:pt idx="0">
                  <c:v>NEUAC</c:v>
                </c:pt>
                <c:pt idx="1">
                  <c:v>NOT NEUAC</c:v>
                </c:pt>
              </c:strCache>
            </c:strRef>
          </c:cat>
          <c:val>
            <c:numRef>
              <c:f>'S10B EGFR N420 Fuc Status'!$E$12:$E$13</c:f>
              <c:numCache>
                <c:formatCode>0.0%</c:formatCode>
                <c:ptCount val="2"/>
                <c:pt idx="0">
                  <c:v>0.82104056693159111</c:v>
                </c:pt>
                <c:pt idx="1">
                  <c:v>0.17895943306840886</c:v>
                </c:pt>
              </c:numCache>
            </c:numRef>
          </c:val>
        </c:ser>
        <c:ser>
          <c:idx val="1"/>
          <c:order val="1"/>
          <c:tx>
            <c:v>HSC3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'S10B EGFR N420 Fuc Status'!$P$12:$P$13</c:f>
                <c:numCache>
                  <c:formatCode>General</c:formatCode>
                  <c:ptCount val="2"/>
                  <c:pt idx="0">
                    <c:v>6.7938568080814091E-3</c:v>
                  </c:pt>
                  <c:pt idx="1">
                    <c:v>6.7938568080814091E-3</c:v>
                  </c:pt>
                </c:numCache>
              </c:numRef>
            </c:plus>
            <c:minus>
              <c:numRef>
                <c:f>'S10B EGFR N420 Fuc Status'!$P$12:$P$13</c:f>
                <c:numCache>
                  <c:formatCode>General</c:formatCode>
                  <c:ptCount val="2"/>
                  <c:pt idx="0">
                    <c:v>6.7938568080814091E-3</c:v>
                  </c:pt>
                  <c:pt idx="1">
                    <c:v>6.7938568080814091E-3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'S10B EGFR N420 Fuc Status'!$A$12:$A$13</c:f>
              <c:strCache>
                <c:ptCount val="2"/>
                <c:pt idx="0">
                  <c:v>NEUAC</c:v>
                </c:pt>
                <c:pt idx="1">
                  <c:v>NOT NEUAC</c:v>
                </c:pt>
              </c:strCache>
            </c:strRef>
          </c:cat>
          <c:val>
            <c:numRef>
              <c:f>'S10B EGFR N420 Fuc Status'!$O$12:$O$13</c:f>
              <c:numCache>
                <c:formatCode>0.0%</c:formatCode>
                <c:ptCount val="2"/>
                <c:pt idx="0">
                  <c:v>0.62728145435516691</c:v>
                </c:pt>
                <c:pt idx="1">
                  <c:v>0.37271854564483303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94150568"/>
        <c:axId val="594150960"/>
      </c:barChart>
      <c:catAx>
        <c:axId val="5941505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Sialylation</a:t>
                </a:r>
                <a:r>
                  <a:rPr lang="en-US" b="1" baseline="0"/>
                  <a:t> Status</a:t>
                </a:r>
                <a:endParaRPr lang="en-US" b="1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4150960"/>
        <c:crosses val="autoZero"/>
        <c:auto val="1"/>
        <c:lblAlgn val="ctr"/>
        <c:lblOffset val="100"/>
        <c:noMultiLvlLbl val="0"/>
      </c:catAx>
      <c:valAx>
        <c:axId val="594150960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Relative</a:t>
                </a:r>
                <a:r>
                  <a:rPr lang="en-US" b="1" baseline="0"/>
                  <a:t> Intensity (%)</a:t>
                </a:r>
                <a:endParaRPr lang="en-US" b="1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41505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CAL27 DMSO v ICG001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DMSO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'S10B EGFR N420 Fuc Status'!$F$12:$F$13</c:f>
                <c:numCache>
                  <c:formatCode>General</c:formatCode>
                  <c:ptCount val="2"/>
                  <c:pt idx="0">
                    <c:v>1.5787025879083153E-2</c:v>
                  </c:pt>
                  <c:pt idx="1">
                    <c:v>1.5787025879083153E-2</c:v>
                  </c:pt>
                </c:numCache>
              </c:numRef>
            </c:plus>
            <c:minus>
              <c:numRef>
                <c:f>'S10B EGFR N420 Fuc Status'!$F$12:$F$13</c:f>
                <c:numCache>
                  <c:formatCode>General</c:formatCode>
                  <c:ptCount val="2"/>
                  <c:pt idx="0">
                    <c:v>1.5787025879083153E-2</c:v>
                  </c:pt>
                  <c:pt idx="1">
                    <c:v>1.5787025879083153E-2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'S10B EGFR N420 Fuc Status'!$A$12:$A$13</c:f>
              <c:strCache>
                <c:ptCount val="2"/>
                <c:pt idx="0">
                  <c:v>NEUAC</c:v>
                </c:pt>
                <c:pt idx="1">
                  <c:v>NOT NEUAC</c:v>
                </c:pt>
              </c:strCache>
            </c:strRef>
          </c:cat>
          <c:val>
            <c:numRef>
              <c:f>'S10B EGFR N420 Fuc Status'!$E$12:$E$13</c:f>
              <c:numCache>
                <c:formatCode>0.0%</c:formatCode>
                <c:ptCount val="2"/>
                <c:pt idx="0">
                  <c:v>0.82104056693159111</c:v>
                </c:pt>
                <c:pt idx="1">
                  <c:v>0.17895943306840886</c:v>
                </c:pt>
              </c:numCache>
            </c:numRef>
          </c:val>
        </c:ser>
        <c:ser>
          <c:idx val="1"/>
          <c:order val="1"/>
          <c:tx>
            <c:v>ICG001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'S10B EGFR N420 Fuc Status'!$K$12:$K$13</c:f>
                <c:numCache>
                  <c:formatCode>General</c:formatCode>
                  <c:ptCount val="2"/>
                  <c:pt idx="0">
                    <c:v>2.9785743687713567E-2</c:v>
                  </c:pt>
                  <c:pt idx="1">
                    <c:v>2.978574368771357E-2</c:v>
                  </c:pt>
                </c:numCache>
              </c:numRef>
            </c:plus>
            <c:minus>
              <c:numRef>
                <c:f>'S10B EGFR N420 Fuc Status'!$K$12:$K$13</c:f>
                <c:numCache>
                  <c:formatCode>General</c:formatCode>
                  <c:ptCount val="2"/>
                  <c:pt idx="0">
                    <c:v>2.9785743687713567E-2</c:v>
                  </c:pt>
                  <c:pt idx="1">
                    <c:v>2.978574368771357E-2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val>
            <c:numRef>
              <c:f>'S10B EGFR N420 Fuc Status'!$J$12:$J$13</c:f>
              <c:numCache>
                <c:formatCode>0.0%</c:formatCode>
                <c:ptCount val="2"/>
                <c:pt idx="0">
                  <c:v>0.75438394321198088</c:v>
                </c:pt>
                <c:pt idx="1">
                  <c:v>0.24561605678801901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94151744"/>
        <c:axId val="594152136"/>
      </c:barChart>
      <c:catAx>
        <c:axId val="59415174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Sialylation</a:t>
                </a:r>
                <a:r>
                  <a:rPr lang="en-US" b="1" baseline="0"/>
                  <a:t> Status</a:t>
                </a:r>
                <a:endParaRPr lang="en-US" b="1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4152136"/>
        <c:crosses val="autoZero"/>
        <c:auto val="1"/>
        <c:lblAlgn val="ctr"/>
        <c:lblOffset val="100"/>
        <c:noMultiLvlLbl val="0"/>
      </c:catAx>
      <c:valAx>
        <c:axId val="594152136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Relative</a:t>
                </a:r>
                <a:r>
                  <a:rPr lang="en-US" b="1" baseline="0"/>
                  <a:t> Intensity (%)</a:t>
                </a:r>
                <a:endParaRPr lang="en-US" b="1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4151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HSC3 -/+ ICG001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DMSO</c:v>
          </c:tx>
          <c:spPr>
            <a:solidFill>
              <a:schemeClr val="accent1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'S8 EGFR Site N151 MS-only AREA'!$L$11:$L$12</c:f>
                <c:numCache>
                  <c:formatCode>General</c:formatCode>
                  <c:ptCount val="2"/>
                  <c:pt idx="0">
                    <c:v>2.1005207896056918E-2</c:v>
                  </c:pt>
                  <c:pt idx="1">
                    <c:v>2.1005207896056876E-2</c:v>
                  </c:pt>
                </c:numCache>
              </c:numRef>
            </c:plus>
            <c:minus>
              <c:numRef>
                <c:f>'S8 EGFR Site N151 MS-only AREA'!$L$11:$L$12</c:f>
                <c:numCache>
                  <c:formatCode>General</c:formatCode>
                  <c:ptCount val="2"/>
                  <c:pt idx="0">
                    <c:v>2.1005207896056918E-2</c:v>
                  </c:pt>
                  <c:pt idx="1">
                    <c:v>2.1005207896056876E-2</c:v>
                  </c:pt>
                </c:numCache>
              </c:numRef>
            </c:minus>
            <c:spPr>
              <a:noFill/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</c:errBars>
          <c:val>
            <c:numRef>
              <c:f>'S8 EGFR Site N151 MS-only AREA'!$K$11:$K$12</c:f>
              <c:numCache>
                <c:formatCode>0.0%</c:formatCode>
                <c:ptCount val="2"/>
                <c:pt idx="0">
                  <c:v>0.93607083009676761</c:v>
                </c:pt>
                <c:pt idx="1">
                  <c:v>6.3929169903232344E-2</c:v>
                </c:pt>
              </c:numCache>
            </c:numRef>
          </c:val>
        </c:ser>
        <c:ser>
          <c:idx val="1"/>
          <c:order val="1"/>
          <c:tx>
            <c:v>ICG001</c:v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'S8 EGFR Site N151 MS-only AREA'!$Q$11:$Q$12</c:f>
                <c:numCache>
                  <c:formatCode>General</c:formatCode>
                  <c:ptCount val="2"/>
                  <c:pt idx="0">
                    <c:v>4.8026535225534064E-3</c:v>
                  </c:pt>
                  <c:pt idx="1">
                    <c:v>4.8026535225534081E-3</c:v>
                  </c:pt>
                </c:numCache>
              </c:numRef>
            </c:plus>
            <c:minus>
              <c:numRef>
                <c:f>'S8 EGFR Site N151 MS-only AREA'!$Q$11:$Q$12</c:f>
                <c:numCache>
                  <c:formatCode>General</c:formatCode>
                  <c:ptCount val="2"/>
                  <c:pt idx="0">
                    <c:v>4.8026535225534064E-3</c:v>
                  </c:pt>
                  <c:pt idx="1">
                    <c:v>4.8026535225534081E-3</c:v>
                  </c:pt>
                </c:numCache>
              </c:numRef>
            </c:minus>
            <c:spPr>
              <a:noFill/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</c:errBars>
          <c:val>
            <c:numRef>
              <c:f>'S8 EGFR Site N151 MS-only AREA'!$P$11:$P$12</c:f>
              <c:numCache>
                <c:formatCode>0.0%</c:formatCode>
                <c:ptCount val="2"/>
                <c:pt idx="0">
                  <c:v>0.81453990030638579</c:v>
                </c:pt>
                <c:pt idx="1">
                  <c:v>0.18546009969361418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89048208"/>
        <c:axId val="589048600"/>
      </c:barChart>
      <c:catAx>
        <c:axId val="5890482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# of</a:t>
                </a:r>
                <a:r>
                  <a:rPr lang="en-US" baseline="0"/>
                  <a:t> Fucose Residues/Glycan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9048600"/>
        <c:crosses val="autoZero"/>
        <c:auto val="1"/>
        <c:lblAlgn val="ctr"/>
        <c:lblOffset val="100"/>
        <c:noMultiLvlLbl val="0"/>
      </c:catAx>
      <c:valAx>
        <c:axId val="589048600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Area (%)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9048208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1013210848643915"/>
          <c:y val="4.5735125650730124E-2"/>
          <c:w val="0.25751334208223969"/>
          <c:h val="6.660373254448166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HSC3 DMSO v ICG001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DMSO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'S10B EGFR N420 Fuc Status'!$P$12:$P$13</c:f>
                <c:numCache>
                  <c:formatCode>General</c:formatCode>
                  <c:ptCount val="2"/>
                  <c:pt idx="0">
                    <c:v>6.7938568080814091E-3</c:v>
                  </c:pt>
                  <c:pt idx="1">
                    <c:v>6.7938568080814091E-3</c:v>
                  </c:pt>
                </c:numCache>
              </c:numRef>
            </c:plus>
            <c:minus>
              <c:numRef>
                <c:f>'S10B EGFR N420 Fuc Status'!$P$12:$P$13</c:f>
                <c:numCache>
                  <c:formatCode>General</c:formatCode>
                  <c:ptCount val="2"/>
                  <c:pt idx="0">
                    <c:v>6.7938568080814091E-3</c:v>
                  </c:pt>
                  <c:pt idx="1">
                    <c:v>6.7938568080814091E-3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'S10B EGFR N420 Fuc Status'!$A$12:$A$13</c:f>
              <c:strCache>
                <c:ptCount val="2"/>
                <c:pt idx="0">
                  <c:v>NEUAC</c:v>
                </c:pt>
                <c:pt idx="1">
                  <c:v>NOT NEUAC</c:v>
                </c:pt>
              </c:strCache>
            </c:strRef>
          </c:cat>
          <c:val>
            <c:numRef>
              <c:f>'S10B EGFR N420 Fuc Status'!$O$12:$O$13</c:f>
              <c:numCache>
                <c:formatCode>0.0%</c:formatCode>
                <c:ptCount val="2"/>
                <c:pt idx="0">
                  <c:v>0.62728145435516691</c:v>
                </c:pt>
                <c:pt idx="1">
                  <c:v>0.37271854564483303</c:v>
                </c:pt>
              </c:numCache>
            </c:numRef>
          </c:val>
        </c:ser>
        <c:ser>
          <c:idx val="0"/>
          <c:order val="1"/>
          <c:tx>
            <c:v>ICG001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'S10B EGFR N420 Fuc Status'!$U$12:$U$13</c:f>
                <c:numCache>
                  <c:formatCode>General</c:formatCode>
                  <c:ptCount val="2"/>
                  <c:pt idx="0">
                    <c:v>4.1838829867705804E-2</c:v>
                  </c:pt>
                  <c:pt idx="1">
                    <c:v>4.1838829867705776E-2</c:v>
                  </c:pt>
                </c:numCache>
              </c:numRef>
            </c:plus>
            <c:minus>
              <c:numRef>
                <c:f>'S10B EGFR N420 Fuc Status'!$U$12:$U$13</c:f>
                <c:numCache>
                  <c:formatCode>General</c:formatCode>
                  <c:ptCount val="2"/>
                  <c:pt idx="0">
                    <c:v>4.1838829867705804E-2</c:v>
                  </c:pt>
                  <c:pt idx="1">
                    <c:v>4.1838829867705776E-2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val>
            <c:numRef>
              <c:f>'S10B EGFR N420 Fuc Status'!$T$12:$T$13</c:f>
              <c:numCache>
                <c:formatCode>0.0%</c:formatCode>
                <c:ptCount val="2"/>
                <c:pt idx="0">
                  <c:v>0.53566985595705408</c:v>
                </c:pt>
                <c:pt idx="1">
                  <c:v>0.46433014404294592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94152920"/>
        <c:axId val="594153312"/>
      </c:barChart>
      <c:catAx>
        <c:axId val="59415292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Sialylation</a:t>
                </a:r>
                <a:r>
                  <a:rPr lang="en-US" b="1" baseline="0"/>
                  <a:t> Status</a:t>
                </a:r>
                <a:endParaRPr lang="en-US" b="1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4153312"/>
        <c:crosses val="autoZero"/>
        <c:auto val="1"/>
        <c:lblAlgn val="ctr"/>
        <c:lblOffset val="100"/>
        <c:noMultiLvlLbl val="0"/>
      </c:catAx>
      <c:valAx>
        <c:axId val="594153312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Relative</a:t>
                </a:r>
                <a:r>
                  <a:rPr lang="en-US" b="1" baseline="0"/>
                  <a:t> Intensity (%)</a:t>
                </a:r>
                <a:endParaRPr lang="en-US" b="1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41529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CAL27 v HSC3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CAL27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'S10B EGFR N420 Fuc Status'!$F$16:$F$19</c:f>
                <c:numCache>
                  <c:formatCode>General</c:formatCode>
                  <c:ptCount val="4"/>
                  <c:pt idx="0">
                    <c:v>2.1422548830193355E-2</c:v>
                  </c:pt>
                  <c:pt idx="1">
                    <c:v>2.8220025788297985E-2</c:v>
                  </c:pt>
                  <c:pt idx="2">
                    <c:v>8.1026719137388108E-3</c:v>
                  </c:pt>
                  <c:pt idx="3">
                    <c:v>2.2201195156300005E-3</c:v>
                  </c:pt>
                </c:numCache>
              </c:numRef>
            </c:plus>
            <c:minus>
              <c:numRef>
                <c:f>'S10B EGFR N420 Fuc Status'!$F$16:$F$19</c:f>
                <c:numCache>
                  <c:formatCode>General</c:formatCode>
                  <c:ptCount val="4"/>
                  <c:pt idx="0">
                    <c:v>2.1422548830193355E-2</c:v>
                  </c:pt>
                  <c:pt idx="1">
                    <c:v>2.8220025788297985E-2</c:v>
                  </c:pt>
                  <c:pt idx="2">
                    <c:v>8.1026719137388108E-3</c:v>
                  </c:pt>
                  <c:pt idx="3">
                    <c:v>2.2201195156300005E-3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numRef>
              <c:f>'S10B EGFR N420 Fuc Status'!$A$16:$A$19</c:f>
              <c:numCache>
                <c:formatCode>General</c:formatCode>
                <c:ptCount val="4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</c:numCache>
            </c:numRef>
          </c:cat>
          <c:val>
            <c:numRef>
              <c:f>'S10B EGFR N420 Fuc Status'!$E$16:$E$19</c:f>
              <c:numCache>
                <c:formatCode>0.0%</c:formatCode>
                <c:ptCount val="4"/>
                <c:pt idx="0">
                  <c:v>0.58369177602727762</c:v>
                </c:pt>
                <c:pt idx="1">
                  <c:v>0.25295826323426224</c:v>
                </c:pt>
                <c:pt idx="2">
                  <c:v>0.14947373611166578</c:v>
                </c:pt>
                <c:pt idx="3">
                  <c:v>1.3876224626794229E-2</c:v>
                </c:pt>
              </c:numCache>
            </c:numRef>
          </c:val>
        </c:ser>
        <c:ser>
          <c:idx val="1"/>
          <c:order val="1"/>
          <c:tx>
            <c:v>HSC3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'S10B EGFR N420 Fuc Status'!$P$16:$P$19</c:f>
                <c:numCache>
                  <c:formatCode>General</c:formatCode>
                  <c:ptCount val="4"/>
                  <c:pt idx="0">
                    <c:v>3.7746676839997571E-2</c:v>
                  </c:pt>
                  <c:pt idx="1">
                    <c:v>1.6464475328667769E-2</c:v>
                  </c:pt>
                  <c:pt idx="2">
                    <c:v>2.5998685656453736E-2</c:v>
                  </c:pt>
                  <c:pt idx="3">
                    <c:v>2.3002998131652359E-4</c:v>
                  </c:pt>
                </c:numCache>
              </c:numRef>
            </c:plus>
            <c:minus>
              <c:numRef>
                <c:f>'S10B EGFR N420 Fuc Status'!$P$16:$P$19</c:f>
                <c:numCache>
                  <c:formatCode>General</c:formatCode>
                  <c:ptCount val="4"/>
                  <c:pt idx="0">
                    <c:v>3.7746676839997571E-2</c:v>
                  </c:pt>
                  <c:pt idx="1">
                    <c:v>1.6464475328667769E-2</c:v>
                  </c:pt>
                  <c:pt idx="2">
                    <c:v>2.5998685656453736E-2</c:v>
                  </c:pt>
                  <c:pt idx="3">
                    <c:v>2.3002998131652359E-4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val>
            <c:numRef>
              <c:f>'S10B EGFR N420 Fuc Status'!$O$16:$O$19</c:f>
              <c:numCache>
                <c:formatCode>0.0%</c:formatCode>
                <c:ptCount val="4"/>
                <c:pt idx="0">
                  <c:v>0.79085263023821772</c:v>
                </c:pt>
                <c:pt idx="1">
                  <c:v>0.16278418516855206</c:v>
                </c:pt>
                <c:pt idx="2">
                  <c:v>4.623037672159535E-2</c:v>
                </c:pt>
                <c:pt idx="3">
                  <c:v>1.3280787163477949E-4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94154096"/>
        <c:axId val="594154488"/>
      </c:barChart>
      <c:catAx>
        <c:axId val="5941540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#</a:t>
                </a:r>
                <a:r>
                  <a:rPr lang="en-US" b="1" baseline="0"/>
                  <a:t> of Fucose Residues</a:t>
                </a:r>
                <a:endParaRPr lang="en-US" b="1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4154488"/>
        <c:crosses val="autoZero"/>
        <c:auto val="1"/>
        <c:lblAlgn val="ctr"/>
        <c:lblOffset val="100"/>
        <c:noMultiLvlLbl val="0"/>
      </c:catAx>
      <c:valAx>
        <c:axId val="5941544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Relative Intensity (%)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41540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CAL27 DMSO</a:t>
            </a:r>
            <a:r>
              <a:rPr lang="en-US" baseline="0"/>
              <a:t> v ICG001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DMSO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'S10B EGFR N420 Fuc Status'!$F$16:$F$19</c:f>
                <c:numCache>
                  <c:formatCode>General</c:formatCode>
                  <c:ptCount val="4"/>
                  <c:pt idx="0">
                    <c:v>2.1422548830193355E-2</c:v>
                  </c:pt>
                  <c:pt idx="1">
                    <c:v>2.8220025788297985E-2</c:v>
                  </c:pt>
                  <c:pt idx="2">
                    <c:v>8.1026719137388108E-3</c:v>
                  </c:pt>
                  <c:pt idx="3">
                    <c:v>2.2201195156300005E-3</c:v>
                  </c:pt>
                </c:numCache>
              </c:numRef>
            </c:plus>
            <c:minus>
              <c:numRef>
                <c:f>'S10B EGFR N420 Fuc Status'!$F$16:$F$19</c:f>
                <c:numCache>
                  <c:formatCode>General</c:formatCode>
                  <c:ptCount val="4"/>
                  <c:pt idx="0">
                    <c:v>2.1422548830193355E-2</c:v>
                  </c:pt>
                  <c:pt idx="1">
                    <c:v>2.8220025788297985E-2</c:v>
                  </c:pt>
                  <c:pt idx="2">
                    <c:v>8.1026719137388108E-3</c:v>
                  </c:pt>
                  <c:pt idx="3">
                    <c:v>2.2201195156300005E-3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numRef>
              <c:f>'S10B EGFR N420 Fuc Status'!$A$16:$A$19</c:f>
              <c:numCache>
                <c:formatCode>General</c:formatCode>
                <c:ptCount val="4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</c:numCache>
            </c:numRef>
          </c:cat>
          <c:val>
            <c:numRef>
              <c:f>'S10B EGFR N420 Fuc Status'!$E$16:$E$19</c:f>
              <c:numCache>
                <c:formatCode>0.0%</c:formatCode>
                <c:ptCount val="4"/>
                <c:pt idx="0">
                  <c:v>0.58369177602727762</c:v>
                </c:pt>
                <c:pt idx="1">
                  <c:v>0.25295826323426224</c:v>
                </c:pt>
                <c:pt idx="2">
                  <c:v>0.14947373611166578</c:v>
                </c:pt>
                <c:pt idx="3">
                  <c:v>1.3876224626794229E-2</c:v>
                </c:pt>
              </c:numCache>
            </c:numRef>
          </c:val>
        </c:ser>
        <c:ser>
          <c:idx val="1"/>
          <c:order val="1"/>
          <c:tx>
            <c:v>ICG001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'S10B EGFR N420 Fuc Status'!$K$16:$K$19</c:f>
                <c:numCache>
                  <c:formatCode>General</c:formatCode>
                  <c:ptCount val="4"/>
                  <c:pt idx="0">
                    <c:v>1.796491814021987E-2</c:v>
                  </c:pt>
                  <c:pt idx="1">
                    <c:v>2.7665220818732128E-2</c:v>
                  </c:pt>
                  <c:pt idx="2">
                    <c:v>1.5983926242291922E-2</c:v>
                  </c:pt>
                  <c:pt idx="3">
                    <c:v>2.7289415580888567E-3</c:v>
                  </c:pt>
                </c:numCache>
              </c:numRef>
            </c:plus>
            <c:minus>
              <c:numRef>
                <c:f>'S10B EGFR N420 Fuc Status'!$K$16:$K$19</c:f>
                <c:numCache>
                  <c:formatCode>General</c:formatCode>
                  <c:ptCount val="4"/>
                  <c:pt idx="0">
                    <c:v>1.796491814021987E-2</c:v>
                  </c:pt>
                  <c:pt idx="1">
                    <c:v>2.7665220818732128E-2</c:v>
                  </c:pt>
                  <c:pt idx="2">
                    <c:v>1.5983926242291922E-2</c:v>
                  </c:pt>
                  <c:pt idx="3">
                    <c:v>2.7289415580888567E-3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val>
            <c:numRef>
              <c:f>'S10B EGFR N420 Fuc Status'!$J$16:$J$19</c:f>
              <c:numCache>
                <c:formatCode>0.0%</c:formatCode>
                <c:ptCount val="4"/>
                <c:pt idx="0">
                  <c:v>0.5969636375379338</c:v>
                </c:pt>
                <c:pt idx="1">
                  <c:v>0.21572916743664483</c:v>
                </c:pt>
                <c:pt idx="2">
                  <c:v>0.16883164901501704</c:v>
                </c:pt>
                <c:pt idx="3">
                  <c:v>1.847554601040435E-2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94155272"/>
        <c:axId val="594155664"/>
      </c:barChart>
      <c:catAx>
        <c:axId val="5941552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#</a:t>
                </a:r>
                <a:r>
                  <a:rPr lang="en-US" b="1" baseline="0"/>
                  <a:t> of Fucose Residues</a:t>
                </a:r>
                <a:endParaRPr lang="en-US" b="1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4155664"/>
        <c:crosses val="autoZero"/>
        <c:auto val="1"/>
        <c:lblAlgn val="ctr"/>
        <c:lblOffset val="100"/>
        <c:noMultiLvlLbl val="0"/>
      </c:catAx>
      <c:valAx>
        <c:axId val="5941556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Relative Intensity (%)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41552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HSC3 DMSO v ICG001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DMSO</c:v>
          </c:tx>
          <c:spPr>
            <a:solidFill>
              <a:schemeClr val="accent1"/>
            </a:solidFill>
            <a:ln>
              <a:solidFill>
                <a:schemeClr val="accent1"/>
              </a:solidFill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'S10B EGFR N420 Fuc Status'!$P$16:$P$19</c:f>
                <c:numCache>
                  <c:formatCode>General</c:formatCode>
                  <c:ptCount val="4"/>
                  <c:pt idx="0">
                    <c:v>3.7746676839997571E-2</c:v>
                  </c:pt>
                  <c:pt idx="1">
                    <c:v>1.6464475328667769E-2</c:v>
                  </c:pt>
                  <c:pt idx="2">
                    <c:v>2.5998685656453736E-2</c:v>
                  </c:pt>
                  <c:pt idx="3">
                    <c:v>2.3002998131652359E-4</c:v>
                  </c:pt>
                </c:numCache>
              </c:numRef>
            </c:plus>
            <c:minus>
              <c:numRef>
                <c:f>'S10B EGFR N420 Fuc Status'!$P$16:$P$19</c:f>
                <c:numCache>
                  <c:formatCode>General</c:formatCode>
                  <c:ptCount val="4"/>
                  <c:pt idx="0">
                    <c:v>3.7746676839997571E-2</c:v>
                  </c:pt>
                  <c:pt idx="1">
                    <c:v>1.6464475328667769E-2</c:v>
                  </c:pt>
                  <c:pt idx="2">
                    <c:v>2.5998685656453736E-2</c:v>
                  </c:pt>
                  <c:pt idx="3">
                    <c:v>2.3002998131652359E-4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numLit>
              <c:formatCode>General</c:formatCode>
              <c:ptCount val="4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</c:numLit>
          </c:cat>
          <c:val>
            <c:numRef>
              <c:f>'S10B EGFR N420 Fuc Status'!$O$16:$O$19</c:f>
              <c:numCache>
                <c:formatCode>0.0%</c:formatCode>
                <c:ptCount val="4"/>
                <c:pt idx="0">
                  <c:v>0.79085263023821772</c:v>
                </c:pt>
                <c:pt idx="1">
                  <c:v>0.16278418516855206</c:v>
                </c:pt>
                <c:pt idx="2">
                  <c:v>4.623037672159535E-2</c:v>
                </c:pt>
                <c:pt idx="3">
                  <c:v>1.3280787163477949E-4</c:v>
                </c:pt>
              </c:numCache>
            </c:numRef>
          </c:val>
        </c:ser>
        <c:ser>
          <c:idx val="0"/>
          <c:order val="1"/>
          <c:tx>
            <c:v>ICG001</c:v>
          </c:tx>
          <c:spPr>
            <a:solidFill>
              <a:schemeClr val="accent2"/>
            </a:solidFill>
            <a:ln>
              <a:solidFill>
                <a:schemeClr val="accent2"/>
              </a:solidFill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'S10B EGFR N420 Fuc Status'!$U$16:$U$19</c:f>
                <c:numCache>
                  <c:formatCode>General</c:formatCode>
                  <c:ptCount val="4"/>
                  <c:pt idx="0">
                    <c:v>3.2363752424393044E-2</c:v>
                  </c:pt>
                  <c:pt idx="1">
                    <c:v>2.2140686290467969E-2</c:v>
                  </c:pt>
                  <c:pt idx="2">
                    <c:v>9.8590783748588925E-3</c:v>
                  </c:pt>
                  <c:pt idx="3">
                    <c:v>1.1411877040522259E-3</c:v>
                  </c:pt>
                </c:numCache>
              </c:numRef>
            </c:plus>
            <c:minus>
              <c:numRef>
                <c:f>'S10B EGFR N420 Fuc Status'!$U$16:$U$19</c:f>
                <c:numCache>
                  <c:formatCode>General</c:formatCode>
                  <c:ptCount val="4"/>
                  <c:pt idx="0">
                    <c:v>3.2363752424393044E-2</c:v>
                  </c:pt>
                  <c:pt idx="1">
                    <c:v>2.2140686290467969E-2</c:v>
                  </c:pt>
                  <c:pt idx="2">
                    <c:v>9.8590783748588925E-3</c:v>
                  </c:pt>
                  <c:pt idx="3">
                    <c:v>1.1411877040522259E-3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numLit>
              <c:formatCode>General</c:formatCode>
              <c:ptCount val="4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</c:numLit>
          </c:cat>
          <c:val>
            <c:numRef>
              <c:f>'S10B EGFR N420 Fuc Status'!$T$16:$T$19</c:f>
              <c:numCache>
                <c:formatCode>0.0%</c:formatCode>
                <c:ptCount val="4"/>
                <c:pt idx="0">
                  <c:v>0.64111074828963688</c:v>
                </c:pt>
                <c:pt idx="1">
                  <c:v>0.25569899181392408</c:v>
                </c:pt>
                <c:pt idx="2">
                  <c:v>9.2733241031462063E-2</c:v>
                </c:pt>
                <c:pt idx="3">
                  <c:v>1.0457018864976951E-2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94156448"/>
        <c:axId val="594156840"/>
      </c:barChart>
      <c:catAx>
        <c:axId val="5941564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#</a:t>
                </a:r>
                <a:r>
                  <a:rPr lang="en-US" b="1" baseline="0"/>
                  <a:t> of Fucose Residues</a:t>
                </a:r>
                <a:endParaRPr lang="en-US" b="1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4156840"/>
        <c:crosses val="autoZero"/>
        <c:auto val="1"/>
        <c:lblAlgn val="ctr"/>
        <c:lblOffset val="100"/>
        <c:noMultiLvlLbl val="0"/>
      </c:catAx>
      <c:valAx>
        <c:axId val="5941568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Relative Intensity (%)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41564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400" b="0" i="0" u="none" strike="noStrike" baseline="0">
                <a:effectLst/>
              </a:rPr>
              <a:t>Site N420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CAL27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'S10B EGFR N420 Fuc Status'!$Q$86</c:f>
                <c:numCache>
                  <c:formatCode>General</c:formatCode>
                  <c:ptCount val="1"/>
                  <c:pt idx="0">
                    <c:v>1.7964918140219874E-2</c:v>
                  </c:pt>
                </c:numCache>
              </c:numRef>
            </c:plus>
            <c:minus>
              <c:numRef>
                <c:f>('S10B EGFR N420 Fuc Status'!$O$86,'S10B EGFR N420 Fuc Status'!$Q$86)</c:f>
                <c:numCache>
                  <c:formatCode>General</c:formatCode>
                  <c:ptCount val="2"/>
                  <c:pt idx="0">
                    <c:v>2.1422548830193379E-2</c:v>
                  </c:pt>
                  <c:pt idx="1">
                    <c:v>1.7964918140219874E-2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('S10B EGFR N420 Fuc Status'!$N$84,'S10B EGFR N420 Fuc Status'!$P$84)</c:f>
              <c:strCache>
                <c:ptCount val="2"/>
                <c:pt idx="0">
                  <c:v>DMSO</c:v>
                </c:pt>
                <c:pt idx="1">
                  <c:v>ICG001</c:v>
                </c:pt>
              </c:strCache>
            </c:strRef>
          </c:cat>
          <c:val>
            <c:numRef>
              <c:f>('S10B EGFR N420 Fuc Status'!$N$86,'S10B EGFR N420 Fuc Status'!$P$86)</c:f>
              <c:numCache>
                <c:formatCode>0.0%</c:formatCode>
                <c:ptCount val="2"/>
                <c:pt idx="0">
                  <c:v>0.41630822397272227</c:v>
                </c:pt>
                <c:pt idx="1">
                  <c:v>0.40303636246206626</c:v>
                </c:pt>
              </c:numCache>
            </c:numRef>
          </c:val>
        </c:ser>
        <c:ser>
          <c:idx val="1"/>
          <c:order val="1"/>
          <c:tx>
            <c:v>HSC3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('S10B EGFR N420 Fuc Status'!$O$87,'S10B EGFR N420 Fuc Status'!$Q$87)</c:f>
                <c:numCache>
                  <c:formatCode>General</c:formatCode>
                  <c:ptCount val="2"/>
                  <c:pt idx="0">
                    <c:v>3.7746676839997863E-2</c:v>
                  </c:pt>
                  <c:pt idx="1">
                    <c:v>3.23637524243931E-2</c:v>
                  </c:pt>
                </c:numCache>
              </c:numRef>
            </c:plus>
            <c:minus>
              <c:numRef>
                <c:f>('S10B EGFR N420 Fuc Status'!$O$87,'S10B EGFR N420 Fuc Status'!$Q$87)</c:f>
                <c:numCache>
                  <c:formatCode>General</c:formatCode>
                  <c:ptCount val="2"/>
                  <c:pt idx="0">
                    <c:v>3.7746676839997863E-2</c:v>
                  </c:pt>
                  <c:pt idx="1">
                    <c:v>3.23637524243931E-2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val>
            <c:numRef>
              <c:f>('S10B EGFR N420 Fuc Status'!$N$87,'S10B EGFR N420 Fuc Status'!$P$87)</c:f>
              <c:numCache>
                <c:formatCode>0.0%</c:formatCode>
                <c:ptCount val="2"/>
                <c:pt idx="0">
                  <c:v>0.20914736976178216</c:v>
                </c:pt>
                <c:pt idx="1">
                  <c:v>0.35888925171036318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75947344"/>
        <c:axId val="675947736"/>
      </c:barChart>
      <c:catAx>
        <c:axId val="67594734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Treatment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5947736"/>
        <c:crosses val="autoZero"/>
        <c:auto val="1"/>
        <c:lblAlgn val="ctr"/>
        <c:lblOffset val="100"/>
        <c:noMultiLvlLbl val="0"/>
      </c:catAx>
      <c:valAx>
        <c:axId val="675947736"/>
        <c:scaling>
          <c:orientation val="minMax"/>
          <c:max val="0.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 i="1"/>
                  <a:t>N</a:t>
                </a:r>
                <a:r>
                  <a:rPr lang="en-US" b="1"/>
                  <a:t>-Glycan Fucosylation </a:t>
                </a:r>
                <a:r>
                  <a:rPr lang="en-US" b="1" baseline="0"/>
                  <a:t>(%)</a:t>
                </a:r>
                <a:endParaRPr lang="en-US" b="1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59473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3868635170603669"/>
          <c:y val="4.687445319335079E-2"/>
          <c:w val="0.20596062992125985"/>
          <c:h val="7.8125546806649182E-2"/>
        </c:manualLayout>
      </c:layout>
      <c:overlay val="0"/>
      <c:spPr>
        <a:noFill/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Site</a:t>
            </a:r>
            <a:r>
              <a:rPr lang="en-US" baseline="0"/>
              <a:t> N420, </a:t>
            </a:r>
            <a:r>
              <a:rPr lang="en-US"/>
              <a:t>HSC3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DMSO</c:v>
          </c:tx>
          <c:spPr>
            <a:solidFill>
              <a:schemeClr val="accent1"/>
            </a:solidFill>
            <a:ln>
              <a:solidFill>
                <a:schemeClr val="accent1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</c:dPt>
          <c:errBars>
            <c:errBarType val="both"/>
            <c:errValType val="cust"/>
            <c:noEndCap val="0"/>
            <c:plus>
              <c:numRef>
                <c:f>'S10B EGFR N420 Fuc Status'!$P$16:$P$19</c:f>
                <c:numCache>
                  <c:formatCode>General</c:formatCode>
                  <c:ptCount val="4"/>
                  <c:pt idx="0">
                    <c:v>3.7746676839997571E-2</c:v>
                  </c:pt>
                  <c:pt idx="1">
                    <c:v>1.6464475328667769E-2</c:v>
                  </c:pt>
                  <c:pt idx="2">
                    <c:v>2.5998685656453736E-2</c:v>
                  </c:pt>
                  <c:pt idx="3">
                    <c:v>2.3002998131652359E-4</c:v>
                  </c:pt>
                </c:numCache>
              </c:numRef>
            </c:plus>
            <c:minus>
              <c:numRef>
                <c:f>'S10B EGFR N420 Fuc Status'!$P$16:$P$19</c:f>
                <c:numCache>
                  <c:formatCode>General</c:formatCode>
                  <c:ptCount val="4"/>
                  <c:pt idx="0">
                    <c:v>3.7746676839997571E-2</c:v>
                  </c:pt>
                  <c:pt idx="1">
                    <c:v>1.6464475328667769E-2</c:v>
                  </c:pt>
                  <c:pt idx="2">
                    <c:v>2.5998685656453736E-2</c:v>
                  </c:pt>
                  <c:pt idx="3">
                    <c:v>2.3002998131652359E-4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numLit>
              <c:formatCode>General</c:formatCode>
              <c:ptCount val="4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</c:numLit>
          </c:cat>
          <c:val>
            <c:numRef>
              <c:f>'S10B EGFR N420 Fuc Status'!$O$16:$O$19</c:f>
              <c:numCache>
                <c:formatCode>0.0%</c:formatCode>
                <c:ptCount val="4"/>
                <c:pt idx="0">
                  <c:v>0.79085263023821772</c:v>
                </c:pt>
                <c:pt idx="1">
                  <c:v>0.16278418516855206</c:v>
                </c:pt>
                <c:pt idx="2">
                  <c:v>4.623037672159535E-2</c:v>
                </c:pt>
                <c:pt idx="3">
                  <c:v>1.3280787163477949E-4</c:v>
                </c:pt>
              </c:numCache>
            </c:numRef>
          </c:val>
        </c:ser>
        <c:ser>
          <c:idx val="0"/>
          <c:order val="1"/>
          <c:tx>
            <c:v>ICG001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'S10B EGFR N420 Fuc Status'!$U$16:$U$19</c:f>
                <c:numCache>
                  <c:formatCode>General</c:formatCode>
                  <c:ptCount val="4"/>
                  <c:pt idx="0">
                    <c:v>3.2363752424393044E-2</c:v>
                  </c:pt>
                  <c:pt idx="1">
                    <c:v>2.2140686290467969E-2</c:v>
                  </c:pt>
                  <c:pt idx="2">
                    <c:v>9.8590783748588925E-3</c:v>
                  </c:pt>
                  <c:pt idx="3">
                    <c:v>1.1411877040522259E-3</c:v>
                  </c:pt>
                </c:numCache>
              </c:numRef>
            </c:plus>
            <c:minus>
              <c:numRef>
                <c:f>'S10B EGFR N420 Fuc Status'!$U$16:$U$19</c:f>
                <c:numCache>
                  <c:formatCode>General</c:formatCode>
                  <c:ptCount val="4"/>
                  <c:pt idx="0">
                    <c:v>3.2363752424393044E-2</c:v>
                  </c:pt>
                  <c:pt idx="1">
                    <c:v>2.2140686290467969E-2</c:v>
                  </c:pt>
                  <c:pt idx="2">
                    <c:v>9.8590783748588925E-3</c:v>
                  </c:pt>
                  <c:pt idx="3">
                    <c:v>1.1411877040522259E-3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numLit>
              <c:formatCode>General</c:formatCode>
              <c:ptCount val="4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</c:numLit>
          </c:cat>
          <c:val>
            <c:numRef>
              <c:f>'S10B EGFR N420 Fuc Status'!$T$16:$T$19</c:f>
              <c:numCache>
                <c:formatCode>0.0%</c:formatCode>
                <c:ptCount val="4"/>
                <c:pt idx="0">
                  <c:v>0.64111074828963688</c:v>
                </c:pt>
                <c:pt idx="1">
                  <c:v>0.25569899181392408</c:v>
                </c:pt>
                <c:pt idx="2">
                  <c:v>9.2733241031462063E-2</c:v>
                </c:pt>
                <c:pt idx="3">
                  <c:v>1.0457018864976951E-2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75948520"/>
        <c:axId val="675948912"/>
      </c:barChart>
      <c:catAx>
        <c:axId val="67594852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#</a:t>
                </a:r>
                <a:r>
                  <a:rPr lang="en-US" b="1" baseline="0"/>
                  <a:t> of Fucose Residues/Glycan</a:t>
                </a:r>
                <a:endParaRPr lang="en-US" b="1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5948912"/>
        <c:crosses val="autoZero"/>
        <c:auto val="1"/>
        <c:lblAlgn val="ctr"/>
        <c:lblOffset val="100"/>
        <c:noMultiLvlLbl val="0"/>
      </c:catAx>
      <c:valAx>
        <c:axId val="675948912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Proportional Area (%)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59485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1745297462817159"/>
          <c:y val="6.0763342082239678E-2"/>
          <c:w val="0.23176049868766405"/>
          <c:h val="7.81255468066491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Site</a:t>
            </a:r>
            <a:r>
              <a:rPr lang="en-US" baseline="0"/>
              <a:t> N420, </a:t>
            </a:r>
            <a:r>
              <a:rPr lang="en-US"/>
              <a:t>HSC3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DMSO</c:v>
          </c:tx>
          <c:spPr>
            <a:solidFill>
              <a:schemeClr val="accent1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'S10B EGFR N420 Fuc Status'!$P$17:$P$19</c:f>
                <c:numCache>
                  <c:formatCode>General</c:formatCode>
                  <c:ptCount val="3"/>
                  <c:pt idx="0">
                    <c:v>1.6464475328667769E-2</c:v>
                  </c:pt>
                  <c:pt idx="1">
                    <c:v>2.5998685656453736E-2</c:v>
                  </c:pt>
                  <c:pt idx="2">
                    <c:v>2.3002998131652359E-4</c:v>
                  </c:pt>
                </c:numCache>
              </c:numRef>
            </c:plus>
            <c:minus>
              <c:numRef>
                <c:f>'S10B EGFR N420 Fuc Status'!$P$17:$P$19</c:f>
                <c:numCache>
                  <c:formatCode>General</c:formatCode>
                  <c:ptCount val="3"/>
                  <c:pt idx="0">
                    <c:v>1.6464475328667769E-2</c:v>
                  </c:pt>
                  <c:pt idx="1">
                    <c:v>2.5998685656453736E-2</c:v>
                  </c:pt>
                  <c:pt idx="2">
                    <c:v>2.3002998131652359E-4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numLit>
              <c:formatCode>General</c:formatCode>
              <c:ptCount val="3"/>
              <c:pt idx="0">
                <c:v>1</c:v>
              </c:pt>
              <c:pt idx="1">
                <c:v>2</c:v>
              </c:pt>
              <c:pt idx="2">
                <c:v>3</c:v>
              </c:pt>
            </c:numLit>
          </c:cat>
          <c:val>
            <c:numRef>
              <c:f>'S10B EGFR N420 Fuc Status'!$O$17:$O$19</c:f>
              <c:numCache>
                <c:formatCode>0.0%</c:formatCode>
                <c:ptCount val="3"/>
                <c:pt idx="0">
                  <c:v>0.16278418516855206</c:v>
                </c:pt>
                <c:pt idx="1">
                  <c:v>4.623037672159535E-2</c:v>
                </c:pt>
                <c:pt idx="2">
                  <c:v>1.3280787163477949E-4</c:v>
                </c:pt>
              </c:numCache>
            </c:numRef>
          </c:val>
        </c:ser>
        <c:ser>
          <c:idx val="0"/>
          <c:order val="1"/>
          <c:tx>
            <c:v>ICG001</c:v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'S10B EGFR N420 Fuc Status'!$U$17:$U$19</c:f>
                <c:numCache>
                  <c:formatCode>General</c:formatCode>
                  <c:ptCount val="3"/>
                  <c:pt idx="0">
                    <c:v>2.2140686290467969E-2</c:v>
                  </c:pt>
                  <c:pt idx="1">
                    <c:v>9.8590783748588925E-3</c:v>
                  </c:pt>
                  <c:pt idx="2">
                    <c:v>1.1411877040522259E-3</c:v>
                  </c:pt>
                </c:numCache>
              </c:numRef>
            </c:plus>
            <c:minus>
              <c:numRef>
                <c:f>'S10B EGFR N420 Fuc Status'!$U$17:$U$19</c:f>
                <c:numCache>
                  <c:formatCode>General</c:formatCode>
                  <c:ptCount val="3"/>
                  <c:pt idx="0">
                    <c:v>2.2140686290467969E-2</c:v>
                  </c:pt>
                  <c:pt idx="1">
                    <c:v>9.8590783748588925E-3</c:v>
                  </c:pt>
                  <c:pt idx="2">
                    <c:v>1.1411877040522259E-3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numLit>
              <c:formatCode>General</c:formatCode>
              <c:ptCount val="3"/>
              <c:pt idx="0">
                <c:v>1</c:v>
              </c:pt>
              <c:pt idx="1">
                <c:v>2</c:v>
              </c:pt>
              <c:pt idx="2">
                <c:v>3</c:v>
              </c:pt>
            </c:numLit>
          </c:cat>
          <c:val>
            <c:numRef>
              <c:f>'S10B EGFR N420 Fuc Status'!$T$17:$T$19</c:f>
              <c:numCache>
                <c:formatCode>0.0%</c:formatCode>
                <c:ptCount val="3"/>
                <c:pt idx="0">
                  <c:v>0.25569899181392408</c:v>
                </c:pt>
                <c:pt idx="1">
                  <c:v>9.2733241031462063E-2</c:v>
                </c:pt>
                <c:pt idx="2">
                  <c:v>1.0457018864976951E-2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75949696"/>
        <c:axId val="675950088"/>
      </c:barChart>
      <c:catAx>
        <c:axId val="6759496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#</a:t>
                </a:r>
                <a:r>
                  <a:rPr lang="en-US" b="1" baseline="0"/>
                  <a:t> of Fucose Residues/Glycan</a:t>
                </a:r>
                <a:endParaRPr lang="en-US" b="1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5950088"/>
        <c:crosses val="autoZero"/>
        <c:auto val="1"/>
        <c:lblAlgn val="ctr"/>
        <c:lblOffset val="100"/>
        <c:noMultiLvlLbl val="0"/>
      </c:catAx>
      <c:valAx>
        <c:axId val="675950088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Proportional Area (%)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5949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1745297462817159"/>
          <c:y val="6.0763342082239678E-2"/>
          <c:w val="0.23176049868766405"/>
          <c:h val="7.81255468066491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CAL27 v HSC3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CAL27</c:v>
          </c:tx>
          <c:spPr>
            <a:solidFill>
              <a:schemeClr val="accent1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'S10B EGFR N420 Fuc Status'!$F$17:$F$19</c:f>
                <c:numCache>
                  <c:formatCode>General</c:formatCode>
                  <c:ptCount val="3"/>
                  <c:pt idx="0">
                    <c:v>2.8220025788297985E-2</c:v>
                  </c:pt>
                  <c:pt idx="1">
                    <c:v>8.1026719137388108E-3</c:v>
                  </c:pt>
                  <c:pt idx="2">
                    <c:v>2.2201195156300005E-3</c:v>
                  </c:pt>
                </c:numCache>
              </c:numRef>
            </c:plus>
            <c:minus>
              <c:numRef>
                <c:f>'S10B EGFR N420 Fuc Status'!$F$17:$F$19</c:f>
                <c:numCache>
                  <c:formatCode>General</c:formatCode>
                  <c:ptCount val="3"/>
                  <c:pt idx="0">
                    <c:v>2.8220025788297985E-2</c:v>
                  </c:pt>
                  <c:pt idx="1">
                    <c:v>8.1026719137388108E-3</c:v>
                  </c:pt>
                  <c:pt idx="2">
                    <c:v>2.2201195156300005E-3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numRef>
              <c:f>'S10B EGFR N420 Fuc Status'!$A$17:$A$19</c:f>
              <c:numCache>
                <c:formatCode>General</c:formatCode>
                <c:ptCount val="3"/>
                <c:pt idx="0">
                  <c:v>1</c:v>
                </c:pt>
                <c:pt idx="1">
                  <c:v>2</c:v>
                </c:pt>
                <c:pt idx="2">
                  <c:v>3</c:v>
                </c:pt>
              </c:numCache>
            </c:numRef>
          </c:cat>
          <c:val>
            <c:numRef>
              <c:f>'S10B EGFR N420 Fuc Status'!$E$17:$E$19</c:f>
              <c:numCache>
                <c:formatCode>0.0%</c:formatCode>
                <c:ptCount val="3"/>
                <c:pt idx="0">
                  <c:v>0.25295826323426224</c:v>
                </c:pt>
                <c:pt idx="1">
                  <c:v>0.14947373611166578</c:v>
                </c:pt>
                <c:pt idx="2">
                  <c:v>1.3876224626794229E-2</c:v>
                </c:pt>
              </c:numCache>
            </c:numRef>
          </c:val>
        </c:ser>
        <c:ser>
          <c:idx val="1"/>
          <c:order val="1"/>
          <c:tx>
            <c:v>HSC3</c:v>
          </c:tx>
          <c:spPr>
            <a:solidFill>
              <a:sysClr val="window" lastClr="FFFFFF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'S10B EGFR N420 Fuc Status'!$P$17:$P$19</c:f>
                <c:numCache>
                  <c:formatCode>General</c:formatCode>
                  <c:ptCount val="3"/>
                  <c:pt idx="0">
                    <c:v>1.6464475328667769E-2</c:v>
                  </c:pt>
                  <c:pt idx="1">
                    <c:v>2.5998685656453736E-2</c:v>
                  </c:pt>
                  <c:pt idx="2">
                    <c:v>2.3002998131652359E-4</c:v>
                  </c:pt>
                </c:numCache>
              </c:numRef>
            </c:plus>
            <c:minus>
              <c:numRef>
                <c:f>'S10B EGFR N420 Fuc Status'!$P$17:$P$19</c:f>
                <c:numCache>
                  <c:formatCode>General</c:formatCode>
                  <c:ptCount val="3"/>
                  <c:pt idx="0">
                    <c:v>1.6464475328667769E-2</c:v>
                  </c:pt>
                  <c:pt idx="1">
                    <c:v>2.5998685656453736E-2</c:v>
                  </c:pt>
                  <c:pt idx="2">
                    <c:v>2.3002998131652359E-4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numRef>
              <c:f>'S10B EGFR N420 Fuc Status'!$A$17:$A$19</c:f>
              <c:numCache>
                <c:formatCode>General</c:formatCode>
                <c:ptCount val="3"/>
                <c:pt idx="0">
                  <c:v>1</c:v>
                </c:pt>
                <c:pt idx="1">
                  <c:v>2</c:v>
                </c:pt>
                <c:pt idx="2">
                  <c:v>3</c:v>
                </c:pt>
              </c:numCache>
            </c:numRef>
          </c:cat>
          <c:val>
            <c:numRef>
              <c:f>'S10B EGFR N420 Fuc Status'!$O$17:$O$19</c:f>
              <c:numCache>
                <c:formatCode>0.0%</c:formatCode>
                <c:ptCount val="3"/>
                <c:pt idx="0">
                  <c:v>0.16278418516855206</c:v>
                </c:pt>
                <c:pt idx="1">
                  <c:v>4.623037672159535E-2</c:v>
                </c:pt>
                <c:pt idx="2">
                  <c:v>1.3280787163477949E-4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75950872"/>
        <c:axId val="675951264"/>
      </c:barChart>
      <c:catAx>
        <c:axId val="6759508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#</a:t>
                </a:r>
                <a:r>
                  <a:rPr lang="en-US" b="1" baseline="0"/>
                  <a:t> of Fucose Residues</a:t>
                </a:r>
                <a:endParaRPr lang="en-US" b="1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5951264"/>
        <c:crosses val="autoZero"/>
        <c:auto val="1"/>
        <c:lblAlgn val="ctr"/>
        <c:lblOffset val="100"/>
        <c:noMultiLvlLbl val="0"/>
      </c:catAx>
      <c:valAx>
        <c:axId val="675951264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Proportional Area (%)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5950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400" b="0" i="0" u="none" strike="noStrike" baseline="0">
                <a:effectLst/>
              </a:rPr>
              <a:t>CAL27 v HSC3 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DMSO</c:v>
          </c:tx>
          <c:spPr>
            <a:solidFill>
              <a:schemeClr val="accent1"/>
            </a:solidFill>
            <a:ln>
              <a:solidFill>
                <a:schemeClr val="tx1"/>
              </a:solidFill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('S10B EGFR N420 Fuc Status'!$F$9,'S10B EGFR N420 Fuc Status'!$P$9)</c:f>
                <c:numCache>
                  <c:formatCode>General</c:formatCode>
                  <c:ptCount val="2"/>
                  <c:pt idx="0">
                    <c:v>2.1422548830193379E-2</c:v>
                  </c:pt>
                  <c:pt idx="1">
                    <c:v>3.7746676839997863E-2</c:v>
                  </c:pt>
                </c:numCache>
              </c:numRef>
            </c:plus>
            <c:minus>
              <c:numRef>
                <c:f>('S10B EGFR N420 Fuc Status'!$F$9,'S10B EGFR N420 Fuc Status'!$P$9)</c:f>
                <c:numCache>
                  <c:formatCode>General</c:formatCode>
                  <c:ptCount val="2"/>
                  <c:pt idx="0">
                    <c:v>2.1422548830193379E-2</c:v>
                  </c:pt>
                  <c:pt idx="1">
                    <c:v>3.7746676839997863E-2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Lit>
              <c:ptCount val="2"/>
              <c:pt idx="0">
                <c:v>CAL27</c:v>
              </c:pt>
              <c:pt idx="1">
                <c:v>HSC3</c:v>
              </c:pt>
            </c:strLit>
          </c:cat>
          <c:val>
            <c:numRef>
              <c:f>('S10B EGFR N420 Fuc Status'!$E$9,'S10B EGFR N420 Fuc Status'!$O$9)</c:f>
              <c:numCache>
                <c:formatCode>0.0%</c:formatCode>
                <c:ptCount val="2"/>
                <c:pt idx="0">
                  <c:v>0.41630822397272227</c:v>
                </c:pt>
                <c:pt idx="1">
                  <c:v>0.20914736976178216</c:v>
                </c:pt>
              </c:numCache>
            </c:numRef>
          </c:val>
        </c:ser>
        <c:ser>
          <c:idx val="1"/>
          <c:order val="1"/>
          <c:tx>
            <c:v>ICG-001</c:v>
          </c:tx>
          <c:spPr>
            <a:solidFill>
              <a:schemeClr val="bg1"/>
            </a:solidFill>
            <a:ln>
              <a:solidFill>
                <a:schemeClr val="tx1"/>
              </a:solidFill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('S10B EGFR N420 Fuc Status'!$K$9,'S10B EGFR N420 Fuc Status'!$U$9)</c:f>
                <c:numCache>
                  <c:formatCode>General</c:formatCode>
                  <c:ptCount val="2"/>
                  <c:pt idx="0">
                    <c:v>1.7964918140219874E-2</c:v>
                  </c:pt>
                  <c:pt idx="1">
                    <c:v>3.23637524243931E-2</c:v>
                  </c:pt>
                </c:numCache>
              </c:numRef>
            </c:plus>
            <c:minus>
              <c:numRef>
                <c:f>('S10B EGFR N420 Fuc Status'!$K$9,'S10B EGFR N420 Fuc Status'!$U$9)</c:f>
                <c:numCache>
                  <c:formatCode>General</c:formatCode>
                  <c:ptCount val="2"/>
                  <c:pt idx="0">
                    <c:v>1.7964918140219874E-2</c:v>
                  </c:pt>
                  <c:pt idx="1">
                    <c:v>3.23637524243931E-2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Lit>
              <c:ptCount val="2"/>
              <c:pt idx="0">
                <c:v>CAL27</c:v>
              </c:pt>
              <c:pt idx="1">
                <c:v>HSC3</c:v>
              </c:pt>
            </c:strLit>
          </c:cat>
          <c:val>
            <c:numRef>
              <c:f>('S10B EGFR N420 Fuc Status'!$J$9,'S10B EGFR N420 Fuc Status'!$T$9)</c:f>
              <c:numCache>
                <c:formatCode>0.0%</c:formatCode>
                <c:ptCount val="2"/>
                <c:pt idx="0">
                  <c:v>0.40303636246206626</c:v>
                </c:pt>
                <c:pt idx="1">
                  <c:v>0.35888925171036318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75952048"/>
        <c:axId val="675952440"/>
      </c:barChart>
      <c:catAx>
        <c:axId val="6759520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Fucosylated Glycans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5952440"/>
        <c:crosses val="autoZero"/>
        <c:auto val="1"/>
        <c:lblAlgn val="ctr"/>
        <c:lblOffset val="100"/>
        <c:noMultiLvlLbl val="0"/>
      </c:catAx>
      <c:valAx>
        <c:axId val="675952440"/>
        <c:scaling>
          <c:orientation val="minMax"/>
          <c:max val="0.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 baseline="0"/>
                  <a:t>Proportional Area (%)</a:t>
                </a:r>
                <a:endParaRPr lang="en-US" b="1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5952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CAL27 DMSO v ICG001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DMSO</c:v>
          </c:tx>
          <c:spPr>
            <a:solidFill>
              <a:schemeClr val="accent1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'S11 EGFR Site N579 MS-only AREA'!$J$5:$J$13</c:f>
                <c:numCache>
                  <c:formatCode>General</c:formatCode>
                  <c:ptCount val="9"/>
                  <c:pt idx="0">
                    <c:v>5.2740721025824654E-3</c:v>
                  </c:pt>
                  <c:pt idx="1">
                    <c:v>3.481791963660729E-3</c:v>
                  </c:pt>
                  <c:pt idx="2">
                    <c:v>0</c:v>
                  </c:pt>
                  <c:pt idx="3">
                    <c:v>2.3577945340311379E-2</c:v>
                  </c:pt>
                  <c:pt idx="4">
                    <c:v>7.2387905411158623E-2</c:v>
                  </c:pt>
                  <c:pt idx="5">
                    <c:v>4.1090228568911119E-2</c:v>
                  </c:pt>
                  <c:pt idx="6">
                    <c:v>6.2671859855933085E-2</c:v>
                  </c:pt>
                  <c:pt idx="7">
                    <c:v>1.0496813978476864E-2</c:v>
                  </c:pt>
                  <c:pt idx="8">
                    <c:v>9.0859179919490878E-3</c:v>
                  </c:pt>
                </c:numCache>
              </c:numRef>
            </c:plus>
            <c:minus>
              <c:numRef>
                <c:f>'S11 EGFR Site N579 MS-only AREA'!$J$5:$J$13</c:f>
                <c:numCache>
                  <c:formatCode>General</c:formatCode>
                  <c:ptCount val="9"/>
                  <c:pt idx="0">
                    <c:v>5.2740721025824654E-3</c:v>
                  </c:pt>
                  <c:pt idx="1">
                    <c:v>3.481791963660729E-3</c:v>
                  </c:pt>
                  <c:pt idx="2">
                    <c:v>0</c:v>
                  </c:pt>
                  <c:pt idx="3">
                    <c:v>2.3577945340311379E-2</c:v>
                  </c:pt>
                  <c:pt idx="4">
                    <c:v>7.2387905411158623E-2</c:v>
                  </c:pt>
                  <c:pt idx="5">
                    <c:v>4.1090228568911119E-2</c:v>
                  </c:pt>
                  <c:pt idx="6">
                    <c:v>6.2671859855933085E-2</c:v>
                  </c:pt>
                  <c:pt idx="7">
                    <c:v>1.0496813978476864E-2</c:v>
                  </c:pt>
                  <c:pt idx="8">
                    <c:v>9.0859179919490878E-3</c:v>
                  </c:pt>
                </c:numCache>
              </c:numRef>
            </c:minus>
            <c:spPr>
              <a:noFill/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</c:errBars>
          <c:cat>
            <c:strRef>
              <c:f>'S11 EGFR Site N579 MS-only AREA'!$A$5:$A$13</c:f>
              <c:strCache>
                <c:ptCount val="9"/>
                <c:pt idx="0">
                  <c:v>N2H8</c:v>
                </c:pt>
                <c:pt idx="1">
                  <c:v>N2H9</c:v>
                </c:pt>
                <c:pt idx="2">
                  <c:v>N3H4F1</c:v>
                </c:pt>
                <c:pt idx="3">
                  <c:v>N4H5F1</c:v>
                </c:pt>
                <c:pt idx="4">
                  <c:v>N4H5F1S1</c:v>
                </c:pt>
                <c:pt idx="5">
                  <c:v>N4H5F1S2</c:v>
                </c:pt>
                <c:pt idx="6">
                  <c:v>N4H5F2</c:v>
                </c:pt>
                <c:pt idx="7">
                  <c:v>N4H5F2S1</c:v>
                </c:pt>
                <c:pt idx="8">
                  <c:v>N5H6F1</c:v>
                </c:pt>
              </c:strCache>
            </c:strRef>
          </c:cat>
          <c:val>
            <c:numRef>
              <c:f>'S11 EGFR Site N579 MS-only AREA'!$I$5:$I$13</c:f>
              <c:numCache>
                <c:formatCode>0.0%</c:formatCode>
                <c:ptCount val="9"/>
                <c:pt idx="0">
                  <c:v>5.3407645053462773E-2</c:v>
                </c:pt>
                <c:pt idx="1">
                  <c:v>7.9866197710386902E-2</c:v>
                </c:pt>
                <c:pt idx="2">
                  <c:v>0</c:v>
                </c:pt>
                <c:pt idx="3">
                  <c:v>8.5379421481088305E-2</c:v>
                </c:pt>
                <c:pt idx="4">
                  <c:v>0.50081837984876654</c:v>
                </c:pt>
                <c:pt idx="5">
                  <c:v>5.9776289838072018E-2</c:v>
                </c:pt>
                <c:pt idx="6">
                  <c:v>0.13420039055366392</c:v>
                </c:pt>
                <c:pt idx="7">
                  <c:v>6.740404640333017E-2</c:v>
                </c:pt>
                <c:pt idx="8">
                  <c:v>1.914762911122941E-2</c:v>
                </c:pt>
              </c:numCache>
            </c:numRef>
          </c:val>
        </c:ser>
        <c:ser>
          <c:idx val="1"/>
          <c:order val="1"/>
          <c:tx>
            <c:v>ICG001</c:v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'S11 EGFR Site N579 MS-only AREA'!$O$5:$O$13</c:f>
                <c:numCache>
                  <c:formatCode>General</c:formatCode>
                  <c:ptCount val="9"/>
                  <c:pt idx="0">
                    <c:v>9.1731555251072169E-3</c:v>
                  </c:pt>
                  <c:pt idx="1">
                    <c:v>1.5153979202962577E-2</c:v>
                  </c:pt>
                  <c:pt idx="2">
                    <c:v>0</c:v>
                  </c:pt>
                  <c:pt idx="3">
                    <c:v>1.837770459142074E-2</c:v>
                  </c:pt>
                  <c:pt idx="4">
                    <c:v>4.2741248282927621E-2</c:v>
                  </c:pt>
                  <c:pt idx="5">
                    <c:v>3.2778225472504544E-2</c:v>
                  </c:pt>
                  <c:pt idx="6">
                    <c:v>8.8696698450514994E-3</c:v>
                  </c:pt>
                  <c:pt idx="7">
                    <c:v>8.2932902241880865E-2</c:v>
                  </c:pt>
                  <c:pt idx="8">
                    <c:v>5.0013554691379115E-3</c:v>
                  </c:pt>
                </c:numCache>
              </c:numRef>
            </c:plus>
            <c:minus>
              <c:numRef>
                <c:f>'S11 EGFR Site N579 MS-only AREA'!$O$5:$O$13</c:f>
                <c:numCache>
                  <c:formatCode>General</c:formatCode>
                  <c:ptCount val="9"/>
                  <c:pt idx="0">
                    <c:v>9.1731555251072169E-3</c:v>
                  </c:pt>
                  <c:pt idx="1">
                    <c:v>1.5153979202962577E-2</c:v>
                  </c:pt>
                  <c:pt idx="2">
                    <c:v>0</c:v>
                  </c:pt>
                  <c:pt idx="3">
                    <c:v>1.837770459142074E-2</c:v>
                  </c:pt>
                  <c:pt idx="4">
                    <c:v>4.2741248282927621E-2</c:v>
                  </c:pt>
                  <c:pt idx="5">
                    <c:v>3.2778225472504544E-2</c:v>
                  </c:pt>
                  <c:pt idx="6">
                    <c:v>8.8696698450514994E-3</c:v>
                  </c:pt>
                  <c:pt idx="7">
                    <c:v>8.2932902241880865E-2</c:v>
                  </c:pt>
                  <c:pt idx="8">
                    <c:v>5.0013554691379115E-3</c:v>
                  </c:pt>
                </c:numCache>
              </c:numRef>
            </c:minus>
            <c:spPr>
              <a:noFill/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</c:errBars>
          <c:cat>
            <c:strRef>
              <c:f>'S11 EGFR Site N579 MS-only AREA'!$A$5:$A$13</c:f>
              <c:strCache>
                <c:ptCount val="9"/>
                <c:pt idx="0">
                  <c:v>N2H8</c:v>
                </c:pt>
                <c:pt idx="1">
                  <c:v>N2H9</c:v>
                </c:pt>
                <c:pt idx="2">
                  <c:v>N3H4F1</c:v>
                </c:pt>
                <c:pt idx="3">
                  <c:v>N4H5F1</c:v>
                </c:pt>
                <c:pt idx="4">
                  <c:v>N4H5F1S1</c:v>
                </c:pt>
                <c:pt idx="5">
                  <c:v>N4H5F1S2</c:v>
                </c:pt>
                <c:pt idx="6">
                  <c:v>N4H5F2</c:v>
                </c:pt>
                <c:pt idx="7">
                  <c:v>N4H5F2S1</c:v>
                </c:pt>
                <c:pt idx="8">
                  <c:v>N5H6F1</c:v>
                </c:pt>
              </c:strCache>
            </c:strRef>
          </c:cat>
          <c:val>
            <c:numRef>
              <c:f>'S11 EGFR Site N579 MS-only AREA'!$N$5:$N$13</c:f>
              <c:numCache>
                <c:formatCode>0.0%</c:formatCode>
                <c:ptCount val="9"/>
                <c:pt idx="0">
                  <c:v>4.5752790894566631E-2</c:v>
                </c:pt>
                <c:pt idx="1">
                  <c:v>4.7269242336404206E-2</c:v>
                </c:pt>
                <c:pt idx="2">
                  <c:v>0</c:v>
                </c:pt>
                <c:pt idx="3">
                  <c:v>3.3642811013651679E-2</c:v>
                </c:pt>
                <c:pt idx="4">
                  <c:v>0.45848831465025469</c:v>
                </c:pt>
                <c:pt idx="5">
                  <c:v>0.26188122058338298</c:v>
                </c:pt>
                <c:pt idx="6">
                  <c:v>9.6366317703492257E-2</c:v>
                </c:pt>
                <c:pt idx="7">
                  <c:v>4.788133343402684E-2</c:v>
                </c:pt>
                <c:pt idx="8">
                  <c:v>8.717969384220774E-3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75953224"/>
        <c:axId val="675953616"/>
      </c:barChart>
      <c:catAx>
        <c:axId val="67595322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Glycan Composition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5953616"/>
        <c:crosses val="autoZero"/>
        <c:auto val="1"/>
        <c:lblAlgn val="ctr"/>
        <c:lblOffset val="100"/>
        <c:noMultiLvlLbl val="0"/>
      </c:catAx>
      <c:valAx>
        <c:axId val="675953616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Area (%)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59532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CAL27 DMSO v ICG001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DMSO</c:v>
          </c:tx>
          <c:spPr>
            <a:solidFill>
              <a:schemeClr val="accent1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'S9 EGFR Site N389 MS-only AREA'!$I$5:$I$12</c:f>
                <c:numCache>
                  <c:formatCode>General</c:formatCode>
                  <c:ptCount val="8"/>
                  <c:pt idx="0">
                    <c:v>0</c:v>
                  </c:pt>
                  <c:pt idx="1">
                    <c:v>0</c:v>
                  </c:pt>
                  <c:pt idx="2">
                    <c:v>8.0352002592857224E-3</c:v>
                  </c:pt>
                  <c:pt idx="3">
                    <c:v>2.4132680731262197E-2</c:v>
                  </c:pt>
                  <c:pt idx="4">
                    <c:v>5.1369599566653143E-2</c:v>
                  </c:pt>
                  <c:pt idx="5">
                    <c:v>1.9171525284781981E-3</c:v>
                  </c:pt>
                  <c:pt idx="6">
                    <c:v>2.0352792907250946E-2</c:v>
                  </c:pt>
                  <c:pt idx="7">
                    <c:v>6.5556913718832904E-3</c:v>
                  </c:pt>
                </c:numCache>
              </c:numRef>
            </c:plus>
            <c:minus>
              <c:numRef>
                <c:f>'S9 EGFR Site N389 MS-only AREA'!$I$5:$I$12</c:f>
                <c:numCache>
                  <c:formatCode>General</c:formatCode>
                  <c:ptCount val="8"/>
                  <c:pt idx="0">
                    <c:v>0</c:v>
                  </c:pt>
                  <c:pt idx="1">
                    <c:v>0</c:v>
                  </c:pt>
                  <c:pt idx="2">
                    <c:v>8.0352002592857224E-3</c:v>
                  </c:pt>
                  <c:pt idx="3">
                    <c:v>2.4132680731262197E-2</c:v>
                  </c:pt>
                  <c:pt idx="4">
                    <c:v>5.1369599566653143E-2</c:v>
                  </c:pt>
                  <c:pt idx="5">
                    <c:v>1.9171525284781981E-3</c:v>
                  </c:pt>
                  <c:pt idx="6">
                    <c:v>2.0352792907250946E-2</c:v>
                  </c:pt>
                  <c:pt idx="7">
                    <c:v>6.5556913718832904E-3</c:v>
                  </c:pt>
                </c:numCache>
              </c:numRef>
            </c:minus>
            <c:spPr>
              <a:noFill/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</c:errBars>
          <c:cat>
            <c:strRef>
              <c:f>'S9 EGFR Site N389 MS-only AREA'!$A$5:$A$12</c:f>
              <c:strCache>
                <c:ptCount val="8"/>
                <c:pt idx="0">
                  <c:v>N3H4F1</c:v>
                </c:pt>
                <c:pt idx="1">
                  <c:v>N3H4F1S1</c:v>
                </c:pt>
                <c:pt idx="2">
                  <c:v>N4H5F1</c:v>
                </c:pt>
                <c:pt idx="3">
                  <c:v>N4H5F1S1</c:v>
                </c:pt>
                <c:pt idx="4">
                  <c:v>N4H5F1S2</c:v>
                </c:pt>
                <c:pt idx="5">
                  <c:v>N4H5F2</c:v>
                </c:pt>
                <c:pt idx="6">
                  <c:v>N4H5F2S1</c:v>
                </c:pt>
                <c:pt idx="7">
                  <c:v>N4H5F3</c:v>
                </c:pt>
              </c:strCache>
            </c:strRef>
          </c:cat>
          <c:val>
            <c:numRef>
              <c:f>'S9 EGFR Site N389 MS-only AREA'!$H$5:$H$12</c:f>
              <c:numCache>
                <c:formatCode>0.0%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1.5284950807476933E-2</c:v>
                </c:pt>
                <c:pt idx="3">
                  <c:v>0.50509878535453889</c:v>
                </c:pt>
                <c:pt idx="4">
                  <c:v>0.32928527409309288</c:v>
                </c:pt>
                <c:pt idx="5">
                  <c:v>1.2850758404973031E-2</c:v>
                </c:pt>
                <c:pt idx="6">
                  <c:v>0.11004880856625167</c:v>
                </c:pt>
                <c:pt idx="7">
                  <c:v>2.7431422773666531E-2</c:v>
                </c:pt>
              </c:numCache>
            </c:numRef>
          </c:val>
        </c:ser>
        <c:ser>
          <c:idx val="1"/>
          <c:order val="1"/>
          <c:tx>
            <c:v>ICG001</c:v>
          </c:tx>
          <c:spPr>
            <a:solidFill>
              <a:sysClr val="window" lastClr="FFFFFF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'S9 EGFR Site N389 MS-only AREA'!$N$5:$N$12</c:f>
                <c:numCache>
                  <c:formatCode>General</c:formatCode>
                  <c:ptCount val="8"/>
                  <c:pt idx="0">
                    <c:v>0</c:v>
                  </c:pt>
                  <c:pt idx="1">
                    <c:v>6.5769338592738715E-4</c:v>
                  </c:pt>
                  <c:pt idx="2">
                    <c:v>1.4629871582348259E-2</c:v>
                  </c:pt>
                  <c:pt idx="3">
                    <c:v>1.0692476189774581E-2</c:v>
                  </c:pt>
                  <c:pt idx="4">
                    <c:v>8.5904292318652112E-3</c:v>
                  </c:pt>
                  <c:pt idx="5">
                    <c:v>2.0856176210464102E-3</c:v>
                  </c:pt>
                  <c:pt idx="6">
                    <c:v>4.6669488635018748E-3</c:v>
                  </c:pt>
                  <c:pt idx="7">
                    <c:v>2.2416807717678234E-4</c:v>
                  </c:pt>
                </c:numCache>
              </c:numRef>
            </c:plus>
            <c:minus>
              <c:numRef>
                <c:f>'S9 EGFR Site N389 MS-only AREA'!$N$5:$N$12</c:f>
                <c:numCache>
                  <c:formatCode>General</c:formatCode>
                  <c:ptCount val="8"/>
                  <c:pt idx="0">
                    <c:v>0</c:v>
                  </c:pt>
                  <c:pt idx="1">
                    <c:v>6.5769338592738715E-4</c:v>
                  </c:pt>
                  <c:pt idx="2">
                    <c:v>1.4629871582348259E-2</c:v>
                  </c:pt>
                  <c:pt idx="3">
                    <c:v>1.0692476189774581E-2</c:v>
                  </c:pt>
                  <c:pt idx="4">
                    <c:v>8.5904292318652112E-3</c:v>
                  </c:pt>
                  <c:pt idx="5">
                    <c:v>2.0856176210464102E-3</c:v>
                  </c:pt>
                  <c:pt idx="6">
                    <c:v>4.6669488635018748E-3</c:v>
                  </c:pt>
                  <c:pt idx="7">
                    <c:v>2.2416807717678234E-4</c:v>
                  </c:pt>
                </c:numCache>
              </c:numRef>
            </c:minus>
            <c:spPr>
              <a:noFill/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</c:errBars>
          <c:cat>
            <c:strRef>
              <c:f>'S9 EGFR Site N389 MS-only AREA'!$A$5:$A$12</c:f>
              <c:strCache>
                <c:ptCount val="8"/>
                <c:pt idx="0">
                  <c:v>N3H4F1</c:v>
                </c:pt>
                <c:pt idx="1">
                  <c:v>N3H4F1S1</c:v>
                </c:pt>
                <c:pt idx="2">
                  <c:v>N4H5F1</c:v>
                </c:pt>
                <c:pt idx="3">
                  <c:v>N4H5F1S1</c:v>
                </c:pt>
                <c:pt idx="4">
                  <c:v>N4H5F1S2</c:v>
                </c:pt>
                <c:pt idx="5">
                  <c:v>N4H5F2</c:v>
                </c:pt>
                <c:pt idx="6">
                  <c:v>N4H5F2S1</c:v>
                </c:pt>
                <c:pt idx="7">
                  <c:v>N4H5F3</c:v>
                </c:pt>
              </c:strCache>
            </c:strRef>
          </c:cat>
          <c:val>
            <c:numRef>
              <c:f>'S9 EGFR Site N389 MS-only AREA'!$M$5:$M$12</c:f>
              <c:numCache>
                <c:formatCode>0.0%</c:formatCode>
                <c:ptCount val="8"/>
                <c:pt idx="0">
                  <c:v>0</c:v>
                </c:pt>
                <c:pt idx="1">
                  <c:v>2.7339769104668013E-3</c:v>
                </c:pt>
                <c:pt idx="2">
                  <c:v>2.8785974162583421E-2</c:v>
                </c:pt>
                <c:pt idx="3">
                  <c:v>0.47909888234571701</c:v>
                </c:pt>
                <c:pt idx="4">
                  <c:v>0.2776820633686638</c:v>
                </c:pt>
                <c:pt idx="5">
                  <c:v>2.7553849585809243E-2</c:v>
                </c:pt>
                <c:pt idx="6">
                  <c:v>0.14142526952469772</c:v>
                </c:pt>
                <c:pt idx="7">
                  <c:v>4.2719984102062035E-2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89049384"/>
        <c:axId val="589049776"/>
      </c:barChart>
      <c:catAx>
        <c:axId val="5890493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Glycan Composition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9049776"/>
        <c:crosses val="autoZero"/>
        <c:auto val="1"/>
        <c:lblAlgn val="ctr"/>
        <c:lblOffset val="100"/>
        <c:noMultiLvlLbl val="0"/>
      </c:catAx>
      <c:valAx>
        <c:axId val="589049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Area (%)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90493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CAL27 v</a:t>
            </a:r>
            <a:r>
              <a:rPr lang="en-US" baseline="0"/>
              <a:t> HSC3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CAL27</c:v>
          </c:tx>
          <c:spPr>
            <a:solidFill>
              <a:schemeClr val="accent1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'S11 EGFR Site N579 MS-only AREA'!$J$5:$J$13</c:f>
                <c:numCache>
                  <c:formatCode>General</c:formatCode>
                  <c:ptCount val="9"/>
                  <c:pt idx="0">
                    <c:v>5.2740721025824654E-3</c:v>
                  </c:pt>
                  <c:pt idx="1">
                    <c:v>3.481791963660729E-3</c:v>
                  </c:pt>
                  <c:pt idx="2">
                    <c:v>0</c:v>
                  </c:pt>
                  <c:pt idx="3">
                    <c:v>2.3577945340311379E-2</c:v>
                  </c:pt>
                  <c:pt idx="4">
                    <c:v>7.2387905411158623E-2</c:v>
                  </c:pt>
                  <c:pt idx="5">
                    <c:v>4.1090228568911119E-2</c:v>
                  </c:pt>
                  <c:pt idx="6">
                    <c:v>6.2671859855933085E-2</c:v>
                  </c:pt>
                  <c:pt idx="7">
                    <c:v>1.0496813978476864E-2</c:v>
                  </c:pt>
                  <c:pt idx="8">
                    <c:v>9.0859179919490878E-3</c:v>
                  </c:pt>
                </c:numCache>
              </c:numRef>
            </c:plus>
            <c:minus>
              <c:numRef>
                <c:f>'S11 EGFR Site N579 MS-only AREA'!$J$5:$J$13</c:f>
                <c:numCache>
                  <c:formatCode>General</c:formatCode>
                  <c:ptCount val="9"/>
                  <c:pt idx="0">
                    <c:v>5.2740721025824654E-3</c:v>
                  </c:pt>
                  <c:pt idx="1">
                    <c:v>3.481791963660729E-3</c:v>
                  </c:pt>
                  <c:pt idx="2">
                    <c:v>0</c:v>
                  </c:pt>
                  <c:pt idx="3">
                    <c:v>2.3577945340311379E-2</c:v>
                  </c:pt>
                  <c:pt idx="4">
                    <c:v>7.2387905411158623E-2</c:v>
                  </c:pt>
                  <c:pt idx="5">
                    <c:v>4.1090228568911119E-2</c:v>
                  </c:pt>
                  <c:pt idx="6">
                    <c:v>6.2671859855933085E-2</c:v>
                  </c:pt>
                  <c:pt idx="7">
                    <c:v>1.0496813978476864E-2</c:v>
                  </c:pt>
                  <c:pt idx="8">
                    <c:v>9.0859179919490878E-3</c:v>
                  </c:pt>
                </c:numCache>
              </c:numRef>
            </c:minus>
            <c:spPr>
              <a:noFill/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</c:errBars>
          <c:cat>
            <c:strRef>
              <c:f>'S11 EGFR Site N579 MS-only AREA'!$A$5:$A$13</c:f>
              <c:strCache>
                <c:ptCount val="9"/>
                <c:pt idx="0">
                  <c:v>N2H8</c:v>
                </c:pt>
                <c:pt idx="1">
                  <c:v>N2H9</c:v>
                </c:pt>
                <c:pt idx="2">
                  <c:v>N3H4F1</c:v>
                </c:pt>
                <c:pt idx="3">
                  <c:v>N4H5F1</c:v>
                </c:pt>
                <c:pt idx="4">
                  <c:v>N4H5F1S1</c:v>
                </c:pt>
                <c:pt idx="5">
                  <c:v>N4H5F1S2</c:v>
                </c:pt>
                <c:pt idx="6">
                  <c:v>N4H5F2</c:v>
                </c:pt>
                <c:pt idx="7">
                  <c:v>N4H5F2S1</c:v>
                </c:pt>
                <c:pt idx="8">
                  <c:v>N5H6F1</c:v>
                </c:pt>
              </c:strCache>
            </c:strRef>
          </c:cat>
          <c:val>
            <c:numRef>
              <c:f>'S11 EGFR Site N579 MS-only AREA'!$I$5:$I$13</c:f>
              <c:numCache>
                <c:formatCode>0.0%</c:formatCode>
                <c:ptCount val="9"/>
                <c:pt idx="0">
                  <c:v>5.3407645053462773E-2</c:v>
                </c:pt>
                <c:pt idx="1">
                  <c:v>7.9866197710386902E-2</c:v>
                </c:pt>
                <c:pt idx="2">
                  <c:v>0</c:v>
                </c:pt>
                <c:pt idx="3">
                  <c:v>8.5379421481088305E-2</c:v>
                </c:pt>
                <c:pt idx="4">
                  <c:v>0.50081837984876654</c:v>
                </c:pt>
                <c:pt idx="5">
                  <c:v>5.9776289838072018E-2</c:v>
                </c:pt>
                <c:pt idx="6">
                  <c:v>0.13420039055366392</c:v>
                </c:pt>
                <c:pt idx="7">
                  <c:v>6.740404640333017E-2</c:v>
                </c:pt>
                <c:pt idx="8">
                  <c:v>1.914762911122941E-2</c:v>
                </c:pt>
              </c:numCache>
            </c:numRef>
          </c:val>
        </c:ser>
        <c:ser>
          <c:idx val="1"/>
          <c:order val="1"/>
          <c:tx>
            <c:v>HSC3</c:v>
          </c:tx>
          <c:spPr>
            <a:solidFill>
              <a:sysClr val="window" lastClr="FFFFFF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'S11 EGFR Site N579 MS-only AREA'!$U$5:$U$13</c:f>
                <c:numCache>
                  <c:formatCode>General</c:formatCode>
                  <c:ptCount val="9"/>
                  <c:pt idx="0">
                    <c:v>8.8277082249446593E-4</c:v>
                  </c:pt>
                  <c:pt idx="1">
                    <c:v>8.0875741712631223E-4</c:v>
                  </c:pt>
                  <c:pt idx="2">
                    <c:v>1.4858382265760643E-3</c:v>
                  </c:pt>
                  <c:pt idx="3">
                    <c:v>8.6391267455645879E-3</c:v>
                  </c:pt>
                  <c:pt idx="4">
                    <c:v>4.163525128311865E-3</c:v>
                  </c:pt>
                  <c:pt idx="5">
                    <c:v>3.1346432601517906E-3</c:v>
                  </c:pt>
                  <c:pt idx="6">
                    <c:v>1.8445634356730909E-3</c:v>
                  </c:pt>
                  <c:pt idx="7">
                    <c:v>1.3929393439258166E-3</c:v>
                  </c:pt>
                  <c:pt idx="8">
                    <c:v>1.243201605148228E-3</c:v>
                  </c:pt>
                </c:numCache>
              </c:numRef>
            </c:plus>
            <c:minus>
              <c:numRef>
                <c:f>'S11 EGFR Site N579 MS-only AREA'!$U$5:$U$13</c:f>
                <c:numCache>
                  <c:formatCode>General</c:formatCode>
                  <c:ptCount val="9"/>
                  <c:pt idx="0">
                    <c:v>8.8277082249446593E-4</c:v>
                  </c:pt>
                  <c:pt idx="1">
                    <c:v>8.0875741712631223E-4</c:v>
                  </c:pt>
                  <c:pt idx="2">
                    <c:v>1.4858382265760643E-3</c:v>
                  </c:pt>
                  <c:pt idx="3">
                    <c:v>8.6391267455645879E-3</c:v>
                  </c:pt>
                  <c:pt idx="4">
                    <c:v>4.163525128311865E-3</c:v>
                  </c:pt>
                  <c:pt idx="5">
                    <c:v>3.1346432601517906E-3</c:v>
                  </c:pt>
                  <c:pt idx="6">
                    <c:v>1.8445634356730909E-3</c:v>
                  </c:pt>
                  <c:pt idx="7">
                    <c:v>1.3929393439258166E-3</c:v>
                  </c:pt>
                  <c:pt idx="8">
                    <c:v>1.243201605148228E-3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/>
                </a:solidFill>
                <a:round/>
              </a:ln>
              <a:effectLst/>
            </c:spPr>
          </c:errBars>
          <c:cat>
            <c:strRef>
              <c:f>'S11 EGFR Site N579 MS-only AREA'!$A$5:$A$13</c:f>
              <c:strCache>
                <c:ptCount val="9"/>
                <c:pt idx="0">
                  <c:v>N2H8</c:v>
                </c:pt>
                <c:pt idx="1">
                  <c:v>N2H9</c:v>
                </c:pt>
                <c:pt idx="2">
                  <c:v>N3H4F1</c:v>
                </c:pt>
                <c:pt idx="3">
                  <c:v>N4H5F1</c:v>
                </c:pt>
                <c:pt idx="4">
                  <c:v>N4H5F1S1</c:v>
                </c:pt>
                <c:pt idx="5">
                  <c:v>N4H5F1S2</c:v>
                </c:pt>
                <c:pt idx="6">
                  <c:v>N4H5F2</c:v>
                </c:pt>
                <c:pt idx="7">
                  <c:v>N4H5F2S1</c:v>
                </c:pt>
                <c:pt idx="8">
                  <c:v>N5H6F1</c:v>
                </c:pt>
              </c:strCache>
            </c:strRef>
          </c:cat>
          <c:val>
            <c:numRef>
              <c:f>'S11 EGFR Site N579 MS-only AREA'!$T$5:$T$13</c:f>
              <c:numCache>
                <c:formatCode>0.0%</c:formatCode>
                <c:ptCount val="9"/>
                <c:pt idx="0">
                  <c:v>1.4982953639224909E-2</c:v>
                </c:pt>
                <c:pt idx="1">
                  <c:v>1.5365772316306559E-2</c:v>
                </c:pt>
                <c:pt idx="2">
                  <c:v>4.2942921786506523E-3</c:v>
                </c:pt>
                <c:pt idx="3">
                  <c:v>0.61780706582520029</c:v>
                </c:pt>
                <c:pt idx="4">
                  <c:v>0.19417223536628003</c:v>
                </c:pt>
                <c:pt idx="5">
                  <c:v>1.400354930047377E-2</c:v>
                </c:pt>
                <c:pt idx="6">
                  <c:v>8.4402716223310928E-2</c:v>
                </c:pt>
                <c:pt idx="7">
                  <c:v>1.8742818702673601E-3</c:v>
                </c:pt>
                <c:pt idx="8">
                  <c:v>5.3097133280285556E-2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75954400"/>
        <c:axId val="675093696"/>
      </c:barChart>
      <c:catAx>
        <c:axId val="6759544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Glycan Composition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5093696"/>
        <c:crosses val="autoZero"/>
        <c:auto val="1"/>
        <c:lblAlgn val="ctr"/>
        <c:lblOffset val="100"/>
        <c:noMultiLvlLbl val="0"/>
      </c:catAx>
      <c:valAx>
        <c:axId val="675093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Area (%)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595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HSC3 DMSO v ICG001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DMSO</c:v>
          </c:tx>
          <c:spPr>
            <a:solidFill>
              <a:srgbClr val="00B0F0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'S11 EGFR Site N579 MS-only AREA'!$U$5:$U$13</c:f>
                <c:numCache>
                  <c:formatCode>General</c:formatCode>
                  <c:ptCount val="9"/>
                  <c:pt idx="0">
                    <c:v>8.8277082249446593E-4</c:v>
                  </c:pt>
                  <c:pt idx="1">
                    <c:v>8.0875741712631223E-4</c:v>
                  </c:pt>
                  <c:pt idx="2">
                    <c:v>1.4858382265760643E-3</c:v>
                  </c:pt>
                  <c:pt idx="3">
                    <c:v>8.6391267455645879E-3</c:v>
                  </c:pt>
                  <c:pt idx="4">
                    <c:v>4.163525128311865E-3</c:v>
                  </c:pt>
                  <c:pt idx="5">
                    <c:v>3.1346432601517906E-3</c:v>
                  </c:pt>
                  <c:pt idx="6">
                    <c:v>1.8445634356730909E-3</c:v>
                  </c:pt>
                  <c:pt idx="7">
                    <c:v>1.3929393439258166E-3</c:v>
                  </c:pt>
                  <c:pt idx="8">
                    <c:v>1.243201605148228E-3</c:v>
                  </c:pt>
                </c:numCache>
              </c:numRef>
            </c:plus>
            <c:minus>
              <c:numRef>
                <c:f>'S11 EGFR Site N579 MS-only AREA'!$U$5:$U$13</c:f>
                <c:numCache>
                  <c:formatCode>General</c:formatCode>
                  <c:ptCount val="9"/>
                  <c:pt idx="0">
                    <c:v>8.8277082249446593E-4</c:v>
                  </c:pt>
                  <c:pt idx="1">
                    <c:v>8.0875741712631223E-4</c:v>
                  </c:pt>
                  <c:pt idx="2">
                    <c:v>1.4858382265760643E-3</c:v>
                  </c:pt>
                  <c:pt idx="3">
                    <c:v>8.6391267455645879E-3</c:v>
                  </c:pt>
                  <c:pt idx="4">
                    <c:v>4.163525128311865E-3</c:v>
                  </c:pt>
                  <c:pt idx="5">
                    <c:v>3.1346432601517906E-3</c:v>
                  </c:pt>
                  <c:pt idx="6">
                    <c:v>1.8445634356730909E-3</c:v>
                  </c:pt>
                  <c:pt idx="7">
                    <c:v>1.3929393439258166E-3</c:v>
                  </c:pt>
                  <c:pt idx="8">
                    <c:v>1.243201605148228E-3</c:v>
                  </c:pt>
                </c:numCache>
              </c:numRef>
            </c:minus>
            <c:spPr>
              <a:noFill/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</c:errBars>
          <c:cat>
            <c:strRef>
              <c:f>'S11 EGFR Site N579 MS-only AREA'!$A$5:$A$13</c:f>
              <c:strCache>
                <c:ptCount val="9"/>
                <c:pt idx="0">
                  <c:v>N2H8</c:v>
                </c:pt>
                <c:pt idx="1">
                  <c:v>N2H9</c:v>
                </c:pt>
                <c:pt idx="2">
                  <c:v>N3H4F1</c:v>
                </c:pt>
                <c:pt idx="3">
                  <c:v>N4H5F1</c:v>
                </c:pt>
                <c:pt idx="4">
                  <c:v>N4H5F1S1</c:v>
                </c:pt>
                <c:pt idx="5">
                  <c:v>N4H5F1S2</c:v>
                </c:pt>
                <c:pt idx="6">
                  <c:v>N4H5F2</c:v>
                </c:pt>
                <c:pt idx="7">
                  <c:v>N4H5F2S1</c:v>
                </c:pt>
                <c:pt idx="8">
                  <c:v>N5H6F1</c:v>
                </c:pt>
              </c:strCache>
            </c:strRef>
          </c:cat>
          <c:val>
            <c:numRef>
              <c:f>'S11 EGFR Site N579 MS-only AREA'!$T$5:$T$13</c:f>
              <c:numCache>
                <c:formatCode>0.0%</c:formatCode>
                <c:ptCount val="9"/>
                <c:pt idx="0">
                  <c:v>1.4982953639224909E-2</c:v>
                </c:pt>
                <c:pt idx="1">
                  <c:v>1.5365772316306559E-2</c:v>
                </c:pt>
                <c:pt idx="2">
                  <c:v>4.2942921786506523E-3</c:v>
                </c:pt>
                <c:pt idx="3">
                  <c:v>0.61780706582520029</c:v>
                </c:pt>
                <c:pt idx="4">
                  <c:v>0.19417223536628003</c:v>
                </c:pt>
                <c:pt idx="5">
                  <c:v>1.400354930047377E-2</c:v>
                </c:pt>
                <c:pt idx="6">
                  <c:v>8.4402716223310928E-2</c:v>
                </c:pt>
                <c:pt idx="7">
                  <c:v>1.8742818702673601E-3</c:v>
                </c:pt>
                <c:pt idx="8">
                  <c:v>5.3097133280285556E-2</c:v>
                </c:pt>
              </c:numCache>
            </c:numRef>
          </c:val>
        </c:ser>
        <c:ser>
          <c:idx val="1"/>
          <c:order val="1"/>
          <c:tx>
            <c:v>ICG001</c:v>
          </c:tx>
          <c:spPr>
            <a:solidFill>
              <a:sysClr val="window" lastClr="FFFFFF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'S11 EGFR Site N579 MS-only AREA'!$Z$5:$Z$13</c:f>
                <c:numCache>
                  <c:formatCode>General</c:formatCode>
                  <c:ptCount val="9"/>
                  <c:pt idx="0">
                    <c:v>4.3384856171379199E-4</c:v>
                  </c:pt>
                  <c:pt idx="1">
                    <c:v>1.2195251844702997E-3</c:v>
                  </c:pt>
                  <c:pt idx="2">
                    <c:v>3.3314046199815024E-4</c:v>
                  </c:pt>
                  <c:pt idx="3">
                    <c:v>6.268010660825267E-3</c:v>
                  </c:pt>
                  <c:pt idx="4">
                    <c:v>5.3090292347894299E-3</c:v>
                  </c:pt>
                  <c:pt idx="5">
                    <c:v>1.350239028113868E-2</c:v>
                  </c:pt>
                  <c:pt idx="6">
                    <c:v>4.7671613499870591E-3</c:v>
                  </c:pt>
                  <c:pt idx="7">
                    <c:v>2.7589290344342452E-3</c:v>
                  </c:pt>
                  <c:pt idx="8">
                    <c:v>5.1609911102912026E-3</c:v>
                  </c:pt>
                </c:numCache>
              </c:numRef>
            </c:plus>
            <c:minus>
              <c:numRef>
                <c:f>'S11 EGFR Site N579 MS-only AREA'!$Z$5:$Z$13</c:f>
                <c:numCache>
                  <c:formatCode>General</c:formatCode>
                  <c:ptCount val="9"/>
                  <c:pt idx="0">
                    <c:v>4.3384856171379199E-4</c:v>
                  </c:pt>
                  <c:pt idx="1">
                    <c:v>1.2195251844702997E-3</c:v>
                  </c:pt>
                  <c:pt idx="2">
                    <c:v>3.3314046199815024E-4</c:v>
                  </c:pt>
                  <c:pt idx="3">
                    <c:v>6.268010660825267E-3</c:v>
                  </c:pt>
                  <c:pt idx="4">
                    <c:v>5.3090292347894299E-3</c:v>
                  </c:pt>
                  <c:pt idx="5">
                    <c:v>1.350239028113868E-2</c:v>
                  </c:pt>
                  <c:pt idx="6">
                    <c:v>4.7671613499870591E-3</c:v>
                  </c:pt>
                  <c:pt idx="7">
                    <c:v>2.7589290344342452E-3</c:v>
                  </c:pt>
                  <c:pt idx="8">
                    <c:v>5.1609911102912026E-3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/>
                </a:solidFill>
                <a:round/>
              </a:ln>
              <a:effectLst/>
            </c:spPr>
          </c:errBars>
          <c:cat>
            <c:strRef>
              <c:f>'S11 EGFR Site N579 MS-only AREA'!$A$5:$A$13</c:f>
              <c:strCache>
                <c:ptCount val="9"/>
                <c:pt idx="0">
                  <c:v>N2H8</c:v>
                </c:pt>
                <c:pt idx="1">
                  <c:v>N2H9</c:v>
                </c:pt>
                <c:pt idx="2">
                  <c:v>N3H4F1</c:v>
                </c:pt>
                <c:pt idx="3">
                  <c:v>N4H5F1</c:v>
                </c:pt>
                <c:pt idx="4">
                  <c:v>N4H5F1S1</c:v>
                </c:pt>
                <c:pt idx="5">
                  <c:v>N4H5F1S2</c:v>
                </c:pt>
                <c:pt idx="6">
                  <c:v>N4H5F2</c:v>
                </c:pt>
                <c:pt idx="7">
                  <c:v>N4H5F2S1</c:v>
                </c:pt>
                <c:pt idx="8">
                  <c:v>N5H6F1</c:v>
                </c:pt>
              </c:strCache>
            </c:strRef>
          </c:cat>
          <c:val>
            <c:numRef>
              <c:f>'S11 EGFR Site N579 MS-only AREA'!$Y$5:$Y$13</c:f>
              <c:numCache>
                <c:formatCode>0.0%</c:formatCode>
                <c:ptCount val="9"/>
                <c:pt idx="0">
                  <c:v>6.9479763784467555E-3</c:v>
                </c:pt>
                <c:pt idx="1">
                  <c:v>1.0076348017055039E-2</c:v>
                </c:pt>
                <c:pt idx="2">
                  <c:v>1.0015341318589973E-2</c:v>
                </c:pt>
                <c:pt idx="3">
                  <c:v>0.48557588704190918</c:v>
                </c:pt>
                <c:pt idx="4">
                  <c:v>0.2464248138045663</c:v>
                </c:pt>
                <c:pt idx="5">
                  <c:v>3.2949692984976013E-2</c:v>
                </c:pt>
                <c:pt idx="6">
                  <c:v>0.12166467688233214</c:v>
                </c:pt>
                <c:pt idx="7">
                  <c:v>2.543176989726488E-2</c:v>
                </c:pt>
                <c:pt idx="8">
                  <c:v>6.0913493674859709E-2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75094480"/>
        <c:axId val="675094872"/>
      </c:barChart>
      <c:catAx>
        <c:axId val="67509448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Glycan Composition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5094872"/>
        <c:crosses val="autoZero"/>
        <c:auto val="1"/>
        <c:lblAlgn val="ctr"/>
        <c:lblOffset val="100"/>
        <c:noMultiLvlLbl val="0"/>
      </c:catAx>
      <c:valAx>
        <c:axId val="675094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Area (%)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50944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CAL27 DMSO v ICG001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DMSO</c:v>
          </c:tx>
          <c:spPr>
            <a:solidFill>
              <a:schemeClr val="accent1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'S11 EGFR Site N579 MS-only AREA'!$J$17:$J$19</c:f>
                <c:numCache>
                  <c:formatCode>General</c:formatCode>
                  <c:ptCount val="3"/>
                  <c:pt idx="0">
                    <c:v>2.5786632620670336E-3</c:v>
                  </c:pt>
                  <c:pt idx="1">
                    <c:v>4.6229636676769131E-2</c:v>
                  </c:pt>
                  <c:pt idx="2">
                    <c:v>4.5107387730366801E-2</c:v>
                  </c:pt>
                </c:numCache>
              </c:numRef>
            </c:plus>
            <c:minus>
              <c:numRef>
                <c:f>'S11 EGFR Site N579 MS-only AREA'!$J$17:$J$19</c:f>
                <c:numCache>
                  <c:formatCode>General</c:formatCode>
                  <c:ptCount val="3"/>
                  <c:pt idx="0">
                    <c:v>2.5786632620670336E-3</c:v>
                  </c:pt>
                  <c:pt idx="1">
                    <c:v>4.6229636676769131E-2</c:v>
                  </c:pt>
                  <c:pt idx="2">
                    <c:v>4.5107387730366801E-2</c:v>
                  </c:pt>
                </c:numCache>
              </c:numRef>
            </c:minus>
            <c:spPr>
              <a:noFill/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</c:errBars>
          <c:val>
            <c:numRef>
              <c:f>'S11 EGFR Site N579 MS-only AREA'!$I$18:$I$19</c:f>
              <c:numCache>
                <c:formatCode>0.0%</c:formatCode>
                <c:ptCount val="2"/>
                <c:pt idx="0">
                  <c:v>0.66512172027915628</c:v>
                </c:pt>
                <c:pt idx="1">
                  <c:v>0.20160443695699407</c:v>
                </c:pt>
              </c:numCache>
            </c:numRef>
          </c:val>
        </c:ser>
        <c:ser>
          <c:idx val="1"/>
          <c:order val="1"/>
          <c:tx>
            <c:v>ICG001</c:v>
          </c:tx>
          <c:spPr>
            <a:solidFill>
              <a:sysClr val="window" lastClr="FFFFFF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'S11 EGFR Site N579 MS-only AREA'!$O$17:$O$19</c:f>
                <c:numCache>
                  <c:formatCode>General</c:formatCode>
                  <c:ptCount val="3"/>
                  <c:pt idx="0">
                    <c:v>1.9495189263884976E-2</c:v>
                  </c:pt>
                  <c:pt idx="1">
                    <c:v>4.1870658445928126E-2</c:v>
                  </c:pt>
                  <c:pt idx="2">
                    <c:v>6.0606450853794028E-2</c:v>
                  </c:pt>
                </c:numCache>
              </c:numRef>
            </c:plus>
            <c:minus>
              <c:numRef>
                <c:f>'S11 EGFR Site N579 MS-only AREA'!$O$17:$O$19</c:f>
                <c:numCache>
                  <c:formatCode>General</c:formatCode>
                  <c:ptCount val="3"/>
                  <c:pt idx="0">
                    <c:v>1.9495189263884976E-2</c:v>
                  </c:pt>
                  <c:pt idx="1">
                    <c:v>4.1870658445928126E-2</c:v>
                  </c:pt>
                  <c:pt idx="2">
                    <c:v>6.0606450853794028E-2</c:v>
                  </c:pt>
                </c:numCache>
              </c:numRef>
            </c:minus>
            <c:spPr>
              <a:noFill/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</c:errBars>
          <c:val>
            <c:numRef>
              <c:f>'S11 EGFR Site N579 MS-only AREA'!$N$18:$N$19</c:f>
              <c:numCache>
                <c:formatCode>0.0%</c:formatCode>
                <c:ptCount val="2"/>
                <c:pt idx="0">
                  <c:v>0.76273031563151006</c:v>
                </c:pt>
                <c:pt idx="1">
                  <c:v>0.14424765113751911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75095656"/>
        <c:axId val="675096048"/>
      </c:barChart>
      <c:catAx>
        <c:axId val="6750956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# of</a:t>
                </a:r>
                <a:r>
                  <a:rPr lang="en-US" baseline="0"/>
                  <a:t> Fucose/Glycan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5096048"/>
        <c:crosses val="autoZero"/>
        <c:auto val="1"/>
        <c:lblAlgn val="ctr"/>
        <c:lblOffset val="100"/>
        <c:noMultiLvlLbl val="0"/>
      </c:catAx>
      <c:valAx>
        <c:axId val="6750960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Area (%)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50956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CAL27 v HSC3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CAL27</c:v>
          </c:tx>
          <c:spPr>
            <a:solidFill>
              <a:schemeClr val="accent1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'S11 EGFR Site N579 MS-only AREA'!$J$17:$J$19</c:f>
                <c:numCache>
                  <c:formatCode>General</c:formatCode>
                  <c:ptCount val="3"/>
                  <c:pt idx="0">
                    <c:v>2.5786632620670336E-3</c:v>
                  </c:pt>
                  <c:pt idx="1">
                    <c:v>4.6229636676769131E-2</c:v>
                  </c:pt>
                  <c:pt idx="2">
                    <c:v>4.5107387730366801E-2</c:v>
                  </c:pt>
                </c:numCache>
              </c:numRef>
            </c:plus>
            <c:minus>
              <c:numRef>
                <c:f>'S11 EGFR Site N579 MS-only AREA'!$J$17:$J$19</c:f>
                <c:numCache>
                  <c:formatCode>General</c:formatCode>
                  <c:ptCount val="3"/>
                  <c:pt idx="0">
                    <c:v>2.5786632620670336E-3</c:v>
                  </c:pt>
                  <c:pt idx="1">
                    <c:v>4.6229636676769131E-2</c:v>
                  </c:pt>
                  <c:pt idx="2">
                    <c:v>4.5107387730366801E-2</c:v>
                  </c:pt>
                </c:numCache>
              </c:numRef>
            </c:minus>
            <c:spPr>
              <a:noFill/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</c:errBars>
          <c:val>
            <c:numRef>
              <c:f>'S11 EGFR Site N579 MS-only AREA'!$I$18:$I$19</c:f>
              <c:numCache>
                <c:formatCode>0.0%</c:formatCode>
                <c:ptCount val="2"/>
                <c:pt idx="0">
                  <c:v>0.66512172027915628</c:v>
                </c:pt>
                <c:pt idx="1">
                  <c:v>0.20160443695699407</c:v>
                </c:pt>
              </c:numCache>
            </c:numRef>
          </c:val>
        </c:ser>
        <c:ser>
          <c:idx val="1"/>
          <c:order val="1"/>
          <c:tx>
            <c:v>HSC3</c:v>
          </c:tx>
          <c:spPr>
            <a:solidFill>
              <a:sysClr val="window" lastClr="FFFFFF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'S11 EGFR Site N579 MS-only AREA'!$U$17:$U$19</c:f>
                <c:numCache>
                  <c:formatCode>General</c:formatCode>
                  <c:ptCount val="3"/>
                  <c:pt idx="0">
                    <c:v>8.9255320387773146E-4</c:v>
                  </c:pt>
                  <c:pt idx="1">
                    <c:v>2.0400498252294017E-3</c:v>
                  </c:pt>
                  <c:pt idx="2">
                    <c:v>2.4234009528945307E-3</c:v>
                  </c:pt>
                </c:numCache>
              </c:numRef>
            </c:plus>
            <c:minus>
              <c:numRef>
                <c:f>'S11 EGFR Site N579 MS-only AREA'!$U$17:$U$19</c:f>
                <c:numCache>
                  <c:formatCode>General</c:formatCode>
                  <c:ptCount val="3"/>
                  <c:pt idx="0">
                    <c:v>8.9255320387773146E-4</c:v>
                  </c:pt>
                  <c:pt idx="1">
                    <c:v>2.0400498252294017E-3</c:v>
                  </c:pt>
                  <c:pt idx="2">
                    <c:v>2.4234009528945307E-3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/>
                </a:solidFill>
                <a:round/>
              </a:ln>
              <a:effectLst/>
            </c:spPr>
          </c:errBars>
          <c:val>
            <c:numRef>
              <c:f>'S11 EGFR Site N579 MS-only AREA'!$T$18:$T$19</c:f>
              <c:numCache>
                <c:formatCode>0.0%</c:formatCode>
                <c:ptCount val="2"/>
                <c:pt idx="0">
                  <c:v>0.88337427595089035</c:v>
                </c:pt>
                <c:pt idx="1">
                  <c:v>8.6276998093578305E-2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75096832"/>
        <c:axId val="675097224"/>
      </c:barChart>
      <c:catAx>
        <c:axId val="67509683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# of</a:t>
                </a:r>
                <a:r>
                  <a:rPr lang="en-US" baseline="0"/>
                  <a:t> Fucose/Glycan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5097224"/>
        <c:crosses val="autoZero"/>
        <c:auto val="1"/>
        <c:lblAlgn val="ctr"/>
        <c:lblOffset val="100"/>
        <c:noMultiLvlLbl val="0"/>
      </c:catAx>
      <c:valAx>
        <c:axId val="6750972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Area (%)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50968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HSC3 DMSO v ICG001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DMSO</c:v>
          </c:tx>
          <c:spPr>
            <a:solidFill>
              <a:srgbClr val="00B0F0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'S11 EGFR Site N579 MS-only AREA'!$U$17:$U$19</c:f>
                <c:numCache>
                  <c:formatCode>General</c:formatCode>
                  <c:ptCount val="3"/>
                  <c:pt idx="0">
                    <c:v>8.9255320387773146E-4</c:v>
                  </c:pt>
                  <c:pt idx="1">
                    <c:v>2.0400498252294017E-3</c:v>
                  </c:pt>
                  <c:pt idx="2">
                    <c:v>2.4234009528945307E-3</c:v>
                  </c:pt>
                </c:numCache>
              </c:numRef>
            </c:plus>
            <c:minus>
              <c:numRef>
                <c:f>'S11 EGFR Site N579 MS-only AREA'!$U$17:$U$19</c:f>
                <c:numCache>
                  <c:formatCode>General</c:formatCode>
                  <c:ptCount val="3"/>
                  <c:pt idx="0">
                    <c:v>8.9255320387773146E-4</c:v>
                  </c:pt>
                  <c:pt idx="1">
                    <c:v>2.0400498252294017E-3</c:v>
                  </c:pt>
                  <c:pt idx="2">
                    <c:v>2.4234009528945307E-3</c:v>
                  </c:pt>
                </c:numCache>
              </c:numRef>
            </c:minus>
            <c:spPr>
              <a:noFill/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</c:errBars>
          <c:val>
            <c:numRef>
              <c:f>'S11 EGFR Site N579 MS-only AREA'!$T$18:$T$19</c:f>
              <c:numCache>
                <c:formatCode>0.0%</c:formatCode>
                <c:ptCount val="2"/>
                <c:pt idx="0">
                  <c:v>0.88337427595089035</c:v>
                </c:pt>
                <c:pt idx="1">
                  <c:v>8.6276998093578305E-2</c:v>
                </c:pt>
              </c:numCache>
            </c:numRef>
          </c:val>
        </c:ser>
        <c:ser>
          <c:idx val="1"/>
          <c:order val="1"/>
          <c:tx>
            <c:v>ICG001</c:v>
          </c:tx>
          <c:spPr>
            <a:solidFill>
              <a:sysClr val="window" lastClr="FFFFFF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'S11 EGFR Site N579 MS-only AREA'!$Z$17:$Z$19</c:f>
                <c:numCache>
                  <c:formatCode>General</c:formatCode>
                  <c:ptCount val="3"/>
                  <c:pt idx="0">
                    <c:v>1.6028415774221785E-3</c:v>
                  </c:pt>
                  <c:pt idx="1">
                    <c:v>8.2964254607530083E-3</c:v>
                  </c:pt>
                  <c:pt idx="2">
                    <c:v>7.5146858606807724E-3</c:v>
                  </c:pt>
                </c:numCache>
              </c:numRef>
            </c:plus>
            <c:minus>
              <c:numRef>
                <c:f>'S11 EGFR Site N579 MS-only AREA'!$Z$17:$Z$19</c:f>
                <c:numCache>
                  <c:formatCode>General</c:formatCode>
                  <c:ptCount val="3"/>
                  <c:pt idx="0">
                    <c:v>1.6028415774221785E-3</c:v>
                  </c:pt>
                  <c:pt idx="1">
                    <c:v>8.2964254607530083E-3</c:v>
                  </c:pt>
                  <c:pt idx="2">
                    <c:v>7.5146858606807724E-3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val>
            <c:numRef>
              <c:f>'S11 EGFR Site N579 MS-only AREA'!$Y$18:$Y$19</c:f>
              <c:numCache>
                <c:formatCode>0.0%</c:formatCode>
                <c:ptCount val="2"/>
                <c:pt idx="0">
                  <c:v>0.83587922882490118</c:v>
                </c:pt>
                <c:pt idx="1">
                  <c:v>0.14709644677959702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75098008"/>
        <c:axId val="675098400"/>
      </c:barChart>
      <c:catAx>
        <c:axId val="6750980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# of</a:t>
                </a:r>
                <a:r>
                  <a:rPr lang="en-US" baseline="0"/>
                  <a:t> Fucose/Glycan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5098400"/>
        <c:crosses val="autoZero"/>
        <c:auto val="1"/>
        <c:lblAlgn val="ctr"/>
        <c:lblOffset val="100"/>
        <c:noMultiLvlLbl val="0"/>
      </c:catAx>
      <c:valAx>
        <c:axId val="6750984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Area (%)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50980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CAL27 v HSC3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DMSO</c:v>
          </c:tx>
          <c:spPr>
            <a:solidFill>
              <a:schemeClr val="accent1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('S11 EGFR Site N579 MS-only AREA'!$J$22,'S11 EGFR Site N579 MS-only AREA'!$U$22)</c:f>
                <c:numCache>
                  <c:formatCode>General</c:formatCode>
                  <c:ptCount val="2"/>
                  <c:pt idx="0">
                    <c:v>2.5786632620670119E-3</c:v>
                  </c:pt>
                  <c:pt idx="1">
                    <c:v>8.9255320387771173E-4</c:v>
                  </c:pt>
                </c:numCache>
              </c:numRef>
            </c:plus>
            <c:minus>
              <c:numRef>
                <c:f>('S11 EGFR Site N579 MS-only AREA'!$J$22,'S11 EGFR Site N579 MS-only AREA'!$U$22)</c:f>
                <c:numCache>
                  <c:formatCode>General</c:formatCode>
                  <c:ptCount val="2"/>
                  <c:pt idx="0">
                    <c:v>2.5786632620670119E-3</c:v>
                  </c:pt>
                  <c:pt idx="1">
                    <c:v>8.9255320387771173E-4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/>
                </a:solidFill>
                <a:round/>
              </a:ln>
              <a:effectLst/>
            </c:spPr>
          </c:errBars>
          <c:cat>
            <c:strLit>
              <c:ptCount val="2"/>
              <c:pt idx="0">
                <c:v>CAL27</c:v>
              </c:pt>
              <c:pt idx="1">
                <c:v>HSC3</c:v>
              </c:pt>
            </c:strLit>
          </c:cat>
          <c:val>
            <c:numRef>
              <c:f>('S11 EGFR Site N579 MS-only AREA'!$I$22,'S11 EGFR Site N579 MS-only AREA'!$T$22)</c:f>
              <c:numCache>
                <c:formatCode>0.0%</c:formatCode>
                <c:ptCount val="2"/>
                <c:pt idx="0">
                  <c:v>0.86672615723615032</c:v>
                </c:pt>
                <c:pt idx="1">
                  <c:v>0.9696512740444686</c:v>
                </c:pt>
              </c:numCache>
            </c:numRef>
          </c:val>
        </c:ser>
        <c:ser>
          <c:idx val="1"/>
          <c:order val="1"/>
          <c:tx>
            <c:v>ICG001</c:v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('S11 EGFR Site N579 MS-only AREA'!$O$22,'S11 EGFR Site N579 MS-only AREA'!$Z$22)</c:f>
                <c:numCache>
                  <c:formatCode>General</c:formatCode>
                  <c:ptCount val="2"/>
                  <c:pt idx="0">
                    <c:v>1.9495189263885021E-2</c:v>
                  </c:pt>
                  <c:pt idx="1">
                    <c:v>1.602841577422206E-3</c:v>
                  </c:pt>
                </c:numCache>
              </c:numRef>
            </c:plus>
            <c:minus>
              <c:numRef>
                <c:f>('S11 EGFR Site N579 MS-only AREA'!$O$22,'S11 EGFR Site N579 MS-only AREA'!$Z$22)</c:f>
                <c:numCache>
                  <c:formatCode>General</c:formatCode>
                  <c:ptCount val="2"/>
                  <c:pt idx="0">
                    <c:v>1.9495189263885021E-2</c:v>
                  </c:pt>
                  <c:pt idx="1">
                    <c:v>1.602841577422206E-3</c:v>
                  </c:pt>
                </c:numCache>
              </c:numRef>
            </c:minus>
            <c:spPr>
              <a:noFill/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</c:errBars>
          <c:cat>
            <c:strLit>
              <c:ptCount val="2"/>
              <c:pt idx="0">
                <c:v>CAL27</c:v>
              </c:pt>
              <c:pt idx="1">
                <c:v>HSC3</c:v>
              </c:pt>
            </c:strLit>
          </c:cat>
          <c:val>
            <c:numRef>
              <c:f>('S11 EGFR Site N579 MS-only AREA'!$N$22,'S11 EGFR Site N579 MS-only AREA'!$Y$22)</c:f>
              <c:numCache>
                <c:formatCode>0.0%</c:formatCode>
                <c:ptCount val="2"/>
                <c:pt idx="0">
                  <c:v>0.90697796676902909</c:v>
                </c:pt>
                <c:pt idx="1">
                  <c:v>0.98297567560449828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75099184"/>
        <c:axId val="675099576"/>
      </c:barChart>
      <c:catAx>
        <c:axId val="675099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5099576"/>
        <c:crosses val="autoZero"/>
        <c:auto val="1"/>
        <c:lblAlgn val="ctr"/>
        <c:lblOffset val="100"/>
        <c:noMultiLvlLbl val="0"/>
      </c:catAx>
      <c:valAx>
        <c:axId val="675099576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Area (%)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5099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1846544181977257"/>
          <c:y val="2.2764289880431617E-2"/>
          <c:w val="0.25751334208223969"/>
          <c:h val="8.3717191601049873E-2"/>
        </c:manualLayout>
      </c:layout>
      <c:overlay val="0"/>
      <c:spPr>
        <a:solidFill>
          <a:schemeClr val="bg1"/>
        </a:solidFill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HSC3 DMSO v ICG001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DMSO</c:v>
          </c:tx>
          <c:spPr>
            <a:solidFill>
              <a:schemeClr val="accent1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'S9 EGFR Site N389 MS-only AREA'!$T$5:$T$12</c:f>
                <c:numCache>
                  <c:formatCode>General</c:formatCode>
                  <c:ptCount val="8"/>
                  <c:pt idx="0">
                    <c:v>1.1651106751125826E-3</c:v>
                  </c:pt>
                  <c:pt idx="1">
                    <c:v>8.670873577323485E-3</c:v>
                  </c:pt>
                  <c:pt idx="2">
                    <c:v>1.0761187014659947E-3</c:v>
                  </c:pt>
                  <c:pt idx="3">
                    <c:v>5.7022952231560366E-3</c:v>
                  </c:pt>
                  <c:pt idx="4">
                    <c:v>1.9941039030868999E-2</c:v>
                  </c:pt>
                  <c:pt idx="5">
                    <c:v>7.9455640691480211E-3</c:v>
                  </c:pt>
                  <c:pt idx="6">
                    <c:v>6.5904397098017747E-3</c:v>
                  </c:pt>
                  <c:pt idx="7">
                    <c:v>1.1435129929420024E-3</c:v>
                  </c:pt>
                </c:numCache>
              </c:numRef>
            </c:plus>
            <c:minus>
              <c:numRef>
                <c:f>'S9 EGFR Site N389 MS-only AREA'!$T$5:$T$12</c:f>
                <c:numCache>
                  <c:formatCode>General</c:formatCode>
                  <c:ptCount val="8"/>
                  <c:pt idx="0">
                    <c:v>1.1651106751125826E-3</c:v>
                  </c:pt>
                  <c:pt idx="1">
                    <c:v>8.670873577323485E-3</c:v>
                  </c:pt>
                  <c:pt idx="2">
                    <c:v>1.0761187014659947E-3</c:v>
                  </c:pt>
                  <c:pt idx="3">
                    <c:v>5.7022952231560366E-3</c:v>
                  </c:pt>
                  <c:pt idx="4">
                    <c:v>1.9941039030868999E-2</c:v>
                  </c:pt>
                  <c:pt idx="5">
                    <c:v>7.9455640691480211E-3</c:v>
                  </c:pt>
                  <c:pt idx="6">
                    <c:v>6.5904397098017747E-3</c:v>
                  </c:pt>
                  <c:pt idx="7">
                    <c:v>1.1435129929420024E-3</c:v>
                  </c:pt>
                </c:numCache>
              </c:numRef>
            </c:minus>
            <c:spPr>
              <a:noFill/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</c:errBars>
          <c:cat>
            <c:strRef>
              <c:f>'S9 EGFR Site N389 MS-only AREA'!$A$5:$A$12</c:f>
              <c:strCache>
                <c:ptCount val="8"/>
                <c:pt idx="0">
                  <c:v>N3H4F1</c:v>
                </c:pt>
                <c:pt idx="1">
                  <c:v>N3H4F1S1</c:v>
                </c:pt>
                <c:pt idx="2">
                  <c:v>N4H5F1</c:v>
                </c:pt>
                <c:pt idx="3">
                  <c:v>N4H5F1S1</c:v>
                </c:pt>
                <c:pt idx="4">
                  <c:v>N4H5F1S2</c:v>
                </c:pt>
                <c:pt idx="5">
                  <c:v>N4H5F2</c:v>
                </c:pt>
                <c:pt idx="6">
                  <c:v>N4H5F2S1</c:v>
                </c:pt>
                <c:pt idx="7">
                  <c:v>N4H5F3</c:v>
                </c:pt>
              </c:strCache>
            </c:strRef>
          </c:cat>
          <c:val>
            <c:numRef>
              <c:f>'S9 EGFR Site N389 MS-only AREA'!$S$5:$S$12</c:f>
              <c:numCache>
                <c:formatCode>0.0%</c:formatCode>
                <c:ptCount val="8"/>
                <c:pt idx="0">
                  <c:v>1.6052750998113898E-2</c:v>
                </c:pt>
                <c:pt idx="1">
                  <c:v>1.7266193101601067E-2</c:v>
                </c:pt>
                <c:pt idx="2">
                  <c:v>0.1487927649070365</c:v>
                </c:pt>
                <c:pt idx="3">
                  <c:v>0.50301629100477108</c:v>
                </c:pt>
                <c:pt idx="4">
                  <c:v>0.22627838649625609</c:v>
                </c:pt>
                <c:pt idx="5">
                  <c:v>3.5129069557797106E-2</c:v>
                </c:pt>
                <c:pt idx="6">
                  <c:v>4.7329550617067888E-2</c:v>
                </c:pt>
                <c:pt idx="7">
                  <c:v>6.1349933173563487E-3</c:v>
                </c:pt>
              </c:numCache>
            </c:numRef>
          </c:val>
        </c:ser>
        <c:ser>
          <c:idx val="1"/>
          <c:order val="1"/>
          <c:tx>
            <c:v>ICG001</c:v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'S9 EGFR Site N389 MS-only AREA'!$Y$5:$Y$12</c:f>
                <c:numCache>
                  <c:formatCode>General</c:formatCode>
                  <c:ptCount val="8"/>
                  <c:pt idx="0">
                    <c:v>3.8930102135046067E-4</c:v>
                  </c:pt>
                  <c:pt idx="1">
                    <c:v>1.1530834040098935E-3</c:v>
                  </c:pt>
                  <c:pt idx="2">
                    <c:v>1.2851236984427769E-2</c:v>
                  </c:pt>
                  <c:pt idx="3">
                    <c:v>1.318043025869246E-2</c:v>
                  </c:pt>
                  <c:pt idx="4">
                    <c:v>1.2079915132107887E-2</c:v>
                  </c:pt>
                  <c:pt idx="5">
                    <c:v>2.7809705477501098E-3</c:v>
                  </c:pt>
                  <c:pt idx="6">
                    <c:v>2.9251819651787418E-3</c:v>
                  </c:pt>
                  <c:pt idx="7">
                    <c:v>2.4803570450862289E-3</c:v>
                  </c:pt>
                </c:numCache>
              </c:numRef>
            </c:plus>
            <c:minus>
              <c:numRef>
                <c:f>'S9 EGFR Site N389 MS-only AREA'!$Y$5:$Y$12</c:f>
                <c:numCache>
                  <c:formatCode>General</c:formatCode>
                  <c:ptCount val="8"/>
                  <c:pt idx="0">
                    <c:v>3.8930102135046067E-4</c:v>
                  </c:pt>
                  <c:pt idx="1">
                    <c:v>1.1530834040098935E-3</c:v>
                  </c:pt>
                  <c:pt idx="2">
                    <c:v>1.2851236984427769E-2</c:v>
                  </c:pt>
                  <c:pt idx="3">
                    <c:v>1.318043025869246E-2</c:v>
                  </c:pt>
                  <c:pt idx="4">
                    <c:v>1.2079915132107887E-2</c:v>
                  </c:pt>
                  <c:pt idx="5">
                    <c:v>2.7809705477501098E-3</c:v>
                  </c:pt>
                  <c:pt idx="6">
                    <c:v>2.9251819651787418E-3</c:v>
                  </c:pt>
                  <c:pt idx="7">
                    <c:v>2.4803570450862289E-3</c:v>
                  </c:pt>
                </c:numCache>
              </c:numRef>
            </c:minus>
            <c:spPr>
              <a:noFill/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</c:errBars>
          <c:cat>
            <c:strRef>
              <c:f>'S9 EGFR Site N389 MS-only AREA'!$A$5:$A$12</c:f>
              <c:strCache>
                <c:ptCount val="8"/>
                <c:pt idx="0">
                  <c:v>N3H4F1</c:v>
                </c:pt>
                <c:pt idx="1">
                  <c:v>N3H4F1S1</c:v>
                </c:pt>
                <c:pt idx="2">
                  <c:v>N4H5F1</c:v>
                </c:pt>
                <c:pt idx="3">
                  <c:v>N4H5F1S1</c:v>
                </c:pt>
                <c:pt idx="4">
                  <c:v>N4H5F1S2</c:v>
                </c:pt>
                <c:pt idx="5">
                  <c:v>N4H5F2</c:v>
                </c:pt>
                <c:pt idx="6">
                  <c:v>N4H5F2S1</c:v>
                </c:pt>
                <c:pt idx="7">
                  <c:v>N4H5F3</c:v>
                </c:pt>
              </c:strCache>
            </c:strRef>
          </c:cat>
          <c:val>
            <c:numRef>
              <c:f>'S9 EGFR Site N389 MS-only AREA'!$X$5:$X$12</c:f>
              <c:numCache>
                <c:formatCode>0.0%</c:formatCode>
                <c:ptCount val="8"/>
                <c:pt idx="0">
                  <c:v>2.1744333547039401E-2</c:v>
                </c:pt>
                <c:pt idx="1">
                  <c:v>1.1630777549516453E-2</c:v>
                </c:pt>
                <c:pt idx="2">
                  <c:v>0.17815542890588945</c:v>
                </c:pt>
                <c:pt idx="3">
                  <c:v>0.42321723292157087</c:v>
                </c:pt>
                <c:pt idx="4">
                  <c:v>0.16237648032234106</c:v>
                </c:pt>
                <c:pt idx="5">
                  <c:v>8.2426699516017929E-2</c:v>
                </c:pt>
                <c:pt idx="6">
                  <c:v>8.8562875528754581E-2</c:v>
                </c:pt>
                <c:pt idx="7">
                  <c:v>3.1886171708870245E-2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96832680"/>
        <c:axId val="596833072"/>
      </c:barChart>
      <c:catAx>
        <c:axId val="59683268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Glycan Composition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6833072"/>
        <c:crosses val="autoZero"/>
        <c:auto val="1"/>
        <c:lblAlgn val="ctr"/>
        <c:lblOffset val="100"/>
        <c:noMultiLvlLbl val="0"/>
      </c:catAx>
      <c:valAx>
        <c:axId val="5968330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Area</a:t>
                </a:r>
                <a:r>
                  <a:rPr lang="en-US" baseline="0"/>
                  <a:t> (%)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68326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CAL27</a:t>
            </a:r>
            <a:r>
              <a:rPr lang="en-US" baseline="0"/>
              <a:t> v HSC3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CAL27</c:v>
          </c:tx>
          <c:spPr>
            <a:solidFill>
              <a:schemeClr val="accent1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'S9 EGFR Site N389 MS-only AREA'!$I$5:$I$12</c:f>
                <c:numCache>
                  <c:formatCode>General</c:formatCode>
                  <c:ptCount val="8"/>
                  <c:pt idx="0">
                    <c:v>0</c:v>
                  </c:pt>
                  <c:pt idx="1">
                    <c:v>0</c:v>
                  </c:pt>
                  <c:pt idx="2">
                    <c:v>8.0352002592857224E-3</c:v>
                  </c:pt>
                  <c:pt idx="3">
                    <c:v>2.4132680731262197E-2</c:v>
                  </c:pt>
                  <c:pt idx="4">
                    <c:v>5.1369599566653143E-2</c:v>
                  </c:pt>
                  <c:pt idx="5">
                    <c:v>1.9171525284781981E-3</c:v>
                  </c:pt>
                  <c:pt idx="6">
                    <c:v>2.0352792907250946E-2</c:v>
                  </c:pt>
                  <c:pt idx="7">
                    <c:v>6.5556913718832904E-3</c:v>
                  </c:pt>
                </c:numCache>
              </c:numRef>
            </c:plus>
            <c:minus>
              <c:numRef>
                <c:f>'S9 EGFR Site N389 MS-only AREA'!$I$5:$I$12</c:f>
                <c:numCache>
                  <c:formatCode>General</c:formatCode>
                  <c:ptCount val="8"/>
                  <c:pt idx="0">
                    <c:v>0</c:v>
                  </c:pt>
                  <c:pt idx="1">
                    <c:v>0</c:v>
                  </c:pt>
                  <c:pt idx="2">
                    <c:v>8.0352002592857224E-3</c:v>
                  </c:pt>
                  <c:pt idx="3">
                    <c:v>2.4132680731262197E-2</c:v>
                  </c:pt>
                  <c:pt idx="4">
                    <c:v>5.1369599566653143E-2</c:v>
                  </c:pt>
                  <c:pt idx="5">
                    <c:v>1.9171525284781981E-3</c:v>
                  </c:pt>
                  <c:pt idx="6">
                    <c:v>2.0352792907250946E-2</c:v>
                  </c:pt>
                  <c:pt idx="7">
                    <c:v>6.5556913718832904E-3</c:v>
                  </c:pt>
                </c:numCache>
              </c:numRef>
            </c:minus>
            <c:spPr>
              <a:noFill/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</c:errBars>
          <c:cat>
            <c:strRef>
              <c:f>'S9 EGFR Site N389 MS-only AREA'!$A$5:$A$12</c:f>
              <c:strCache>
                <c:ptCount val="8"/>
                <c:pt idx="0">
                  <c:v>N3H4F1</c:v>
                </c:pt>
                <c:pt idx="1">
                  <c:v>N3H4F1S1</c:v>
                </c:pt>
                <c:pt idx="2">
                  <c:v>N4H5F1</c:v>
                </c:pt>
                <c:pt idx="3">
                  <c:v>N4H5F1S1</c:v>
                </c:pt>
                <c:pt idx="4">
                  <c:v>N4H5F1S2</c:v>
                </c:pt>
                <c:pt idx="5">
                  <c:v>N4H5F2</c:v>
                </c:pt>
                <c:pt idx="6">
                  <c:v>N4H5F2S1</c:v>
                </c:pt>
                <c:pt idx="7">
                  <c:v>N4H5F3</c:v>
                </c:pt>
              </c:strCache>
            </c:strRef>
          </c:cat>
          <c:val>
            <c:numRef>
              <c:f>'S9 EGFR Site N389 MS-only AREA'!$H$5:$H$12</c:f>
              <c:numCache>
                <c:formatCode>0.0%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1.5284950807476933E-2</c:v>
                </c:pt>
                <c:pt idx="3">
                  <c:v>0.50509878535453889</c:v>
                </c:pt>
                <c:pt idx="4">
                  <c:v>0.32928527409309288</c:v>
                </c:pt>
                <c:pt idx="5">
                  <c:v>1.2850758404973031E-2</c:v>
                </c:pt>
                <c:pt idx="6">
                  <c:v>0.11004880856625167</c:v>
                </c:pt>
                <c:pt idx="7">
                  <c:v>2.7431422773666531E-2</c:v>
                </c:pt>
              </c:numCache>
            </c:numRef>
          </c:val>
        </c:ser>
        <c:ser>
          <c:idx val="1"/>
          <c:order val="1"/>
          <c:tx>
            <c:v>HSC3</c:v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'S9 EGFR Site N389 MS-only AREA'!$T$5:$T$12</c:f>
                <c:numCache>
                  <c:formatCode>General</c:formatCode>
                  <c:ptCount val="8"/>
                  <c:pt idx="0">
                    <c:v>1.1651106751125826E-3</c:v>
                  </c:pt>
                  <c:pt idx="1">
                    <c:v>8.670873577323485E-3</c:v>
                  </c:pt>
                  <c:pt idx="2">
                    <c:v>1.0761187014659947E-3</c:v>
                  </c:pt>
                  <c:pt idx="3">
                    <c:v>5.7022952231560366E-3</c:v>
                  </c:pt>
                  <c:pt idx="4">
                    <c:v>1.9941039030868999E-2</c:v>
                  </c:pt>
                  <c:pt idx="5">
                    <c:v>7.9455640691480211E-3</c:v>
                  </c:pt>
                  <c:pt idx="6">
                    <c:v>6.5904397098017747E-3</c:v>
                  </c:pt>
                  <c:pt idx="7">
                    <c:v>1.1435129929420024E-3</c:v>
                  </c:pt>
                </c:numCache>
              </c:numRef>
            </c:plus>
            <c:minus>
              <c:numRef>
                <c:f>'S9 EGFR Site N389 MS-only AREA'!$T$5:$T$12</c:f>
                <c:numCache>
                  <c:formatCode>General</c:formatCode>
                  <c:ptCount val="8"/>
                  <c:pt idx="0">
                    <c:v>1.1651106751125826E-3</c:v>
                  </c:pt>
                  <c:pt idx="1">
                    <c:v>8.670873577323485E-3</c:v>
                  </c:pt>
                  <c:pt idx="2">
                    <c:v>1.0761187014659947E-3</c:v>
                  </c:pt>
                  <c:pt idx="3">
                    <c:v>5.7022952231560366E-3</c:v>
                  </c:pt>
                  <c:pt idx="4">
                    <c:v>1.9941039030868999E-2</c:v>
                  </c:pt>
                  <c:pt idx="5">
                    <c:v>7.9455640691480211E-3</c:v>
                  </c:pt>
                  <c:pt idx="6">
                    <c:v>6.5904397098017747E-3</c:v>
                  </c:pt>
                  <c:pt idx="7">
                    <c:v>1.1435129929420024E-3</c:v>
                  </c:pt>
                </c:numCache>
              </c:numRef>
            </c:minus>
            <c:spPr>
              <a:noFill/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</c:errBars>
          <c:cat>
            <c:strRef>
              <c:f>'S9 EGFR Site N389 MS-only AREA'!$A$5:$A$12</c:f>
              <c:strCache>
                <c:ptCount val="8"/>
                <c:pt idx="0">
                  <c:v>N3H4F1</c:v>
                </c:pt>
                <c:pt idx="1">
                  <c:v>N3H4F1S1</c:v>
                </c:pt>
                <c:pt idx="2">
                  <c:v>N4H5F1</c:v>
                </c:pt>
                <c:pt idx="3">
                  <c:v>N4H5F1S1</c:v>
                </c:pt>
                <c:pt idx="4">
                  <c:v>N4H5F1S2</c:v>
                </c:pt>
                <c:pt idx="5">
                  <c:v>N4H5F2</c:v>
                </c:pt>
                <c:pt idx="6">
                  <c:v>N4H5F2S1</c:v>
                </c:pt>
                <c:pt idx="7">
                  <c:v>N4H5F3</c:v>
                </c:pt>
              </c:strCache>
            </c:strRef>
          </c:cat>
          <c:val>
            <c:numRef>
              <c:f>'S9 EGFR Site N389 MS-only AREA'!$S$5:$S$12</c:f>
              <c:numCache>
                <c:formatCode>0.0%</c:formatCode>
                <c:ptCount val="8"/>
                <c:pt idx="0">
                  <c:v>1.6052750998113898E-2</c:v>
                </c:pt>
                <c:pt idx="1">
                  <c:v>1.7266193101601067E-2</c:v>
                </c:pt>
                <c:pt idx="2">
                  <c:v>0.1487927649070365</c:v>
                </c:pt>
                <c:pt idx="3">
                  <c:v>0.50301629100477108</c:v>
                </c:pt>
                <c:pt idx="4">
                  <c:v>0.22627838649625609</c:v>
                </c:pt>
                <c:pt idx="5">
                  <c:v>3.5129069557797106E-2</c:v>
                </c:pt>
                <c:pt idx="6">
                  <c:v>4.7329550617067888E-2</c:v>
                </c:pt>
                <c:pt idx="7">
                  <c:v>6.1349933173563487E-3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96833856"/>
        <c:axId val="596834248"/>
      </c:barChart>
      <c:catAx>
        <c:axId val="5968338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Glycan Composition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6834248"/>
        <c:crosses val="autoZero"/>
        <c:auto val="1"/>
        <c:lblAlgn val="ctr"/>
        <c:lblOffset val="100"/>
        <c:noMultiLvlLbl val="0"/>
      </c:catAx>
      <c:valAx>
        <c:axId val="5968342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Area (%)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68338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CAL27 DMSO v ICG001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DMSO</c:v>
          </c:tx>
          <c:spPr>
            <a:solidFill>
              <a:schemeClr val="accent1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'S9 EGFR Site N389 MS-only AREA'!$I$19:$I$21</c:f>
                <c:numCache>
                  <c:formatCode>General</c:formatCode>
                  <c:ptCount val="3"/>
                  <c:pt idx="0">
                    <c:v>2.4910417946105053E-2</c:v>
                  </c:pt>
                  <c:pt idx="1">
                    <c:v>2.2269785401234133E-2</c:v>
                  </c:pt>
                  <c:pt idx="2">
                    <c:v>6.5556913718832904E-3</c:v>
                  </c:pt>
                </c:numCache>
              </c:numRef>
            </c:plus>
            <c:minus>
              <c:numRef>
                <c:f>'S9 EGFR Site N389 MS-only AREA'!$I$19:$I$21</c:f>
                <c:numCache>
                  <c:formatCode>General</c:formatCode>
                  <c:ptCount val="3"/>
                  <c:pt idx="0">
                    <c:v>2.4910417946105053E-2</c:v>
                  </c:pt>
                  <c:pt idx="1">
                    <c:v>2.2269785401234133E-2</c:v>
                  </c:pt>
                  <c:pt idx="2">
                    <c:v>6.5556913718832904E-3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/>
                </a:solidFill>
                <a:round/>
              </a:ln>
              <a:effectLst/>
            </c:spPr>
          </c:errBars>
          <c:val>
            <c:numRef>
              <c:f>'S9 EGFR Site N389 MS-only AREA'!$H$19:$H$21</c:f>
              <c:numCache>
                <c:formatCode>0.0%</c:formatCode>
                <c:ptCount val="3"/>
                <c:pt idx="0">
                  <c:v>0.84966901025510877</c:v>
                </c:pt>
                <c:pt idx="1">
                  <c:v>0.12289956697122471</c:v>
                </c:pt>
                <c:pt idx="2">
                  <c:v>2.7431422773666531E-2</c:v>
                </c:pt>
              </c:numCache>
            </c:numRef>
          </c:val>
        </c:ser>
        <c:ser>
          <c:idx val="1"/>
          <c:order val="1"/>
          <c:tx>
            <c:v>ICG001</c:v>
          </c:tx>
          <c:spPr>
            <a:solidFill>
              <a:sysClr val="window" lastClr="FFFFFF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'S9 EGFR Site N389 MS-only AREA'!$N$19:$N$21</c:f>
                <c:numCache>
                  <c:formatCode>General</c:formatCode>
                  <c:ptCount val="3"/>
                  <c:pt idx="0">
                    <c:v>2.4022142409117304E-3</c:v>
                  </c:pt>
                  <c:pt idx="1">
                    <c:v>2.5940852231718871E-3</c:v>
                  </c:pt>
                  <c:pt idx="2">
                    <c:v>2.2416807717678234E-4</c:v>
                  </c:pt>
                </c:numCache>
              </c:numRef>
            </c:plus>
            <c:minus>
              <c:numRef>
                <c:f>'S9 EGFR Site N389 MS-only AREA'!$N$19:$N$21</c:f>
                <c:numCache>
                  <c:formatCode>General</c:formatCode>
                  <c:ptCount val="3"/>
                  <c:pt idx="0">
                    <c:v>2.4022142409117304E-3</c:v>
                  </c:pt>
                  <c:pt idx="1">
                    <c:v>2.5940852231718871E-3</c:v>
                  </c:pt>
                  <c:pt idx="2">
                    <c:v>2.2416807717678234E-4</c:v>
                  </c:pt>
                </c:numCache>
              </c:numRef>
            </c:minus>
            <c:spPr>
              <a:noFill/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</c:errBars>
          <c:val>
            <c:numRef>
              <c:f>'S9 EGFR Site N389 MS-only AREA'!$M$19:$M$21</c:f>
              <c:numCache>
                <c:formatCode>0.0%</c:formatCode>
                <c:ptCount val="3"/>
                <c:pt idx="0">
                  <c:v>0.78830089678743098</c:v>
                </c:pt>
                <c:pt idx="1">
                  <c:v>0.16897911911050692</c:v>
                </c:pt>
                <c:pt idx="2">
                  <c:v>4.2719984102062035E-2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96835032"/>
        <c:axId val="596835424"/>
      </c:barChart>
      <c:catAx>
        <c:axId val="59683503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# of Fucose/Glycan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6835424"/>
        <c:crosses val="autoZero"/>
        <c:auto val="1"/>
        <c:lblAlgn val="ctr"/>
        <c:lblOffset val="100"/>
        <c:noMultiLvlLbl val="0"/>
      </c:catAx>
      <c:valAx>
        <c:axId val="5968354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Area (%)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68350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N389: HSC3 DMSO v ICG001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DMSO</c:v>
          </c:tx>
          <c:spPr>
            <a:solidFill>
              <a:schemeClr val="accent1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'S9 EGFR Site N389 MS-only AREA'!$T$19:$T$21</c:f>
                <c:numCache>
                  <c:formatCode>General</c:formatCode>
                  <c:ptCount val="3"/>
                  <c:pt idx="0">
                    <c:v>1.192806245560624E-2</c:v>
                  </c:pt>
                  <c:pt idx="1">
                    <c:v>1.2871061427452039E-2</c:v>
                  </c:pt>
                  <c:pt idx="2">
                    <c:v>1.1435129929420024E-3</c:v>
                  </c:pt>
                </c:numCache>
              </c:numRef>
            </c:plus>
            <c:minus>
              <c:numRef>
                <c:f>'S9 EGFR Site N389 MS-only AREA'!$T$19:$T$21</c:f>
                <c:numCache>
                  <c:formatCode>General</c:formatCode>
                  <c:ptCount val="3"/>
                  <c:pt idx="0">
                    <c:v>1.192806245560624E-2</c:v>
                  </c:pt>
                  <c:pt idx="1">
                    <c:v>1.2871061427452039E-2</c:v>
                  </c:pt>
                  <c:pt idx="2">
                    <c:v>1.1435129929420024E-3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/>
                </a:solidFill>
                <a:round/>
              </a:ln>
              <a:effectLst/>
            </c:spPr>
          </c:errBars>
          <c:val>
            <c:numRef>
              <c:f>'S9 EGFR Site N389 MS-only AREA'!$S$19:$S$21</c:f>
              <c:numCache>
                <c:formatCode>0.0%</c:formatCode>
                <c:ptCount val="3"/>
                <c:pt idx="0">
                  <c:v>0.91140638650777861</c:v>
                </c:pt>
                <c:pt idx="1">
                  <c:v>8.2458620174864994E-2</c:v>
                </c:pt>
                <c:pt idx="2">
                  <c:v>6.1349933173563487E-3</c:v>
                </c:pt>
              </c:numCache>
            </c:numRef>
          </c:val>
        </c:ser>
        <c:ser>
          <c:idx val="1"/>
          <c:order val="1"/>
          <c:tx>
            <c:v>ICG001</c:v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'S9 EGFR Site N389 MS-only AREA'!$Y$19:$Y$21</c:f>
                <c:numCache>
                  <c:formatCode>General</c:formatCode>
                  <c:ptCount val="3"/>
                  <c:pt idx="0">
                    <c:v>6.5919864092951067E-3</c:v>
                  </c:pt>
                  <c:pt idx="1">
                    <c:v>5.3466141280162282E-3</c:v>
                  </c:pt>
                  <c:pt idx="2">
                    <c:v>2.4803570450862289E-3</c:v>
                  </c:pt>
                </c:numCache>
              </c:numRef>
            </c:plus>
            <c:minus>
              <c:numRef>
                <c:f>'S9 EGFR Site N389 MS-only AREA'!$Y$19:$Y$21</c:f>
                <c:numCache>
                  <c:formatCode>General</c:formatCode>
                  <c:ptCount val="3"/>
                  <c:pt idx="0">
                    <c:v>6.5919864092951067E-3</c:v>
                  </c:pt>
                  <c:pt idx="1">
                    <c:v>5.3466141280162282E-3</c:v>
                  </c:pt>
                  <c:pt idx="2">
                    <c:v>2.4803570450862289E-3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/>
                </a:solidFill>
                <a:round/>
              </a:ln>
              <a:effectLst/>
            </c:spPr>
          </c:errBars>
          <c:val>
            <c:numRef>
              <c:f>'S9 EGFR Site N389 MS-only AREA'!$X$19:$X$21</c:f>
              <c:numCache>
                <c:formatCode>0.0%</c:formatCode>
                <c:ptCount val="3"/>
                <c:pt idx="0">
                  <c:v>0.79712425324635727</c:v>
                </c:pt>
                <c:pt idx="1">
                  <c:v>0.1709895750447725</c:v>
                </c:pt>
                <c:pt idx="2">
                  <c:v>3.1886171708870245E-2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96627496"/>
        <c:axId val="596627888"/>
      </c:barChart>
      <c:catAx>
        <c:axId val="5966274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# of Fucose/Glycan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6627888"/>
        <c:crosses val="autoZero"/>
        <c:auto val="1"/>
        <c:lblAlgn val="ctr"/>
        <c:lblOffset val="100"/>
        <c:noMultiLvlLbl val="0"/>
      </c:catAx>
      <c:valAx>
        <c:axId val="5966278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Area (%)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6627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CAL27 DMSO v HSC3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CAL27</c:v>
          </c:tx>
          <c:spPr>
            <a:solidFill>
              <a:schemeClr val="accent1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'S9 EGFR Site N389 MS-only AREA'!$I$19:$I$21</c:f>
                <c:numCache>
                  <c:formatCode>General</c:formatCode>
                  <c:ptCount val="3"/>
                  <c:pt idx="0">
                    <c:v>2.4910417946105053E-2</c:v>
                  </c:pt>
                  <c:pt idx="1">
                    <c:v>2.2269785401234133E-2</c:v>
                  </c:pt>
                  <c:pt idx="2">
                    <c:v>6.5556913718832904E-3</c:v>
                  </c:pt>
                </c:numCache>
              </c:numRef>
            </c:plus>
            <c:minus>
              <c:numRef>
                <c:f>'S9 EGFR Site N389 MS-only AREA'!$I$19:$I$21</c:f>
                <c:numCache>
                  <c:formatCode>General</c:formatCode>
                  <c:ptCount val="3"/>
                  <c:pt idx="0">
                    <c:v>2.4910417946105053E-2</c:v>
                  </c:pt>
                  <c:pt idx="1">
                    <c:v>2.2269785401234133E-2</c:v>
                  </c:pt>
                  <c:pt idx="2">
                    <c:v>6.5556913718832904E-3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/>
                </a:solidFill>
                <a:round/>
              </a:ln>
              <a:effectLst/>
            </c:spPr>
          </c:errBars>
          <c:val>
            <c:numRef>
              <c:f>'S9 EGFR Site N389 MS-only AREA'!$H$19:$H$21</c:f>
              <c:numCache>
                <c:formatCode>0.0%</c:formatCode>
                <c:ptCount val="3"/>
                <c:pt idx="0">
                  <c:v>0.84966901025510877</c:v>
                </c:pt>
                <c:pt idx="1">
                  <c:v>0.12289956697122471</c:v>
                </c:pt>
                <c:pt idx="2">
                  <c:v>2.7431422773666531E-2</c:v>
                </c:pt>
              </c:numCache>
            </c:numRef>
          </c:val>
        </c:ser>
        <c:ser>
          <c:idx val="1"/>
          <c:order val="1"/>
          <c:tx>
            <c:v>HSC3</c:v>
          </c:tx>
          <c:spPr>
            <a:solidFill>
              <a:sysClr val="window" lastClr="FFFFFF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'S9 EGFR Site N389 MS-only AREA'!$Y$19:$Y$21</c:f>
                <c:numCache>
                  <c:formatCode>General</c:formatCode>
                  <c:ptCount val="3"/>
                  <c:pt idx="0">
                    <c:v>6.5919864092951067E-3</c:v>
                  </c:pt>
                  <c:pt idx="1">
                    <c:v>5.3466141280162282E-3</c:v>
                  </c:pt>
                  <c:pt idx="2">
                    <c:v>2.4803570450862289E-3</c:v>
                  </c:pt>
                </c:numCache>
              </c:numRef>
            </c:plus>
            <c:minus>
              <c:numRef>
                <c:f>'S9 EGFR Site N389 MS-only AREA'!$Y$19:$Y$21</c:f>
                <c:numCache>
                  <c:formatCode>General</c:formatCode>
                  <c:ptCount val="3"/>
                  <c:pt idx="0">
                    <c:v>6.5919864092951067E-3</c:v>
                  </c:pt>
                  <c:pt idx="1">
                    <c:v>5.3466141280162282E-3</c:v>
                  </c:pt>
                  <c:pt idx="2">
                    <c:v>2.4803570450862289E-3</c:v>
                  </c:pt>
                </c:numCache>
              </c:numRef>
            </c:minus>
            <c:spPr>
              <a:noFill/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</c:errBars>
          <c:val>
            <c:numRef>
              <c:f>'S9 EGFR Site N389 MS-only AREA'!$S$19:$S$21</c:f>
              <c:numCache>
                <c:formatCode>0.0%</c:formatCode>
                <c:ptCount val="3"/>
                <c:pt idx="0">
                  <c:v>0.91140638650777861</c:v>
                </c:pt>
                <c:pt idx="1">
                  <c:v>8.2458620174864994E-2</c:v>
                </c:pt>
                <c:pt idx="2">
                  <c:v>6.1349933173563487E-3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96628672"/>
        <c:axId val="596629064"/>
      </c:barChart>
      <c:catAx>
        <c:axId val="5966286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# of Fucose/Glycan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6629064"/>
        <c:crosses val="autoZero"/>
        <c:auto val="1"/>
        <c:lblAlgn val="ctr"/>
        <c:lblOffset val="100"/>
        <c:noMultiLvlLbl val="0"/>
      </c:catAx>
      <c:valAx>
        <c:axId val="5966290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Area (%)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66286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N420</a:t>
            </a:r>
            <a:r>
              <a:rPr lang="en-US" baseline="0"/>
              <a:t> - CAL27 v HSC3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CAL27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'S10A EGFR N420 MS-only AREA'!$I$5:$I$30</c:f>
                <c:numCache>
                  <c:formatCode>General</c:formatCode>
                  <c:ptCount val="26"/>
                  <c:pt idx="0">
                    <c:v>1.2298625761381168E-3</c:v>
                  </c:pt>
                  <c:pt idx="1">
                    <c:v>0</c:v>
                  </c:pt>
                  <c:pt idx="2">
                    <c:v>1.9006161919021096E-3</c:v>
                  </c:pt>
                  <c:pt idx="3">
                    <c:v>2.0340831085635608E-3</c:v>
                  </c:pt>
                  <c:pt idx="4">
                    <c:v>1.1000680316227067E-3</c:v>
                  </c:pt>
                  <c:pt idx="5">
                    <c:v>2.4453606426419459E-3</c:v>
                  </c:pt>
                  <c:pt idx="6">
                    <c:v>2.0332517581250729E-3</c:v>
                  </c:pt>
                  <c:pt idx="7">
                    <c:v>0</c:v>
                  </c:pt>
                  <c:pt idx="8">
                    <c:v>5.0878502601920631E-4</c:v>
                  </c:pt>
                  <c:pt idx="9">
                    <c:v>1.2126629813094078E-3</c:v>
                  </c:pt>
                  <c:pt idx="10">
                    <c:v>1.0375572774903813E-3</c:v>
                  </c:pt>
                  <c:pt idx="11">
                    <c:v>2.6631066134871371E-3</c:v>
                  </c:pt>
                  <c:pt idx="12">
                    <c:v>3.0527237831218554E-3</c:v>
                  </c:pt>
                  <c:pt idx="13">
                    <c:v>2.1194234060888988E-2</c:v>
                  </c:pt>
                  <c:pt idx="14">
                    <c:v>3.1399894032899099E-3</c:v>
                  </c:pt>
                  <c:pt idx="15">
                    <c:v>1.9755685458502197E-3</c:v>
                  </c:pt>
                  <c:pt idx="16">
                    <c:v>3.7109331255754828E-3</c:v>
                  </c:pt>
                  <c:pt idx="17">
                    <c:v>1.8127199937628148E-3</c:v>
                  </c:pt>
                  <c:pt idx="18">
                    <c:v>1.2744310018812042E-2</c:v>
                  </c:pt>
                  <c:pt idx="19">
                    <c:v>2.7243299373800493E-2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2.2870554446513948E-3</c:v>
                  </c:pt>
                  <c:pt idx="24">
                    <c:v>1.2518165873743026E-3</c:v>
                  </c:pt>
                  <c:pt idx="25">
                    <c:v>0</c:v>
                  </c:pt>
                </c:numCache>
              </c:numRef>
            </c:plus>
            <c:minus>
              <c:numRef>
                <c:f>'S10A EGFR N420 MS-only AREA'!$I$5:$I$30</c:f>
                <c:numCache>
                  <c:formatCode>General</c:formatCode>
                  <c:ptCount val="26"/>
                  <c:pt idx="0">
                    <c:v>1.2298625761381168E-3</c:v>
                  </c:pt>
                  <c:pt idx="1">
                    <c:v>0</c:v>
                  </c:pt>
                  <c:pt idx="2">
                    <c:v>1.9006161919021096E-3</c:v>
                  </c:pt>
                  <c:pt idx="3">
                    <c:v>2.0340831085635608E-3</c:v>
                  </c:pt>
                  <c:pt idx="4">
                    <c:v>1.1000680316227067E-3</c:v>
                  </c:pt>
                  <c:pt idx="5">
                    <c:v>2.4453606426419459E-3</c:v>
                  </c:pt>
                  <c:pt idx="6">
                    <c:v>2.0332517581250729E-3</c:v>
                  </c:pt>
                  <c:pt idx="7">
                    <c:v>0</c:v>
                  </c:pt>
                  <c:pt idx="8">
                    <c:v>5.0878502601920631E-4</c:v>
                  </c:pt>
                  <c:pt idx="9">
                    <c:v>1.2126629813094078E-3</c:v>
                  </c:pt>
                  <c:pt idx="10">
                    <c:v>1.0375572774903813E-3</c:v>
                  </c:pt>
                  <c:pt idx="11">
                    <c:v>2.6631066134871371E-3</c:v>
                  </c:pt>
                  <c:pt idx="12">
                    <c:v>3.0527237831218554E-3</c:v>
                  </c:pt>
                  <c:pt idx="13">
                    <c:v>2.1194234060888988E-2</c:v>
                  </c:pt>
                  <c:pt idx="14">
                    <c:v>3.1399894032899099E-3</c:v>
                  </c:pt>
                  <c:pt idx="15">
                    <c:v>1.9755685458502197E-3</c:v>
                  </c:pt>
                  <c:pt idx="16">
                    <c:v>3.7109331255754828E-3</c:v>
                  </c:pt>
                  <c:pt idx="17">
                    <c:v>1.8127199937628148E-3</c:v>
                  </c:pt>
                  <c:pt idx="18">
                    <c:v>1.2744310018812042E-2</c:v>
                  </c:pt>
                  <c:pt idx="19">
                    <c:v>2.7243299373800493E-2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2.2870554446513948E-3</c:v>
                  </c:pt>
                  <c:pt idx="24">
                    <c:v>1.2518165873743026E-3</c:v>
                  </c:pt>
                  <c:pt idx="25">
                    <c:v>0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'S10A EGFR N420 MS-only AREA'!$A$5:$A$30</c:f>
              <c:strCache>
                <c:ptCount val="26"/>
                <c:pt idx="0">
                  <c:v>N2H3</c:v>
                </c:pt>
                <c:pt idx="1">
                  <c:v>N2H4</c:v>
                </c:pt>
                <c:pt idx="2">
                  <c:v>N2H5</c:v>
                </c:pt>
                <c:pt idx="3">
                  <c:v>N2H6</c:v>
                </c:pt>
                <c:pt idx="4">
                  <c:v>N2H7</c:v>
                </c:pt>
                <c:pt idx="5">
                  <c:v>N2H8</c:v>
                </c:pt>
                <c:pt idx="6">
                  <c:v>N2H9</c:v>
                </c:pt>
                <c:pt idx="7">
                  <c:v>N3H3</c:v>
                </c:pt>
                <c:pt idx="8">
                  <c:v>N3H6F1</c:v>
                </c:pt>
                <c:pt idx="9">
                  <c:v>N3H6S1</c:v>
                </c:pt>
                <c:pt idx="10">
                  <c:v>N4H4S1</c:v>
                </c:pt>
                <c:pt idx="11">
                  <c:v>N4H5</c:v>
                </c:pt>
                <c:pt idx="12">
                  <c:v>N4H5F1</c:v>
                </c:pt>
                <c:pt idx="13">
                  <c:v>N4H5F1S1</c:v>
                </c:pt>
                <c:pt idx="14">
                  <c:v>N4H5F1S2</c:v>
                </c:pt>
                <c:pt idx="15">
                  <c:v>N4H5F2</c:v>
                </c:pt>
                <c:pt idx="16">
                  <c:v>N4H5F2S1</c:v>
                </c:pt>
                <c:pt idx="17">
                  <c:v>N4H5F3</c:v>
                </c:pt>
                <c:pt idx="18">
                  <c:v>N4H5S1</c:v>
                </c:pt>
                <c:pt idx="19">
                  <c:v>N4H5S2</c:v>
                </c:pt>
                <c:pt idx="20">
                  <c:v>N5H6F1</c:v>
                </c:pt>
                <c:pt idx="21">
                  <c:v>N5H6F1S2</c:v>
                </c:pt>
                <c:pt idx="22">
                  <c:v>N5H6F2</c:v>
                </c:pt>
                <c:pt idx="23">
                  <c:v>N5H6F2S1</c:v>
                </c:pt>
                <c:pt idx="24">
                  <c:v>N5H6S2</c:v>
                </c:pt>
                <c:pt idx="25">
                  <c:v>N5H6S3</c:v>
                </c:pt>
              </c:strCache>
            </c:strRef>
          </c:cat>
          <c:val>
            <c:numRef>
              <c:f>'S10A EGFR N420 MS-only AREA'!$H$5:$H$30</c:f>
              <c:numCache>
                <c:formatCode>0.0%</c:formatCode>
                <c:ptCount val="26"/>
                <c:pt idx="0">
                  <c:v>1.2081451265442175E-2</c:v>
                </c:pt>
                <c:pt idx="1">
                  <c:v>0</c:v>
                </c:pt>
                <c:pt idx="2">
                  <c:v>9.5939500469045865E-3</c:v>
                </c:pt>
                <c:pt idx="3">
                  <c:v>4.5288881364121706E-3</c:v>
                </c:pt>
                <c:pt idx="4">
                  <c:v>2.8474167812502318E-3</c:v>
                </c:pt>
                <c:pt idx="5">
                  <c:v>1.3294306131520115E-2</c:v>
                </c:pt>
                <c:pt idx="6">
                  <c:v>1.8425447537037242E-2</c:v>
                </c:pt>
                <c:pt idx="7">
                  <c:v>0</c:v>
                </c:pt>
                <c:pt idx="8">
                  <c:v>2.304446100907557E-3</c:v>
                </c:pt>
                <c:pt idx="9">
                  <c:v>1.1399630590635158E-2</c:v>
                </c:pt>
                <c:pt idx="10">
                  <c:v>7.3366378678290094E-4</c:v>
                </c:pt>
                <c:pt idx="11">
                  <c:v>1.4378823412394387E-2</c:v>
                </c:pt>
                <c:pt idx="12">
                  <c:v>4.9456675458439577E-2</c:v>
                </c:pt>
                <c:pt idx="13">
                  <c:v>0.1909533251169179</c:v>
                </c:pt>
                <c:pt idx="14">
                  <c:v>1.024381655799724E-2</c:v>
                </c:pt>
                <c:pt idx="15">
                  <c:v>3.8171803571306527E-2</c:v>
                </c:pt>
                <c:pt idx="16">
                  <c:v>0.1069878955798186</c:v>
                </c:pt>
                <c:pt idx="17">
                  <c:v>1.3876224626794229E-2</c:v>
                </c:pt>
                <c:pt idx="18">
                  <c:v>0.31501629008616955</c:v>
                </c:pt>
                <c:pt idx="19">
                  <c:v>0.17507954790790006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4.3140369605406577E-3</c:v>
                </c:pt>
                <c:pt idx="24">
                  <c:v>6.3123603448291101E-3</c:v>
                </c:pt>
                <c:pt idx="25">
                  <c:v>0</c:v>
                </c:pt>
              </c:numCache>
            </c:numRef>
          </c:val>
        </c:ser>
        <c:ser>
          <c:idx val="1"/>
          <c:order val="1"/>
          <c:tx>
            <c:v>HSC3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'S10A EGFR N420 MS-only AREA'!$N$5:$N$30</c:f>
                <c:numCache>
                  <c:formatCode>General</c:formatCode>
                  <c:ptCount val="26"/>
                  <c:pt idx="0">
                    <c:v>3.6656661381314131E-3</c:v>
                  </c:pt>
                  <c:pt idx="1">
                    <c:v>4.6263925634448848E-4</c:v>
                  </c:pt>
                  <c:pt idx="2">
                    <c:v>1.1608988297170031E-3</c:v>
                  </c:pt>
                  <c:pt idx="3">
                    <c:v>5.5213905259948546E-3</c:v>
                  </c:pt>
                  <c:pt idx="4">
                    <c:v>5.3056170971554403E-3</c:v>
                  </c:pt>
                  <c:pt idx="5">
                    <c:v>1.3125313201972784E-3</c:v>
                  </c:pt>
                  <c:pt idx="6">
                    <c:v>2.0095662501503132E-3</c:v>
                  </c:pt>
                  <c:pt idx="7">
                    <c:v>3.1316102164511733E-3</c:v>
                  </c:pt>
                  <c:pt idx="8">
                    <c:v>0</c:v>
                  </c:pt>
                  <c:pt idx="9">
                    <c:v>6.131267285202377E-4</c:v>
                  </c:pt>
                  <c:pt idx="10">
                    <c:v>1.8909219119228437E-3</c:v>
                  </c:pt>
                  <c:pt idx="11">
                    <c:v>1.5053230215749511E-3</c:v>
                  </c:pt>
                  <c:pt idx="12">
                    <c:v>8.4242482832038532E-3</c:v>
                  </c:pt>
                  <c:pt idx="13">
                    <c:v>2.7579732462050125E-3</c:v>
                  </c:pt>
                  <c:pt idx="14">
                    <c:v>7.6212504847241761E-3</c:v>
                  </c:pt>
                  <c:pt idx="15">
                    <c:v>2.3474769596615085E-3</c:v>
                  </c:pt>
                  <c:pt idx="16">
                    <c:v>2.3485356146521461E-2</c:v>
                  </c:pt>
                  <c:pt idx="17">
                    <c:v>1.878186932558102E-4</c:v>
                  </c:pt>
                  <c:pt idx="18">
                    <c:v>1.6986982051933063E-2</c:v>
                  </c:pt>
                  <c:pt idx="19">
                    <c:v>1.7436301532742968E-3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3.141787928804459E-4</c:v>
                  </c:pt>
                  <c:pt idx="25">
                    <c:v>2.1226124951295863E-4</c:v>
                  </c:pt>
                </c:numCache>
              </c:numRef>
            </c:plus>
            <c:minus>
              <c:numRef>
                <c:f>'S10A EGFR N420 MS-only AREA'!$N$5:$N$30</c:f>
                <c:numCache>
                  <c:formatCode>General</c:formatCode>
                  <c:ptCount val="26"/>
                  <c:pt idx="0">
                    <c:v>3.6656661381314131E-3</c:v>
                  </c:pt>
                  <c:pt idx="1">
                    <c:v>4.6263925634448848E-4</c:v>
                  </c:pt>
                  <c:pt idx="2">
                    <c:v>1.1608988297170031E-3</c:v>
                  </c:pt>
                  <c:pt idx="3">
                    <c:v>5.5213905259948546E-3</c:v>
                  </c:pt>
                  <c:pt idx="4">
                    <c:v>5.3056170971554403E-3</c:v>
                  </c:pt>
                  <c:pt idx="5">
                    <c:v>1.3125313201972784E-3</c:v>
                  </c:pt>
                  <c:pt idx="6">
                    <c:v>2.0095662501503132E-3</c:v>
                  </c:pt>
                  <c:pt idx="7">
                    <c:v>3.1316102164511733E-3</c:v>
                  </c:pt>
                  <c:pt idx="8">
                    <c:v>0</c:v>
                  </c:pt>
                  <c:pt idx="9">
                    <c:v>6.131267285202377E-4</c:v>
                  </c:pt>
                  <c:pt idx="10">
                    <c:v>1.8909219119228437E-3</c:v>
                  </c:pt>
                  <c:pt idx="11">
                    <c:v>1.5053230215749511E-3</c:v>
                  </c:pt>
                  <c:pt idx="12">
                    <c:v>8.4242482832038532E-3</c:v>
                  </c:pt>
                  <c:pt idx="13">
                    <c:v>2.7579732462050125E-3</c:v>
                  </c:pt>
                  <c:pt idx="14">
                    <c:v>7.6212504847241761E-3</c:v>
                  </c:pt>
                  <c:pt idx="15">
                    <c:v>2.3474769596615085E-3</c:v>
                  </c:pt>
                  <c:pt idx="16">
                    <c:v>2.3485356146521461E-2</c:v>
                  </c:pt>
                  <c:pt idx="17">
                    <c:v>1.878186932558102E-4</c:v>
                  </c:pt>
                  <c:pt idx="18">
                    <c:v>1.6986982051933063E-2</c:v>
                  </c:pt>
                  <c:pt idx="19">
                    <c:v>1.7436301532742968E-3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3.141787928804459E-4</c:v>
                  </c:pt>
                  <c:pt idx="25">
                    <c:v>2.1226124951295863E-4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val>
            <c:numRef>
              <c:f>'S10A EGFR N420 MS-only AREA'!$M$5:$M$30</c:f>
              <c:numCache>
                <c:formatCode>0.0%</c:formatCode>
                <c:ptCount val="26"/>
                <c:pt idx="0">
                  <c:v>4.7459409184821839E-2</c:v>
                </c:pt>
                <c:pt idx="1">
                  <c:v>3.1560679554867351E-3</c:v>
                </c:pt>
                <c:pt idx="2">
                  <c:v>2.2861155145170953E-2</c:v>
                </c:pt>
                <c:pt idx="3">
                  <c:v>8.8938500365344342E-2</c:v>
                </c:pt>
                <c:pt idx="4">
                  <c:v>5.9479936503736223E-2</c:v>
                </c:pt>
                <c:pt idx="5">
                  <c:v>2.2572132218033645E-2</c:v>
                </c:pt>
                <c:pt idx="6">
                  <c:v>9.9366295807798381E-3</c:v>
                </c:pt>
                <c:pt idx="7">
                  <c:v>1.1741540031375793E-2</c:v>
                </c:pt>
                <c:pt idx="8">
                  <c:v>0</c:v>
                </c:pt>
                <c:pt idx="9">
                  <c:v>1.598064940335309E-2</c:v>
                </c:pt>
                <c:pt idx="10">
                  <c:v>8.3609534593661657E-3</c:v>
                </c:pt>
                <c:pt idx="11">
                  <c:v>4.8188066206077164E-2</c:v>
                </c:pt>
                <c:pt idx="12">
                  <c:v>3.9864152154352774E-2</c:v>
                </c:pt>
                <c:pt idx="13">
                  <c:v>0.10808599132266462</c:v>
                </c:pt>
                <c:pt idx="14">
                  <c:v>1.483404169153465E-2</c:v>
                </c:pt>
                <c:pt idx="15">
                  <c:v>1.8388148428018867E-2</c:v>
                </c:pt>
                <c:pt idx="16">
                  <c:v>2.7842228293576483E-2</c:v>
                </c:pt>
                <c:pt idx="17">
                  <c:v>1.3280787163477949E-4</c:v>
                </c:pt>
                <c:pt idx="18">
                  <c:v>0.30670122974071962</c:v>
                </c:pt>
                <c:pt idx="19">
                  <c:v>0.14242154085730174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2.7664758722361891E-3</c:v>
                </c:pt>
                <c:pt idx="25">
                  <c:v>2.8834371441441493E-4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96629848"/>
        <c:axId val="596630240"/>
      </c:barChart>
      <c:catAx>
        <c:axId val="5966298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Glycan Composition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6630240"/>
        <c:crosses val="autoZero"/>
        <c:auto val="1"/>
        <c:lblAlgn val="ctr"/>
        <c:lblOffset val="100"/>
        <c:noMultiLvlLbl val="0"/>
      </c:catAx>
      <c:valAx>
        <c:axId val="596630240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Relative Intensity (%)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6629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78520889301276398"/>
          <c:y val="5.213446074511844E-2"/>
          <c:w val="0.14899938890838657"/>
          <c:h val="5.4678383013508233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6" Type="http://schemas.openxmlformats.org/officeDocument/2006/relationships/chart" Target="../charts/chart8.xml"/><Relationship Id="rId5" Type="http://schemas.openxmlformats.org/officeDocument/2006/relationships/chart" Target="../charts/chart7.xml"/><Relationship Id="rId4" Type="http://schemas.openxmlformats.org/officeDocument/2006/relationships/chart" Target="../charts/chart6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9.xml"/><Relationship Id="rId13" Type="http://schemas.openxmlformats.org/officeDocument/2006/relationships/chart" Target="../charts/chart24.xml"/><Relationship Id="rId3" Type="http://schemas.openxmlformats.org/officeDocument/2006/relationships/chart" Target="../charts/chart14.xml"/><Relationship Id="rId7" Type="http://schemas.openxmlformats.org/officeDocument/2006/relationships/chart" Target="../charts/chart18.xml"/><Relationship Id="rId12" Type="http://schemas.openxmlformats.org/officeDocument/2006/relationships/chart" Target="../charts/chart23.xml"/><Relationship Id="rId17" Type="http://schemas.openxmlformats.org/officeDocument/2006/relationships/chart" Target="../charts/chart28.xml"/><Relationship Id="rId2" Type="http://schemas.openxmlformats.org/officeDocument/2006/relationships/chart" Target="../charts/chart13.xml"/><Relationship Id="rId16" Type="http://schemas.openxmlformats.org/officeDocument/2006/relationships/chart" Target="../charts/chart27.xml"/><Relationship Id="rId1" Type="http://schemas.openxmlformats.org/officeDocument/2006/relationships/chart" Target="../charts/chart12.xml"/><Relationship Id="rId6" Type="http://schemas.openxmlformats.org/officeDocument/2006/relationships/chart" Target="../charts/chart17.xml"/><Relationship Id="rId11" Type="http://schemas.openxmlformats.org/officeDocument/2006/relationships/chart" Target="../charts/chart22.xml"/><Relationship Id="rId5" Type="http://schemas.openxmlformats.org/officeDocument/2006/relationships/chart" Target="../charts/chart16.xml"/><Relationship Id="rId15" Type="http://schemas.openxmlformats.org/officeDocument/2006/relationships/chart" Target="../charts/chart26.xml"/><Relationship Id="rId10" Type="http://schemas.openxmlformats.org/officeDocument/2006/relationships/chart" Target="../charts/chart21.xml"/><Relationship Id="rId4" Type="http://schemas.openxmlformats.org/officeDocument/2006/relationships/chart" Target="../charts/chart15.xml"/><Relationship Id="rId9" Type="http://schemas.openxmlformats.org/officeDocument/2006/relationships/chart" Target="../charts/chart20.xml"/><Relationship Id="rId14" Type="http://schemas.openxmlformats.org/officeDocument/2006/relationships/chart" Target="../charts/chart25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1.xml"/><Relationship Id="rId7" Type="http://schemas.openxmlformats.org/officeDocument/2006/relationships/chart" Target="../charts/chart35.xml"/><Relationship Id="rId2" Type="http://schemas.openxmlformats.org/officeDocument/2006/relationships/chart" Target="../charts/chart30.xml"/><Relationship Id="rId1" Type="http://schemas.openxmlformats.org/officeDocument/2006/relationships/chart" Target="../charts/chart29.xml"/><Relationship Id="rId6" Type="http://schemas.openxmlformats.org/officeDocument/2006/relationships/chart" Target="../charts/chart34.xml"/><Relationship Id="rId5" Type="http://schemas.openxmlformats.org/officeDocument/2006/relationships/chart" Target="../charts/chart33.xml"/><Relationship Id="rId4" Type="http://schemas.openxmlformats.org/officeDocument/2006/relationships/chart" Target="../charts/chart3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280987</xdr:colOff>
      <xdr:row>14</xdr:row>
      <xdr:rowOff>9525</xdr:rowOff>
    </xdr:from>
    <xdr:to>
      <xdr:col>10</xdr:col>
      <xdr:colOff>538162</xdr:colOff>
      <xdr:row>32</xdr:row>
      <xdr:rowOff>28575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0</xdr:colOff>
      <xdr:row>14</xdr:row>
      <xdr:rowOff>0</xdr:rowOff>
    </xdr:from>
    <xdr:to>
      <xdr:col>19</xdr:col>
      <xdr:colOff>304800</xdr:colOff>
      <xdr:row>32</xdr:row>
      <xdr:rowOff>19050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147637</xdr:colOff>
      <xdr:row>62</xdr:row>
      <xdr:rowOff>52387</xdr:rowOff>
    </xdr:from>
    <xdr:to>
      <xdr:col>11</xdr:col>
      <xdr:colOff>147637</xdr:colOff>
      <xdr:row>76</xdr:row>
      <xdr:rowOff>128587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161925</xdr:colOff>
      <xdr:row>31</xdr:row>
      <xdr:rowOff>180975</xdr:rowOff>
    </xdr:from>
    <xdr:to>
      <xdr:col>11</xdr:col>
      <xdr:colOff>161925</xdr:colOff>
      <xdr:row>46</xdr:row>
      <xdr:rowOff>66675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161925</xdr:colOff>
      <xdr:row>47</xdr:row>
      <xdr:rowOff>0</xdr:rowOff>
    </xdr:from>
    <xdr:to>
      <xdr:col>11</xdr:col>
      <xdr:colOff>161925</xdr:colOff>
      <xdr:row>61</xdr:row>
      <xdr:rowOff>76200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190500</xdr:colOff>
      <xdr:row>30</xdr:row>
      <xdr:rowOff>185737</xdr:rowOff>
    </xdr:from>
    <xdr:to>
      <xdr:col>23</xdr:col>
      <xdr:colOff>257175</xdr:colOff>
      <xdr:row>45</xdr:row>
      <xdr:rowOff>71437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14</xdr:col>
      <xdr:colOff>190500</xdr:colOff>
      <xdr:row>46</xdr:row>
      <xdr:rowOff>95250</xdr:rowOff>
    </xdr:from>
    <xdr:to>
      <xdr:col>23</xdr:col>
      <xdr:colOff>257175</xdr:colOff>
      <xdr:row>60</xdr:row>
      <xdr:rowOff>171450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14</xdr:col>
      <xdr:colOff>495300</xdr:colOff>
      <xdr:row>62</xdr:row>
      <xdr:rowOff>66675</xdr:rowOff>
    </xdr:from>
    <xdr:to>
      <xdr:col>24</xdr:col>
      <xdr:colOff>152400</xdr:colOff>
      <xdr:row>76</xdr:row>
      <xdr:rowOff>142875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261937</xdr:colOff>
      <xdr:row>2</xdr:row>
      <xdr:rowOff>176212</xdr:rowOff>
    </xdr:from>
    <xdr:to>
      <xdr:col>29</xdr:col>
      <xdr:colOff>485775</xdr:colOff>
      <xdr:row>22</xdr:row>
      <xdr:rowOff>95250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19</xdr:col>
      <xdr:colOff>266700</xdr:colOff>
      <xdr:row>23</xdr:row>
      <xdr:rowOff>95250</xdr:rowOff>
    </xdr:from>
    <xdr:to>
      <xdr:col>29</xdr:col>
      <xdr:colOff>490538</xdr:colOff>
      <xdr:row>44</xdr:row>
      <xdr:rowOff>14288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19</xdr:col>
      <xdr:colOff>0</xdr:colOff>
      <xdr:row>45</xdr:row>
      <xdr:rowOff>0</xdr:rowOff>
    </xdr:from>
    <xdr:to>
      <xdr:col>29</xdr:col>
      <xdr:colOff>223838</xdr:colOff>
      <xdr:row>65</xdr:row>
      <xdr:rowOff>109538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252412</xdr:colOff>
      <xdr:row>20</xdr:row>
      <xdr:rowOff>42862</xdr:rowOff>
    </xdr:from>
    <xdr:to>
      <xdr:col>10</xdr:col>
      <xdr:colOff>557212</xdr:colOff>
      <xdr:row>34</xdr:row>
      <xdr:rowOff>119062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257175</xdr:colOff>
      <xdr:row>35</xdr:row>
      <xdr:rowOff>171450</xdr:rowOff>
    </xdr:from>
    <xdr:to>
      <xdr:col>10</xdr:col>
      <xdr:colOff>561975</xdr:colOff>
      <xdr:row>50</xdr:row>
      <xdr:rowOff>57150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247650</xdr:colOff>
      <xdr:row>51</xdr:row>
      <xdr:rowOff>66675</xdr:rowOff>
    </xdr:from>
    <xdr:to>
      <xdr:col>10</xdr:col>
      <xdr:colOff>552450</xdr:colOff>
      <xdr:row>65</xdr:row>
      <xdr:rowOff>142875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547687</xdr:colOff>
      <xdr:row>20</xdr:row>
      <xdr:rowOff>42862</xdr:rowOff>
    </xdr:from>
    <xdr:to>
      <xdr:col>19</xdr:col>
      <xdr:colOff>242887</xdr:colOff>
      <xdr:row>34</xdr:row>
      <xdr:rowOff>119062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</xdr:col>
      <xdr:colOff>0</xdr:colOff>
      <xdr:row>36</xdr:row>
      <xdr:rowOff>0</xdr:rowOff>
    </xdr:from>
    <xdr:to>
      <xdr:col>19</xdr:col>
      <xdr:colOff>304800</xdr:colOff>
      <xdr:row>50</xdr:row>
      <xdr:rowOff>76200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</xdr:col>
      <xdr:colOff>0</xdr:colOff>
      <xdr:row>51</xdr:row>
      <xdr:rowOff>0</xdr:rowOff>
    </xdr:from>
    <xdr:to>
      <xdr:col>19</xdr:col>
      <xdr:colOff>304800</xdr:colOff>
      <xdr:row>65</xdr:row>
      <xdr:rowOff>76200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21</xdr:col>
      <xdr:colOff>0</xdr:colOff>
      <xdr:row>20</xdr:row>
      <xdr:rowOff>0</xdr:rowOff>
    </xdr:from>
    <xdr:to>
      <xdr:col>28</xdr:col>
      <xdr:colOff>304800</xdr:colOff>
      <xdr:row>34</xdr:row>
      <xdr:rowOff>76200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21</xdr:col>
      <xdr:colOff>0</xdr:colOff>
      <xdr:row>36</xdr:row>
      <xdr:rowOff>0</xdr:rowOff>
    </xdr:from>
    <xdr:to>
      <xdr:col>28</xdr:col>
      <xdr:colOff>304800</xdr:colOff>
      <xdr:row>50</xdr:row>
      <xdr:rowOff>76200</xdr:rowOff>
    </xdr:to>
    <xdr:graphicFrame macro="">
      <xdr:nvGraphicFramePr>
        <xdr:cNvPr id="9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21</xdr:col>
      <xdr:colOff>0</xdr:colOff>
      <xdr:row>51</xdr:row>
      <xdr:rowOff>0</xdr:rowOff>
    </xdr:from>
    <xdr:to>
      <xdr:col>28</xdr:col>
      <xdr:colOff>304800</xdr:colOff>
      <xdr:row>65</xdr:row>
      <xdr:rowOff>76200</xdr:rowOff>
    </xdr:to>
    <xdr:graphicFrame macro="">
      <xdr:nvGraphicFramePr>
        <xdr:cNvPr id="10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30</xdr:col>
      <xdr:colOff>4762</xdr:colOff>
      <xdr:row>19</xdr:row>
      <xdr:rowOff>185737</xdr:rowOff>
    </xdr:from>
    <xdr:to>
      <xdr:col>37</xdr:col>
      <xdr:colOff>309562</xdr:colOff>
      <xdr:row>34</xdr:row>
      <xdr:rowOff>71437</xdr:rowOff>
    </xdr:to>
    <xdr:graphicFrame macro="">
      <xdr:nvGraphicFramePr>
        <xdr:cNvPr id="11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30</xdr:col>
      <xdr:colOff>0</xdr:colOff>
      <xdr:row>36</xdr:row>
      <xdr:rowOff>0</xdr:rowOff>
    </xdr:from>
    <xdr:to>
      <xdr:col>37</xdr:col>
      <xdr:colOff>304800</xdr:colOff>
      <xdr:row>50</xdr:row>
      <xdr:rowOff>76200</xdr:rowOff>
    </xdr:to>
    <xdr:graphicFrame macro="">
      <xdr:nvGraphicFramePr>
        <xdr:cNvPr id="12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30</xdr:col>
      <xdr:colOff>0</xdr:colOff>
      <xdr:row>51</xdr:row>
      <xdr:rowOff>0</xdr:rowOff>
    </xdr:from>
    <xdr:to>
      <xdr:col>37</xdr:col>
      <xdr:colOff>304800</xdr:colOff>
      <xdr:row>65</xdr:row>
      <xdr:rowOff>76200</xdr:rowOff>
    </xdr:to>
    <xdr:graphicFrame macro="">
      <xdr:nvGraphicFramePr>
        <xdr:cNvPr id="13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12</xdr:col>
      <xdr:colOff>0</xdr:colOff>
      <xdr:row>67</xdr:row>
      <xdr:rowOff>0</xdr:rowOff>
    </xdr:from>
    <xdr:to>
      <xdr:col>19</xdr:col>
      <xdr:colOff>304800</xdr:colOff>
      <xdr:row>81</xdr:row>
      <xdr:rowOff>76200</xdr:rowOff>
    </xdr:to>
    <xdr:graphicFrame macro="">
      <xdr:nvGraphicFramePr>
        <xdr:cNvPr id="14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30</xdr:col>
      <xdr:colOff>0</xdr:colOff>
      <xdr:row>67</xdr:row>
      <xdr:rowOff>0</xdr:rowOff>
    </xdr:from>
    <xdr:to>
      <xdr:col>37</xdr:col>
      <xdr:colOff>304800</xdr:colOff>
      <xdr:row>81</xdr:row>
      <xdr:rowOff>76200</xdr:rowOff>
    </xdr:to>
    <xdr:graphicFrame macro="">
      <xdr:nvGraphicFramePr>
        <xdr:cNvPr id="15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39</xdr:col>
      <xdr:colOff>0</xdr:colOff>
      <xdr:row>67</xdr:row>
      <xdr:rowOff>0</xdr:rowOff>
    </xdr:from>
    <xdr:to>
      <xdr:col>46</xdr:col>
      <xdr:colOff>304800</xdr:colOff>
      <xdr:row>81</xdr:row>
      <xdr:rowOff>76200</xdr:rowOff>
    </xdr:to>
    <xdr:graphicFrame macro="">
      <xdr:nvGraphicFramePr>
        <xdr:cNvPr id="16" name="Chart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38</xdr:col>
      <xdr:colOff>0</xdr:colOff>
      <xdr:row>20</xdr:row>
      <xdr:rowOff>0</xdr:rowOff>
    </xdr:from>
    <xdr:to>
      <xdr:col>45</xdr:col>
      <xdr:colOff>304800</xdr:colOff>
      <xdr:row>34</xdr:row>
      <xdr:rowOff>76200</xdr:rowOff>
    </xdr:to>
    <xdr:graphicFrame macro="">
      <xdr:nvGraphicFramePr>
        <xdr:cNvPr id="17" name="Chart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12</xdr:col>
      <xdr:colOff>76200</xdr:colOff>
      <xdr:row>88</xdr:row>
      <xdr:rowOff>28575</xdr:rowOff>
    </xdr:from>
    <xdr:to>
      <xdr:col>19</xdr:col>
      <xdr:colOff>381000</xdr:colOff>
      <xdr:row>102</xdr:row>
      <xdr:rowOff>104775</xdr:rowOff>
    </xdr:to>
    <xdr:graphicFrame macro="">
      <xdr:nvGraphicFramePr>
        <xdr:cNvPr id="18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42862</xdr:colOff>
      <xdr:row>23</xdr:row>
      <xdr:rowOff>119062</xdr:rowOff>
    </xdr:from>
    <xdr:to>
      <xdr:col>12</xdr:col>
      <xdr:colOff>290512</xdr:colOff>
      <xdr:row>38</xdr:row>
      <xdr:rowOff>4762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28575</xdr:colOff>
      <xdr:row>38</xdr:row>
      <xdr:rowOff>171450</xdr:rowOff>
    </xdr:from>
    <xdr:to>
      <xdr:col>12</xdr:col>
      <xdr:colOff>276225</xdr:colOff>
      <xdr:row>53</xdr:row>
      <xdr:rowOff>57150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0</xdr:colOff>
      <xdr:row>55</xdr:row>
      <xdr:rowOff>0</xdr:rowOff>
    </xdr:from>
    <xdr:to>
      <xdr:col>12</xdr:col>
      <xdr:colOff>381000</xdr:colOff>
      <xdr:row>69</xdr:row>
      <xdr:rowOff>76200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52387</xdr:colOff>
      <xdr:row>23</xdr:row>
      <xdr:rowOff>119062</xdr:rowOff>
    </xdr:from>
    <xdr:to>
      <xdr:col>24</xdr:col>
      <xdr:colOff>176212</xdr:colOff>
      <xdr:row>38</xdr:row>
      <xdr:rowOff>4762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15</xdr:col>
      <xdr:colOff>0</xdr:colOff>
      <xdr:row>39</xdr:row>
      <xdr:rowOff>0</xdr:rowOff>
    </xdr:from>
    <xdr:to>
      <xdr:col>24</xdr:col>
      <xdr:colOff>123825</xdr:colOff>
      <xdr:row>53</xdr:row>
      <xdr:rowOff>76200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15</xdr:col>
      <xdr:colOff>0</xdr:colOff>
      <xdr:row>55</xdr:row>
      <xdr:rowOff>0</xdr:rowOff>
    </xdr:from>
    <xdr:to>
      <xdr:col>24</xdr:col>
      <xdr:colOff>123825</xdr:colOff>
      <xdr:row>69</xdr:row>
      <xdr:rowOff>76200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27</xdr:col>
      <xdr:colOff>0</xdr:colOff>
      <xdr:row>24</xdr:row>
      <xdr:rowOff>0</xdr:rowOff>
    </xdr:from>
    <xdr:to>
      <xdr:col>34</xdr:col>
      <xdr:colOff>76200</xdr:colOff>
      <xdr:row>38</xdr:row>
      <xdr:rowOff>76200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2"/>
  <sheetViews>
    <sheetView tabSelected="1" topLeftCell="B1" workbookViewId="0">
      <selection activeCell="B1" sqref="B1"/>
    </sheetView>
  </sheetViews>
  <sheetFormatPr defaultRowHeight="15" x14ac:dyDescent="0.25"/>
  <cols>
    <col min="1" max="1" width="30.7109375" bestFit="1" customWidth="1"/>
    <col min="2" max="2" width="9.5703125" bestFit="1" customWidth="1"/>
    <col min="3" max="3" width="2" bestFit="1" customWidth="1"/>
    <col min="4" max="4" width="6.42578125" bestFit="1" customWidth="1"/>
    <col min="5" max="5" width="7" bestFit="1" customWidth="1"/>
    <col min="6" max="6" width="6.42578125" bestFit="1" customWidth="1"/>
    <col min="7" max="7" width="5.85546875" customWidth="1"/>
  </cols>
  <sheetData>
    <row r="1" spans="1:19" x14ac:dyDescent="0.25">
      <c r="B1" s="16" t="s">
        <v>94</v>
      </c>
      <c r="R1" s="63" t="s">
        <v>73</v>
      </c>
      <c r="S1" s="63"/>
    </row>
    <row r="3" spans="1:19" x14ac:dyDescent="0.25">
      <c r="B3" t="s">
        <v>36</v>
      </c>
    </row>
    <row r="4" spans="1:19" x14ac:dyDescent="0.25">
      <c r="B4" s="3"/>
      <c r="G4" s="4"/>
      <c r="H4" s="61" t="s">
        <v>7</v>
      </c>
      <c r="I4" s="61"/>
      <c r="J4" s="61"/>
      <c r="K4" s="61"/>
      <c r="L4" s="61"/>
      <c r="M4" s="62" t="s">
        <v>8</v>
      </c>
      <c r="N4" s="62"/>
      <c r="O4" s="62"/>
      <c r="P4" s="62"/>
      <c r="Q4" s="62"/>
      <c r="S4" t="s">
        <v>19</v>
      </c>
    </row>
    <row r="5" spans="1:19" ht="45" x14ac:dyDescent="0.25">
      <c r="A5" s="6" t="s">
        <v>4</v>
      </c>
      <c r="B5" s="7" t="s">
        <v>0</v>
      </c>
      <c r="C5" s="6" t="s">
        <v>1</v>
      </c>
      <c r="D5" s="8" t="s">
        <v>5</v>
      </c>
      <c r="E5" s="6" t="s">
        <v>2</v>
      </c>
      <c r="F5" s="6" t="s">
        <v>3</v>
      </c>
      <c r="G5" s="9" t="s">
        <v>6</v>
      </c>
      <c r="H5" s="12" t="s">
        <v>9</v>
      </c>
      <c r="I5" s="12" t="s">
        <v>10</v>
      </c>
      <c r="J5" s="12" t="s">
        <v>11</v>
      </c>
      <c r="K5" s="13" t="s">
        <v>12</v>
      </c>
      <c r="L5" s="13" t="s">
        <v>13</v>
      </c>
      <c r="M5" s="12" t="s">
        <v>9</v>
      </c>
      <c r="N5" s="12" t="s">
        <v>10</v>
      </c>
      <c r="O5" s="12" t="s">
        <v>11</v>
      </c>
      <c r="P5" s="13" t="s">
        <v>12</v>
      </c>
      <c r="Q5" s="13" t="s">
        <v>13</v>
      </c>
    </row>
    <row r="6" spans="1:19" x14ac:dyDescent="0.25">
      <c r="A6" s="1" t="s">
        <v>16</v>
      </c>
      <c r="B6" s="2">
        <v>1510.2868000000001</v>
      </c>
      <c r="C6" s="1">
        <v>3</v>
      </c>
      <c r="D6" s="1">
        <v>0</v>
      </c>
      <c r="E6" s="1">
        <v>556.44000000000005</v>
      </c>
      <c r="F6" s="1">
        <v>8593</v>
      </c>
      <c r="G6" s="5">
        <v>32.578299999999999</v>
      </c>
      <c r="H6" s="11">
        <v>0.87005604765813449</v>
      </c>
      <c r="I6" s="11">
        <v>0.8036107944671429</v>
      </c>
      <c r="J6" s="11">
        <v>0.88707266883808766</v>
      </c>
      <c r="K6" s="11">
        <v>0.85357983698778828</v>
      </c>
      <c r="L6" s="11">
        <v>3.600990842271113E-2</v>
      </c>
      <c r="M6" s="11">
        <v>0.71154318190730015</v>
      </c>
      <c r="N6" s="11">
        <v>0.66131137935103301</v>
      </c>
      <c r="O6" s="11">
        <v>0.7092727200350305</v>
      </c>
      <c r="P6" s="11">
        <v>0.69404242709778785</v>
      </c>
      <c r="Q6" s="11">
        <v>2.3162899418806476E-2</v>
      </c>
      <c r="S6" s="39">
        <f>_xlfn.T.TEST(H6:J6,M6:O6,2,2)</f>
        <v>6.2142918217233719E-3</v>
      </c>
    </row>
    <row r="7" spans="1:19" x14ac:dyDescent="0.25">
      <c r="A7" s="1" t="s">
        <v>17</v>
      </c>
      <c r="B7" s="2">
        <v>1205.7348999999999</v>
      </c>
      <c r="C7" s="1">
        <v>4</v>
      </c>
      <c r="D7" s="1">
        <v>-4.8499999999999996</v>
      </c>
      <c r="E7" s="1">
        <v>320.7</v>
      </c>
      <c r="F7" s="1"/>
      <c r="G7" s="5"/>
      <c r="H7" s="11">
        <v>9.3575669374210024E-2</v>
      </c>
      <c r="I7" s="11">
        <v>0.10908134900862757</v>
      </c>
      <c r="J7" s="11">
        <v>4.4815960944100369E-2</v>
      </c>
      <c r="K7" s="11">
        <v>8.2490993108979324E-2</v>
      </c>
      <c r="L7" s="11">
        <v>2.7382020399035482E-2</v>
      </c>
      <c r="M7" s="11">
        <v>0.10846232731862988</v>
      </c>
      <c r="N7" s="11">
        <v>0.15398764442159674</v>
      </c>
      <c r="O7" s="11">
        <v>9.9042447885567195E-2</v>
      </c>
      <c r="P7" s="11">
        <v>0.12049747320859794</v>
      </c>
      <c r="Q7" s="11">
        <v>2.3991348552347479E-2</v>
      </c>
      <c r="S7" s="14">
        <f t="shared" ref="S7:S8" si="0">_xlfn.T.TEST(H7:J7,M7:O7,2,2)</f>
        <v>0.21388125180125622</v>
      </c>
    </row>
    <row r="8" spans="1:19" x14ac:dyDescent="0.25">
      <c r="A8" s="1" t="s">
        <v>18</v>
      </c>
      <c r="B8" s="2">
        <v>1558.9678666666666</v>
      </c>
      <c r="C8" s="1">
        <v>3</v>
      </c>
      <c r="D8" s="1">
        <v>-0.6</v>
      </c>
      <c r="E8" s="1">
        <v>177.39</v>
      </c>
      <c r="F8" s="1">
        <v>8590</v>
      </c>
      <c r="G8" s="5">
        <v>32.5578</v>
      </c>
      <c r="H8" s="11">
        <v>3.6368282967655513E-2</v>
      </c>
      <c r="I8" s="11">
        <v>8.7307856524229538E-2</v>
      </c>
      <c r="J8" s="11">
        <v>6.8111370217811995E-2</v>
      </c>
      <c r="K8" s="11">
        <v>6.3929169903232344E-2</v>
      </c>
      <c r="L8" s="11">
        <v>2.1005207896056876E-2</v>
      </c>
      <c r="M8" s="11">
        <v>0.17999449077406995</v>
      </c>
      <c r="N8" s="11">
        <v>0.18470097622737025</v>
      </c>
      <c r="O8" s="11">
        <v>0.19168483207940237</v>
      </c>
      <c r="P8" s="11">
        <v>0.18546009969361418</v>
      </c>
      <c r="Q8" s="11">
        <v>4.8026535225534081E-3</v>
      </c>
      <c r="S8" s="39">
        <f t="shared" si="0"/>
        <v>1.338820582321908E-3</v>
      </c>
    </row>
    <row r="9" spans="1:19" x14ac:dyDescent="0.25">
      <c r="B9" s="3"/>
      <c r="G9" s="4"/>
      <c r="H9" s="15"/>
      <c r="I9" s="15"/>
      <c r="J9" s="15"/>
      <c r="M9" s="15"/>
      <c r="N9" s="15"/>
      <c r="O9" s="15"/>
      <c r="S9" s="14"/>
    </row>
    <row r="10" spans="1:19" x14ac:dyDescent="0.25">
      <c r="A10" s="19" t="s">
        <v>15</v>
      </c>
      <c r="S10" s="14"/>
    </row>
    <row r="11" spans="1:19" x14ac:dyDescent="0.25">
      <c r="A11" s="16">
        <v>1</v>
      </c>
      <c r="H11" s="20">
        <f>SUM(H6:H7)</f>
        <v>0.96363171703234451</v>
      </c>
      <c r="I11" s="20">
        <f t="shared" ref="I11:J11" si="1">SUM(I6:I7)</f>
        <v>0.91269214347577043</v>
      </c>
      <c r="J11" s="20">
        <f t="shared" si="1"/>
        <v>0.931888629782188</v>
      </c>
      <c r="K11" s="20">
        <f>AVERAGE(H11:J11)</f>
        <v>0.93607083009676761</v>
      </c>
      <c r="L11" s="20">
        <f>_xlfn.STDEV.P(H11:J11)</f>
        <v>2.1005207896056918E-2</v>
      </c>
      <c r="M11" s="20">
        <f t="shared" ref="M11:O11" si="2">SUM(M6:M7)</f>
        <v>0.82000550922593007</v>
      </c>
      <c r="N11" s="20">
        <f t="shared" si="2"/>
        <v>0.81529902377262975</v>
      </c>
      <c r="O11" s="20">
        <f t="shared" si="2"/>
        <v>0.80831516792059765</v>
      </c>
      <c r="P11" s="20">
        <f>AVERAGE(M11:O11)</f>
        <v>0.81453990030638579</v>
      </c>
      <c r="Q11" s="20">
        <f>_xlfn.STDEV.P(M11:O11)</f>
        <v>4.8026535225534064E-3</v>
      </c>
      <c r="S11" s="39">
        <f t="shared" ref="S11:S12" si="3">_xlfn.T.TEST(H11:J11,M11:O11,2,2)</f>
        <v>1.3388205823219143E-3</v>
      </c>
    </row>
    <row r="12" spans="1:19" x14ac:dyDescent="0.25">
      <c r="A12" s="16">
        <v>2</v>
      </c>
      <c r="H12" s="20">
        <f>H8</f>
        <v>3.6368282967655513E-2</v>
      </c>
      <c r="I12" s="20">
        <f t="shared" ref="I12:J12" si="4">I8</f>
        <v>8.7307856524229538E-2</v>
      </c>
      <c r="J12" s="20">
        <f t="shared" si="4"/>
        <v>6.8111370217811995E-2</v>
      </c>
      <c r="K12" s="20">
        <f>AVERAGE(H12:J12)</f>
        <v>6.3929169903232344E-2</v>
      </c>
      <c r="L12" s="20">
        <f>_xlfn.STDEV.P(H12:J12)</f>
        <v>2.1005207896056876E-2</v>
      </c>
      <c r="M12" s="20">
        <f t="shared" ref="M12:O12" si="5">M8</f>
        <v>0.17999449077406995</v>
      </c>
      <c r="N12" s="20">
        <f t="shared" si="5"/>
        <v>0.18470097622737025</v>
      </c>
      <c r="O12" s="20">
        <f t="shared" si="5"/>
        <v>0.19168483207940237</v>
      </c>
      <c r="P12" s="20">
        <f>AVERAGE(M12:O12)</f>
        <v>0.18546009969361418</v>
      </c>
      <c r="Q12" s="20">
        <f>_xlfn.STDEV.P(M12:O12)</f>
        <v>4.8026535225534081E-3</v>
      </c>
      <c r="S12" s="39">
        <f t="shared" si="3"/>
        <v>1.338820582321908E-3</v>
      </c>
    </row>
  </sheetData>
  <mergeCells count="3">
    <mergeCell ref="H4:L4"/>
    <mergeCell ref="M4:Q4"/>
    <mergeCell ref="R1:S1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4"/>
  <sheetViews>
    <sheetView workbookViewId="0"/>
  </sheetViews>
  <sheetFormatPr defaultRowHeight="15" x14ac:dyDescent="0.25"/>
  <cols>
    <col min="1" max="1" width="30.7109375" bestFit="1" customWidth="1"/>
    <col min="2" max="2" width="9.5703125" bestFit="1" customWidth="1"/>
    <col min="3" max="3" width="2" bestFit="1" customWidth="1"/>
    <col min="4" max="4" width="6.42578125" bestFit="1" customWidth="1"/>
    <col min="5" max="7" width="7.85546875" bestFit="1" customWidth="1"/>
    <col min="8" max="8" width="6.140625" bestFit="1" customWidth="1"/>
    <col min="9" max="9" width="5.140625" bestFit="1" customWidth="1"/>
    <col min="10" max="12" width="7.85546875" bestFit="1" customWidth="1"/>
    <col min="13" max="13" width="6.140625" bestFit="1" customWidth="1"/>
    <col min="14" max="14" width="5.140625" bestFit="1" customWidth="1"/>
    <col min="15" max="15" width="9.140625" customWidth="1"/>
    <col min="16" max="18" width="7.85546875" bestFit="1" customWidth="1"/>
    <col min="19" max="19" width="6.140625" bestFit="1" customWidth="1"/>
    <col min="20" max="20" width="5.140625" bestFit="1" customWidth="1"/>
    <col min="21" max="23" width="7.85546875" bestFit="1" customWidth="1"/>
    <col min="24" max="24" width="6.140625" bestFit="1" customWidth="1"/>
    <col min="25" max="25" width="5.140625" bestFit="1" customWidth="1"/>
    <col min="28" max="28" width="12.5703125" bestFit="1" customWidth="1"/>
  </cols>
  <sheetData>
    <row r="1" spans="1:28" x14ac:dyDescent="0.25">
      <c r="A1" s="16" t="s">
        <v>95</v>
      </c>
    </row>
    <row r="3" spans="1:28" x14ac:dyDescent="0.25">
      <c r="A3" t="s">
        <v>35</v>
      </c>
      <c r="E3" s="64" t="s">
        <v>34</v>
      </c>
      <c r="F3" s="65"/>
      <c r="G3" s="65"/>
      <c r="H3" s="65"/>
      <c r="I3" s="65"/>
      <c r="J3" s="62" t="s">
        <v>33</v>
      </c>
      <c r="K3" s="62"/>
      <c r="L3" s="62"/>
      <c r="M3" s="62"/>
      <c r="N3" s="62"/>
      <c r="O3" s="31"/>
      <c r="P3" s="66" t="s">
        <v>7</v>
      </c>
      <c r="Q3" s="67"/>
      <c r="R3" s="67"/>
      <c r="S3" s="67"/>
      <c r="T3" s="67"/>
      <c r="U3" s="66" t="s">
        <v>8</v>
      </c>
      <c r="V3" s="67"/>
      <c r="W3" s="67"/>
      <c r="X3" s="67"/>
      <c r="Y3" s="67"/>
    </row>
    <row r="4" spans="1:28" ht="32.25" customHeight="1" x14ac:dyDescent="0.25">
      <c r="A4" s="29" t="s">
        <v>32</v>
      </c>
      <c r="B4" s="30" t="s">
        <v>0</v>
      </c>
      <c r="C4" s="29" t="s">
        <v>1</v>
      </c>
      <c r="D4" s="29" t="s">
        <v>5</v>
      </c>
      <c r="E4" s="12" t="s">
        <v>9</v>
      </c>
      <c r="F4" s="12" t="s">
        <v>10</v>
      </c>
      <c r="G4" s="12" t="s">
        <v>11</v>
      </c>
      <c r="H4" s="13" t="s">
        <v>30</v>
      </c>
      <c r="I4" s="13" t="s">
        <v>29</v>
      </c>
      <c r="J4" s="12" t="s">
        <v>9</v>
      </c>
      <c r="K4" s="12" t="s">
        <v>10</v>
      </c>
      <c r="L4" s="12" t="s">
        <v>11</v>
      </c>
      <c r="M4" s="13" t="s">
        <v>30</v>
      </c>
      <c r="N4" s="13" t="s">
        <v>29</v>
      </c>
      <c r="O4" s="13" t="s">
        <v>31</v>
      </c>
      <c r="P4" s="12" t="s">
        <v>9</v>
      </c>
      <c r="Q4" s="12" t="s">
        <v>10</v>
      </c>
      <c r="R4" s="12" t="s">
        <v>11</v>
      </c>
      <c r="S4" s="13" t="s">
        <v>30</v>
      </c>
      <c r="T4" s="13" t="s">
        <v>29</v>
      </c>
      <c r="U4" s="12" t="s">
        <v>9</v>
      </c>
      <c r="V4" s="12" t="s">
        <v>10</v>
      </c>
      <c r="W4" s="12" t="s">
        <v>11</v>
      </c>
      <c r="X4" s="13" t="s">
        <v>30</v>
      </c>
      <c r="Y4" s="13" t="s">
        <v>29</v>
      </c>
      <c r="Z4" s="13" t="s">
        <v>28</v>
      </c>
      <c r="AB4" s="13" t="s">
        <v>27</v>
      </c>
    </row>
    <row r="5" spans="1:28" x14ac:dyDescent="0.25">
      <c r="A5" s="27" t="s">
        <v>26</v>
      </c>
      <c r="B5" s="26">
        <f xml:space="preserve"> 1268.1237+0.25</f>
        <v>1268.3737000000001</v>
      </c>
      <c r="C5" s="25">
        <v>4</v>
      </c>
      <c r="D5" s="24">
        <v>0.9</v>
      </c>
      <c r="E5" s="1">
        <v>0</v>
      </c>
      <c r="F5" s="1">
        <v>0</v>
      </c>
      <c r="G5" s="1">
        <v>0</v>
      </c>
      <c r="H5" s="20">
        <v>0</v>
      </c>
      <c r="I5" s="20">
        <v>0</v>
      </c>
      <c r="J5" s="1">
        <v>0</v>
      </c>
      <c r="K5" s="1">
        <v>0</v>
      </c>
      <c r="L5" s="1">
        <v>0</v>
      </c>
      <c r="M5" s="20">
        <v>0</v>
      </c>
      <c r="N5" s="20">
        <v>0</v>
      </c>
      <c r="O5" s="28"/>
      <c r="P5" s="20">
        <v>1.7659979652256668E-2</v>
      </c>
      <c r="Q5" s="20">
        <v>1.4934754152653272E-2</v>
      </c>
      <c r="R5" s="20">
        <v>1.5563519189431755E-2</v>
      </c>
      <c r="S5" s="20">
        <v>1.6052750998113898E-2</v>
      </c>
      <c r="T5" s="20">
        <v>1.1651106751125826E-3</v>
      </c>
      <c r="U5" s="20">
        <v>2.1199606121878229E-2</v>
      </c>
      <c r="V5" s="20">
        <v>2.1947509456903574E-2</v>
      </c>
      <c r="W5" s="20">
        <v>2.2085885062336406E-2</v>
      </c>
      <c r="X5" s="20">
        <v>2.1744333547039401E-2</v>
      </c>
      <c r="Y5" s="20">
        <v>3.8930102135046067E-4</v>
      </c>
      <c r="Z5" s="22">
        <f t="shared" ref="Z5:Z12" si="0">_xlfn.T.TEST(P5:R5,U5:W5,2,2)</f>
        <v>2.8051857402989675E-3</v>
      </c>
      <c r="AB5" s="28"/>
    </row>
    <row r="6" spans="1:28" x14ac:dyDescent="0.25">
      <c r="A6" s="27" t="s">
        <v>25</v>
      </c>
      <c r="B6" s="26">
        <v>1073.1188</v>
      </c>
      <c r="C6" s="25">
        <v>5</v>
      </c>
      <c r="D6" s="24">
        <v>-0.4</v>
      </c>
      <c r="E6" s="1">
        <v>0</v>
      </c>
      <c r="F6" s="1">
        <v>0</v>
      </c>
      <c r="G6" s="1">
        <v>0</v>
      </c>
      <c r="H6" s="20">
        <v>0</v>
      </c>
      <c r="I6" s="20">
        <v>0</v>
      </c>
      <c r="J6" s="20">
        <v>3.345011553413962E-3</v>
      </c>
      <c r="K6" s="20">
        <v>3.0357637826867712E-3</v>
      </c>
      <c r="L6" s="20">
        <v>1.8211553952996705E-3</v>
      </c>
      <c r="M6" s="20">
        <v>2.7339769104668013E-3</v>
      </c>
      <c r="N6" s="20">
        <v>6.5769338592738715E-4</v>
      </c>
      <c r="O6" s="28"/>
      <c r="P6" s="20">
        <v>2.8086356459811217E-2</v>
      </c>
      <c r="Q6" s="20">
        <v>6.8592002198504401E-3</v>
      </c>
      <c r="R6" s="20">
        <v>1.6853022625141545E-2</v>
      </c>
      <c r="S6" s="20">
        <v>1.7266193101601067E-2</v>
      </c>
      <c r="T6" s="20">
        <v>8.670873577323485E-3</v>
      </c>
      <c r="U6" s="20">
        <v>1.0072394769715637E-2</v>
      </c>
      <c r="V6" s="20">
        <v>1.1994055079801945E-2</v>
      </c>
      <c r="W6" s="20">
        <v>1.2825882799031777E-2</v>
      </c>
      <c r="X6" s="20">
        <v>1.1630777549516453E-2</v>
      </c>
      <c r="Y6" s="20">
        <v>1.1530834040098935E-3</v>
      </c>
      <c r="Z6" s="28">
        <f t="shared" si="0"/>
        <v>0.41377727157980843</v>
      </c>
      <c r="AB6" s="28"/>
    </row>
    <row r="7" spans="1:28" x14ac:dyDescent="0.25">
      <c r="A7" s="27" t="s">
        <v>16</v>
      </c>
      <c r="B7" s="26">
        <v>1087.9268</v>
      </c>
      <c r="C7" s="25">
        <v>5</v>
      </c>
      <c r="D7" s="24">
        <v>0.2</v>
      </c>
      <c r="E7" s="20">
        <v>1.0527854720571352E-2</v>
      </c>
      <c r="F7" s="20">
        <v>8.7262625652987664E-3</v>
      </c>
      <c r="G7" s="20">
        <v>2.6600735136560683E-2</v>
      </c>
      <c r="H7" s="20">
        <v>1.5284950807476933E-2</v>
      </c>
      <c r="I7" s="20">
        <v>8.0352002592857224E-3</v>
      </c>
      <c r="J7" s="20">
        <v>4.9435054855480588E-2</v>
      </c>
      <c r="K7" s="20">
        <v>1.7338351594003269E-2</v>
      </c>
      <c r="L7" s="20">
        <v>1.9584516038266407E-2</v>
      </c>
      <c r="M7" s="20">
        <v>2.8785974162583421E-2</v>
      </c>
      <c r="N7" s="20">
        <v>1.4629871582348259E-2</v>
      </c>
      <c r="O7" s="28">
        <f t="shared" ref="O7:O12" si="1">_xlfn.T.TEST(E7:G7,J7:L7,2,2)</f>
        <v>0.31646432559617893</v>
      </c>
      <c r="P7" s="20">
        <v>0.1497601375364099</v>
      </c>
      <c r="Q7" s="20">
        <v>0.14729163579964757</v>
      </c>
      <c r="R7" s="20">
        <v>0.14932652138505198</v>
      </c>
      <c r="S7" s="20">
        <v>0.1487927649070365</v>
      </c>
      <c r="T7" s="20">
        <v>1.0761187014659947E-3</v>
      </c>
      <c r="U7" s="20">
        <v>0.1638447091028167</v>
      </c>
      <c r="V7" s="20">
        <v>0.19501305205284142</v>
      </c>
      <c r="W7" s="20">
        <v>0.17560852556201023</v>
      </c>
      <c r="X7" s="20">
        <v>0.17815542890588945</v>
      </c>
      <c r="Y7" s="20">
        <v>1.2851236984427769E-2</v>
      </c>
      <c r="Z7" s="22">
        <f t="shared" si="0"/>
        <v>3.2282248845160545E-2</v>
      </c>
      <c r="AB7" s="22">
        <f t="shared" ref="AB7:AB12" si="2">_xlfn.T.TEST(E7:G7,P7:R7,2,2)</f>
        <v>2.0145279086974262E-5</v>
      </c>
    </row>
    <row r="8" spans="1:28" x14ac:dyDescent="0.25">
      <c r="A8" s="27" t="s">
        <v>17</v>
      </c>
      <c r="B8" s="26">
        <v>1146.146</v>
      </c>
      <c r="C8" s="25"/>
      <c r="D8" s="24">
        <v>0.3</v>
      </c>
      <c r="E8" s="20">
        <v>0.47100108356880382</v>
      </c>
      <c r="F8" s="20">
        <v>0.52088689495203411</v>
      </c>
      <c r="G8" s="20">
        <v>0.52340837754277891</v>
      </c>
      <c r="H8" s="20">
        <v>0.50509878535453889</v>
      </c>
      <c r="I8" s="20">
        <v>2.4132680731262197E-2</v>
      </c>
      <c r="J8" s="20">
        <v>0.46845951148882098</v>
      </c>
      <c r="K8" s="20">
        <v>0.47511284848813357</v>
      </c>
      <c r="L8" s="20">
        <v>0.4937242870601965</v>
      </c>
      <c r="M8" s="20">
        <v>0.47909888234571701</v>
      </c>
      <c r="N8" s="20">
        <v>1.0692476189774581E-2</v>
      </c>
      <c r="O8" s="28">
        <f t="shared" si="1"/>
        <v>0.23603879893453719</v>
      </c>
      <c r="P8" s="20">
        <v>0.51108046118896922</v>
      </c>
      <c r="Q8" s="20">
        <v>0.49901775659463238</v>
      </c>
      <c r="R8" s="20">
        <v>0.49895065523071175</v>
      </c>
      <c r="S8" s="20">
        <v>0.50301629100477108</v>
      </c>
      <c r="T8" s="20">
        <v>5.7022952231560366E-3</v>
      </c>
      <c r="U8" s="20">
        <v>0.42843259172815373</v>
      </c>
      <c r="V8" s="20">
        <v>0.40511162988008415</v>
      </c>
      <c r="W8" s="20">
        <v>0.43610747715647474</v>
      </c>
      <c r="X8" s="20">
        <v>0.42321723292157087</v>
      </c>
      <c r="Y8" s="20">
        <v>1.318043025869246E-2</v>
      </c>
      <c r="Z8" s="22">
        <f t="shared" si="0"/>
        <v>1.4169559419185609E-3</v>
      </c>
      <c r="AB8" s="28">
        <f t="shared" si="2"/>
        <v>0.91118556085537417</v>
      </c>
    </row>
    <row r="9" spans="1:28" x14ac:dyDescent="0.25">
      <c r="A9" s="27" t="s">
        <v>24</v>
      </c>
      <c r="B9" s="26">
        <v>1204.3641</v>
      </c>
      <c r="C9" s="25">
        <v>5</v>
      </c>
      <c r="D9" s="24">
        <v>-0.5</v>
      </c>
      <c r="E9" s="20">
        <v>0.39066374657532638</v>
      </c>
      <c r="F9" s="20">
        <v>0.33225262675026207</v>
      </c>
      <c r="G9" s="20">
        <v>0.26493944895369015</v>
      </c>
      <c r="H9" s="20">
        <v>0.32928527409309288</v>
      </c>
      <c r="I9" s="20">
        <v>5.1369599566653143E-2</v>
      </c>
      <c r="J9" s="20">
        <v>0.26922513708771517</v>
      </c>
      <c r="K9" s="20">
        <v>0.28946390389878818</v>
      </c>
      <c r="L9" s="20">
        <v>0.27435714911948805</v>
      </c>
      <c r="M9" s="20">
        <v>0.2776820633686638</v>
      </c>
      <c r="N9" s="20">
        <v>8.5904292318652112E-3</v>
      </c>
      <c r="O9" s="28">
        <f t="shared" si="1"/>
        <v>0.23377213083452802</v>
      </c>
      <c r="P9" s="20">
        <v>0.21028571457013898</v>
      </c>
      <c r="Q9" s="20">
        <v>0.25439047225751132</v>
      </c>
      <c r="R9" s="20">
        <v>0.21415897266111791</v>
      </c>
      <c r="S9" s="20">
        <v>0.22627838649625609</v>
      </c>
      <c r="T9" s="20">
        <v>1.9941039030868999E-2</v>
      </c>
      <c r="U9" s="20">
        <v>0.17946004557095871</v>
      </c>
      <c r="V9" s="20">
        <v>0.15385401596815981</v>
      </c>
      <c r="W9" s="20">
        <v>0.1538153794279046</v>
      </c>
      <c r="X9" s="20">
        <v>0.16237648032234106</v>
      </c>
      <c r="Y9" s="20">
        <v>1.2079915132107887E-2</v>
      </c>
      <c r="Z9" s="22">
        <f t="shared" si="0"/>
        <v>1.7899592652526535E-2</v>
      </c>
      <c r="AB9" s="28">
        <f t="shared" si="2"/>
        <v>5.7363963213681708E-2</v>
      </c>
    </row>
    <row r="10" spans="1:28" x14ac:dyDescent="0.25">
      <c r="A10" s="27" t="s">
        <v>18</v>
      </c>
      <c r="B10" s="26">
        <v>1396.1667</v>
      </c>
      <c r="C10" s="25">
        <v>4</v>
      </c>
      <c r="D10" s="24">
        <v>0.5</v>
      </c>
      <c r="E10" s="20">
        <v>1.066644682833807E-2</v>
      </c>
      <c r="F10" s="20">
        <v>1.2551944054031806E-2</v>
      </c>
      <c r="G10" s="20">
        <v>1.533388433254922E-2</v>
      </c>
      <c r="H10" s="20">
        <v>1.2850758404973031E-2</v>
      </c>
      <c r="I10" s="20">
        <v>1.9171525284781981E-3</v>
      </c>
      <c r="J10" s="20">
        <v>2.9190869323447981E-2</v>
      </c>
      <c r="K10" s="20">
        <v>2.461052770747825E-2</v>
      </c>
      <c r="L10" s="20">
        <v>2.8860151726501498E-2</v>
      </c>
      <c r="M10" s="20">
        <v>2.7553849585809243E-2</v>
      </c>
      <c r="N10" s="20">
        <v>2.0856176210464102E-3</v>
      </c>
      <c r="O10" s="22">
        <f t="shared" si="1"/>
        <v>1.834253504813292E-3</v>
      </c>
      <c r="P10" s="20">
        <v>2.6923678043749639E-2</v>
      </c>
      <c r="Q10" s="20">
        <v>3.2583333534220063E-2</v>
      </c>
      <c r="R10" s="20">
        <v>4.5880197095421626E-2</v>
      </c>
      <c r="S10" s="20">
        <v>3.5129069557797106E-2</v>
      </c>
      <c r="T10" s="20">
        <v>7.9455640691480211E-3</v>
      </c>
      <c r="U10" s="20">
        <v>7.9953455942022911E-2</v>
      </c>
      <c r="V10" s="20">
        <v>8.6311527384299438E-2</v>
      </c>
      <c r="W10" s="20">
        <v>8.1015115221731424E-2</v>
      </c>
      <c r="X10" s="20">
        <v>8.2426699516017929E-2</v>
      </c>
      <c r="Y10" s="20">
        <v>2.7809705477501098E-3</v>
      </c>
      <c r="Z10" s="22">
        <f t="shared" si="0"/>
        <v>1.3585806049118355E-3</v>
      </c>
      <c r="AB10" s="22">
        <f t="shared" si="2"/>
        <v>1.8230188949624852E-2</v>
      </c>
    </row>
    <row r="11" spans="1:28" x14ac:dyDescent="0.25">
      <c r="A11" s="27" t="s">
        <v>23</v>
      </c>
      <c r="B11" s="26">
        <v>1175.3572999999999</v>
      </c>
      <c r="C11" s="25">
        <v>5</v>
      </c>
      <c r="D11" s="24">
        <v>0.1</v>
      </c>
      <c r="E11" s="20">
        <v>8.6631476873966079E-2</v>
      </c>
      <c r="F11" s="20">
        <v>0.10726348596896472</v>
      </c>
      <c r="G11" s="20">
        <v>0.13625146285582423</v>
      </c>
      <c r="H11" s="20">
        <v>0.11004880856625167</v>
      </c>
      <c r="I11" s="20">
        <v>2.0352792907250946E-2</v>
      </c>
      <c r="J11" s="20">
        <v>0.13732282811432547</v>
      </c>
      <c r="K11" s="20">
        <v>0.14795400051995122</v>
      </c>
      <c r="L11" s="20">
        <v>0.13899897993981641</v>
      </c>
      <c r="M11" s="20">
        <v>0.14142526952469772</v>
      </c>
      <c r="N11" s="20">
        <v>4.6669488635018748E-3</v>
      </c>
      <c r="O11" s="28">
        <f t="shared" si="1"/>
        <v>0.1007684960908795</v>
      </c>
      <c r="P11" s="20">
        <v>4.8745935926509207E-2</v>
      </c>
      <c r="Q11" s="20">
        <v>3.8643499048816775E-2</v>
      </c>
      <c r="R11" s="20">
        <v>5.4599216875877675E-2</v>
      </c>
      <c r="S11" s="20">
        <v>4.7329550617067888E-2</v>
      </c>
      <c r="T11" s="20">
        <v>6.5904397098017747E-3</v>
      </c>
      <c r="U11" s="20">
        <v>8.4490463097451229E-2</v>
      </c>
      <c r="V11" s="20">
        <v>9.122886506915763E-2</v>
      </c>
      <c r="W11" s="20">
        <v>8.9969298419654883E-2</v>
      </c>
      <c r="X11" s="20">
        <v>8.8562875528754581E-2</v>
      </c>
      <c r="Y11" s="20">
        <v>2.9251819651787418E-3</v>
      </c>
      <c r="Z11" s="22">
        <f t="shared" si="0"/>
        <v>1.2703598581536712E-3</v>
      </c>
      <c r="AB11" s="22">
        <f t="shared" si="2"/>
        <v>1.4305494808154224E-2</v>
      </c>
    </row>
    <row r="12" spans="1:28" x14ac:dyDescent="0.25">
      <c r="A12" s="27" t="s">
        <v>22</v>
      </c>
      <c r="B12" s="26">
        <v>1146.3496</v>
      </c>
      <c r="C12" s="25">
        <v>5</v>
      </c>
      <c r="D12" s="24">
        <v>-0.1</v>
      </c>
      <c r="E12" s="20">
        <v>3.0509391432994297E-2</v>
      </c>
      <c r="F12" s="20">
        <v>1.8318785709408546E-2</v>
      </c>
      <c r="G12" s="20">
        <v>3.3466091178596745E-2</v>
      </c>
      <c r="H12" s="20">
        <v>2.7431422773666531E-2</v>
      </c>
      <c r="I12" s="20">
        <v>6.5556913718832904E-3</v>
      </c>
      <c r="J12" s="20">
        <v>4.3021587576795854E-2</v>
      </c>
      <c r="K12" s="20">
        <v>4.248460400895876E-2</v>
      </c>
      <c r="L12" s="20">
        <v>4.265376072043147E-2</v>
      </c>
      <c r="M12" s="20">
        <v>4.2719984102062035E-2</v>
      </c>
      <c r="N12" s="20">
        <v>2.2416807717678234E-4</v>
      </c>
      <c r="O12" s="22">
        <f t="shared" si="1"/>
        <v>3.0041141014994388E-2</v>
      </c>
      <c r="P12" s="20">
        <v>7.457736622155149E-3</v>
      </c>
      <c r="Q12" s="20">
        <v>6.2793483926681659E-3</v>
      </c>
      <c r="R12" s="20">
        <v>4.6678949372457321E-3</v>
      </c>
      <c r="S12" s="20">
        <v>6.1349933173563487E-3</v>
      </c>
      <c r="T12" s="20">
        <v>1.1435129929420024E-3</v>
      </c>
      <c r="U12" s="20">
        <v>3.2546733667002829E-2</v>
      </c>
      <c r="V12" s="20">
        <v>3.4539345108752013E-2</v>
      </c>
      <c r="W12" s="20">
        <v>2.8572436350855889E-2</v>
      </c>
      <c r="X12" s="20">
        <v>3.1886171708870245E-2</v>
      </c>
      <c r="Y12" s="20">
        <v>2.4803570450862289E-3</v>
      </c>
      <c r="Z12" s="22">
        <f t="shared" si="0"/>
        <v>1.8291280855921936E-4</v>
      </c>
      <c r="AB12" s="22">
        <f t="shared" si="2"/>
        <v>1.0611304494042316E-2</v>
      </c>
    </row>
    <row r="13" spans="1:28" x14ac:dyDescent="0.25">
      <c r="E13" s="15">
        <v>1</v>
      </c>
      <c r="F13" s="15">
        <v>1</v>
      </c>
      <c r="G13" s="15">
        <v>1</v>
      </c>
      <c r="J13" s="15">
        <v>1</v>
      </c>
      <c r="K13" s="15">
        <v>1</v>
      </c>
      <c r="L13" s="15">
        <v>1</v>
      </c>
      <c r="P13" s="15">
        <v>1</v>
      </c>
      <c r="Q13" s="15">
        <v>1</v>
      </c>
      <c r="R13" s="15">
        <v>1</v>
      </c>
      <c r="S13" s="15"/>
      <c r="T13" s="15"/>
    </row>
    <row r="15" spans="1:28" x14ac:dyDescent="0.25">
      <c r="A15" s="38" t="s">
        <v>73</v>
      </c>
    </row>
    <row r="17" spans="1:28" x14ac:dyDescent="0.25">
      <c r="A17" t="s">
        <v>20</v>
      </c>
    </row>
    <row r="18" spans="1:28" x14ac:dyDescent="0.25">
      <c r="A18">
        <v>0</v>
      </c>
    </row>
    <row r="19" spans="1:28" x14ac:dyDescent="0.25">
      <c r="A19">
        <v>1</v>
      </c>
      <c r="E19" s="20">
        <f>SUM(E5:E9)</f>
        <v>0.87219268486470147</v>
      </c>
      <c r="F19" s="20">
        <f>SUM(F5:F9)</f>
        <v>0.86186578426759497</v>
      </c>
      <c r="G19" s="20">
        <f>SUM(G5:G9)</f>
        <v>0.81494856163302976</v>
      </c>
      <c r="H19" s="20">
        <f>AVERAGE(E19:G19)</f>
        <v>0.84966901025510877</v>
      </c>
      <c r="I19" s="20">
        <f>_xlfn.STDEV.P(E19:G19)</f>
        <v>2.4910417946105053E-2</v>
      </c>
      <c r="J19" s="20">
        <f>SUM(J5:J9)</f>
        <v>0.79046471498543069</v>
      </c>
      <c r="K19" s="20">
        <f>SUM(K5:K9)</f>
        <v>0.78495086776361178</v>
      </c>
      <c r="L19" s="20">
        <f>SUM(L5:L9)</f>
        <v>0.78948710761325058</v>
      </c>
      <c r="M19" s="20">
        <f>AVERAGE(J19:L19)</f>
        <v>0.78830089678743098</v>
      </c>
      <c r="N19" s="20">
        <f>_xlfn.STDEV.P(J19:L19)</f>
        <v>2.4022142409117304E-3</v>
      </c>
      <c r="O19" s="22">
        <f>_xlfn.T.TEST(E19:G19,J19:L19,2,2)</f>
        <v>2.5632550304465169E-2</v>
      </c>
      <c r="P19" s="20">
        <f>SUM(P5:P9)</f>
        <v>0.91687264940758595</v>
      </c>
      <c r="Q19" s="20">
        <f>SUM(Q5:Q9)</f>
        <v>0.92249381902429495</v>
      </c>
      <c r="R19" s="20">
        <f>SUM(R5:R9)</f>
        <v>0.89485269109145493</v>
      </c>
      <c r="S19" s="20">
        <f>AVERAGE(P19:R19)</f>
        <v>0.91140638650777861</v>
      </c>
      <c r="T19" s="20">
        <f>_xlfn.STDEV.P(P19:R19)</f>
        <v>1.192806245560624E-2</v>
      </c>
      <c r="U19" s="20">
        <f>SUM(U5:U9)</f>
        <v>0.80300934729352302</v>
      </c>
      <c r="V19" s="20">
        <f>SUM(V5:V9)</f>
        <v>0.7879202624377909</v>
      </c>
      <c r="W19" s="20">
        <f>SUM(W5:W9)</f>
        <v>0.80044315000775768</v>
      </c>
      <c r="X19" s="20">
        <f>AVERAGE(U19:W19)</f>
        <v>0.79712425324635727</v>
      </c>
      <c r="Y19" s="20">
        <f>_xlfn.STDEV.P(U19:W19)</f>
        <v>6.5919864092951067E-3</v>
      </c>
      <c r="Z19" s="22">
        <f>_xlfn.T.TEST(P19:R19,U19:W19,2,2)</f>
        <v>2.8949709511152548E-4</v>
      </c>
      <c r="AB19" s="22">
        <f>_xlfn.T.TEST(E19:G19,P19:R19,2,2)</f>
        <v>3.414383227388855E-2</v>
      </c>
    </row>
    <row r="20" spans="1:28" x14ac:dyDescent="0.25">
      <c r="A20">
        <v>2</v>
      </c>
      <c r="E20" s="20">
        <f>SUM(E10:E11)</f>
        <v>9.7297923702304154E-2</v>
      </c>
      <c r="F20" s="20">
        <f>SUM(F10:F11)</f>
        <v>0.11981543002299652</v>
      </c>
      <c r="G20" s="20">
        <f>SUM(G10:G11)</f>
        <v>0.15158534718837346</v>
      </c>
      <c r="H20" s="20">
        <f>AVERAGE(E20:G20)</f>
        <v>0.12289956697122471</v>
      </c>
      <c r="I20" s="20">
        <f>_xlfn.STDEV.P(E20:G20)</f>
        <v>2.2269785401234133E-2</v>
      </c>
      <c r="J20" s="20">
        <f>SUM(J10:J11)</f>
        <v>0.16651369743777344</v>
      </c>
      <c r="K20" s="20">
        <f>SUM(K10:K11)</f>
        <v>0.17256452822742946</v>
      </c>
      <c r="L20" s="20">
        <f>SUM(L10:L11)</f>
        <v>0.16785913166631791</v>
      </c>
      <c r="M20" s="20">
        <f>AVERAGE(J20:L20)</f>
        <v>0.16897911911050692</v>
      </c>
      <c r="N20" s="20">
        <f>_xlfn.STDEV.P(J20:L20)</f>
        <v>2.5940852231718871E-3</v>
      </c>
      <c r="O20" s="22">
        <f>_xlfn.T.TEST(E20:G20,J20:L20,2,2)</f>
        <v>4.3828472943645849E-2</v>
      </c>
      <c r="P20" s="20">
        <f>SUM(P10:P11)</f>
        <v>7.5669613970258842E-2</v>
      </c>
      <c r="Q20" s="20">
        <f>SUM(Q10:Q11)</f>
        <v>7.1226832583036831E-2</v>
      </c>
      <c r="R20" s="20">
        <f>SUM(R10:R11)</f>
        <v>0.10047941397129931</v>
      </c>
      <c r="S20" s="20">
        <f>AVERAGE(P20:R20)</f>
        <v>8.2458620174864994E-2</v>
      </c>
      <c r="T20" s="20">
        <f>_xlfn.STDEV.P(P20:R20)</f>
        <v>1.2871061427452039E-2</v>
      </c>
      <c r="U20" s="20">
        <f>SUM(U10:U11)</f>
        <v>0.16444391903947414</v>
      </c>
      <c r="V20" s="20">
        <f>SUM(V10:V11)</f>
        <v>0.17754039245345707</v>
      </c>
      <c r="W20" s="20">
        <f>SUM(W10:W11)</f>
        <v>0.17098441364138631</v>
      </c>
      <c r="X20" s="20">
        <f>AVERAGE(U20:W20)</f>
        <v>0.1709895750447725</v>
      </c>
      <c r="Y20" s="20">
        <f>_xlfn.STDEV.P(U20:W20)</f>
        <v>5.3466141280162282E-3</v>
      </c>
      <c r="Z20" s="22">
        <f>_xlfn.T.TEST(P20:R20,U20:W20,2,2)</f>
        <v>8.4992761056977009E-4</v>
      </c>
      <c r="AB20" s="23">
        <f>_xlfn.T.TEST(E20:G20,P20:R20,2,2)</f>
        <v>9.0260907177545743E-2</v>
      </c>
    </row>
    <row r="21" spans="1:28" x14ac:dyDescent="0.25">
      <c r="A21">
        <v>3</v>
      </c>
      <c r="E21" s="20">
        <f>E12</f>
        <v>3.0509391432994297E-2</v>
      </c>
      <c r="F21" s="20">
        <f>F12</f>
        <v>1.8318785709408546E-2</v>
      </c>
      <c r="G21" s="20">
        <f>G12</f>
        <v>3.3466091178596745E-2</v>
      </c>
      <c r="H21" s="20">
        <f>AVERAGE(E21:G21)</f>
        <v>2.7431422773666531E-2</v>
      </c>
      <c r="I21" s="20">
        <f>_xlfn.STDEV.P(E21:G21)</f>
        <v>6.5556913718832904E-3</v>
      </c>
      <c r="J21" s="20">
        <f>J12</f>
        <v>4.3021587576795854E-2</v>
      </c>
      <c r="K21" s="20">
        <f>K12</f>
        <v>4.248460400895876E-2</v>
      </c>
      <c r="L21" s="20">
        <f>L12</f>
        <v>4.265376072043147E-2</v>
      </c>
      <c r="M21" s="20">
        <f>AVERAGE(J21:L21)</f>
        <v>4.2719984102062035E-2</v>
      </c>
      <c r="N21" s="20">
        <f>_xlfn.STDEV.P(J21:L21)</f>
        <v>2.2416807717678234E-4</v>
      </c>
      <c r="O21" s="22">
        <f>_xlfn.T.TEST(E21:G21,J21:L21,2,2)</f>
        <v>3.0041141014994388E-2</v>
      </c>
      <c r="P21" s="20">
        <f>P12</f>
        <v>7.457736622155149E-3</v>
      </c>
      <c r="Q21" s="20">
        <f>Q12</f>
        <v>6.2793483926681659E-3</v>
      </c>
      <c r="R21" s="20">
        <f>R12</f>
        <v>4.6678949372457321E-3</v>
      </c>
      <c r="S21" s="20">
        <f>AVERAGE(P21:R21)</f>
        <v>6.1349933173563487E-3</v>
      </c>
      <c r="T21" s="20">
        <f>_xlfn.STDEV.P(P21:R21)</f>
        <v>1.1435129929420024E-3</v>
      </c>
      <c r="U21" s="20">
        <f>U12</f>
        <v>3.2546733667002829E-2</v>
      </c>
      <c r="V21" s="20">
        <f>V12</f>
        <v>3.4539345108752013E-2</v>
      </c>
      <c r="W21" s="20">
        <f>W12</f>
        <v>2.8572436350855889E-2</v>
      </c>
      <c r="X21" s="20">
        <f>AVERAGE(U21:W21)</f>
        <v>3.1886171708870245E-2</v>
      </c>
      <c r="Y21" s="20">
        <f>_xlfn.STDEV.P(U21:W21)</f>
        <v>2.4803570450862289E-3</v>
      </c>
      <c r="Z21" s="22">
        <f>_xlfn.T.TEST(P21:R21,U21:W21,2,2)</f>
        <v>1.8291280855921936E-4</v>
      </c>
      <c r="AB21" s="22">
        <f>_xlfn.T.TEST(E21:G21,P21:R21,2,2)</f>
        <v>1.0611304494042316E-2</v>
      </c>
    </row>
    <row r="23" spans="1:28" x14ac:dyDescent="0.25">
      <c r="A23" t="s">
        <v>21</v>
      </c>
    </row>
    <row r="24" spans="1:28" x14ac:dyDescent="0.25">
      <c r="A24" t="s">
        <v>20</v>
      </c>
      <c r="E24" s="15">
        <f>SUM(E19:E21)</f>
        <v>0.99999999999999989</v>
      </c>
      <c r="F24" s="15">
        <f>SUM(F19:F21)</f>
        <v>1</v>
      </c>
      <c r="G24" s="15">
        <f>SUM(G19:G21)</f>
        <v>1</v>
      </c>
      <c r="J24" s="15">
        <f>SUM(J19:J21)</f>
        <v>1</v>
      </c>
      <c r="K24" s="15">
        <f>SUM(K19:K21)</f>
        <v>1</v>
      </c>
      <c r="L24" s="15">
        <f>SUM(L19:L21)</f>
        <v>1</v>
      </c>
      <c r="P24" s="15">
        <f>SUM(P19:P21)</f>
        <v>0.99999999999999989</v>
      </c>
      <c r="Q24" s="15">
        <f>SUM(Q19:Q21)</f>
        <v>1</v>
      </c>
      <c r="R24" s="15">
        <f>SUM(R19:R21)</f>
        <v>1</v>
      </c>
      <c r="U24" s="15">
        <f>SUM(U19:U21)</f>
        <v>0.99999999999999989</v>
      </c>
      <c r="V24" s="15">
        <f>SUM(V19:V21)</f>
        <v>1</v>
      </c>
      <c r="W24" s="15">
        <f>SUM(W19:W21)</f>
        <v>0.99999999999999989</v>
      </c>
    </row>
  </sheetData>
  <mergeCells count="4">
    <mergeCell ref="E3:I3"/>
    <mergeCell ref="J3:N3"/>
    <mergeCell ref="P3:T3"/>
    <mergeCell ref="U3:Y3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1"/>
  <sheetViews>
    <sheetView workbookViewId="0">
      <pane xSplit="1" topLeftCell="B1" activePane="topRight" state="frozen"/>
      <selection pane="topRight"/>
    </sheetView>
  </sheetViews>
  <sheetFormatPr defaultRowHeight="15" x14ac:dyDescent="0.25"/>
  <cols>
    <col min="1" max="1" width="30.28515625" customWidth="1"/>
    <col min="2" max="2" width="9.5703125" bestFit="1" customWidth="1"/>
    <col min="3" max="3" width="2" bestFit="1" customWidth="1"/>
    <col min="4" max="4" width="6.42578125" bestFit="1" customWidth="1"/>
    <col min="5" max="5" width="8" bestFit="1" customWidth="1"/>
    <col min="6" max="6" width="6.42578125" bestFit="1" customWidth="1"/>
    <col min="7" max="7" width="5.85546875" bestFit="1" customWidth="1"/>
  </cols>
  <sheetData>
    <row r="1" spans="1:19" x14ac:dyDescent="0.25">
      <c r="A1" s="16" t="s">
        <v>96</v>
      </c>
    </row>
    <row r="3" spans="1:19" x14ac:dyDescent="0.25">
      <c r="A3" s="16" t="s">
        <v>72</v>
      </c>
      <c r="H3" s="68" t="s">
        <v>34</v>
      </c>
      <c r="I3" s="69"/>
      <c r="J3" s="68" t="s">
        <v>33</v>
      </c>
      <c r="K3" s="69"/>
      <c r="L3" s="21"/>
      <c r="M3" s="68" t="s">
        <v>7</v>
      </c>
      <c r="N3" s="69"/>
      <c r="O3" s="68" t="s">
        <v>8</v>
      </c>
      <c r="P3" s="69"/>
    </row>
    <row r="4" spans="1:19" ht="30" x14ac:dyDescent="0.25">
      <c r="A4" s="6" t="s">
        <v>32</v>
      </c>
      <c r="B4" s="6" t="s">
        <v>37</v>
      </c>
      <c r="C4" s="6" t="s">
        <v>1</v>
      </c>
      <c r="D4" s="8" t="s">
        <v>5</v>
      </c>
      <c r="E4" s="8" t="s">
        <v>38</v>
      </c>
      <c r="F4" s="6" t="s">
        <v>3</v>
      </c>
      <c r="G4" s="8" t="s">
        <v>39</v>
      </c>
      <c r="H4" s="8" t="s">
        <v>40</v>
      </c>
      <c r="I4" s="8" t="s">
        <v>41</v>
      </c>
      <c r="J4" s="8" t="s">
        <v>40</v>
      </c>
      <c r="K4" s="8" t="s">
        <v>41</v>
      </c>
      <c r="L4" s="8" t="s">
        <v>42</v>
      </c>
      <c r="M4" s="8" t="s">
        <v>40</v>
      </c>
      <c r="N4" s="8" t="s">
        <v>41</v>
      </c>
      <c r="O4" s="8" t="s">
        <v>40</v>
      </c>
      <c r="P4" s="8" t="s">
        <v>41</v>
      </c>
      <c r="Q4" s="8" t="s">
        <v>43</v>
      </c>
      <c r="S4" s="8" t="s">
        <v>44</v>
      </c>
    </row>
    <row r="5" spans="1:19" x14ac:dyDescent="0.25">
      <c r="A5" s="1" t="s">
        <v>45</v>
      </c>
      <c r="B5" s="2">
        <v>816.16740000000004</v>
      </c>
      <c r="C5" s="1">
        <v>4</v>
      </c>
      <c r="D5" s="1">
        <v>0.2</v>
      </c>
      <c r="E5" s="32">
        <v>1068.48</v>
      </c>
      <c r="F5" s="1">
        <v>8707</v>
      </c>
      <c r="G5" s="32">
        <v>33.020000000000003</v>
      </c>
      <c r="H5" s="20">
        <v>1.2081451265442175E-2</v>
      </c>
      <c r="I5" s="20">
        <v>1.2298625761381168E-3</v>
      </c>
      <c r="J5" s="33">
        <v>4.7323055965501716E-2</v>
      </c>
      <c r="K5" s="33">
        <v>5.0227296634487171E-3</v>
      </c>
      <c r="L5" s="18">
        <v>6.4812739653966663E-4</v>
      </c>
      <c r="M5" s="20">
        <v>4.7459409184821839E-2</v>
      </c>
      <c r="N5" s="20">
        <v>3.6656661381314131E-3</v>
      </c>
      <c r="O5" s="20">
        <v>5.3939891209401021E-2</v>
      </c>
      <c r="P5" s="20">
        <v>3.3720263606532228E-3</v>
      </c>
      <c r="Q5" s="10">
        <v>0.13959055210290433</v>
      </c>
      <c r="S5" s="18">
        <v>2.057439008617209E-4</v>
      </c>
    </row>
    <row r="6" spans="1:19" x14ac:dyDescent="0.25">
      <c r="A6" s="1" t="s">
        <v>46</v>
      </c>
      <c r="B6" s="2">
        <v>856.68082500000003</v>
      </c>
      <c r="C6" s="1">
        <v>4</v>
      </c>
      <c r="D6" s="1"/>
      <c r="E6" s="32"/>
      <c r="F6" s="1"/>
      <c r="G6" s="32" t="s">
        <v>14</v>
      </c>
      <c r="H6" s="20">
        <v>0</v>
      </c>
      <c r="I6" s="20">
        <v>0</v>
      </c>
      <c r="J6" s="33">
        <v>1.7748325426789205E-3</v>
      </c>
      <c r="K6" s="33">
        <v>1.0163502980519033E-3</v>
      </c>
      <c r="L6" s="17">
        <v>6.8975380299746966E-2</v>
      </c>
      <c r="M6" s="20">
        <v>3.1560679554867351E-3</v>
      </c>
      <c r="N6" s="20">
        <v>4.6263925634448848E-4</v>
      </c>
      <c r="O6" s="20">
        <v>3.7831216669620854E-3</v>
      </c>
      <c r="P6" s="20">
        <v>5.1099407660766657E-4</v>
      </c>
      <c r="Q6" s="10">
        <v>0.26768445524665763</v>
      </c>
      <c r="S6" s="18">
        <v>6.4564250911099044E-4</v>
      </c>
    </row>
    <row r="7" spans="1:19" x14ac:dyDescent="0.25">
      <c r="A7" s="1" t="s">
        <v>47</v>
      </c>
      <c r="B7" s="2">
        <v>897.19349999999997</v>
      </c>
      <c r="C7" s="1">
        <v>4</v>
      </c>
      <c r="D7" s="1">
        <v>-0.1</v>
      </c>
      <c r="E7" s="32">
        <v>568.29</v>
      </c>
      <c r="F7" s="1">
        <v>8639</v>
      </c>
      <c r="G7" s="32">
        <v>32.85</v>
      </c>
      <c r="H7" s="20">
        <v>9.5939500469045865E-3</v>
      </c>
      <c r="I7" s="20">
        <v>1.9006161919021096E-3</v>
      </c>
      <c r="J7" s="33">
        <v>1.4069074844125751E-2</v>
      </c>
      <c r="K7" s="33">
        <v>1.0730053905750668E-3</v>
      </c>
      <c r="L7" s="18">
        <v>4.4132500168464102E-2</v>
      </c>
      <c r="M7" s="20">
        <v>2.2861155145170953E-2</v>
      </c>
      <c r="N7" s="20">
        <v>1.1608988297170031E-3</v>
      </c>
      <c r="O7" s="20">
        <v>2.4157992098066711E-2</v>
      </c>
      <c r="P7" s="20">
        <v>1.8963299877923258E-3</v>
      </c>
      <c r="Q7" s="10">
        <v>0.45580775581886679</v>
      </c>
      <c r="S7" s="18">
        <v>1.0869539017026538E-3</v>
      </c>
    </row>
    <row r="8" spans="1:19" x14ac:dyDescent="0.25">
      <c r="A8" s="1" t="s">
        <v>48</v>
      </c>
      <c r="B8" s="2">
        <v>937.70659999999998</v>
      </c>
      <c r="C8" s="1">
        <v>4</v>
      </c>
      <c r="D8" s="1">
        <v>-0.3</v>
      </c>
      <c r="E8" s="32">
        <v>778.29</v>
      </c>
      <c r="F8" s="1">
        <v>8779</v>
      </c>
      <c r="G8" s="32">
        <v>32.729999999999997</v>
      </c>
      <c r="H8" s="20">
        <v>4.5288881364121706E-3</v>
      </c>
      <c r="I8" s="20">
        <v>2.0340831085635608E-3</v>
      </c>
      <c r="J8" s="33">
        <v>5.3222777597732611E-3</v>
      </c>
      <c r="K8" s="33">
        <v>1.5510037058685683E-3</v>
      </c>
      <c r="L8" s="17">
        <v>0.68357271681625231</v>
      </c>
      <c r="M8" s="20">
        <v>8.8938500365344342E-2</v>
      </c>
      <c r="N8" s="20">
        <v>5.5213905259948546E-3</v>
      </c>
      <c r="O8" s="20">
        <v>7.2724917912126416E-2</v>
      </c>
      <c r="P8" s="20">
        <v>3.5065259883826699E-3</v>
      </c>
      <c r="Q8" s="18">
        <v>2.4769608422105963E-2</v>
      </c>
      <c r="S8" s="18">
        <v>3.4854356345696097E-5</v>
      </c>
    </row>
    <row r="9" spans="1:19" x14ac:dyDescent="0.25">
      <c r="A9" s="1" t="s">
        <v>49</v>
      </c>
      <c r="B9" s="2">
        <v>978.22</v>
      </c>
      <c r="C9" s="1">
        <v>4</v>
      </c>
      <c r="D9" s="1">
        <v>-0.1</v>
      </c>
      <c r="E9" s="32">
        <v>696.8</v>
      </c>
      <c r="F9" s="1">
        <v>8771</v>
      </c>
      <c r="G9" s="32">
        <v>32.68</v>
      </c>
      <c r="H9" s="20">
        <v>2.8474167812502318E-3</v>
      </c>
      <c r="I9" s="20">
        <v>1.1000680316227067E-3</v>
      </c>
      <c r="J9" s="33">
        <v>3.259948707380909E-3</v>
      </c>
      <c r="K9" s="33">
        <v>5.3755433959554579E-4</v>
      </c>
      <c r="L9" s="17">
        <v>0.65858550955025796</v>
      </c>
      <c r="M9" s="20">
        <v>5.9479936503736223E-2</v>
      </c>
      <c r="N9" s="20">
        <v>5.3056170971554403E-3</v>
      </c>
      <c r="O9" s="20">
        <v>4.8105002087465903E-2</v>
      </c>
      <c r="P9" s="20">
        <v>3.2945916315613773E-3</v>
      </c>
      <c r="Q9" s="34">
        <v>6.160092343077022E-2</v>
      </c>
      <c r="S9" s="18">
        <v>1.2195354793028165E-4</v>
      </c>
    </row>
    <row r="10" spans="1:19" x14ac:dyDescent="0.25">
      <c r="A10" s="1" t="s">
        <v>50</v>
      </c>
      <c r="B10" s="2">
        <v>1018.73365</v>
      </c>
      <c r="C10" s="1">
        <v>4</v>
      </c>
      <c r="D10" s="1"/>
      <c r="E10" s="32"/>
      <c r="F10" s="1"/>
      <c r="G10" s="32">
        <v>32.67</v>
      </c>
      <c r="H10" s="20">
        <v>1.3294306131520115E-2</v>
      </c>
      <c r="I10" s="20">
        <v>2.4453606426419459E-3</v>
      </c>
      <c r="J10" s="33">
        <v>1.1836734900922741E-2</v>
      </c>
      <c r="K10" s="33">
        <v>1.2348386863915179E-3</v>
      </c>
      <c r="L10" s="17">
        <v>0.4936356147030832</v>
      </c>
      <c r="M10" s="20">
        <v>2.2572132218033645E-2</v>
      </c>
      <c r="N10" s="20">
        <v>1.3125313201972784E-3</v>
      </c>
      <c r="O10" s="20">
        <v>1.9412651333350784E-2</v>
      </c>
      <c r="P10" s="20">
        <v>6.5295858561270289E-4</v>
      </c>
      <c r="Q10" s="18">
        <v>3.8105796609949553E-2</v>
      </c>
      <c r="S10" s="18">
        <v>9.1199482354322545E-3</v>
      </c>
    </row>
    <row r="11" spans="1:19" x14ac:dyDescent="0.25">
      <c r="A11" s="1" t="s">
        <v>51</v>
      </c>
      <c r="B11" s="2">
        <v>1059.2469000000001</v>
      </c>
      <c r="C11" s="1">
        <v>4</v>
      </c>
      <c r="D11" s="1">
        <v>0.4</v>
      </c>
      <c r="E11" s="32">
        <v>449.58</v>
      </c>
      <c r="F11" s="1">
        <v>8751</v>
      </c>
      <c r="G11" s="32">
        <v>32.56</v>
      </c>
      <c r="H11" s="20">
        <v>1.8425447537037242E-2</v>
      </c>
      <c r="I11" s="20">
        <v>2.0332517581250729E-3</v>
      </c>
      <c r="J11" s="33">
        <v>1.3244554406840156E-2</v>
      </c>
      <c r="K11" s="33">
        <v>2.4604750872708934E-3</v>
      </c>
      <c r="L11" s="17">
        <v>8.3352305506232127E-2</v>
      </c>
      <c r="M11" s="20">
        <v>9.9366295807798381E-3</v>
      </c>
      <c r="N11" s="20">
        <v>2.0095662501503132E-3</v>
      </c>
      <c r="O11" s="20">
        <v>9.2476076247126043E-3</v>
      </c>
      <c r="P11" s="20">
        <v>1.5177352083427533E-3</v>
      </c>
      <c r="Q11" s="10">
        <v>0.71850780416079052</v>
      </c>
      <c r="S11" s="18">
        <v>1.370260081200937E-2</v>
      </c>
    </row>
    <row r="12" spans="1:19" x14ac:dyDescent="0.25">
      <c r="A12" s="1" t="s">
        <v>52</v>
      </c>
      <c r="B12" s="2">
        <v>866.93740000000003</v>
      </c>
      <c r="C12" s="1">
        <v>4</v>
      </c>
      <c r="D12" s="1">
        <v>0.4</v>
      </c>
      <c r="E12" s="32">
        <v>303.54000000000002</v>
      </c>
      <c r="F12" s="1">
        <v>8675</v>
      </c>
      <c r="G12" s="32" t="s">
        <v>14</v>
      </c>
      <c r="H12" s="20">
        <v>0</v>
      </c>
      <c r="I12" s="20">
        <v>0</v>
      </c>
      <c r="J12" s="33">
        <v>6.2765254206086571E-3</v>
      </c>
      <c r="K12" s="33">
        <v>4.3576683750096715E-4</v>
      </c>
      <c r="L12" s="18">
        <v>3.4299263935735177E-5</v>
      </c>
      <c r="M12" s="20">
        <v>1.1741540031375793E-2</v>
      </c>
      <c r="N12" s="20">
        <v>3.1316102164511733E-3</v>
      </c>
      <c r="O12" s="20">
        <v>7.3778362626268773E-3</v>
      </c>
      <c r="P12" s="20">
        <v>1.8978509481503653E-4</v>
      </c>
      <c r="Q12" s="10">
        <v>0.12058190087504805</v>
      </c>
      <c r="S12" s="18">
        <v>6.077315633910626E-3</v>
      </c>
    </row>
    <row r="13" spans="1:19" x14ac:dyDescent="0.25">
      <c r="A13" s="1" t="s">
        <v>53</v>
      </c>
      <c r="B13" s="2">
        <v>1024.991</v>
      </c>
      <c r="C13" s="1">
        <v>4</v>
      </c>
      <c r="D13" s="1">
        <v>-0.2</v>
      </c>
      <c r="E13" s="32">
        <v>169.26</v>
      </c>
      <c r="F13" s="1">
        <v>9070</v>
      </c>
      <c r="G13" s="32">
        <v>32.701900000000002</v>
      </c>
      <c r="H13" s="20">
        <v>2.304446100907557E-3</v>
      </c>
      <c r="I13" s="20">
        <v>5.0878502601920631E-4</v>
      </c>
      <c r="J13" s="33">
        <v>4.1188554427469557E-3</v>
      </c>
      <c r="K13" s="33">
        <v>7.2026053784013627E-4</v>
      </c>
      <c r="L13" s="18">
        <v>4.3687327574484319E-2</v>
      </c>
      <c r="M13" s="20">
        <v>0</v>
      </c>
      <c r="N13" s="20">
        <v>0</v>
      </c>
      <c r="O13" s="20">
        <v>0</v>
      </c>
      <c r="P13" s="20">
        <v>0</v>
      </c>
      <c r="Q13" s="35" t="s">
        <v>54</v>
      </c>
      <c r="S13" s="18">
        <v>3.0513793737061055E-3</v>
      </c>
    </row>
    <row r="14" spans="1:19" x14ac:dyDescent="0.25">
      <c r="A14" s="1" t="s">
        <v>55</v>
      </c>
      <c r="B14" s="2">
        <v>1061.2509500000001</v>
      </c>
      <c r="C14" s="1">
        <v>4</v>
      </c>
      <c r="D14" s="1">
        <v>0.3</v>
      </c>
      <c r="E14" s="32">
        <v>108.11</v>
      </c>
      <c r="F14" s="1">
        <v>9438</v>
      </c>
      <c r="G14" s="32">
        <v>33.992199999999997</v>
      </c>
      <c r="H14" s="20">
        <v>1.1399630590635158E-2</v>
      </c>
      <c r="I14" s="20">
        <v>1.2126629813094078E-3</v>
      </c>
      <c r="J14" s="33">
        <v>2.1054092090780647E-2</v>
      </c>
      <c r="K14" s="33">
        <v>2.0755420353496556E-3</v>
      </c>
      <c r="L14" s="18">
        <v>4.7422849719830993E-3</v>
      </c>
      <c r="M14" s="20">
        <v>1.598064940335309E-2</v>
      </c>
      <c r="N14" s="20">
        <v>6.131267285202377E-4</v>
      </c>
      <c r="O14" s="20">
        <v>1.0779951160852638E-2</v>
      </c>
      <c r="P14" s="20">
        <v>1.0230111410687258E-3</v>
      </c>
      <c r="Q14" s="18">
        <v>3.5106849552509699E-3</v>
      </c>
      <c r="S14" s="18">
        <v>8.8552641887066821E-3</v>
      </c>
    </row>
    <row r="15" spans="1:19" x14ac:dyDescent="0.25">
      <c r="A15" s="1" t="s">
        <v>56</v>
      </c>
      <c r="B15" s="2">
        <v>1030.9929999999999</v>
      </c>
      <c r="C15" s="1">
        <v>4</v>
      </c>
      <c r="D15" s="1">
        <v>-1</v>
      </c>
      <c r="E15" s="32">
        <v>372.8</v>
      </c>
      <c r="F15" s="1">
        <v>9021</v>
      </c>
      <c r="G15" s="32">
        <v>34.07</v>
      </c>
      <c r="H15" s="20">
        <v>7.3366378678290094E-4</v>
      </c>
      <c r="I15" s="20">
        <v>1.0375572774903813E-3</v>
      </c>
      <c r="J15" s="33">
        <v>7.833017859822421E-3</v>
      </c>
      <c r="K15" s="33">
        <v>1.4941229159882231E-3</v>
      </c>
      <c r="L15" s="18">
        <v>5.2609080455007368E-3</v>
      </c>
      <c r="M15" s="20">
        <v>8.3609534593661657E-3</v>
      </c>
      <c r="N15" s="20">
        <v>1.8909219119228437E-3</v>
      </c>
      <c r="O15" s="20">
        <v>1.3980687550761603E-2</v>
      </c>
      <c r="P15" s="20">
        <v>2.1907300183862158E-3</v>
      </c>
      <c r="Q15" s="10">
        <v>5.1572412563139859E-2</v>
      </c>
      <c r="S15" s="18">
        <v>7.4849320498546748E-3</v>
      </c>
    </row>
    <row r="16" spans="1:19" x14ac:dyDescent="0.25">
      <c r="A16" s="1" t="s">
        <v>57</v>
      </c>
      <c r="B16" s="2">
        <v>998.73389999999995</v>
      </c>
      <c r="C16" s="1">
        <v>4</v>
      </c>
      <c r="D16" s="1">
        <v>0.5</v>
      </c>
      <c r="E16" s="32">
        <v>466.82</v>
      </c>
      <c r="F16" s="1">
        <v>8598</v>
      </c>
      <c r="G16" s="32">
        <v>32.67</v>
      </c>
      <c r="H16" s="20">
        <v>1.4378823412394387E-2</v>
      </c>
      <c r="I16" s="20">
        <v>2.6631066134871371E-3</v>
      </c>
      <c r="J16" s="33">
        <v>1.5036804076925857E-2</v>
      </c>
      <c r="K16" s="33">
        <v>1.5780541661325298E-3</v>
      </c>
      <c r="L16" s="17">
        <v>0.77869474775609393</v>
      </c>
      <c r="M16" s="20">
        <v>4.8188066206077164E-2</v>
      </c>
      <c r="N16" s="20">
        <v>1.5053230215749511E-3</v>
      </c>
      <c r="O16" s="20">
        <v>5.1915659768657342E-2</v>
      </c>
      <c r="P16" s="20">
        <v>2.897443982931491E-3</v>
      </c>
      <c r="Q16" s="10">
        <v>0.18171729431849046</v>
      </c>
      <c r="S16" s="18">
        <v>9.785168382121189E-5</v>
      </c>
    </row>
    <row r="17" spans="1:19" x14ac:dyDescent="0.25">
      <c r="A17" s="1" t="s">
        <v>16</v>
      </c>
      <c r="B17" s="2">
        <v>1035.2483</v>
      </c>
      <c r="C17" s="1">
        <v>4</v>
      </c>
      <c r="D17" s="1">
        <v>0.5</v>
      </c>
      <c r="E17" s="32">
        <v>513.94000000000005</v>
      </c>
      <c r="F17" s="1">
        <v>8712</v>
      </c>
      <c r="G17" s="32">
        <v>32.532600000000002</v>
      </c>
      <c r="H17" s="20">
        <v>4.9456675458439577E-2</v>
      </c>
      <c r="I17" s="20">
        <v>3.0527237831218554E-3</v>
      </c>
      <c r="J17" s="33">
        <v>4.9017884533704127E-2</v>
      </c>
      <c r="K17" s="33">
        <v>4.6585649619652388E-3</v>
      </c>
      <c r="L17" s="17">
        <v>0.91665440919701846</v>
      </c>
      <c r="M17" s="20">
        <v>3.9864152154352774E-2</v>
      </c>
      <c r="N17" s="20">
        <v>8.4242482832038532E-3</v>
      </c>
      <c r="O17" s="20">
        <v>0.10453268986388264</v>
      </c>
      <c r="P17" s="20">
        <v>1.6104913325133752E-2</v>
      </c>
      <c r="Q17" s="18">
        <v>7.3238088302221708E-3</v>
      </c>
      <c r="S17" s="10">
        <v>0.20458884123423227</v>
      </c>
    </row>
    <row r="18" spans="1:19" x14ac:dyDescent="0.25">
      <c r="A18" s="1" t="s">
        <v>17</v>
      </c>
      <c r="B18" s="2">
        <v>1108.0219</v>
      </c>
      <c r="C18" s="1">
        <v>4</v>
      </c>
      <c r="D18" s="1">
        <v>0.2</v>
      </c>
      <c r="E18" s="32">
        <v>771.69</v>
      </c>
      <c r="F18" s="1">
        <v>9392</v>
      </c>
      <c r="G18" s="32">
        <v>33.793399999999998</v>
      </c>
      <c r="H18" s="20">
        <v>0.1909533251169179</v>
      </c>
      <c r="I18" s="20">
        <v>2.1194234060888988E-2</v>
      </c>
      <c r="J18" s="33">
        <v>0.13135397153570119</v>
      </c>
      <c r="K18" s="33">
        <v>2.9025241106154041E-2</v>
      </c>
      <c r="L18" s="17">
        <v>7.8927085147293699E-2</v>
      </c>
      <c r="M18" s="20">
        <v>0.10808599132266462</v>
      </c>
      <c r="N18" s="20">
        <v>2.7579732462050125E-3</v>
      </c>
      <c r="O18" s="20">
        <v>0.13661517148507832</v>
      </c>
      <c r="P18" s="20">
        <v>8.8748637656927021E-3</v>
      </c>
      <c r="Q18" s="18">
        <v>1.2240045244719654E-2</v>
      </c>
      <c r="S18" s="18">
        <v>5.3872448600400472E-3</v>
      </c>
    </row>
    <row r="19" spans="1:19" x14ac:dyDescent="0.25">
      <c r="A19" s="1" t="s">
        <v>24</v>
      </c>
      <c r="B19" s="2">
        <v>1180.7959249999999</v>
      </c>
      <c r="C19" s="1">
        <v>4</v>
      </c>
      <c r="D19" s="1">
        <v>1.1000000000000001</v>
      </c>
      <c r="E19" s="32">
        <v>102.67</v>
      </c>
      <c r="F19" s="1">
        <v>9229</v>
      </c>
      <c r="G19" s="32">
        <v>34.983800000000002</v>
      </c>
      <c r="H19" s="20">
        <v>1.024381655799724E-2</v>
      </c>
      <c r="I19" s="20">
        <v>3.1399894032899099E-3</v>
      </c>
      <c r="J19" s="33">
        <v>2.2316880396374611E-2</v>
      </c>
      <c r="K19" s="33">
        <v>1.7634929133231742E-3</v>
      </c>
      <c r="L19" s="18">
        <v>9.030402423658726E-3</v>
      </c>
      <c r="M19" s="20">
        <v>1.483404169153465E-2</v>
      </c>
      <c r="N19" s="20">
        <v>7.6212504847241761E-3</v>
      </c>
      <c r="O19" s="20">
        <v>1.2705209380759044E-2</v>
      </c>
      <c r="P19" s="20">
        <v>1.472408138408476E-3</v>
      </c>
      <c r="Q19" s="10">
        <v>0.71787717112888272</v>
      </c>
      <c r="S19" s="10">
        <v>0.47500607677168133</v>
      </c>
    </row>
    <row r="20" spans="1:19" x14ac:dyDescent="0.25">
      <c r="A20" s="1" t="s">
        <v>18</v>
      </c>
      <c r="B20" s="2">
        <v>1071.7624000000001</v>
      </c>
      <c r="C20" s="1">
        <v>4</v>
      </c>
      <c r="D20" s="1">
        <v>0.1</v>
      </c>
      <c r="E20" s="32">
        <v>570.55999999999995</v>
      </c>
      <c r="F20" s="1">
        <v>8587</v>
      </c>
      <c r="G20" s="32">
        <v>32.56</v>
      </c>
      <c r="H20" s="20">
        <v>3.8171803571306527E-2</v>
      </c>
      <c r="I20" s="20">
        <v>1.9755685458502197E-3</v>
      </c>
      <c r="J20" s="33">
        <v>4.7253597062365482E-2</v>
      </c>
      <c r="K20" s="33">
        <v>6.6071726111805841E-3</v>
      </c>
      <c r="L20" s="17">
        <v>0.13601953335802652</v>
      </c>
      <c r="M20" s="20">
        <v>1.8388148428018867E-2</v>
      </c>
      <c r="N20" s="20">
        <v>2.3474769596615085E-3</v>
      </c>
      <c r="O20" s="20">
        <v>5.6829834266512502E-2</v>
      </c>
      <c r="P20" s="20">
        <v>2.2700371390563293E-3</v>
      </c>
      <c r="Q20" s="18">
        <v>7.6264761809386719E-5</v>
      </c>
      <c r="S20" s="18">
        <v>8.0228640783685547E-4</v>
      </c>
    </row>
    <row r="21" spans="1:19" x14ac:dyDescent="0.25">
      <c r="A21" s="1" t="s">
        <v>23</v>
      </c>
      <c r="B21" s="2">
        <v>1144.5359000000001</v>
      </c>
      <c r="C21" s="1">
        <v>4</v>
      </c>
      <c r="D21" s="1">
        <v>-0.2</v>
      </c>
      <c r="E21" s="32">
        <v>391.5</v>
      </c>
      <c r="F21" s="1">
        <v>8896</v>
      </c>
      <c r="G21" s="32">
        <v>33.8127</v>
      </c>
      <c r="H21" s="20">
        <v>0.1069878955798186</v>
      </c>
      <c r="I21" s="20">
        <v>3.7109331255754828E-3</v>
      </c>
      <c r="J21" s="33">
        <v>0.10823993626603372</v>
      </c>
      <c r="K21" s="33">
        <v>8.3450657608563784E-3</v>
      </c>
      <c r="L21" s="17">
        <v>0.85572140161363475</v>
      </c>
      <c r="M21" s="20">
        <v>2.7842228293576483E-2</v>
      </c>
      <c r="N21" s="20">
        <v>2.3485356146521461E-2</v>
      </c>
      <c r="O21" s="20">
        <v>3.5903406764949568E-2</v>
      </c>
      <c r="P21" s="20">
        <v>5.7979216721109643E-3</v>
      </c>
      <c r="Q21" s="10">
        <v>0.66200193529656781</v>
      </c>
      <c r="S21" s="18">
        <v>9.2568339831771203E-3</v>
      </c>
    </row>
    <row r="22" spans="1:19" x14ac:dyDescent="0.25">
      <c r="A22" s="1" t="s">
        <v>22</v>
      </c>
      <c r="B22" s="2">
        <v>1108.2771</v>
      </c>
      <c r="C22" s="1">
        <v>4</v>
      </c>
      <c r="D22" s="1">
        <v>0.3</v>
      </c>
      <c r="E22" s="32">
        <v>211.26</v>
      </c>
      <c r="F22" s="1">
        <v>9011</v>
      </c>
      <c r="G22" s="32">
        <v>32.475200000000001</v>
      </c>
      <c r="H22" s="20">
        <v>1.3876224626794229E-2</v>
      </c>
      <c r="I22" s="20">
        <v>1.8127199937628148E-3</v>
      </c>
      <c r="J22" s="33">
        <v>1.847554601040435E-2</v>
      </c>
      <c r="K22" s="33">
        <v>2.2281714517311331E-3</v>
      </c>
      <c r="L22" s="18">
        <v>8.6254712143295567E-2</v>
      </c>
      <c r="M22" s="20">
        <v>1.3280787163477949E-4</v>
      </c>
      <c r="N22" s="20">
        <v>1.878186932558102E-4</v>
      </c>
      <c r="O22" s="20">
        <v>1.0457018864976951E-2</v>
      </c>
      <c r="P22" s="20">
        <v>9.3177585855540421E-4</v>
      </c>
      <c r="Q22" s="18">
        <v>1.047926414766931E-4</v>
      </c>
      <c r="S22" s="18">
        <v>4.3779879575860087E-4</v>
      </c>
    </row>
    <row r="23" spans="1:19" x14ac:dyDescent="0.25">
      <c r="A23" s="1" t="s">
        <v>58</v>
      </c>
      <c r="B23" s="2">
        <v>1071.5072</v>
      </c>
      <c r="C23" s="1">
        <v>4</v>
      </c>
      <c r="D23" s="1">
        <v>0</v>
      </c>
      <c r="E23" s="32">
        <v>753.23</v>
      </c>
      <c r="F23" s="1">
        <v>8920</v>
      </c>
      <c r="G23" s="32">
        <v>33.969799999999999</v>
      </c>
      <c r="H23" s="20">
        <v>0.31501629008616955</v>
      </c>
      <c r="I23" s="20">
        <v>1.2744310018812042E-2</v>
      </c>
      <c r="J23" s="33">
        <v>0.22308109929382089</v>
      </c>
      <c r="K23" s="33">
        <v>1.8384603259408744E-2</v>
      </c>
      <c r="L23" s="18">
        <v>4.3613966441795968E-3</v>
      </c>
      <c r="M23" s="20">
        <v>0.30670122974071962</v>
      </c>
      <c r="N23" s="20">
        <v>1.6986982051933063E-2</v>
      </c>
      <c r="O23" s="20">
        <v>0.18921961978872762</v>
      </c>
      <c r="P23" s="20">
        <v>5.0642026514443071E-2</v>
      </c>
      <c r="Q23" s="36">
        <v>3.5856854597256196E-2</v>
      </c>
      <c r="S23" s="17">
        <v>0.60925309397555893</v>
      </c>
    </row>
    <row r="24" spans="1:19" x14ac:dyDescent="0.25">
      <c r="A24" s="1" t="s">
        <v>59</v>
      </c>
      <c r="B24" s="2">
        <v>1144.2809999999999</v>
      </c>
      <c r="C24" s="1">
        <v>4</v>
      </c>
      <c r="D24" s="1">
        <v>0</v>
      </c>
      <c r="E24" s="32">
        <v>719.18</v>
      </c>
      <c r="F24" s="1">
        <v>9236</v>
      </c>
      <c r="G24" s="32">
        <v>35.071800000000003</v>
      </c>
      <c r="H24" s="20">
        <v>0.17507954790790006</v>
      </c>
      <c r="I24" s="20">
        <v>2.7243299373800493E-2</v>
      </c>
      <c r="J24" s="33">
        <v>0.22168783058254907</v>
      </c>
      <c r="K24" s="33">
        <v>1.0331388790112389E-2</v>
      </c>
      <c r="L24" s="17">
        <v>8.6464899516156449E-2</v>
      </c>
      <c r="M24" s="20">
        <v>0.14242154085730174</v>
      </c>
      <c r="N24" s="20">
        <v>1.7436301532742968E-3</v>
      </c>
      <c r="O24" s="20">
        <v>0.13340723465041279</v>
      </c>
      <c r="P24" s="20">
        <v>6.3413090025692172E-3</v>
      </c>
      <c r="Q24" s="10">
        <v>0.12460715665864146</v>
      </c>
      <c r="S24" s="10">
        <v>0.16593602848762459</v>
      </c>
    </row>
    <row r="25" spans="1:19" x14ac:dyDescent="0.25">
      <c r="A25" s="1" t="s">
        <v>60</v>
      </c>
      <c r="B25" s="2">
        <v>1126.5309</v>
      </c>
      <c r="C25" s="1">
        <v>4</v>
      </c>
      <c r="D25" s="1"/>
      <c r="E25" s="32"/>
      <c r="F25" s="1"/>
      <c r="G25" s="32">
        <v>32.5</v>
      </c>
      <c r="H25" s="20">
        <v>0</v>
      </c>
      <c r="I25" s="20">
        <v>0</v>
      </c>
      <c r="J25" s="33">
        <v>5.4734301443590721E-3</v>
      </c>
      <c r="K25" s="33">
        <v>9.7297818344512215E-4</v>
      </c>
      <c r="L25" s="18">
        <v>1.3522291339991381E-3</v>
      </c>
      <c r="M25" s="20">
        <v>0</v>
      </c>
      <c r="N25" s="20">
        <v>0</v>
      </c>
      <c r="O25" s="20">
        <v>1.8459210842040909E-3</v>
      </c>
      <c r="P25" s="20">
        <v>1.4670540126273971E-4</v>
      </c>
      <c r="Q25" s="18">
        <v>5.8604936530063627E-5</v>
      </c>
      <c r="S25" s="35" t="s">
        <v>54</v>
      </c>
    </row>
    <row r="26" spans="1:19" x14ac:dyDescent="0.25">
      <c r="A26" s="1" t="s">
        <v>61</v>
      </c>
      <c r="B26" s="2">
        <v>1272.0778</v>
      </c>
      <c r="C26" s="1">
        <v>4</v>
      </c>
      <c r="D26" s="1">
        <v>-0.6</v>
      </c>
      <c r="E26" s="32">
        <v>204.38</v>
      </c>
      <c r="F26" s="1">
        <v>9193</v>
      </c>
      <c r="G26" s="32">
        <v>34.979999999999997</v>
      </c>
      <c r="H26" s="20">
        <v>0</v>
      </c>
      <c r="I26" s="20">
        <v>0</v>
      </c>
      <c r="J26" s="33">
        <v>3.448145383758856E-3</v>
      </c>
      <c r="K26" s="33">
        <v>1.1196645065830915E-3</v>
      </c>
      <c r="L26" s="18">
        <v>1.2107164546952709E-2</v>
      </c>
      <c r="M26" s="20">
        <v>0</v>
      </c>
      <c r="N26" s="20">
        <v>0</v>
      </c>
      <c r="O26" s="20">
        <v>0</v>
      </c>
      <c r="P26" s="20">
        <v>0</v>
      </c>
      <c r="Q26" s="35" t="s">
        <v>54</v>
      </c>
      <c r="S26" s="35" t="s">
        <v>54</v>
      </c>
    </row>
    <row r="27" spans="1:19" x14ac:dyDescent="0.25">
      <c r="A27" s="1" t="s">
        <v>62</v>
      </c>
      <c r="B27" s="2">
        <v>1163.0450000000001</v>
      </c>
      <c r="C27" s="1">
        <v>4</v>
      </c>
      <c r="D27" s="1"/>
      <c r="E27" s="32"/>
      <c r="F27" s="1"/>
      <c r="G27" s="32">
        <v>32.479999999999997</v>
      </c>
      <c r="H27" s="20">
        <v>0</v>
      </c>
      <c r="I27" s="20">
        <v>0</v>
      </c>
      <c r="J27" s="33">
        <v>3.1329349696810316E-3</v>
      </c>
      <c r="K27" s="33">
        <v>4.8905259705435769E-4</v>
      </c>
      <c r="L27" s="18">
        <v>8.2268023644807141E-4</v>
      </c>
      <c r="M27" s="20">
        <v>0</v>
      </c>
      <c r="N27" s="20">
        <v>0</v>
      </c>
      <c r="O27" s="20">
        <v>0</v>
      </c>
      <c r="P27" s="20">
        <v>0</v>
      </c>
      <c r="Q27" s="35" t="s">
        <v>54</v>
      </c>
      <c r="S27" s="35" t="s">
        <v>54</v>
      </c>
    </row>
    <row r="28" spans="1:19" x14ac:dyDescent="0.25">
      <c r="A28" s="1" t="s">
        <v>63</v>
      </c>
      <c r="B28" s="2">
        <v>1235.8202000000001</v>
      </c>
      <c r="C28" s="1">
        <v>4</v>
      </c>
      <c r="D28" s="1">
        <v>1.2</v>
      </c>
      <c r="E28" s="32">
        <v>125.26</v>
      </c>
      <c r="F28" s="1">
        <v>8843</v>
      </c>
      <c r="G28" s="32">
        <v>33.51</v>
      </c>
      <c r="H28" s="20">
        <v>4.3140369605406577E-3</v>
      </c>
      <c r="I28" s="20">
        <v>2.2870554446513948E-3</v>
      </c>
      <c r="J28" s="33">
        <v>1.0205180716936811E-2</v>
      </c>
      <c r="K28" s="33">
        <v>6.8837667559839156E-4</v>
      </c>
      <c r="L28" s="18">
        <v>2.5162989739787287E-2</v>
      </c>
      <c r="M28" s="20">
        <v>0</v>
      </c>
      <c r="N28" s="20">
        <v>0</v>
      </c>
      <c r="O28" s="20">
        <v>0</v>
      </c>
      <c r="P28" s="20">
        <v>0</v>
      </c>
      <c r="Q28" s="35" t="s">
        <v>54</v>
      </c>
      <c r="S28" s="17">
        <v>5.5945076968365468E-2</v>
      </c>
    </row>
    <row r="29" spans="1:19" x14ac:dyDescent="0.25">
      <c r="A29" s="1" t="s">
        <v>64</v>
      </c>
      <c r="B29" s="2">
        <v>1235.5639000000001</v>
      </c>
      <c r="C29" s="1">
        <v>4</v>
      </c>
      <c r="D29" s="1">
        <v>-0.2</v>
      </c>
      <c r="E29" s="32">
        <v>205.88</v>
      </c>
      <c r="F29" s="1">
        <v>9314</v>
      </c>
      <c r="G29" s="32">
        <v>34.919499999999999</v>
      </c>
      <c r="H29" s="20">
        <v>6.3123603448291101E-3</v>
      </c>
      <c r="I29" s="20">
        <v>1.2518165873743026E-3</v>
      </c>
      <c r="J29" s="33">
        <v>5.1637890862027795E-3</v>
      </c>
      <c r="K29" s="33">
        <v>5.6042099901173939E-4</v>
      </c>
      <c r="L29" s="17">
        <v>0.30185458812861071</v>
      </c>
      <c r="M29" s="20">
        <v>2.7664758722361891E-3</v>
      </c>
      <c r="N29" s="20">
        <v>3.141787928804459E-4</v>
      </c>
      <c r="O29" s="20">
        <v>3.0585751755124869E-3</v>
      </c>
      <c r="P29" s="20">
        <v>4.9351476715995841E-4</v>
      </c>
      <c r="Q29" s="10">
        <v>0.51908307326155878</v>
      </c>
      <c r="S29" s="18">
        <v>1.7759924645258034E-2</v>
      </c>
    </row>
    <row r="30" spans="1:19" x14ac:dyDescent="0.25">
      <c r="A30" s="1" t="s">
        <v>65</v>
      </c>
      <c r="B30" s="2">
        <v>1308.33835</v>
      </c>
      <c r="C30" s="1">
        <v>4</v>
      </c>
      <c r="D30" s="1">
        <v>-0.7</v>
      </c>
      <c r="E30" s="32">
        <v>162.83000000000001</v>
      </c>
      <c r="F30" s="1">
        <v>10069</v>
      </c>
      <c r="G30" s="32">
        <v>36.288699999999999</v>
      </c>
      <c r="H30" s="20">
        <v>0</v>
      </c>
      <c r="I30" s="20">
        <v>0</v>
      </c>
      <c r="J30" s="33">
        <v>0</v>
      </c>
      <c r="K30" s="33">
        <v>0</v>
      </c>
      <c r="L30" s="37" t="s">
        <v>54</v>
      </c>
      <c r="M30" s="20">
        <v>2.8834371441441493E-4</v>
      </c>
      <c r="N30" s="20">
        <v>2.1226124951295863E-4</v>
      </c>
      <c r="O30" s="20">
        <v>0</v>
      </c>
      <c r="P30" s="20">
        <v>0</v>
      </c>
      <c r="Q30" s="35" t="s">
        <v>54</v>
      </c>
      <c r="S30" s="17">
        <v>0.12710733602130109</v>
      </c>
    </row>
    <row r="32" spans="1:19" x14ac:dyDescent="0.25">
      <c r="A32" t="s">
        <v>66</v>
      </c>
    </row>
    <row r="33" spans="1:2" x14ac:dyDescent="0.25">
      <c r="A33" t="s">
        <v>67</v>
      </c>
      <c r="B33" t="s">
        <v>68</v>
      </c>
    </row>
    <row r="35" spans="1:2" x14ac:dyDescent="0.25">
      <c r="A35" t="s">
        <v>69</v>
      </c>
      <c r="B35" t="s">
        <v>68</v>
      </c>
    </row>
    <row r="37" spans="1:2" x14ac:dyDescent="0.25">
      <c r="A37" t="s">
        <v>70</v>
      </c>
      <c r="B37" t="s">
        <v>68</v>
      </c>
    </row>
    <row r="39" spans="1:2" x14ac:dyDescent="0.25">
      <c r="A39" t="s">
        <v>71</v>
      </c>
    </row>
    <row r="41" spans="1:2" x14ac:dyDescent="0.25">
      <c r="A41" s="38" t="s">
        <v>73</v>
      </c>
    </row>
  </sheetData>
  <mergeCells count="4">
    <mergeCell ref="H3:I3"/>
    <mergeCell ref="J3:K3"/>
    <mergeCell ref="M3:N3"/>
    <mergeCell ref="O3:P3"/>
  </mergeCells>
  <pageMargins left="0.25" right="0.25" top="0.5" bottom="0.5" header="0.3" footer="0.3"/>
  <pageSetup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7"/>
  <sheetViews>
    <sheetView workbookViewId="0">
      <selection activeCell="G9" sqref="G9"/>
    </sheetView>
  </sheetViews>
  <sheetFormatPr defaultRowHeight="15" x14ac:dyDescent="0.25"/>
  <cols>
    <col min="1" max="1" width="11.5703125" bestFit="1" customWidth="1"/>
  </cols>
  <sheetData>
    <row r="1" spans="1:27" x14ac:dyDescent="0.25">
      <c r="A1" s="16" t="s">
        <v>97</v>
      </c>
    </row>
    <row r="3" spans="1:27" ht="45" x14ac:dyDescent="0.25">
      <c r="A3" s="1"/>
      <c r="B3" s="62" t="s">
        <v>34</v>
      </c>
      <c r="C3" s="62"/>
      <c r="D3" s="62"/>
      <c r="E3" s="62"/>
      <c r="F3" s="62"/>
      <c r="G3" s="62" t="s">
        <v>33</v>
      </c>
      <c r="H3" s="62"/>
      <c r="I3" s="62"/>
      <c r="J3" s="62"/>
      <c r="K3" s="62"/>
      <c r="L3" s="62" t="s">
        <v>7</v>
      </c>
      <c r="M3" s="62"/>
      <c r="N3" s="62"/>
      <c r="O3" s="62"/>
      <c r="P3" s="62"/>
      <c r="Q3" s="62" t="s">
        <v>8</v>
      </c>
      <c r="R3" s="62"/>
      <c r="S3" s="62"/>
      <c r="T3" s="62"/>
      <c r="U3" s="62"/>
      <c r="W3" s="40" t="s">
        <v>74</v>
      </c>
      <c r="Y3" s="40" t="s">
        <v>75</v>
      </c>
      <c r="AA3" s="40" t="s">
        <v>76</v>
      </c>
    </row>
    <row r="4" spans="1:27" x14ac:dyDescent="0.25">
      <c r="A4" s="1"/>
      <c r="B4" s="6">
        <v>1</v>
      </c>
      <c r="C4" s="6">
        <v>2</v>
      </c>
      <c r="D4" s="6">
        <v>3</v>
      </c>
      <c r="E4" s="6" t="s">
        <v>12</v>
      </c>
      <c r="F4" s="6" t="s">
        <v>13</v>
      </c>
      <c r="G4" s="6">
        <v>1</v>
      </c>
      <c r="H4" s="6">
        <v>2</v>
      </c>
      <c r="I4" s="6">
        <v>3</v>
      </c>
      <c r="J4" s="6" t="s">
        <v>12</v>
      </c>
      <c r="K4" s="6" t="s">
        <v>13</v>
      </c>
      <c r="L4" s="6">
        <v>1</v>
      </c>
      <c r="M4" s="6">
        <v>2</v>
      </c>
      <c r="N4" s="6">
        <v>3</v>
      </c>
      <c r="O4" s="6" t="s">
        <v>12</v>
      </c>
      <c r="P4" s="6" t="s">
        <v>13</v>
      </c>
      <c r="Q4" s="6">
        <v>1</v>
      </c>
      <c r="R4" s="6">
        <v>2</v>
      </c>
      <c r="S4" s="6">
        <v>3</v>
      </c>
      <c r="T4" s="6" t="s">
        <v>12</v>
      </c>
      <c r="U4" s="6" t="s">
        <v>13</v>
      </c>
    </row>
    <row r="5" spans="1:27" x14ac:dyDescent="0.25">
      <c r="A5" s="6" t="s">
        <v>77</v>
      </c>
      <c r="B5" s="20">
        <v>1.3166331245092294E-2</v>
      </c>
      <c r="C5" s="20">
        <v>1.036167550932383E-2</v>
      </c>
      <c r="D5" s="20">
        <v>1.27163470419104E-2</v>
      </c>
      <c r="E5" s="20">
        <v>1.2081451265442175E-2</v>
      </c>
      <c r="F5" s="20">
        <v>1.5062678826416064E-3</v>
      </c>
      <c r="G5" s="20">
        <v>4.8411547327068587E-2</v>
      </c>
      <c r="H5" s="20">
        <v>5.6573694848088718E-2</v>
      </c>
      <c r="I5" s="20">
        <v>4.2308423349384609E-2</v>
      </c>
      <c r="J5" s="20">
        <v>4.9097888508180643E-2</v>
      </c>
      <c r="K5" s="20">
        <v>7.1573592124192066E-3</v>
      </c>
      <c r="L5" s="20">
        <v>5.3581637021628714E-2</v>
      </c>
      <c r="M5" s="20">
        <v>5.3440383923688266E-2</v>
      </c>
      <c r="N5" s="20">
        <v>4.4824410475608735E-2</v>
      </c>
      <c r="O5" s="20">
        <v>5.0615477140308569E-2</v>
      </c>
      <c r="P5" s="20">
        <v>5.0157081200631797E-3</v>
      </c>
      <c r="Q5" s="20">
        <v>5.9350392938419046E-2</v>
      </c>
      <c r="R5" s="20">
        <v>6.0926081323860279E-2</v>
      </c>
      <c r="S5" s="20">
        <v>5.2892564366809981E-2</v>
      </c>
      <c r="T5" s="20">
        <v>5.7723012876363104E-2</v>
      </c>
      <c r="U5" s="20">
        <v>4.2568325166239011E-3</v>
      </c>
      <c r="W5" s="14">
        <f>_xlfn.T.TEST(B5:D5,M5:O5,2,2)</f>
        <v>1.5079802294447052E-4</v>
      </c>
      <c r="X5" s="14"/>
      <c r="Y5" s="14">
        <f>_xlfn.T.TEST(B5:D5,G5:I5,2,2)</f>
        <v>9.3371086226479519E-4</v>
      </c>
      <c r="Z5" s="14"/>
      <c r="AA5" s="14">
        <f>_xlfn.T.TEST(L5:N5,Q5:S5,2,2)</f>
        <v>0.13462657242206341</v>
      </c>
    </row>
    <row r="6" spans="1:27" x14ac:dyDescent="0.25">
      <c r="A6" s="6" t="s">
        <v>78</v>
      </c>
      <c r="B6" s="20">
        <v>5.4732890804199727E-2</v>
      </c>
      <c r="C6" s="20">
        <v>3.9763579178262648E-2</v>
      </c>
      <c r="D6" s="20">
        <v>5.1573555916910652E-2</v>
      </c>
      <c r="E6" s="20">
        <v>4.8690008633124338E-2</v>
      </c>
      <c r="F6" s="20">
        <v>7.8902602201687544E-3</v>
      </c>
      <c r="G6" s="20">
        <v>4.402522293405059E-2</v>
      </c>
      <c r="H6" s="20">
        <v>5.3987581553944231E-2</v>
      </c>
      <c r="I6" s="20">
        <v>4.5184967369133633E-2</v>
      </c>
      <c r="J6" s="20">
        <v>4.7732590619042815E-2</v>
      </c>
      <c r="K6" s="20">
        <v>5.4479294677382394E-3</v>
      </c>
      <c r="L6" s="20">
        <v>0.19297711546678731</v>
      </c>
      <c r="M6" s="20">
        <v>0.21647097661080919</v>
      </c>
      <c r="N6" s="20">
        <v>0.2019169693615985</v>
      </c>
      <c r="O6" s="20">
        <v>0.20378835381306501</v>
      </c>
      <c r="P6" s="20">
        <v>1.1858201283817805E-2</v>
      </c>
      <c r="Q6" s="20">
        <v>0.17081949156990484</v>
      </c>
      <c r="R6" s="20">
        <v>0.18739557990910305</v>
      </c>
      <c r="S6" s="20">
        <v>0.16272944168815939</v>
      </c>
      <c r="T6" s="20">
        <v>0.17364817105572242</v>
      </c>
      <c r="U6" s="20">
        <v>1.2574007491996667E-2</v>
      </c>
      <c r="W6" s="14">
        <f t="shared" ref="W6:W7" si="0">_xlfn.T.TEST(B6:D6,M6:O6,2,2)</f>
        <v>1.6228799162663055E-5</v>
      </c>
      <c r="X6" s="14"/>
      <c r="Y6" s="14">
        <f>_xlfn.T.TEST(B6:D6,G6:I6,2,2)</f>
        <v>0.87108995504096531</v>
      </c>
      <c r="Z6" s="14"/>
      <c r="AA6" s="14">
        <f>_xlfn.T.TEST(L6:N6,Q6:S6,2,2)</f>
        <v>3.9145706127382045E-2</v>
      </c>
    </row>
    <row r="7" spans="1:27" x14ac:dyDescent="0.25">
      <c r="A7" s="6" t="s">
        <v>79</v>
      </c>
      <c r="B7" s="20">
        <v>0.93210077795070778</v>
      </c>
      <c r="C7" s="20">
        <v>0.94987474531241356</v>
      </c>
      <c r="D7" s="20">
        <v>0.9357100970411788</v>
      </c>
      <c r="E7" s="20">
        <v>0.93922854010143342</v>
      </c>
      <c r="F7" s="20">
        <v>9.3948422083575088E-3</v>
      </c>
      <c r="G7" s="20">
        <v>0.90756322973888071</v>
      </c>
      <c r="H7" s="20">
        <v>0.88943872359796705</v>
      </c>
      <c r="I7" s="20">
        <v>0.91250660928148175</v>
      </c>
      <c r="J7" s="20">
        <v>0.90316952087277647</v>
      </c>
      <c r="K7" s="20">
        <v>1.214538371880393E-2</v>
      </c>
      <c r="L7" s="20">
        <v>0.75344124751158392</v>
      </c>
      <c r="M7" s="20">
        <v>0.73008863946550262</v>
      </c>
      <c r="N7" s="20">
        <v>0.75325862016279266</v>
      </c>
      <c r="O7" s="20">
        <v>0.7455961690466264</v>
      </c>
      <c r="P7" s="20">
        <v>1.3430224996968719E-2</v>
      </c>
      <c r="Q7" s="20">
        <v>0.76983011549167613</v>
      </c>
      <c r="R7" s="20">
        <v>0.75167833876703671</v>
      </c>
      <c r="S7" s="20">
        <v>0.78437799394503049</v>
      </c>
      <c r="T7" s="20">
        <v>0.76862881606791433</v>
      </c>
      <c r="U7" s="20">
        <v>1.6382893591153899E-2</v>
      </c>
      <c r="W7" s="14">
        <f t="shared" si="0"/>
        <v>2.2981065378019566E-5</v>
      </c>
      <c r="X7" s="14"/>
      <c r="Y7" s="14">
        <f>_xlfn.T.TEST(B7:D7,G7:I7,2,2)</f>
        <v>1.5254323348813196E-2</v>
      </c>
      <c r="Z7" s="14"/>
      <c r="AA7" s="14">
        <f>_xlfn.T.TEST(L7:N7,Q7:S7,2,2)</f>
        <v>0.13279194737648647</v>
      </c>
    </row>
    <row r="8" spans="1:27" x14ac:dyDescent="0.25">
      <c r="A8" s="6"/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W8" s="14"/>
      <c r="X8" s="14"/>
      <c r="Y8" s="14"/>
      <c r="Z8" s="14"/>
      <c r="AA8" s="14"/>
    </row>
    <row r="9" spans="1:27" x14ac:dyDescent="0.25">
      <c r="A9" s="6" t="s">
        <v>20</v>
      </c>
      <c r="B9" s="20">
        <v>0.4312833146679465</v>
      </c>
      <c r="C9" s="20">
        <v>0.42587164904864844</v>
      </c>
      <c r="D9" s="20">
        <v>0.39176970820157192</v>
      </c>
      <c r="E9" s="20">
        <v>0.41630822397272227</v>
      </c>
      <c r="F9" s="20">
        <v>2.1422548830193379E-2</v>
      </c>
      <c r="G9" s="20">
        <v>0.39196845593833757</v>
      </c>
      <c r="H9" s="20">
        <v>0.39337609420154568</v>
      </c>
      <c r="I9" s="20">
        <v>0.42376453724631546</v>
      </c>
      <c r="J9" s="20">
        <v>0.40303636246206626</v>
      </c>
      <c r="K9" s="20">
        <v>1.7964918140219874E-2</v>
      </c>
      <c r="L9" s="20">
        <v>0.20459239773432278</v>
      </c>
      <c r="M9" s="20">
        <v>0.17388486663279895</v>
      </c>
      <c r="N9" s="20">
        <v>0.24896484491822482</v>
      </c>
      <c r="O9" s="20">
        <v>0.20914736976178216</v>
      </c>
      <c r="P9" s="20">
        <v>3.7746676839997863E-2</v>
      </c>
      <c r="Q9" s="20">
        <v>0.35009459570696905</v>
      </c>
      <c r="R9" s="20">
        <v>0.39474135661993037</v>
      </c>
      <c r="S9" s="20">
        <v>0.33183180280419</v>
      </c>
      <c r="T9" s="20">
        <v>0.35888925171036318</v>
      </c>
      <c r="U9" s="20">
        <v>3.23637524243931E-2</v>
      </c>
      <c r="W9" s="14">
        <f t="shared" ref="W9:W12" si="1">_xlfn.T.TEST(B9:D9,M9:O9,2,2)</f>
        <v>1.1846308162786077E-3</v>
      </c>
      <c r="X9" s="14"/>
      <c r="Y9" s="14">
        <f>_xlfn.T.TEST(B9:D9,G9:I9,2,2)</f>
        <v>0.45714365678185204</v>
      </c>
      <c r="Z9" s="14"/>
      <c r="AA9" s="14">
        <f>_xlfn.T.TEST(L9:N9,Q9:S9,2,2)</f>
        <v>6.4438989190127817E-3</v>
      </c>
    </row>
    <row r="10" spans="1:27" x14ac:dyDescent="0.25">
      <c r="A10" s="6" t="s">
        <v>80</v>
      </c>
      <c r="B10" s="20">
        <f>1-B9</f>
        <v>0.56871668533205355</v>
      </c>
      <c r="C10" s="20">
        <f>1-C9</f>
        <v>0.57412835095135151</v>
      </c>
      <c r="D10" s="20">
        <f>1-D9</f>
        <v>0.60823029179842814</v>
      </c>
      <c r="E10" s="20">
        <f>AVERAGE(B10:D10)</f>
        <v>0.58369177602727773</v>
      </c>
      <c r="F10" s="20">
        <f>STDEV(B10:D10)</f>
        <v>2.1422548830193403E-2</v>
      </c>
      <c r="G10" s="20">
        <f>1-G9</f>
        <v>0.60803154406166238</v>
      </c>
      <c r="H10" s="20">
        <f>1-H9</f>
        <v>0.60662390579845438</v>
      </c>
      <c r="I10" s="20">
        <f>1-I9</f>
        <v>0.57623546275368454</v>
      </c>
      <c r="J10" s="20">
        <f>AVERAGE(G10:I10)</f>
        <v>0.5969636375379338</v>
      </c>
      <c r="K10" s="20">
        <f>STDEV(G10:I10)</f>
        <v>1.796491814021987E-2</v>
      </c>
      <c r="L10" s="20">
        <f>1-L9</f>
        <v>0.79540760226567719</v>
      </c>
      <c r="M10" s="20">
        <f>1-M9</f>
        <v>0.82611513336720099</v>
      </c>
      <c r="N10" s="20">
        <f>1-N9</f>
        <v>0.75103515508177521</v>
      </c>
      <c r="O10" s="20">
        <f>AVERAGE(L10:N10)</f>
        <v>0.79085263023821784</v>
      </c>
      <c r="P10" s="20">
        <f>STDEV(L10:N10)</f>
        <v>3.7746676839997516E-2</v>
      </c>
      <c r="Q10" s="20">
        <f>1-Q9</f>
        <v>0.64990540429303101</v>
      </c>
      <c r="R10" s="20">
        <f>1-R9</f>
        <v>0.60525864338006963</v>
      </c>
      <c r="S10" s="20">
        <f>1-S9</f>
        <v>0.66816819719581</v>
      </c>
      <c r="T10" s="20">
        <f>AVERAGE(Q10:S10)</f>
        <v>0.64111074828963688</v>
      </c>
      <c r="U10" s="20">
        <f>STDEV(Q10:S10)</f>
        <v>3.2363752424393107E-2</v>
      </c>
      <c r="W10" s="14"/>
      <c r="X10" s="14"/>
      <c r="Y10" s="14"/>
      <c r="Z10" s="14"/>
      <c r="AA10" s="14"/>
    </row>
    <row r="11" spans="1:27" x14ac:dyDescent="0.25">
      <c r="A11" s="6"/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W11" s="14"/>
      <c r="X11" s="14"/>
      <c r="Y11" s="14"/>
      <c r="Z11" s="14"/>
      <c r="AA11" s="14"/>
    </row>
    <row r="12" spans="1:27" x14ac:dyDescent="0.25">
      <c r="A12" s="6" t="s">
        <v>81</v>
      </c>
      <c r="B12" s="20">
        <v>0.80735968535158031</v>
      </c>
      <c r="C12" s="20">
        <v>0.83831438184036233</v>
      </c>
      <c r="D12" s="20">
        <v>0.81744763360283079</v>
      </c>
      <c r="E12" s="20">
        <v>0.82104056693159111</v>
      </c>
      <c r="F12" s="20">
        <v>1.5787025879083153E-2</v>
      </c>
      <c r="G12" s="20">
        <v>0.76149580471623257</v>
      </c>
      <c r="H12" s="20">
        <v>0.72168600503949332</v>
      </c>
      <c r="I12" s="20">
        <v>0.77997001988021708</v>
      </c>
      <c r="J12" s="20">
        <v>0.75438394321198088</v>
      </c>
      <c r="K12" s="20">
        <v>2.9785743687713567E-2</v>
      </c>
      <c r="L12" s="20">
        <v>0.62254980600219345</v>
      </c>
      <c r="M12" s="20">
        <v>0.62422831938560308</v>
      </c>
      <c r="N12" s="20">
        <v>0.63506623767770443</v>
      </c>
      <c r="O12" s="20">
        <v>0.62728145435516691</v>
      </c>
      <c r="P12" s="20">
        <v>6.7938568080814091E-3</v>
      </c>
      <c r="Q12" s="20">
        <v>0.53320454365371173</v>
      </c>
      <c r="R12" s="20">
        <v>0.49511819254822415</v>
      </c>
      <c r="S12" s="20">
        <v>0.5786868316692263</v>
      </c>
      <c r="T12" s="20">
        <v>0.53566985595705408</v>
      </c>
      <c r="U12" s="20">
        <v>4.1838829867705804E-2</v>
      </c>
      <c r="W12" s="14">
        <f t="shared" si="1"/>
        <v>3.7801635104649094E-5</v>
      </c>
      <c r="X12" s="14"/>
      <c r="Y12" s="14">
        <f>_xlfn.T.TEST(B12:D12,G12:I12,2,2)</f>
        <v>2.6662629503394805E-2</v>
      </c>
      <c r="Z12" s="14"/>
      <c r="AA12" s="14">
        <f>_xlfn.T.TEST(L12:N12,Q12:S12,2,2)</f>
        <v>2.0059634324409881E-2</v>
      </c>
    </row>
    <row r="13" spans="1:27" x14ac:dyDescent="0.25">
      <c r="A13" s="6" t="s">
        <v>82</v>
      </c>
      <c r="B13" s="20">
        <f>1-B12</f>
        <v>0.19264031464841969</v>
      </c>
      <c r="C13" s="20">
        <f>1-C12</f>
        <v>0.16168561815963767</v>
      </c>
      <c r="D13" s="20">
        <f>1-D12</f>
        <v>0.18255236639716921</v>
      </c>
      <c r="E13" s="20">
        <f>AVERAGE(B13:D13)</f>
        <v>0.17895943306840886</v>
      </c>
      <c r="F13" s="20">
        <f>STDEV(B13:D13)</f>
        <v>1.5787025879083153E-2</v>
      </c>
      <c r="G13" s="20">
        <f>1-G12</f>
        <v>0.23850419528376743</v>
      </c>
      <c r="H13" s="20">
        <f>1-H12</f>
        <v>0.27831399496050668</v>
      </c>
      <c r="I13" s="20">
        <f>1-I12</f>
        <v>0.22002998011978292</v>
      </c>
      <c r="J13" s="20">
        <f>AVERAGE(G13:I13)</f>
        <v>0.24561605678801901</v>
      </c>
      <c r="K13" s="20">
        <f>STDEV(G13:I13)</f>
        <v>2.978574368771357E-2</v>
      </c>
      <c r="L13" s="20">
        <f>1-L12</f>
        <v>0.37745019399780655</v>
      </c>
      <c r="M13" s="20">
        <f>1-M12</f>
        <v>0.37577168061439692</v>
      </c>
      <c r="N13" s="20">
        <f>1-N12</f>
        <v>0.36493376232229557</v>
      </c>
      <c r="O13" s="20">
        <f>AVERAGE(L13:N13)</f>
        <v>0.37271854564483303</v>
      </c>
      <c r="P13" s="20">
        <f>STDEV(L13:N13)</f>
        <v>6.7938568080814091E-3</v>
      </c>
      <c r="Q13" s="20">
        <f>1-Q12</f>
        <v>0.46679545634628827</v>
      </c>
      <c r="R13" s="20">
        <f>1-R12</f>
        <v>0.5048818074517758</v>
      </c>
      <c r="S13" s="20">
        <f>1-S12</f>
        <v>0.4213131683307737</v>
      </c>
      <c r="T13" s="20">
        <f>AVERAGE(Q13:S13)</f>
        <v>0.46433014404294592</v>
      </c>
      <c r="U13" s="20">
        <f>STDEV(Q13:S13)</f>
        <v>4.1838829867705776E-2</v>
      </c>
      <c r="W13" s="14"/>
      <c r="X13" s="14"/>
      <c r="Y13" s="14"/>
      <c r="Z13" s="14"/>
      <c r="AA13" s="14"/>
    </row>
    <row r="15" spans="1:27" x14ac:dyDescent="0.25">
      <c r="A15" s="41" t="s">
        <v>15</v>
      </c>
    </row>
    <row r="16" spans="1:27" x14ac:dyDescent="0.25">
      <c r="A16" s="6">
        <v>0</v>
      </c>
      <c r="B16" s="20">
        <v>0.56871668533205344</v>
      </c>
      <c r="C16" s="20">
        <v>0.57412835095135162</v>
      </c>
      <c r="D16" s="20">
        <v>0.60823029179842802</v>
      </c>
      <c r="E16" s="20">
        <v>0.58369177602727762</v>
      </c>
      <c r="F16" s="20">
        <v>2.1422548830193355E-2</v>
      </c>
      <c r="G16" s="20">
        <v>0.60803154406166238</v>
      </c>
      <c r="H16" s="20">
        <v>0.60662390579845438</v>
      </c>
      <c r="I16" s="20">
        <v>0.57623546275368454</v>
      </c>
      <c r="J16" s="20">
        <v>0.5969636375379338</v>
      </c>
      <c r="K16" s="20">
        <v>1.796491814021987E-2</v>
      </c>
      <c r="L16" s="20">
        <v>0.79540760226567708</v>
      </c>
      <c r="M16" s="20">
        <v>0.82611513336720099</v>
      </c>
      <c r="N16" s="20">
        <v>0.7510351550817751</v>
      </c>
      <c r="O16" s="20">
        <v>0.79085263023821772</v>
      </c>
      <c r="P16" s="20">
        <v>3.7746676839997571E-2</v>
      </c>
      <c r="Q16" s="20">
        <v>0.64990540429303101</v>
      </c>
      <c r="R16" s="20">
        <v>0.60525864338006974</v>
      </c>
      <c r="S16" s="20">
        <v>0.66816819719581</v>
      </c>
      <c r="T16" s="20">
        <v>0.64111074828963688</v>
      </c>
      <c r="U16" s="20">
        <v>3.2363752424393044E-2</v>
      </c>
      <c r="W16" s="14">
        <f t="shared" ref="W16:W19" si="2">_xlfn.T.TEST(B16:D16,M16:O16,2,2)</f>
        <v>1.1846308162786086E-3</v>
      </c>
      <c r="Y16" s="14">
        <f t="shared" ref="Y16:Y19" si="3">_xlfn.T.TEST(B16:D16,G16:I16,2,2)</f>
        <v>0.45714365678184682</v>
      </c>
      <c r="AA16" s="14">
        <f t="shared" ref="AA16:AA19" si="4">_xlfn.T.TEST(L16:N16,Q16:S16,2,2)</f>
        <v>6.4438989190127999E-3</v>
      </c>
    </row>
    <row r="17" spans="1:27" x14ac:dyDescent="0.25">
      <c r="A17" s="6">
        <v>1</v>
      </c>
      <c r="B17" s="20">
        <v>0.26839088256404658</v>
      </c>
      <c r="C17" s="20">
        <v>0.27009644111103304</v>
      </c>
      <c r="D17" s="20">
        <v>0.22038746602770715</v>
      </c>
      <c r="E17" s="20">
        <v>0.25295826323426224</v>
      </c>
      <c r="F17" s="20">
        <v>2.8220025788297985E-2</v>
      </c>
      <c r="G17" s="20">
        <v>0.22099081036119506</v>
      </c>
      <c r="H17" s="20">
        <v>0.18581097200306029</v>
      </c>
      <c r="I17" s="20">
        <v>0.2403857199456792</v>
      </c>
      <c r="J17" s="20">
        <v>0.21572916743664483</v>
      </c>
      <c r="K17" s="20">
        <v>2.7665220818732128E-2</v>
      </c>
      <c r="L17" s="20">
        <v>0.17183051835536126</v>
      </c>
      <c r="M17" s="20">
        <v>0.14377993298900318</v>
      </c>
      <c r="N17" s="20">
        <v>0.17274210416129174</v>
      </c>
      <c r="O17" s="20">
        <v>0.16278418516855206</v>
      </c>
      <c r="P17" s="20">
        <v>1.6464475328667769E-2</v>
      </c>
      <c r="Q17" s="20">
        <v>0.25075332340637685</v>
      </c>
      <c r="R17" s="20">
        <v>0.2798942858787461</v>
      </c>
      <c r="S17" s="20">
        <v>0.23644936615664933</v>
      </c>
      <c r="T17" s="20">
        <v>0.25569899181392408</v>
      </c>
      <c r="U17" s="20">
        <v>2.2140686290467969E-2</v>
      </c>
      <c r="W17" s="14">
        <f t="shared" si="2"/>
        <v>7.1223654099766328E-3</v>
      </c>
      <c r="Y17" s="14">
        <f t="shared" si="3"/>
        <v>0.17807908342225343</v>
      </c>
      <c r="AA17" s="14">
        <f t="shared" si="4"/>
        <v>4.3054555594011709E-3</v>
      </c>
    </row>
    <row r="18" spans="1:27" x14ac:dyDescent="0.25">
      <c r="A18" s="6">
        <v>2</v>
      </c>
      <c r="B18" s="20">
        <v>0.15157759548732841</v>
      </c>
      <c r="C18" s="20">
        <v>0.14052664183167624</v>
      </c>
      <c r="D18" s="20">
        <v>0.15631697101599271</v>
      </c>
      <c r="E18" s="20">
        <v>0.14947373611166578</v>
      </c>
      <c r="F18" s="20">
        <v>8.1026719137388108E-3</v>
      </c>
      <c r="G18" s="20">
        <v>0.1553402079230628</v>
      </c>
      <c r="H18" s="20">
        <v>0.18648478268536856</v>
      </c>
      <c r="I18" s="20">
        <v>0.16466995643661977</v>
      </c>
      <c r="J18" s="20">
        <v>0.16883164901501704</v>
      </c>
      <c r="K18" s="20">
        <v>1.5983926242291922E-2</v>
      </c>
      <c r="L18" s="20">
        <v>3.2363455764057185E-2</v>
      </c>
      <c r="M18" s="20">
        <v>3.0104933643795781E-2</v>
      </c>
      <c r="N18" s="20">
        <v>7.6222740756933083E-2</v>
      </c>
      <c r="O18" s="20">
        <v>4.623037672159535E-2</v>
      </c>
      <c r="P18" s="20">
        <v>2.5998685656453736E-2</v>
      </c>
      <c r="Q18" s="20">
        <v>9.019449166011051E-2</v>
      </c>
      <c r="R18" s="20">
        <v>0.10361341641862504</v>
      </c>
      <c r="S18" s="20">
        <v>8.4391815015650642E-2</v>
      </c>
      <c r="T18" s="20">
        <v>9.2733241031462063E-2</v>
      </c>
      <c r="U18" s="20">
        <v>9.8590783748588925E-3</v>
      </c>
      <c r="W18" s="14">
        <f t="shared" si="2"/>
        <v>2.3172057185538997E-3</v>
      </c>
      <c r="Y18" s="14">
        <f t="shared" si="3"/>
        <v>0.13467610987642828</v>
      </c>
      <c r="AA18" s="14">
        <f t="shared" si="4"/>
        <v>4.4261344221566967E-2</v>
      </c>
    </row>
    <row r="19" spans="1:27" x14ac:dyDescent="0.25">
      <c r="A19" s="6">
        <v>3</v>
      </c>
      <c r="B19" s="20">
        <v>1.1314836616571528E-2</v>
      </c>
      <c r="C19" s="20">
        <v>1.5248566105939139E-2</v>
      </c>
      <c r="D19" s="20">
        <v>1.5065271157872021E-2</v>
      </c>
      <c r="E19" s="20">
        <v>1.3876224626794229E-2</v>
      </c>
      <c r="F19" s="20">
        <v>2.2201195156300005E-3</v>
      </c>
      <c r="G19" s="20">
        <v>1.5637437654079735E-2</v>
      </c>
      <c r="H19" s="20">
        <v>2.1080339513116844E-2</v>
      </c>
      <c r="I19" s="20">
        <v>1.870886086401647E-2</v>
      </c>
      <c r="J19" s="20">
        <v>1.847554601040435E-2</v>
      </c>
      <c r="K19" s="20">
        <v>2.7289415580888567E-3</v>
      </c>
      <c r="L19" s="20">
        <v>3.9842361490433846E-4</v>
      </c>
      <c r="M19" s="20">
        <v>0</v>
      </c>
      <c r="N19" s="20">
        <v>0</v>
      </c>
      <c r="O19" s="20">
        <v>1.3280787163477949E-4</v>
      </c>
      <c r="P19" s="20">
        <v>2.3002998131652359E-4</v>
      </c>
      <c r="Q19" s="20">
        <v>9.1467806404816124E-3</v>
      </c>
      <c r="R19" s="20">
        <v>1.1233654322559173E-2</v>
      </c>
      <c r="S19" s="20">
        <v>1.0990621631890071E-2</v>
      </c>
      <c r="T19" s="20">
        <v>1.0457018864976951E-2</v>
      </c>
      <c r="U19" s="20">
        <v>1.1411877040522259E-3</v>
      </c>
      <c r="W19" s="14">
        <f t="shared" si="2"/>
        <v>4.1920227418197343E-4</v>
      </c>
      <c r="Y19" s="14">
        <f t="shared" si="3"/>
        <v>8.6254712143295567E-2</v>
      </c>
      <c r="AA19" s="14">
        <f t="shared" si="4"/>
        <v>1.047926414766931E-4</v>
      </c>
    </row>
    <row r="68" spans="22:22" x14ac:dyDescent="0.25">
      <c r="V68" t="s">
        <v>83</v>
      </c>
    </row>
    <row r="84" spans="13:17" x14ac:dyDescent="0.25">
      <c r="N84" t="s">
        <v>84</v>
      </c>
      <c r="P84" t="s">
        <v>85</v>
      </c>
    </row>
    <row r="85" spans="13:17" x14ac:dyDescent="0.25">
      <c r="M85" s="1"/>
      <c r="N85" s="1" t="s">
        <v>86</v>
      </c>
      <c r="O85" s="1" t="s">
        <v>87</v>
      </c>
      <c r="P85" s="1" t="s">
        <v>86</v>
      </c>
      <c r="Q85" s="1" t="s">
        <v>87</v>
      </c>
    </row>
    <row r="86" spans="13:17" x14ac:dyDescent="0.25">
      <c r="M86" s="1" t="s">
        <v>88</v>
      </c>
      <c r="N86" s="20">
        <v>0.41630822397272227</v>
      </c>
      <c r="O86" s="20">
        <v>2.1422548830193379E-2</v>
      </c>
      <c r="P86" s="20">
        <v>0.40303636246206626</v>
      </c>
      <c r="Q86" s="20">
        <v>1.7964918140219874E-2</v>
      </c>
    </row>
    <row r="87" spans="13:17" x14ac:dyDescent="0.25">
      <c r="M87" s="1" t="s">
        <v>89</v>
      </c>
      <c r="N87" s="20">
        <v>0.20914736976178216</v>
      </c>
      <c r="O87" s="20">
        <v>3.7746676839997863E-2</v>
      </c>
      <c r="P87" s="20">
        <v>0.35888925171036318</v>
      </c>
      <c r="Q87" s="20">
        <v>3.23637524243931E-2</v>
      </c>
    </row>
  </sheetData>
  <mergeCells count="4">
    <mergeCell ref="B3:F3"/>
    <mergeCell ref="G3:K3"/>
    <mergeCell ref="L3:P3"/>
    <mergeCell ref="Q3:U3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2"/>
  <sheetViews>
    <sheetView workbookViewId="0">
      <selection activeCell="N25" sqref="N25"/>
    </sheetView>
  </sheetViews>
  <sheetFormatPr defaultRowHeight="15" x14ac:dyDescent="0.25"/>
  <cols>
    <col min="1" max="1" width="30.7109375" bestFit="1" customWidth="1"/>
    <col min="2" max="2" width="9.5703125" bestFit="1" customWidth="1"/>
    <col min="3" max="3" width="2" bestFit="1" customWidth="1"/>
    <col min="4" max="4" width="6.42578125" bestFit="1" customWidth="1"/>
    <col min="5" max="5" width="5.85546875" bestFit="1" customWidth="1"/>
    <col min="6" max="8" width="7.85546875" bestFit="1" customWidth="1"/>
    <col min="9" max="9" width="6.140625" bestFit="1" customWidth="1"/>
    <col min="10" max="10" width="5.140625" bestFit="1" customWidth="1"/>
    <col min="11" max="13" width="7.85546875" bestFit="1" customWidth="1"/>
    <col min="14" max="14" width="6.140625" bestFit="1" customWidth="1"/>
    <col min="15" max="15" width="5.140625" bestFit="1" customWidth="1"/>
    <col min="16" max="16" width="8.28515625" bestFit="1" customWidth="1"/>
    <col min="17" max="19" width="7.85546875" bestFit="1" customWidth="1"/>
    <col min="20" max="20" width="6.140625" bestFit="1" customWidth="1"/>
    <col min="21" max="21" width="5.140625" bestFit="1" customWidth="1"/>
    <col min="22" max="24" width="7.85546875" bestFit="1" customWidth="1"/>
    <col min="25" max="25" width="6.140625" bestFit="1" customWidth="1"/>
    <col min="26" max="26" width="5.140625" bestFit="1" customWidth="1"/>
    <col min="27" max="27" width="7.7109375" customWidth="1"/>
    <col min="29" max="29" width="12.5703125" bestFit="1" customWidth="1"/>
  </cols>
  <sheetData>
    <row r="1" spans="1:29" x14ac:dyDescent="0.25">
      <c r="A1" s="16" t="s">
        <v>98</v>
      </c>
    </row>
    <row r="3" spans="1:29" x14ac:dyDescent="0.25">
      <c r="A3" t="s">
        <v>90</v>
      </c>
      <c r="B3" s="3"/>
      <c r="F3" s="62" t="s">
        <v>34</v>
      </c>
      <c r="G3" s="62"/>
      <c r="H3" s="62"/>
      <c r="I3" s="62"/>
      <c r="J3" s="62"/>
      <c r="K3" s="62" t="s">
        <v>33</v>
      </c>
      <c r="L3" s="62"/>
      <c r="M3" s="62"/>
      <c r="N3" s="62"/>
      <c r="O3" s="62"/>
      <c r="P3" s="21"/>
      <c r="Q3" s="62" t="s">
        <v>7</v>
      </c>
      <c r="R3" s="62"/>
      <c r="S3" s="62"/>
      <c r="T3" s="62"/>
      <c r="U3" s="62"/>
      <c r="V3" s="62" t="s">
        <v>8</v>
      </c>
      <c r="W3" s="62"/>
      <c r="X3" s="62"/>
      <c r="Y3" s="62"/>
      <c r="Z3" s="62"/>
      <c r="AA3" s="21"/>
      <c r="AC3" s="21"/>
    </row>
    <row r="4" spans="1:29" ht="30" x14ac:dyDescent="0.25">
      <c r="A4" s="42" t="s">
        <v>4</v>
      </c>
      <c r="B4" s="43" t="s">
        <v>91</v>
      </c>
      <c r="C4" s="44" t="s">
        <v>1</v>
      </c>
      <c r="D4" s="42" t="s">
        <v>5</v>
      </c>
      <c r="E4" s="45" t="s">
        <v>92</v>
      </c>
      <c r="F4" s="46" t="s">
        <v>9</v>
      </c>
      <c r="G4" s="46" t="s">
        <v>10</v>
      </c>
      <c r="H4" s="46" t="s">
        <v>11</v>
      </c>
      <c r="I4" s="47" t="s">
        <v>30</v>
      </c>
      <c r="J4" s="47" t="s">
        <v>29</v>
      </c>
      <c r="K4" s="46" t="s">
        <v>9</v>
      </c>
      <c r="L4" s="46" t="s">
        <v>10</v>
      </c>
      <c r="M4" s="46" t="s">
        <v>11</v>
      </c>
      <c r="N4" s="47" t="s">
        <v>30</v>
      </c>
      <c r="O4" s="47" t="s">
        <v>29</v>
      </c>
      <c r="P4" s="47" t="s">
        <v>31</v>
      </c>
      <c r="Q4" s="46" t="s">
        <v>9</v>
      </c>
      <c r="R4" s="46" t="s">
        <v>10</v>
      </c>
      <c r="S4" s="46" t="s">
        <v>11</v>
      </c>
      <c r="T4" s="47" t="s">
        <v>30</v>
      </c>
      <c r="U4" s="47" t="s">
        <v>29</v>
      </c>
      <c r="V4" s="46" t="s">
        <v>9</v>
      </c>
      <c r="W4" s="46" t="s">
        <v>10</v>
      </c>
      <c r="X4" s="46" t="s">
        <v>11</v>
      </c>
      <c r="Y4" s="47" t="s">
        <v>30</v>
      </c>
      <c r="Z4" s="47" t="s">
        <v>29</v>
      </c>
      <c r="AA4" s="47" t="s">
        <v>28</v>
      </c>
      <c r="AC4" s="47" t="s">
        <v>27</v>
      </c>
    </row>
    <row r="5" spans="1:29" x14ac:dyDescent="0.25">
      <c r="A5" s="48" t="s">
        <v>50</v>
      </c>
      <c r="B5" s="49">
        <v>1160.4834000000001</v>
      </c>
      <c r="C5" s="48">
        <v>3</v>
      </c>
      <c r="D5" s="29"/>
      <c r="E5" s="50">
        <v>24.35</v>
      </c>
      <c r="F5" s="51">
        <v>4.7794913422770181E-2</v>
      </c>
      <c r="G5" s="51">
        <v>5.4167362566191903E-2</v>
      </c>
      <c r="H5" s="51">
        <v>5.8260659171426248E-2</v>
      </c>
      <c r="I5" s="52">
        <v>5.3407645053462773E-2</v>
      </c>
      <c r="J5" s="52">
        <v>5.2740721025824654E-3</v>
      </c>
      <c r="K5" s="51">
        <v>3.5168453078198665E-2</v>
      </c>
      <c r="L5" s="51">
        <v>5.1399398837785382E-2</v>
      </c>
      <c r="M5" s="51">
        <v>5.0690520767715866E-2</v>
      </c>
      <c r="N5" s="52">
        <v>4.5752790894566631E-2</v>
      </c>
      <c r="O5" s="52">
        <v>9.1731555251072169E-3</v>
      </c>
      <c r="P5" s="53">
        <f>_xlfn.T.TEST(F5:H5,K5:M5,2,2)</f>
        <v>0.2784452555197437</v>
      </c>
      <c r="Q5" s="51">
        <v>1.4207671271988678E-2</v>
      </c>
      <c r="R5" s="51">
        <v>1.452316964864723E-2</v>
      </c>
      <c r="S5" s="51">
        <v>1.621801999703882E-2</v>
      </c>
      <c r="T5" s="52">
        <v>1.4982953639224909E-2</v>
      </c>
      <c r="U5" s="52">
        <v>8.8277082249446593E-4</v>
      </c>
      <c r="V5" s="51">
        <v>7.3512153508575465E-3</v>
      </c>
      <c r="W5" s="51">
        <v>7.146838614793722E-3</v>
      </c>
      <c r="X5" s="51">
        <v>6.3458751696889998E-3</v>
      </c>
      <c r="Y5" s="52">
        <v>6.9479763784467555E-3</v>
      </c>
      <c r="Z5" s="52">
        <v>4.3384856171379199E-4</v>
      </c>
      <c r="AA5" s="54">
        <f>_xlfn.T.TEST(Q5:S5,V5:X5,2,2)</f>
        <v>3.2068136628380078E-4</v>
      </c>
      <c r="AC5" s="54">
        <f>_xlfn.T.TEST(F5:H5,Q5:S5,2,2)</f>
        <v>2.4609012657294318E-4</v>
      </c>
    </row>
    <row r="6" spans="1:29" x14ac:dyDescent="0.25">
      <c r="A6" s="48" t="s">
        <v>51</v>
      </c>
      <c r="B6" s="49">
        <v>1214.4896000000001</v>
      </c>
      <c r="C6" s="55">
        <v>3</v>
      </c>
      <c r="D6" s="29"/>
      <c r="E6" s="50">
        <v>24.23</v>
      </c>
      <c r="F6" s="51">
        <v>8.3791452740934774E-2</v>
      </c>
      <c r="G6" s="51">
        <v>7.7150473264378669E-2</v>
      </c>
      <c r="H6" s="51">
        <v>7.8656667125847277E-2</v>
      </c>
      <c r="I6" s="52">
        <v>7.9866197710386902E-2</v>
      </c>
      <c r="J6" s="52">
        <v>3.481791963660729E-3</v>
      </c>
      <c r="K6" s="51">
        <v>3.0887799225798509E-2</v>
      </c>
      <c r="L6" s="51">
        <v>5.0132738826599063E-2</v>
      </c>
      <c r="M6" s="51">
        <v>6.0787188956815043E-2</v>
      </c>
      <c r="N6" s="52">
        <v>4.7269242336404206E-2</v>
      </c>
      <c r="O6" s="52">
        <v>1.5153979202962577E-2</v>
      </c>
      <c r="P6" s="56">
        <f t="shared" ref="P6:P13" si="0">_xlfn.T.TEST(F6:H6,K6:M6,2,2)</f>
        <v>2.2138005070999306E-2</v>
      </c>
      <c r="Q6" s="51">
        <v>1.488008091502435E-2</v>
      </c>
      <c r="R6" s="51">
        <v>1.6505395992076195E-2</v>
      </c>
      <c r="S6" s="51">
        <v>1.4711840041819132E-2</v>
      </c>
      <c r="T6" s="52">
        <v>1.5365772316306559E-2</v>
      </c>
      <c r="U6" s="52">
        <v>8.0875741712631223E-4</v>
      </c>
      <c r="V6" s="51">
        <v>1.1729732142080519E-2</v>
      </c>
      <c r="W6" s="51">
        <v>9.6746303239709421E-3</v>
      </c>
      <c r="X6" s="51">
        <v>8.8246815851136546E-3</v>
      </c>
      <c r="Y6" s="52">
        <v>1.0076348017055039E-2</v>
      </c>
      <c r="Z6" s="52">
        <v>1.2195251844702997E-3</v>
      </c>
      <c r="AA6" s="54">
        <f t="shared" ref="AA6:AA13" si="1">_xlfn.T.TEST(Q6:S6,V6:X6,2,2)</f>
        <v>6.9250495759648886E-3</v>
      </c>
      <c r="AC6" s="54">
        <f t="shared" ref="AC6:AC13" si="2">_xlfn.T.TEST(F6:H6,Q6:S6,2,2)</f>
        <v>6.5679977030722378E-6</v>
      </c>
    </row>
    <row r="7" spans="1:29" x14ac:dyDescent="0.25">
      <c r="A7" s="27" t="s">
        <v>26</v>
      </c>
      <c r="B7" s="26">
        <v>1060.787</v>
      </c>
      <c r="C7" s="25">
        <v>3</v>
      </c>
      <c r="D7" s="24">
        <v>-0.5</v>
      </c>
      <c r="E7" s="57">
        <v>24.3249</v>
      </c>
      <c r="F7" s="58">
        <v>0</v>
      </c>
      <c r="G7" s="58">
        <v>0</v>
      </c>
      <c r="H7" s="58">
        <v>0</v>
      </c>
      <c r="I7" s="58">
        <v>0</v>
      </c>
      <c r="J7" s="58">
        <v>0</v>
      </c>
      <c r="K7" s="58">
        <v>0</v>
      </c>
      <c r="L7" s="58">
        <v>0</v>
      </c>
      <c r="M7" s="58">
        <v>0</v>
      </c>
      <c r="N7" s="58">
        <v>0</v>
      </c>
      <c r="O7" s="58">
        <v>0</v>
      </c>
      <c r="P7" s="53"/>
      <c r="Q7" s="58">
        <v>6.3139542130454711E-3</v>
      </c>
      <c r="R7" s="58">
        <v>3.7867527136917728E-3</v>
      </c>
      <c r="S7" s="58">
        <v>2.7821696092147127E-3</v>
      </c>
      <c r="T7" s="58">
        <v>4.2942921786506523E-3</v>
      </c>
      <c r="U7" s="58">
        <v>1.4858382265760643E-3</v>
      </c>
      <c r="V7" s="58">
        <v>1.0375617479268873E-2</v>
      </c>
      <c r="W7" s="58">
        <v>1.0098118941785635E-2</v>
      </c>
      <c r="X7" s="58">
        <v>9.5722875347154061E-3</v>
      </c>
      <c r="Y7" s="58">
        <v>1.0015341318589973E-2</v>
      </c>
      <c r="Z7" s="58">
        <v>3.3314046199815024E-4</v>
      </c>
      <c r="AA7" s="54">
        <f t="shared" si="1"/>
        <v>6.032541534256486E-3</v>
      </c>
      <c r="AC7" s="59"/>
    </row>
    <row r="8" spans="1:29" x14ac:dyDescent="0.25">
      <c r="A8" s="27" t="s">
        <v>16</v>
      </c>
      <c r="B8" s="26">
        <v>1182.4975999999999</v>
      </c>
      <c r="C8" s="25">
        <v>3</v>
      </c>
      <c r="D8" s="24">
        <v>-0.5</v>
      </c>
      <c r="E8" s="57">
        <v>24.1602</v>
      </c>
      <c r="F8" s="51">
        <v>0.11252558609121815</v>
      </c>
      <c r="G8" s="51">
        <v>7.0008057582248137E-2</v>
      </c>
      <c r="H8" s="51">
        <v>7.3604620769798637E-2</v>
      </c>
      <c r="I8" s="52">
        <v>8.5379421481088305E-2</v>
      </c>
      <c r="J8" s="52">
        <v>2.3577945340311379E-2</v>
      </c>
      <c r="K8" s="51">
        <v>5.4314202843440143E-2</v>
      </c>
      <c r="L8" s="51">
        <v>2.7461654292704554E-2</v>
      </c>
      <c r="M8" s="51">
        <v>1.9152575904810332E-2</v>
      </c>
      <c r="N8" s="52">
        <v>3.3642811013651679E-2</v>
      </c>
      <c r="O8" s="52">
        <v>1.837770459142074E-2</v>
      </c>
      <c r="P8" s="56">
        <f t="shared" si="0"/>
        <v>4.0036934960924246E-2</v>
      </c>
      <c r="Q8" s="51">
        <v>0.60607354966975735</v>
      </c>
      <c r="R8" s="51">
        <v>0.6266225889599184</v>
      </c>
      <c r="S8" s="51">
        <v>0.62072505884592488</v>
      </c>
      <c r="T8" s="52">
        <v>0.61780706582520029</v>
      </c>
      <c r="U8" s="52">
        <v>8.6391267455645879E-3</v>
      </c>
      <c r="V8" s="51">
        <v>0.49398864510832702</v>
      </c>
      <c r="W8" s="51">
        <v>0.48378840502041243</v>
      </c>
      <c r="X8" s="51">
        <v>0.4789506109969881</v>
      </c>
      <c r="Y8" s="52">
        <v>0.48557588704190918</v>
      </c>
      <c r="Z8" s="52">
        <v>6.268010660825267E-3</v>
      </c>
      <c r="AA8" s="54">
        <f t="shared" si="1"/>
        <v>6.2316195495249632E-5</v>
      </c>
      <c r="AC8" s="54">
        <f t="shared" si="2"/>
        <v>3.6811332975841412E-6</v>
      </c>
    </row>
    <row r="9" spans="1:29" x14ac:dyDescent="0.25">
      <c r="A9" s="27" t="s">
        <v>17</v>
      </c>
      <c r="B9" s="49">
        <v>1279.5337</v>
      </c>
      <c r="C9" s="25">
        <v>3</v>
      </c>
      <c r="D9" s="24"/>
      <c r="E9" s="57">
        <v>25.24</v>
      </c>
      <c r="F9" s="51">
        <v>0.57872354308948004</v>
      </c>
      <c r="G9" s="51">
        <v>0.43563417599219939</v>
      </c>
      <c r="H9" s="51">
        <v>0.48809742046462012</v>
      </c>
      <c r="I9" s="52">
        <v>0.50081837984876654</v>
      </c>
      <c r="J9" s="52">
        <v>7.2387905411158623E-2</v>
      </c>
      <c r="K9" s="51">
        <v>0.41459056107432618</v>
      </c>
      <c r="L9" s="51">
        <v>0.46090376552203216</v>
      </c>
      <c r="M9" s="51">
        <v>0.49997061735440568</v>
      </c>
      <c r="N9" s="52">
        <v>0.45848831465025469</v>
      </c>
      <c r="O9" s="52">
        <v>4.2741248282927621E-2</v>
      </c>
      <c r="P9" s="53">
        <f t="shared" si="0"/>
        <v>0.43234397794222384</v>
      </c>
      <c r="Q9" s="51">
        <v>0.19815379345927664</v>
      </c>
      <c r="R9" s="51">
        <v>0.18842475449435075</v>
      </c>
      <c r="S9" s="51">
        <v>0.1959381581452127</v>
      </c>
      <c r="T9" s="52">
        <v>0.19417223536628003</v>
      </c>
      <c r="U9" s="52">
        <v>4.163525128311865E-3</v>
      </c>
      <c r="V9" s="51">
        <v>0.25313362539722584</v>
      </c>
      <c r="W9" s="51">
        <v>0.2459897525210375</v>
      </c>
      <c r="X9" s="51">
        <v>0.24015106349543558</v>
      </c>
      <c r="Y9" s="52">
        <v>0.2464248138045663</v>
      </c>
      <c r="Z9" s="52">
        <v>5.3090292347894299E-3</v>
      </c>
      <c r="AA9" s="54">
        <f t="shared" si="1"/>
        <v>3.9474872450394717E-4</v>
      </c>
      <c r="AC9" s="54">
        <f t="shared" si="2"/>
        <v>1.8540382613466187E-3</v>
      </c>
    </row>
    <row r="10" spans="1:29" x14ac:dyDescent="0.25">
      <c r="A10" s="27" t="s">
        <v>24</v>
      </c>
      <c r="B10" s="26">
        <v>1376.5650000000001</v>
      </c>
      <c r="C10" s="25"/>
      <c r="D10" s="24">
        <v>-1.9</v>
      </c>
      <c r="E10" s="57">
        <v>26.630199999999999</v>
      </c>
      <c r="F10" s="51">
        <v>1.7637271636282932E-2</v>
      </c>
      <c r="G10" s="51">
        <v>9.973056111875922E-2</v>
      </c>
      <c r="H10" s="51">
        <v>6.1961036759173901E-2</v>
      </c>
      <c r="I10" s="52">
        <v>5.9776289838072018E-2</v>
      </c>
      <c r="J10" s="52">
        <v>4.1090228568911119E-2</v>
      </c>
      <c r="K10" s="51">
        <v>0.23105309935468923</v>
      </c>
      <c r="L10" s="51">
        <v>0.29631191263597551</v>
      </c>
      <c r="M10" s="51">
        <v>0.25827864975948411</v>
      </c>
      <c r="N10" s="52">
        <v>0.26188122058338298</v>
      </c>
      <c r="O10" s="52">
        <v>3.2778225472504544E-2</v>
      </c>
      <c r="P10" s="56">
        <f t="shared" si="0"/>
        <v>2.6405375454178863E-3</v>
      </c>
      <c r="Q10" s="51">
        <v>1.8377554698561387E-2</v>
      </c>
      <c r="R10" s="51">
        <v>1.1192014668100794E-2</v>
      </c>
      <c r="S10" s="51">
        <v>1.2441078534759132E-2</v>
      </c>
      <c r="T10" s="52">
        <v>1.400354930047377E-2</v>
      </c>
      <c r="U10" s="52">
        <v>3.1346432601517906E-3</v>
      </c>
      <c r="V10" s="51">
        <v>1.4036513151829992E-2</v>
      </c>
      <c r="W10" s="51">
        <v>4.4684557776447129E-2</v>
      </c>
      <c r="X10" s="51">
        <v>4.0128008026650903E-2</v>
      </c>
      <c r="Y10" s="52">
        <v>3.2949692984976013E-2</v>
      </c>
      <c r="Z10" s="52">
        <v>1.350239028113868E-2</v>
      </c>
      <c r="AA10" s="59">
        <f t="shared" si="1"/>
        <v>0.12538564108873143</v>
      </c>
      <c r="AC10" s="59">
        <f t="shared" si="2"/>
        <v>0.1271158471225585</v>
      </c>
    </row>
    <row r="11" spans="1:29" x14ac:dyDescent="0.25">
      <c r="A11" s="27" t="s">
        <v>18</v>
      </c>
      <c r="B11" s="26">
        <v>1231.1867</v>
      </c>
      <c r="C11" s="25">
        <v>3</v>
      </c>
      <c r="D11" s="24"/>
      <c r="E11" s="57">
        <v>24.3</v>
      </c>
      <c r="F11" s="51">
        <v>6.2009197372263819E-2</v>
      </c>
      <c r="G11" s="51">
        <v>0.16592726443789094</v>
      </c>
      <c r="H11" s="51">
        <v>0.17466470985083696</v>
      </c>
      <c r="I11" s="52">
        <v>0.13420039055366392</v>
      </c>
      <c r="J11" s="52">
        <v>6.2671859855933085E-2</v>
      </c>
      <c r="K11" s="51">
        <v>8.6294024487354334E-2</v>
      </c>
      <c r="L11" s="51">
        <v>9.97953783815866E-2</v>
      </c>
      <c r="M11" s="51">
        <v>0.10300955024153584</v>
      </c>
      <c r="N11" s="52">
        <v>9.6366317703492257E-2</v>
      </c>
      <c r="O11" s="52">
        <v>8.8696698450514994E-3</v>
      </c>
      <c r="P11" s="53">
        <f t="shared" si="0"/>
        <v>0.3590133947841665</v>
      </c>
      <c r="Q11" s="51">
        <v>8.4545858305442437E-2</v>
      </c>
      <c r="R11" s="51">
        <v>8.6586861068737878E-2</v>
      </c>
      <c r="S11" s="51">
        <v>8.2075429295752511E-2</v>
      </c>
      <c r="T11" s="52">
        <v>8.4402716223310928E-2</v>
      </c>
      <c r="U11" s="52">
        <v>1.8445634356730909E-3</v>
      </c>
      <c r="V11" s="51">
        <v>0.12655078972519268</v>
      </c>
      <c r="W11" s="51">
        <v>0.11519878974480896</v>
      </c>
      <c r="X11" s="51">
        <v>0.1232444511769948</v>
      </c>
      <c r="Y11" s="52">
        <v>0.12166467688233214</v>
      </c>
      <c r="Z11" s="52">
        <v>4.7671613499870591E-3</v>
      </c>
      <c r="AA11" s="54">
        <f t="shared" si="1"/>
        <v>4.9944326119178047E-4</v>
      </c>
      <c r="AC11" s="59">
        <f t="shared" si="2"/>
        <v>0.24102043213927205</v>
      </c>
    </row>
    <row r="12" spans="1:29" x14ac:dyDescent="0.25">
      <c r="A12" s="27" t="s">
        <v>23</v>
      </c>
      <c r="B12" s="60">
        <v>1328.2184</v>
      </c>
      <c r="C12" s="1">
        <v>3</v>
      </c>
      <c r="D12" s="1"/>
      <c r="E12" s="1">
        <v>25.2</v>
      </c>
      <c r="F12" s="51">
        <v>7.5905139982552994E-2</v>
      </c>
      <c r="G12" s="51">
        <v>7.0635588871855115E-2</v>
      </c>
      <c r="H12" s="51">
        <v>5.5671410355582401E-2</v>
      </c>
      <c r="I12" s="52">
        <v>6.740404640333017E-2</v>
      </c>
      <c r="J12" s="52">
        <v>1.0496813978476864E-2</v>
      </c>
      <c r="K12" s="51">
        <v>0.14364400030208052</v>
      </c>
      <c r="L12" s="51">
        <v>0</v>
      </c>
      <c r="M12" s="51">
        <v>0</v>
      </c>
      <c r="N12" s="52">
        <v>4.788133343402684E-2</v>
      </c>
      <c r="O12" s="52">
        <v>8.2932902241880865E-2</v>
      </c>
      <c r="P12" s="53">
        <f t="shared" si="0"/>
        <v>0.70653808899434623</v>
      </c>
      <c r="Q12" s="51">
        <v>3.8418833442600375E-3</v>
      </c>
      <c r="R12" s="51">
        <v>9.7311498493672026E-4</v>
      </c>
      <c r="S12" s="51">
        <v>8.0784728160532293E-4</v>
      </c>
      <c r="T12" s="52">
        <v>1.8742818702673601E-3</v>
      </c>
      <c r="U12" s="52">
        <v>1.3929393439258166E-3</v>
      </c>
      <c r="V12" s="51">
        <v>2.8547611516392148E-2</v>
      </c>
      <c r="W12" s="51">
        <v>2.184008843832478E-2</v>
      </c>
      <c r="X12" s="51">
        <v>2.5907609737077716E-2</v>
      </c>
      <c r="Y12" s="52">
        <v>2.543176989726488E-2</v>
      </c>
      <c r="Z12" s="52">
        <v>2.7589290344342452E-3</v>
      </c>
      <c r="AA12" s="54">
        <f t="shared" si="1"/>
        <v>4.1999685980492345E-4</v>
      </c>
      <c r="AC12" s="54">
        <f t="shared" si="2"/>
        <v>4.3654640672188182E-4</v>
      </c>
    </row>
    <row r="13" spans="1:29" x14ac:dyDescent="0.25">
      <c r="A13" s="27" t="s">
        <v>60</v>
      </c>
      <c r="B13" s="26">
        <v>1304.2093</v>
      </c>
      <c r="C13" s="25">
        <v>3</v>
      </c>
      <c r="D13" s="24">
        <v>0.2</v>
      </c>
      <c r="E13" s="57">
        <v>23.939399999999999</v>
      </c>
      <c r="F13" s="51">
        <v>2.1612895664497159E-2</v>
      </c>
      <c r="G13" s="51">
        <v>2.6746516166476605E-2</v>
      </c>
      <c r="H13" s="51">
        <v>9.0834755027144644E-3</v>
      </c>
      <c r="I13" s="52">
        <v>1.914762911122941E-2</v>
      </c>
      <c r="J13" s="52">
        <v>9.0859179919490878E-3</v>
      </c>
      <c r="K13" s="51">
        <v>4.0478596341124249E-3</v>
      </c>
      <c r="L13" s="51">
        <v>1.3995151503316726E-2</v>
      </c>
      <c r="M13" s="51">
        <v>8.1108970152331747E-3</v>
      </c>
      <c r="N13" s="52">
        <v>8.717969384220774E-3</v>
      </c>
      <c r="O13" s="52">
        <v>5.0013554691379115E-3</v>
      </c>
      <c r="P13" s="53">
        <f t="shared" si="0"/>
        <v>0.15651429782312365</v>
      </c>
      <c r="Q13" s="51">
        <v>5.3605654122643648E-2</v>
      </c>
      <c r="R13" s="51">
        <v>5.1385347469540252E-2</v>
      </c>
      <c r="S13" s="51">
        <v>5.4300398248672756E-2</v>
      </c>
      <c r="T13" s="52">
        <v>5.3097133280285556E-2</v>
      </c>
      <c r="U13" s="52">
        <v>1.243201605148228E-3</v>
      </c>
      <c r="V13" s="51">
        <v>5.4286250128825403E-2</v>
      </c>
      <c r="W13" s="51">
        <v>6.1578818618418886E-2</v>
      </c>
      <c r="X13" s="51">
        <v>6.6875412277334845E-2</v>
      </c>
      <c r="Y13" s="52">
        <v>6.0913493674859709E-2</v>
      </c>
      <c r="Z13" s="52">
        <v>5.1609911102912026E-3</v>
      </c>
      <c r="AA13" s="59">
        <f t="shared" si="1"/>
        <v>0.10575019324090841</v>
      </c>
      <c r="AC13" s="54">
        <f t="shared" si="2"/>
        <v>3.0915911508633872E-3</v>
      </c>
    </row>
    <row r="16" spans="1:29" x14ac:dyDescent="0.25">
      <c r="A16" s="41" t="s">
        <v>15</v>
      </c>
    </row>
    <row r="17" spans="1:29" x14ac:dyDescent="0.25">
      <c r="A17" s="6">
        <v>0</v>
      </c>
      <c r="F17" s="20">
        <f>SUM(F5:F6)</f>
        <v>0.13158636616370495</v>
      </c>
      <c r="G17" s="20">
        <f>SUM(G5:G6)</f>
        <v>0.13131783583057058</v>
      </c>
      <c r="H17" s="20">
        <f>SUM(H5:H6)</f>
        <v>0.13691732629727352</v>
      </c>
      <c r="I17" s="20">
        <f>AVERAGE(F17:H17)</f>
        <v>0.13327384276384968</v>
      </c>
      <c r="J17" s="20">
        <f>_xlfn.STDEV.P(F17:H17)</f>
        <v>2.5786632620670336E-3</v>
      </c>
      <c r="K17" s="20">
        <f>SUM(K5:K6)</f>
        <v>6.6056252303997171E-2</v>
      </c>
      <c r="L17" s="20">
        <f>SUM(L5:L6)</f>
        <v>0.10153213766438444</v>
      </c>
      <c r="M17" s="20">
        <f>SUM(M5:M6)</f>
        <v>0.11147770972453092</v>
      </c>
      <c r="N17" s="20">
        <f>AVERAGE(K17:M17)</f>
        <v>9.3022033230970844E-2</v>
      </c>
      <c r="O17" s="20">
        <f>_xlfn.STDEV.P(K17:M17)</f>
        <v>1.9495189263884976E-2</v>
      </c>
      <c r="P17" s="53">
        <f t="shared" ref="P17:P19" si="3">_xlfn.T.TEST(F17:H17,K17:M17,2,2)</f>
        <v>4.4352219662793194E-2</v>
      </c>
      <c r="Q17" s="20">
        <f>SUM(Q5:Q6)</f>
        <v>2.9087752187013028E-2</v>
      </c>
      <c r="R17" s="20">
        <f>SUM(R5:R6)</f>
        <v>3.1028565640723427E-2</v>
      </c>
      <c r="S17" s="20">
        <f>SUM(S5:S6)</f>
        <v>3.0929860038857952E-2</v>
      </c>
      <c r="T17" s="20">
        <f>AVERAGE(Q17:S17)</f>
        <v>3.0348725955531466E-2</v>
      </c>
      <c r="U17" s="20">
        <f>_xlfn.STDEV.P(Q17:S17)</f>
        <v>8.9255320387773146E-4</v>
      </c>
      <c r="V17" s="20">
        <f>SUM(V5:V6)</f>
        <v>1.9080947492938066E-2</v>
      </c>
      <c r="W17" s="20">
        <f>SUM(W5:W6)</f>
        <v>1.6821468938764662E-2</v>
      </c>
      <c r="X17" s="20">
        <f>SUM(X5:X6)</f>
        <v>1.5170556754802654E-2</v>
      </c>
      <c r="Y17" s="20">
        <f>AVERAGE(V17:X17)</f>
        <v>1.7024324395501795E-2</v>
      </c>
      <c r="Z17" s="20">
        <f>_xlfn.STDEV.P(V17:X17)</f>
        <v>1.6028415774221785E-3</v>
      </c>
      <c r="AA17" s="54">
        <f t="shared" ref="AA17:AA19" si="4">_xlfn.T.TEST(Q17:S17,V17:X17,2,2)</f>
        <v>5.066489479126897E-4</v>
      </c>
      <c r="AC17" s="54">
        <f t="shared" ref="AC17:AC19" si="5">_xlfn.T.TEST(F17:H17,Q17:S17,2,2)</f>
        <v>7.3935518611471042E-7</v>
      </c>
    </row>
    <row r="18" spans="1:29" x14ac:dyDescent="0.25">
      <c r="A18" s="6">
        <v>1</v>
      </c>
      <c r="F18" s="20">
        <f>SUM(F7:F10,F13)</f>
        <v>0.73049929648147827</v>
      </c>
      <c r="G18" s="20">
        <f>SUM(G7:G10,G13)</f>
        <v>0.63211931085968331</v>
      </c>
      <c r="H18" s="20">
        <f>SUM(H7:H10,H13)</f>
        <v>0.63274655349630715</v>
      </c>
      <c r="I18" s="20">
        <f>AVERAGE(F18:H18)</f>
        <v>0.66512172027915628</v>
      </c>
      <c r="J18" s="20">
        <f>_xlfn.STDEV.P(F18:H18)</f>
        <v>4.6229636676769131E-2</v>
      </c>
      <c r="K18" s="20">
        <f>SUM(K7:K10,K13)</f>
        <v>0.70400572290656804</v>
      </c>
      <c r="L18" s="20">
        <f>SUM(L7:L10,L13)</f>
        <v>0.7986724839540289</v>
      </c>
      <c r="M18" s="20">
        <f>SUM(M7:M10,M13)</f>
        <v>0.78551274003393323</v>
      </c>
      <c r="N18" s="20">
        <f>AVERAGE(K18:M18)</f>
        <v>0.76273031563151006</v>
      </c>
      <c r="O18" s="20">
        <f>_xlfn.STDEV.P(K18:M18)</f>
        <v>4.1870658445928126E-2</v>
      </c>
      <c r="P18" s="53">
        <f t="shared" si="3"/>
        <v>9.1305949774909231E-2</v>
      </c>
      <c r="Q18" s="20">
        <f>SUM(Q7:Q10,Q13)</f>
        <v>0.88252450616328448</v>
      </c>
      <c r="R18" s="20">
        <f>SUM(R7:R10,R13)</f>
        <v>0.88141145830560208</v>
      </c>
      <c r="S18" s="20">
        <f>SUM(S7:S10,S13)</f>
        <v>0.88618686338378427</v>
      </c>
      <c r="T18" s="20">
        <f>AVERAGE(Q18:S18)</f>
        <v>0.88337427595089035</v>
      </c>
      <c r="U18" s="20">
        <f>_xlfn.STDEV.P(Q18:S18)</f>
        <v>2.0400498252294017E-3</v>
      </c>
      <c r="V18" s="20">
        <f>SUM(V7:V10,V13)</f>
        <v>0.8258206512654771</v>
      </c>
      <c r="W18" s="20">
        <f>SUM(W7:W10,W13)</f>
        <v>0.84613965287810156</v>
      </c>
      <c r="X18" s="20">
        <f>SUM(X7:X10,X13)</f>
        <v>0.83567738233112487</v>
      </c>
      <c r="Y18" s="20">
        <f>AVERAGE(V18:X18)</f>
        <v>0.83587922882490118</v>
      </c>
      <c r="Z18" s="20">
        <f>_xlfn.STDEV.P(V18:X18)</f>
        <v>8.2964254607530083E-3</v>
      </c>
      <c r="AA18" s="54">
        <f t="shared" si="4"/>
        <v>1.4145070545459836E-3</v>
      </c>
      <c r="AC18" s="54">
        <f t="shared" si="5"/>
        <v>2.625410326538328E-3</v>
      </c>
    </row>
    <row r="19" spans="1:29" x14ac:dyDescent="0.25">
      <c r="A19" s="6">
        <v>2</v>
      </c>
      <c r="F19" s="20">
        <f>SUM(F11:F12)</f>
        <v>0.13791433735481681</v>
      </c>
      <c r="G19" s="20">
        <f>SUM(G11:G12)</f>
        <v>0.23656285330974605</v>
      </c>
      <c r="H19" s="20">
        <f>SUM(H11:H12)</f>
        <v>0.23033612020641936</v>
      </c>
      <c r="I19" s="20">
        <f>AVERAGE(F19:H19)</f>
        <v>0.20160443695699407</v>
      </c>
      <c r="J19" s="20">
        <f>_xlfn.STDEV.P(F19:H19)</f>
        <v>4.5107387730366801E-2</v>
      </c>
      <c r="K19" s="20">
        <f>SUM(K11:K12)</f>
        <v>0.22993802478943487</v>
      </c>
      <c r="L19" s="20">
        <f>SUM(L11:L12)</f>
        <v>9.97953783815866E-2</v>
      </c>
      <c r="M19" s="20">
        <f>SUM(M11:M12)</f>
        <v>0.10300955024153584</v>
      </c>
      <c r="N19" s="20">
        <f>AVERAGE(K19:M19)</f>
        <v>0.14424765113751911</v>
      </c>
      <c r="O19" s="20">
        <f>_xlfn.STDEV.P(K19:M19)</f>
        <v>6.0606450853794028E-2</v>
      </c>
      <c r="P19" s="53">
        <f t="shared" si="3"/>
        <v>0.34343132354706063</v>
      </c>
      <c r="Q19" s="20">
        <f>SUM(Q11:Q12)</f>
        <v>8.8387741649702478E-2</v>
      </c>
      <c r="R19" s="20">
        <f>SUM(R11:R12)</f>
        <v>8.7559976053674604E-2</v>
      </c>
      <c r="S19" s="20">
        <f>SUM(S11:S12)</f>
        <v>8.2883276577357834E-2</v>
      </c>
      <c r="T19" s="20">
        <f>AVERAGE(Q19:S19)</f>
        <v>8.6276998093578305E-2</v>
      </c>
      <c r="U19" s="20">
        <f>_xlfn.STDEV.P(Q19:S19)</f>
        <v>2.4234009528945307E-3</v>
      </c>
      <c r="V19" s="20">
        <f>SUM(V11:V12)</f>
        <v>0.15509840124158483</v>
      </c>
      <c r="W19" s="20">
        <f>SUM(W11:W12)</f>
        <v>0.13703887818313373</v>
      </c>
      <c r="X19" s="20">
        <f>SUM(X11:X12)</f>
        <v>0.14915206091407252</v>
      </c>
      <c r="Y19" s="20">
        <f>AVERAGE(V19:X19)</f>
        <v>0.14709644677959702</v>
      </c>
      <c r="Z19" s="20">
        <f>_xlfn.STDEV.P(V19:X19)</f>
        <v>7.5146858606807724E-3</v>
      </c>
      <c r="AA19" s="54">
        <f t="shared" si="4"/>
        <v>4.0317053347437232E-4</v>
      </c>
      <c r="AC19" s="54">
        <f t="shared" si="5"/>
        <v>2.2545461924230993E-2</v>
      </c>
    </row>
    <row r="21" spans="1:29" x14ac:dyDescent="0.25">
      <c r="D21" t="s">
        <v>21</v>
      </c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1:29" x14ac:dyDescent="0.25">
      <c r="D22" t="s">
        <v>93</v>
      </c>
      <c r="F22" s="20">
        <f>SUM(F18:F19)</f>
        <v>0.86841363383629511</v>
      </c>
      <c r="G22" s="20">
        <f t="shared" ref="G22:H22" si="6">SUM(G18:G19)</f>
        <v>0.86868216416942934</v>
      </c>
      <c r="H22" s="20">
        <f t="shared" si="6"/>
        <v>0.86308267370272651</v>
      </c>
      <c r="I22" s="20">
        <f>AVERAGE(F22:H22)</f>
        <v>0.86672615723615032</v>
      </c>
      <c r="J22" s="20">
        <f>_xlfn.STDEV.P(F22:H22)</f>
        <v>2.5786632620670119E-3</v>
      </c>
      <c r="K22" s="20">
        <f t="shared" ref="K22:M22" si="7">SUM(K18:K19)</f>
        <v>0.93394374769600286</v>
      </c>
      <c r="L22" s="20">
        <f t="shared" si="7"/>
        <v>0.89846786233561549</v>
      </c>
      <c r="M22" s="20">
        <f t="shared" si="7"/>
        <v>0.88852229027546903</v>
      </c>
      <c r="N22" s="20">
        <f>AVERAGE(K22:M22)</f>
        <v>0.90697796676902909</v>
      </c>
      <c r="O22" s="20">
        <f>_xlfn.STDEV.P(K22:M22)</f>
        <v>1.9495189263885021E-2</v>
      </c>
      <c r="P22" s="53">
        <f t="shared" ref="P22" si="8">_xlfn.T.TEST(F22:H22,K22:M22,2,2)</f>
        <v>4.4352219662793679E-2</v>
      </c>
      <c r="Q22" s="20">
        <f t="shared" ref="Q22:S22" si="9">SUM(Q18:Q19)</f>
        <v>0.97091224781298702</v>
      </c>
      <c r="R22" s="20">
        <f t="shared" si="9"/>
        <v>0.96897143435927668</v>
      </c>
      <c r="S22" s="20">
        <f t="shared" si="9"/>
        <v>0.96907013996114211</v>
      </c>
      <c r="T22" s="20">
        <f>AVERAGE(Q22:S22)</f>
        <v>0.9696512740444686</v>
      </c>
      <c r="U22" s="20">
        <f>_xlfn.STDEV.P(Q22:S22)</f>
        <v>8.9255320387771173E-4</v>
      </c>
      <c r="V22" s="20">
        <f t="shared" ref="V22:X22" si="10">SUM(V18:V19)</f>
        <v>0.98091905250706191</v>
      </c>
      <c r="W22" s="20">
        <f t="shared" si="10"/>
        <v>0.98317853106123532</v>
      </c>
      <c r="X22" s="20">
        <f t="shared" si="10"/>
        <v>0.98482944324519739</v>
      </c>
      <c r="Y22" s="20">
        <f>AVERAGE(V22:X22)</f>
        <v>0.98297567560449828</v>
      </c>
      <c r="Z22" s="20">
        <f>_xlfn.STDEV.P(V22:X22)</f>
        <v>1.602841577422206E-3</v>
      </c>
      <c r="AA22" s="54">
        <f t="shared" ref="AA22" si="11">_xlfn.T.TEST(Q22:S22,V22:X22,2,2)</f>
        <v>5.0664894791270466E-4</v>
      </c>
      <c r="AC22" s="54">
        <f t="shared" ref="AC22" si="12">_xlfn.T.TEST(F22:H22,Q22:S22,2,2)</f>
        <v>7.3935518611467887E-7</v>
      </c>
    </row>
  </sheetData>
  <mergeCells count="4">
    <mergeCell ref="F3:J3"/>
    <mergeCell ref="K3:O3"/>
    <mergeCell ref="Q3:U3"/>
    <mergeCell ref="V3:Z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S8 EGFR Site N151 MS-only AREA</vt:lpstr>
      <vt:lpstr>S9 EGFR Site N389 MS-only AREA</vt:lpstr>
      <vt:lpstr>S10A EGFR N420 MS-only AREA</vt:lpstr>
      <vt:lpstr>S10B EGFR N420 Fuc Status</vt:lpstr>
      <vt:lpstr>S11 EGFR Site N579 MS-only AREA</vt:lpstr>
    </vt:vector>
  </TitlesOfParts>
  <Company>Boston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kbc36</dc:creator>
  <cp:lastModifiedBy>kbc36</cp:lastModifiedBy>
  <dcterms:created xsi:type="dcterms:W3CDTF">2019-11-22T19:45:32Z</dcterms:created>
  <dcterms:modified xsi:type="dcterms:W3CDTF">2020-01-03T20:31:26Z</dcterms:modified>
</cp:coreProperties>
</file>