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Fig-3" sheetId="6" r:id="rId1"/>
  </sheets>
  <calcPr calcId="144525"/>
</workbook>
</file>

<file path=xl/sharedStrings.xml><?xml version="1.0" encoding="utf-8"?>
<sst xmlns="http://schemas.openxmlformats.org/spreadsheetml/2006/main" count="83" uniqueCount="31">
  <si>
    <t>CACON1</t>
  </si>
  <si>
    <t>CACON2</t>
  </si>
  <si>
    <t>CACON3</t>
  </si>
  <si>
    <t>CACON4</t>
  </si>
  <si>
    <t>CACON5</t>
  </si>
  <si>
    <t>CACON6</t>
  </si>
  <si>
    <t>OUT #0 at Cursor 1</t>
  </si>
  <si>
    <t>amplitude Negative Peak</t>
  </si>
  <si>
    <t>amplitude</t>
  </si>
  <si>
    <t>average±SD</t>
  </si>
  <si>
    <t>average</t>
  </si>
  <si>
    <t>SD</t>
  </si>
  <si>
    <t>CA21</t>
  </si>
  <si>
    <t>CA22</t>
  </si>
  <si>
    <t>CA23</t>
  </si>
  <si>
    <t>CA24</t>
  </si>
  <si>
    <t>CA25</t>
  </si>
  <si>
    <t>CA26</t>
  </si>
  <si>
    <t>P value</t>
  </si>
  <si>
    <t>CA201</t>
  </si>
  <si>
    <t>CA202</t>
  </si>
  <si>
    <t>CA204</t>
  </si>
  <si>
    <t>CA205</t>
  </si>
  <si>
    <t>CA206</t>
  </si>
  <si>
    <t xml:space="preserve">amplitude </t>
  </si>
  <si>
    <t>CA2001</t>
  </si>
  <si>
    <t>CA2002</t>
  </si>
  <si>
    <t>CA2003</t>
  </si>
  <si>
    <t>CA2004</t>
  </si>
  <si>
    <t>CA2005</t>
  </si>
  <si>
    <t>CA2006</t>
  </si>
</sst>
</file>

<file path=xl/styles.xml><?xml version="1.0" encoding="utf-8"?>
<styleSheet xmlns="http://schemas.openxmlformats.org/spreadsheetml/2006/main">
  <numFmts count="6">
    <numFmt numFmtId="176" formatCode="0.00000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"对照组"</c:f>
              <c:strCache>
                <c:ptCount val="1"/>
                <c:pt idx="0">
                  <c:v>对照组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'Fig-3'!$A$3:$A$14</c:f>
              <c:numCache>
                <c:formatCode>General</c:formatCode>
                <c:ptCount val="1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</c:numCache>
            </c:numRef>
          </c:xVal>
          <c:yVal>
            <c:numRef>
              <c:f>'Fig-3'!$P$3:$P$14</c:f>
              <c:numCache>
                <c:formatCode>General</c:formatCode>
                <c:ptCount val="12"/>
                <c:pt idx="0">
                  <c:v>0.0234829400749064</c:v>
                </c:pt>
                <c:pt idx="1">
                  <c:v>-0.0050374456928839</c:v>
                </c:pt>
                <c:pt idx="2">
                  <c:v>-0.0819747378277154</c:v>
                </c:pt>
                <c:pt idx="3">
                  <c:v>-0.422434831460674</c:v>
                </c:pt>
                <c:pt idx="4">
                  <c:v>-1.86196254681648</c:v>
                </c:pt>
                <c:pt idx="5">
                  <c:v>-3.35034644194757</c:v>
                </c:pt>
                <c:pt idx="6">
                  <c:v>-3.65134082397004</c:v>
                </c:pt>
                <c:pt idx="7">
                  <c:v>-2.97193820224719</c:v>
                </c:pt>
                <c:pt idx="8">
                  <c:v>-2.03585767790262</c:v>
                </c:pt>
                <c:pt idx="9">
                  <c:v>-1.08382677902622</c:v>
                </c:pt>
                <c:pt idx="10">
                  <c:v>-0.298106460674157</c:v>
                </c:pt>
                <c:pt idx="11">
                  <c:v>0.365394475655431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"PDQ 0.2μg/ml"</c:f>
              <c:strCache>
                <c:ptCount val="1"/>
                <c:pt idx="0">
                  <c:v>PDQ 0.2μg/ml</c:v>
                </c:pt>
              </c:strCache>
            </c:strRef>
          </c:tx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'Fig-3'!$Q$17:$Q$28</c:f>
                <c:numCache>
                  <c:formatCode>General</c:formatCode>
                  <c:ptCount val="12"/>
                  <c:pt idx="0">
                    <c:v>0.21</c:v>
                  </c:pt>
                  <c:pt idx="1">
                    <c:v>1.03</c:v>
                  </c:pt>
                  <c:pt idx="2">
                    <c:v>0.91</c:v>
                  </c:pt>
                  <c:pt idx="3">
                    <c:v>0.73</c:v>
                  </c:pt>
                  <c:pt idx="4">
                    <c:v>0.43</c:v>
                  </c:pt>
                  <c:pt idx="5">
                    <c:v>0.58</c:v>
                  </c:pt>
                  <c:pt idx="6">
                    <c:v>0.34</c:v>
                  </c:pt>
                  <c:pt idx="7">
                    <c:v>0.26</c:v>
                  </c:pt>
                  <c:pt idx="8">
                    <c:v>0.23</c:v>
                  </c:pt>
                  <c:pt idx="9">
                    <c:v>0.2</c:v>
                  </c:pt>
                  <c:pt idx="10">
                    <c:v>0.37</c:v>
                  </c:pt>
                  <c:pt idx="11">
                    <c:v>0.59</c:v>
                  </c:pt>
                </c:numCache>
              </c:numRef>
            </c:plus>
            <c:minus>
              <c:numRef>
                <c:f>'Fig-3'!$Q$17:$Q$28</c:f>
                <c:numCache>
                  <c:formatCode>General</c:formatCode>
                  <c:ptCount val="12"/>
                  <c:pt idx="0">
                    <c:v>0.21</c:v>
                  </c:pt>
                  <c:pt idx="1">
                    <c:v>1.03</c:v>
                  </c:pt>
                  <c:pt idx="2">
                    <c:v>0.91</c:v>
                  </c:pt>
                  <c:pt idx="3">
                    <c:v>0.73</c:v>
                  </c:pt>
                  <c:pt idx="4">
                    <c:v>0.43</c:v>
                  </c:pt>
                  <c:pt idx="5">
                    <c:v>0.58</c:v>
                  </c:pt>
                  <c:pt idx="6">
                    <c:v>0.34</c:v>
                  </c:pt>
                  <c:pt idx="7">
                    <c:v>0.26</c:v>
                  </c:pt>
                  <c:pt idx="8">
                    <c:v>0.23</c:v>
                  </c:pt>
                  <c:pt idx="9">
                    <c:v>0.2</c:v>
                  </c:pt>
                  <c:pt idx="10">
                    <c:v>0.37</c:v>
                  </c:pt>
                  <c:pt idx="11">
                    <c:v>0.59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'Fig-3'!$A$17:$A$28</c:f>
              <c:numCache>
                <c:formatCode>General</c:formatCode>
                <c:ptCount val="1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</c:numCache>
            </c:numRef>
          </c:xVal>
          <c:yVal>
            <c:numRef>
              <c:f>'Fig-3'!$P$17:$P$28</c:f>
              <c:numCache>
                <c:formatCode>General</c:formatCode>
                <c:ptCount val="12"/>
                <c:pt idx="0">
                  <c:v>-0.0199819775280899</c:v>
                </c:pt>
                <c:pt idx="1">
                  <c:v>-0.444551775280899</c:v>
                </c:pt>
                <c:pt idx="2">
                  <c:v>-0.514504539325843</c:v>
                </c:pt>
                <c:pt idx="3">
                  <c:v>-0.775803370786517</c:v>
                </c:pt>
                <c:pt idx="4">
                  <c:v>-1.80842471910112</c:v>
                </c:pt>
                <c:pt idx="5">
                  <c:v>-3.21130337078652</c:v>
                </c:pt>
                <c:pt idx="6">
                  <c:v>-3.68911235955056</c:v>
                </c:pt>
                <c:pt idx="7">
                  <c:v>-3.14972134831461</c:v>
                </c:pt>
                <c:pt idx="8">
                  <c:v>-2.14799101123595</c:v>
                </c:pt>
                <c:pt idx="9">
                  <c:v>-1.27638966292135</c:v>
                </c:pt>
                <c:pt idx="10">
                  <c:v>-0.543637303370786</c:v>
                </c:pt>
                <c:pt idx="11">
                  <c:v>-0.0226428764044944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"PDQ 2.0μg/ml"</c:f>
              <c:strCache>
                <c:ptCount val="1"/>
                <c:pt idx="0">
                  <c:v>PDQ 2.0μg/ml</c:v>
                </c:pt>
              </c:strCache>
            </c:strRef>
          </c:tx>
          <c:spPr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'Fig-3'!$Q$31:$Q$42</c:f>
                <c:numCache>
                  <c:formatCode>General</c:formatCode>
                  <c:ptCount val="12"/>
                  <c:pt idx="0">
                    <c:v>0.05</c:v>
                  </c:pt>
                  <c:pt idx="1">
                    <c:v>0.39</c:v>
                  </c:pt>
                  <c:pt idx="2">
                    <c:v>0.2</c:v>
                  </c:pt>
                  <c:pt idx="3">
                    <c:v>0.1</c:v>
                  </c:pt>
                  <c:pt idx="4">
                    <c:v>0.47</c:v>
                  </c:pt>
                  <c:pt idx="5">
                    <c:v>0.55</c:v>
                  </c:pt>
                  <c:pt idx="6">
                    <c:v>0.27</c:v>
                  </c:pt>
                  <c:pt idx="7">
                    <c:v>0.27</c:v>
                  </c:pt>
                  <c:pt idx="8">
                    <c:v>0.23</c:v>
                  </c:pt>
                  <c:pt idx="9">
                    <c:v>0.19</c:v>
                  </c:pt>
                  <c:pt idx="10">
                    <c:v>0.17</c:v>
                  </c:pt>
                  <c:pt idx="11">
                    <c:v>0.15</c:v>
                  </c:pt>
                </c:numCache>
              </c:numRef>
            </c:plus>
            <c:minus>
              <c:numRef>
                <c:f>'Fig-3'!$Q$31:$Q$42</c:f>
                <c:numCache>
                  <c:formatCode>General</c:formatCode>
                  <c:ptCount val="12"/>
                  <c:pt idx="0">
                    <c:v>0.05</c:v>
                  </c:pt>
                  <c:pt idx="1">
                    <c:v>0.39</c:v>
                  </c:pt>
                  <c:pt idx="2">
                    <c:v>0.2</c:v>
                  </c:pt>
                  <c:pt idx="3">
                    <c:v>0.1</c:v>
                  </c:pt>
                  <c:pt idx="4">
                    <c:v>0.47</c:v>
                  </c:pt>
                  <c:pt idx="5">
                    <c:v>0.55</c:v>
                  </c:pt>
                  <c:pt idx="6">
                    <c:v>0.27</c:v>
                  </c:pt>
                  <c:pt idx="7">
                    <c:v>0.27</c:v>
                  </c:pt>
                  <c:pt idx="8">
                    <c:v>0.23</c:v>
                  </c:pt>
                  <c:pt idx="9">
                    <c:v>0.19</c:v>
                  </c:pt>
                  <c:pt idx="10">
                    <c:v>0.17</c:v>
                  </c:pt>
                  <c:pt idx="11">
                    <c:v>0.15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'Fig-3'!$A$31:$A$42</c:f>
              <c:numCache>
                <c:formatCode>General</c:formatCode>
                <c:ptCount val="1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</c:numCache>
            </c:numRef>
          </c:xVal>
          <c:yVal>
            <c:numRef>
              <c:f>'Fig-3'!$P$31:$P$42</c:f>
              <c:numCache>
                <c:formatCode>General</c:formatCode>
                <c:ptCount val="12"/>
                <c:pt idx="0">
                  <c:v>0.0229608239700375</c:v>
                </c:pt>
                <c:pt idx="1">
                  <c:v>-0.157169756554307</c:v>
                </c:pt>
                <c:pt idx="2">
                  <c:v>-0.13674393258427</c:v>
                </c:pt>
                <c:pt idx="3">
                  <c:v>-0.344478277153558</c:v>
                </c:pt>
                <c:pt idx="4">
                  <c:v>-1.29486573033708</c:v>
                </c:pt>
                <c:pt idx="5">
                  <c:v>-2.60508801498127</c:v>
                </c:pt>
                <c:pt idx="6">
                  <c:v>-3.04210299625468</c:v>
                </c:pt>
                <c:pt idx="7">
                  <c:v>-2.56738951310861</c:v>
                </c:pt>
                <c:pt idx="8">
                  <c:v>-1.69636329588015</c:v>
                </c:pt>
                <c:pt idx="9">
                  <c:v>-0.83639213483146</c:v>
                </c:pt>
                <c:pt idx="10">
                  <c:v>-0.140725898876404</c:v>
                </c:pt>
                <c:pt idx="11">
                  <c:v>0.186880280898876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"PDQ 20.0μg/ml"</c:f>
              <c:strCache>
                <c:ptCount val="1"/>
                <c:pt idx="0">
                  <c:v>PDQ 20.0μg/ml</c:v>
                </c:pt>
              </c:strCache>
            </c:strRef>
          </c:tx>
          <c:spPr>
            <a:ln w="6350" cap="rnd" cmpd="sng" algn="ctr">
              <a:solidFill>
                <a:schemeClr val="dk1">
                  <a:tint val="985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'Fig-3'!$Q$45:$Q$56</c:f>
                <c:numCache>
                  <c:formatCode>General</c:formatCode>
                  <c:ptCount val="12"/>
                  <c:pt idx="0">
                    <c:v>0.04</c:v>
                  </c:pt>
                  <c:pt idx="1">
                    <c:v>0.06</c:v>
                  </c:pt>
                  <c:pt idx="2">
                    <c:v>0.11</c:v>
                  </c:pt>
                  <c:pt idx="3">
                    <c:v>0.25</c:v>
                  </c:pt>
                  <c:pt idx="4">
                    <c:v>0.43</c:v>
                  </c:pt>
                  <c:pt idx="5">
                    <c:v>0.48</c:v>
                  </c:pt>
                  <c:pt idx="6">
                    <c:v>0.24</c:v>
                  </c:pt>
                  <c:pt idx="7">
                    <c:v>0.32</c:v>
                  </c:pt>
                  <c:pt idx="8">
                    <c:v>0.33</c:v>
                  </c:pt>
                  <c:pt idx="9">
                    <c:v>0.34</c:v>
                  </c:pt>
                  <c:pt idx="10">
                    <c:v>0.34</c:v>
                  </c:pt>
                  <c:pt idx="11">
                    <c:v>0.29</c:v>
                  </c:pt>
                </c:numCache>
              </c:numRef>
            </c:plus>
            <c:minus>
              <c:numRef>
                <c:f>'Fig-3'!$Q$45:$Q$56</c:f>
                <c:numCache>
                  <c:formatCode>General</c:formatCode>
                  <c:ptCount val="12"/>
                  <c:pt idx="0">
                    <c:v>0.04</c:v>
                  </c:pt>
                  <c:pt idx="1">
                    <c:v>0.06</c:v>
                  </c:pt>
                  <c:pt idx="2">
                    <c:v>0.11</c:v>
                  </c:pt>
                  <c:pt idx="3">
                    <c:v>0.25</c:v>
                  </c:pt>
                  <c:pt idx="4">
                    <c:v>0.43</c:v>
                  </c:pt>
                  <c:pt idx="5">
                    <c:v>0.48</c:v>
                  </c:pt>
                  <c:pt idx="6">
                    <c:v>0.24</c:v>
                  </c:pt>
                  <c:pt idx="7">
                    <c:v>0.32</c:v>
                  </c:pt>
                  <c:pt idx="8">
                    <c:v>0.33</c:v>
                  </c:pt>
                  <c:pt idx="9">
                    <c:v>0.34</c:v>
                  </c:pt>
                  <c:pt idx="10">
                    <c:v>0.34</c:v>
                  </c:pt>
                  <c:pt idx="11">
                    <c:v>0.29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'Fig-3'!$A$45:$A$56</c:f>
              <c:numCache>
                <c:formatCode>General</c:formatCode>
                <c:ptCount val="1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</c:numCache>
            </c:numRef>
          </c:xVal>
          <c:yVal>
            <c:numRef>
              <c:f>'Fig-3'!$P$45:$P$56</c:f>
              <c:numCache>
                <c:formatCode>General</c:formatCode>
                <c:ptCount val="12"/>
                <c:pt idx="0">
                  <c:v>0.0615051292134831</c:v>
                </c:pt>
                <c:pt idx="1">
                  <c:v>0.00833220973782772</c:v>
                </c:pt>
                <c:pt idx="2">
                  <c:v>-0.110677677902622</c:v>
                </c:pt>
                <c:pt idx="3">
                  <c:v>-0.403936142322097</c:v>
                </c:pt>
                <c:pt idx="4">
                  <c:v>-1.41953857677903</c:v>
                </c:pt>
                <c:pt idx="5">
                  <c:v>-2.67567228464419</c:v>
                </c:pt>
                <c:pt idx="6">
                  <c:v>-2.91853370786517</c:v>
                </c:pt>
                <c:pt idx="7">
                  <c:v>-2.45000936329588</c:v>
                </c:pt>
                <c:pt idx="8">
                  <c:v>-1.62043820224719</c:v>
                </c:pt>
                <c:pt idx="9">
                  <c:v>-0.799289887640449</c:v>
                </c:pt>
                <c:pt idx="10">
                  <c:v>-0.149861048689139</c:v>
                </c:pt>
                <c:pt idx="11">
                  <c:v>0.314432958801498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7936"/>
        <c:axId val="64290816"/>
      </c:scatterChart>
      <c:valAx>
        <c:axId val="64087936"/>
        <c:scaling>
          <c:orientation val="minMax"/>
          <c:max val="50"/>
          <c:min val="-50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pA/pF</a:t>
                </a:r>
                <a:endParaRPr lang="en-US" altLang="zh-CN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4290816"/>
        <c:crosses val="autoZero"/>
        <c:crossBetween val="midCat"/>
        <c:majorUnit val="10"/>
      </c:valAx>
      <c:valAx>
        <c:axId val="64290816"/>
        <c:scaling>
          <c:orientation val="minMax"/>
          <c:max val="0.5"/>
          <c:min val="-5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mV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793055555555556"/>
              <c:y val="0.1548611111111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4087936"/>
        <c:crosses val="autoZero"/>
        <c:crossBetween val="midCat"/>
        <c:majorUnit val="1"/>
        <c:min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7777777777778"/>
          <c:y val="0.422800743657043"/>
          <c:w val="0.297138888888889"/>
          <c:h val="0.334868766404199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276225</xdr:colOff>
      <xdr:row>59</xdr:row>
      <xdr:rowOff>133350</xdr:rowOff>
    </xdr:from>
    <xdr:to>
      <xdr:col>8</xdr:col>
      <xdr:colOff>47625</xdr:colOff>
      <xdr:row>75</xdr:row>
      <xdr:rowOff>133350</xdr:rowOff>
    </xdr:to>
    <xdr:graphicFrame>
      <xdr:nvGraphicFramePr>
        <xdr:cNvPr id="4" name="图表 3"/>
        <xdr:cNvGraphicFramePr/>
      </xdr:nvGraphicFramePr>
      <xdr:xfrm>
        <a:off x="962025" y="10248900"/>
        <a:ext cx="49149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3"/>
  <sheetViews>
    <sheetView tabSelected="1" workbookViewId="0">
      <selection activeCell="N2" sqref="N2"/>
    </sheetView>
  </sheetViews>
  <sheetFormatPr defaultColWidth="9" defaultRowHeight="13.5"/>
  <cols>
    <col min="2" max="2" width="9.375"/>
    <col min="4" max="4" width="10.375"/>
    <col min="6" max="6" width="10.375"/>
    <col min="8" max="8" width="10.375"/>
    <col min="10" max="10" width="10.375"/>
    <col min="12" max="12" width="16.625" customWidth="1"/>
    <col min="13" max="13" width="16" customWidth="1"/>
    <col min="14" max="14" width="20.5" customWidth="1"/>
    <col min="15" max="15" width="15" customWidth="1"/>
    <col min="16" max="16" width="15.5" customWidth="1"/>
  </cols>
  <sheetData>
    <row r="1" s="1" customFormat="1" spans="1:12">
      <c r="A1" s="3" t="s">
        <v>0</v>
      </c>
      <c r="B1" s="3"/>
      <c r="C1" s="3" t="s">
        <v>1</v>
      </c>
      <c r="D1" s="3"/>
      <c r="E1" s="3" t="s">
        <v>2</v>
      </c>
      <c r="F1" s="3"/>
      <c r="G1" s="3" t="s">
        <v>3</v>
      </c>
      <c r="H1" s="3"/>
      <c r="I1" s="3" t="s">
        <v>4</v>
      </c>
      <c r="J1" s="3"/>
      <c r="K1" s="3" t="s">
        <v>5</v>
      </c>
      <c r="L1" s="3"/>
    </row>
    <row r="2" spans="1:17">
      <c r="A2" s="4" t="s">
        <v>6</v>
      </c>
      <c r="B2" s="4" t="s">
        <v>7</v>
      </c>
      <c r="C2" s="4" t="s">
        <v>6</v>
      </c>
      <c r="D2" s="4" t="s">
        <v>7</v>
      </c>
      <c r="E2" s="4" t="s">
        <v>6</v>
      </c>
      <c r="F2" s="4" t="s">
        <v>7</v>
      </c>
      <c r="G2" s="4" t="s">
        <v>6</v>
      </c>
      <c r="H2" s="4" t="s">
        <v>7</v>
      </c>
      <c r="I2" s="4" t="s">
        <v>6</v>
      </c>
      <c r="J2" s="4" t="s">
        <v>7</v>
      </c>
      <c r="K2" s="4" t="s">
        <v>6</v>
      </c>
      <c r="L2" s="4" t="s">
        <v>8</v>
      </c>
      <c r="N2" t="s">
        <v>9</v>
      </c>
      <c r="P2" s="6" t="s">
        <v>10</v>
      </c>
      <c r="Q2" t="s">
        <v>11</v>
      </c>
    </row>
    <row r="3" spans="1:17">
      <c r="A3" s="4">
        <v>-50</v>
      </c>
      <c r="B3" s="4">
        <v>0.00973605</v>
      </c>
      <c r="C3" s="4"/>
      <c r="D3" s="4">
        <v>0.00365465</v>
      </c>
      <c r="E3" s="4"/>
      <c r="F3" s="4">
        <v>0.00919766</v>
      </c>
      <c r="G3" s="4"/>
      <c r="H3" s="4">
        <v>0</v>
      </c>
      <c r="I3" s="4"/>
      <c r="J3" s="4">
        <v>-0.0165418</v>
      </c>
      <c r="K3" s="4"/>
      <c r="L3" s="4">
        <v>0.00649333</v>
      </c>
      <c r="N3" s="7" t="str">
        <f>ROUND(AVERAGE(B3:L3)*1000/89.33,2)&amp;"±"&amp;ROUND(STDEVA(B3:L3)*1000/89.33,2)</f>
        <v>0.02±0.11</v>
      </c>
      <c r="P3">
        <f>AVERAGE(B3:L3)*10/0.89</f>
        <v>0.0234829400749064</v>
      </c>
      <c r="Q3" s="11">
        <f>ROUND(STDEVA(B3:L3)*1000/89,2)</f>
        <v>0.11</v>
      </c>
    </row>
    <row r="4" spans="1:17">
      <c r="A4" s="4">
        <v>-40</v>
      </c>
      <c r="B4" s="4">
        <v>0.0114188</v>
      </c>
      <c r="C4" s="4"/>
      <c r="D4" s="4">
        <v>0.0015326</v>
      </c>
      <c r="E4" s="4"/>
      <c r="F4" s="4">
        <v>0.0136432</v>
      </c>
      <c r="G4" s="4"/>
      <c r="H4" s="4">
        <v>0.00128424</v>
      </c>
      <c r="I4" s="4"/>
      <c r="J4" s="4">
        <v>-0.030341</v>
      </c>
      <c r="K4" s="4"/>
      <c r="L4" s="4">
        <v>-0.000227836</v>
      </c>
      <c r="N4" s="7" t="str">
        <f t="shared" ref="N4:N14" si="0">ROUND(AVERAGE(B4:L4)*1000/89.33,2)&amp;"±"&amp;ROUND(STDEVA(B4:L4)*1000/89.33,2)</f>
        <v>-0.01±0.18</v>
      </c>
      <c r="P4">
        <f t="shared" ref="P4:P14" si="1">AVERAGE(B4:L4)*10/0.89</f>
        <v>-0.0050374456928839</v>
      </c>
      <c r="Q4" s="11">
        <f t="shared" ref="Q4:Q56" si="2">ROUND(STDEVA(B4:L4)*1000/89,2)</f>
        <v>0.18</v>
      </c>
    </row>
    <row r="5" spans="1:17">
      <c r="A5" s="4">
        <v>-30</v>
      </c>
      <c r="B5" s="4">
        <v>0</v>
      </c>
      <c r="C5" s="4"/>
      <c r="D5" s="4">
        <v>-0.00341887</v>
      </c>
      <c r="E5" s="4"/>
      <c r="F5" s="4">
        <v>0</v>
      </c>
      <c r="G5" s="4"/>
      <c r="H5" s="4">
        <v>-0.00689432</v>
      </c>
      <c r="I5" s="4"/>
      <c r="J5" s="4">
        <v>-0.0263984</v>
      </c>
      <c r="K5" s="4"/>
      <c r="L5" s="4">
        <v>-0.00706292</v>
      </c>
      <c r="N5" s="7" t="str">
        <f t="shared" si="0"/>
        <v>-0.08±0.11</v>
      </c>
      <c r="P5">
        <f t="shared" si="1"/>
        <v>-0.0819747378277154</v>
      </c>
      <c r="Q5" s="11">
        <f t="shared" si="2"/>
        <v>0.11</v>
      </c>
    </row>
    <row r="6" spans="1:17">
      <c r="A6" s="4">
        <v>-20</v>
      </c>
      <c r="B6" s="4">
        <v>-0.0211549</v>
      </c>
      <c r="C6" s="4"/>
      <c r="D6" s="4">
        <v>-0.0206311</v>
      </c>
      <c r="E6" s="4"/>
      <c r="F6" s="4">
        <v>-0.0282061</v>
      </c>
      <c r="G6" s="4"/>
      <c r="H6" s="4">
        <v>-0.0510315</v>
      </c>
      <c r="I6" s="4"/>
      <c r="J6" s="4">
        <v>-0.0658245</v>
      </c>
      <c r="K6" s="4"/>
      <c r="L6" s="4">
        <v>-0.0387321</v>
      </c>
      <c r="N6" s="7" t="str">
        <f t="shared" si="0"/>
        <v>-0.42±0.2</v>
      </c>
      <c r="P6">
        <f t="shared" si="1"/>
        <v>-0.422434831460674</v>
      </c>
      <c r="Q6" s="11">
        <f t="shared" si="2"/>
        <v>0.2</v>
      </c>
    </row>
    <row r="7" spans="1:17">
      <c r="A7" s="4">
        <v>-10</v>
      </c>
      <c r="B7" s="4">
        <v>-0.138348</v>
      </c>
      <c r="C7" s="4"/>
      <c r="D7" s="4">
        <v>-0.116477</v>
      </c>
      <c r="E7" s="4"/>
      <c r="F7" s="4">
        <v>-0.180887</v>
      </c>
      <c r="G7" s="4"/>
      <c r="H7" s="4">
        <v>-0.174453</v>
      </c>
      <c r="I7" s="4"/>
      <c r="J7" s="4">
        <v>-0.222929</v>
      </c>
      <c r="K7" s="4"/>
      <c r="L7" s="4">
        <v>-0.161194</v>
      </c>
      <c r="N7" s="7" t="str">
        <f t="shared" si="0"/>
        <v>-1.86±0.41</v>
      </c>
      <c r="P7">
        <f t="shared" si="1"/>
        <v>-1.86196254681648</v>
      </c>
      <c r="Q7" s="11">
        <f t="shared" si="2"/>
        <v>0.41</v>
      </c>
    </row>
    <row r="8" spans="1:17">
      <c r="A8" s="4">
        <v>0</v>
      </c>
      <c r="B8" s="4">
        <v>-0.28523</v>
      </c>
      <c r="C8" s="4"/>
      <c r="D8" s="4">
        <v>-0.241443</v>
      </c>
      <c r="E8" s="4"/>
      <c r="F8" s="4">
        <v>-0.343226</v>
      </c>
      <c r="G8" s="4"/>
      <c r="H8" s="4">
        <v>-0.284492</v>
      </c>
      <c r="I8" s="4"/>
      <c r="J8" s="4">
        <v>-0.351835</v>
      </c>
      <c r="K8" s="4"/>
      <c r="L8" s="4">
        <v>-0.282859</v>
      </c>
      <c r="N8" s="7" t="str">
        <f t="shared" si="0"/>
        <v>-3.34±0.47</v>
      </c>
      <c r="P8">
        <f t="shared" si="1"/>
        <v>-3.35034644194757</v>
      </c>
      <c r="Q8" s="11">
        <f t="shared" si="2"/>
        <v>0.47</v>
      </c>
    </row>
    <row r="9" spans="1:17">
      <c r="A9" s="4">
        <v>10</v>
      </c>
      <c r="B9" s="4">
        <v>-0.319126</v>
      </c>
      <c r="C9" s="4"/>
      <c r="D9" s="4">
        <v>-0.291193</v>
      </c>
      <c r="E9" s="4"/>
      <c r="F9" s="4">
        <v>-0.381703</v>
      </c>
      <c r="G9" s="4"/>
      <c r="H9" s="4">
        <v>-0.307541</v>
      </c>
      <c r="I9" s="4"/>
      <c r="J9" s="4">
        <v>-0.336751</v>
      </c>
      <c r="K9" s="4"/>
      <c r="L9" s="4">
        <v>-0.313502</v>
      </c>
      <c r="N9" s="7" t="str">
        <f t="shared" si="0"/>
        <v>-3.64±0.35</v>
      </c>
      <c r="P9">
        <f t="shared" si="1"/>
        <v>-3.65134082397004</v>
      </c>
      <c r="Q9" s="11">
        <f t="shared" si="2"/>
        <v>0.35</v>
      </c>
    </row>
    <row r="10" spans="1:17">
      <c r="A10" s="4">
        <v>20</v>
      </c>
      <c r="B10" s="4">
        <v>-0.269364</v>
      </c>
      <c r="C10" s="4"/>
      <c r="D10" s="4">
        <v>-0.23767</v>
      </c>
      <c r="E10" s="4"/>
      <c r="F10" s="4">
        <v>-0.319619</v>
      </c>
      <c r="G10" s="4"/>
      <c r="H10" s="4">
        <v>-0.247046</v>
      </c>
      <c r="I10" s="4"/>
      <c r="J10" s="4">
        <v>-0.262355</v>
      </c>
      <c r="K10" s="4"/>
      <c r="L10" s="4">
        <v>-0.250961</v>
      </c>
      <c r="N10" s="7" t="str">
        <f t="shared" si="0"/>
        <v>-2.96±0.33</v>
      </c>
      <c r="P10">
        <f t="shared" si="1"/>
        <v>-2.97193820224719</v>
      </c>
      <c r="Q10" s="11">
        <f t="shared" si="2"/>
        <v>0.33</v>
      </c>
    </row>
    <row r="11" spans="1:17">
      <c r="A11" s="4">
        <v>30</v>
      </c>
      <c r="B11" s="4">
        <v>-0.191836</v>
      </c>
      <c r="C11" s="4"/>
      <c r="D11" s="4">
        <v>-0.153377</v>
      </c>
      <c r="E11" s="4"/>
      <c r="F11" s="4">
        <v>-0.228715</v>
      </c>
      <c r="G11" s="4"/>
      <c r="H11" s="4">
        <v>-0.169992</v>
      </c>
      <c r="I11" s="4"/>
      <c r="J11" s="4">
        <v>-0.178275</v>
      </c>
      <c r="K11" s="4"/>
      <c r="L11" s="4">
        <v>-0.164953</v>
      </c>
      <c r="N11" s="7" t="str">
        <f t="shared" si="0"/>
        <v>-2.03±0.3</v>
      </c>
      <c r="P11">
        <f t="shared" si="1"/>
        <v>-2.03585767790262</v>
      </c>
      <c r="Q11" s="11">
        <f t="shared" si="2"/>
        <v>0.3</v>
      </c>
    </row>
    <row r="12" spans="1:17">
      <c r="A12" s="4">
        <v>40</v>
      </c>
      <c r="B12" s="4">
        <v>-0.118636</v>
      </c>
      <c r="C12" s="4"/>
      <c r="D12" s="4">
        <v>-0.0765119</v>
      </c>
      <c r="E12" s="4"/>
      <c r="F12" s="4">
        <v>-0.147469</v>
      </c>
      <c r="G12" s="4"/>
      <c r="H12" s="4">
        <v>-0.0902345</v>
      </c>
      <c r="I12" s="4"/>
      <c r="J12" s="4">
        <v>-0.066853</v>
      </c>
      <c r="K12" s="4"/>
      <c r="L12" s="4">
        <v>-0.0790591</v>
      </c>
      <c r="N12" s="7" t="str">
        <f t="shared" si="0"/>
        <v>-1.08±0.34</v>
      </c>
      <c r="P12">
        <f t="shared" si="1"/>
        <v>-1.08382677902622</v>
      </c>
      <c r="Q12" s="11">
        <f t="shared" si="2"/>
        <v>0.34</v>
      </c>
    </row>
    <row r="13" spans="1:17">
      <c r="A13" s="4">
        <v>50</v>
      </c>
      <c r="B13" s="4">
        <v>-0.0510842</v>
      </c>
      <c r="C13" s="4"/>
      <c r="D13" s="4">
        <v>-0.0226353</v>
      </c>
      <c r="E13" s="4"/>
      <c r="F13" s="4">
        <v>-0.0519668</v>
      </c>
      <c r="G13" s="4"/>
      <c r="H13" s="4">
        <v>-0.0145997</v>
      </c>
      <c r="I13" s="4"/>
      <c r="J13" s="4">
        <v>0.00239985</v>
      </c>
      <c r="K13" s="4"/>
      <c r="L13" s="4">
        <v>-0.0213027</v>
      </c>
      <c r="N13" s="7" t="str">
        <f t="shared" si="0"/>
        <v>-0.3±0.24</v>
      </c>
      <c r="P13">
        <f t="shared" si="1"/>
        <v>-0.298106460674157</v>
      </c>
      <c r="Q13" s="11">
        <f t="shared" si="2"/>
        <v>0.24</v>
      </c>
    </row>
    <row r="14" spans="1:17">
      <c r="A14" s="4">
        <v>60</v>
      </c>
      <c r="B14" s="4">
        <v>0.00961585</v>
      </c>
      <c r="C14" s="4"/>
      <c r="D14" s="4">
        <v>0.0341887</v>
      </c>
      <c r="E14" s="4"/>
      <c r="F14" s="4">
        <v>0.0136432</v>
      </c>
      <c r="G14" s="4"/>
      <c r="H14" s="4">
        <v>0.062522</v>
      </c>
      <c r="I14" s="4"/>
      <c r="J14" s="4">
        <v>0.0340265</v>
      </c>
      <c r="K14" s="4"/>
      <c r="L14" s="4">
        <v>0.0411244</v>
      </c>
      <c r="N14" s="7" t="str">
        <f t="shared" si="0"/>
        <v>0.36±0.22</v>
      </c>
      <c r="P14">
        <f t="shared" si="1"/>
        <v>0.365394475655431</v>
      </c>
      <c r="Q14" s="11">
        <f t="shared" si="2"/>
        <v>0.22</v>
      </c>
    </row>
    <row r="15" s="1" customFormat="1" spans="1:17">
      <c r="A15" s="3" t="s">
        <v>12</v>
      </c>
      <c r="B15" s="3"/>
      <c r="C15" s="3" t="s">
        <v>13</v>
      </c>
      <c r="D15" s="3"/>
      <c r="E15" s="3" t="s">
        <v>14</v>
      </c>
      <c r="F15" s="3"/>
      <c r="G15" s="3" t="s">
        <v>15</v>
      </c>
      <c r="H15" s="3"/>
      <c r="I15" s="3" t="s">
        <v>16</v>
      </c>
      <c r="J15" s="3"/>
      <c r="K15" s="3" t="s">
        <v>17</v>
      </c>
      <c r="L15" s="3"/>
      <c r="Q15" s="12"/>
    </row>
    <row r="16" spans="1:17">
      <c r="A16" s="4" t="s">
        <v>6</v>
      </c>
      <c r="B16" s="4" t="s">
        <v>7</v>
      </c>
      <c r="C16" s="4" t="s">
        <v>6</v>
      </c>
      <c r="D16" s="4" t="s">
        <v>7</v>
      </c>
      <c r="E16" s="4" t="s">
        <v>6</v>
      </c>
      <c r="F16" s="4" t="s">
        <v>7</v>
      </c>
      <c r="G16" s="4" t="s">
        <v>6</v>
      </c>
      <c r="H16" s="4" t="s">
        <v>7</v>
      </c>
      <c r="I16" s="4" t="s">
        <v>6</v>
      </c>
      <c r="J16" s="4" t="s">
        <v>7</v>
      </c>
      <c r="K16" s="4" t="s">
        <v>6</v>
      </c>
      <c r="L16" s="4" t="s">
        <v>8</v>
      </c>
      <c r="N16" t="s">
        <v>9</v>
      </c>
      <c r="O16" t="s">
        <v>18</v>
      </c>
      <c r="P16" s="6" t="s">
        <v>10</v>
      </c>
      <c r="Q16" s="11"/>
    </row>
    <row r="17" spans="1:17">
      <c r="A17" s="4">
        <v>-50</v>
      </c>
      <c r="B17" s="4">
        <v>0.0102853</v>
      </c>
      <c r="C17" s="4"/>
      <c r="D17" s="4">
        <v>0.00633243</v>
      </c>
      <c r="E17" s="4"/>
      <c r="F17" s="4">
        <v>0.0143749</v>
      </c>
      <c r="G17" s="4"/>
      <c r="H17" s="4">
        <v>0.00613229</v>
      </c>
      <c r="I17" s="4"/>
      <c r="J17" s="4">
        <v>-0.0357316</v>
      </c>
      <c r="K17" s="4"/>
      <c r="L17" s="4">
        <v>0</v>
      </c>
      <c r="N17" s="8" t="str">
        <f>ROUND(AVERAGE(B17:L17)*1000/89.33,2)&amp;"±"&amp;ROUND(STDEVA(B17:L17)*1000/89.33,2)</f>
        <v>0±0.2</v>
      </c>
      <c r="O17">
        <f>TTEST(B3:L3,B17:L17,2,2)</f>
        <v>0.830672526473913</v>
      </c>
      <c r="P17">
        <f>AVERAGE(C17:M17)*10/0.89</f>
        <v>-0.0199819775280899</v>
      </c>
      <c r="Q17" s="11">
        <f t="shared" si="2"/>
        <v>0.21</v>
      </c>
    </row>
    <row r="18" spans="1:17">
      <c r="A18" s="4">
        <v>-40</v>
      </c>
      <c r="B18" s="4">
        <v>0.00624932</v>
      </c>
      <c r="C18" s="4"/>
      <c r="D18" s="4">
        <v>0.0042647</v>
      </c>
      <c r="E18" s="4"/>
      <c r="F18" s="4">
        <v>0.0134475</v>
      </c>
      <c r="G18" s="4"/>
      <c r="H18" s="4">
        <v>-0.218846</v>
      </c>
      <c r="I18" s="4"/>
      <c r="J18" s="4">
        <v>0</v>
      </c>
      <c r="K18" s="4"/>
      <c r="L18" s="4">
        <v>0.00330826</v>
      </c>
      <c r="N18" s="8" t="str">
        <f>ROUND(AVERAGE(B18:L18)*1000/89.33,2)&amp;"±"&amp;ROUND(STDEVA(B18:L18)*1000/89.33,2)</f>
        <v>-0.36±1.03</v>
      </c>
      <c r="O18">
        <f t="shared" ref="O18:O28" si="3">TTEST(B4:L4,B18:L18,2,2)</f>
        <v>0.426465938689078</v>
      </c>
      <c r="P18">
        <f t="shared" ref="P18:P28" si="4">AVERAGE(C18:M18)*10/0.89</f>
        <v>-0.444551775280899</v>
      </c>
      <c r="Q18" s="11">
        <f t="shared" si="2"/>
        <v>1.03</v>
      </c>
    </row>
    <row r="19" spans="1:17">
      <c r="A19" s="4">
        <v>-30</v>
      </c>
      <c r="B19" s="4">
        <v>-0.00624932</v>
      </c>
      <c r="C19" s="4"/>
      <c r="D19" s="4">
        <v>-0.0042647</v>
      </c>
      <c r="E19" s="4"/>
      <c r="F19" s="4">
        <v>-0.00289817</v>
      </c>
      <c r="G19" s="4"/>
      <c r="H19" s="4">
        <v>-0.203515</v>
      </c>
      <c r="I19" s="4"/>
      <c r="J19" s="4">
        <v>-0.0117704</v>
      </c>
      <c r="K19" s="4"/>
      <c r="L19" s="4">
        <v>-0.00650625</v>
      </c>
      <c r="N19" s="8" t="str">
        <f t="shared" ref="N19:N28" si="5">ROUND(AVERAGE(B19:L19)*1000/89.33,2)&amp;"±"&amp;ROUND(STDEVA(B19:L19)*1000/89.33,2)</f>
        <v>-0.44±0.9</v>
      </c>
      <c r="O19">
        <f t="shared" si="3"/>
        <v>0.358269846359136</v>
      </c>
      <c r="P19">
        <f t="shared" si="4"/>
        <v>-0.514504539325843</v>
      </c>
      <c r="Q19" s="11">
        <f t="shared" si="2"/>
        <v>0.91</v>
      </c>
    </row>
    <row r="20" spans="1:17">
      <c r="A20" s="4">
        <v>-20</v>
      </c>
      <c r="B20" s="4">
        <v>-0.0278616</v>
      </c>
      <c r="C20" s="4"/>
      <c r="D20" s="4">
        <v>-0.0230035</v>
      </c>
      <c r="E20" s="4"/>
      <c r="F20" s="4">
        <v>-0.0217942</v>
      </c>
      <c r="G20" s="4"/>
      <c r="H20" s="4">
        <v>-0.189526</v>
      </c>
      <c r="I20" s="4"/>
      <c r="J20" s="4">
        <v>-0.0670192</v>
      </c>
      <c r="K20" s="4"/>
      <c r="L20" s="4">
        <v>-0.0438896</v>
      </c>
      <c r="N20" s="8" t="str">
        <f t="shared" si="5"/>
        <v>-0.7±0.72</v>
      </c>
      <c r="O20">
        <f t="shared" si="3"/>
        <v>0.390866001455989</v>
      </c>
      <c r="P20">
        <f t="shared" si="4"/>
        <v>-0.775803370786517</v>
      </c>
      <c r="Q20" s="11">
        <f t="shared" si="2"/>
        <v>0.73</v>
      </c>
    </row>
    <row r="21" spans="1:17">
      <c r="A21" s="4">
        <v>-10</v>
      </c>
      <c r="B21" s="4">
        <v>-0.126939</v>
      </c>
      <c r="C21" s="4"/>
      <c r="D21" s="4">
        <v>-0.10106</v>
      </c>
      <c r="E21" s="4"/>
      <c r="F21" s="4">
        <v>-0.147227</v>
      </c>
      <c r="G21" s="4"/>
      <c r="H21" s="4">
        <v>-0.183585</v>
      </c>
      <c r="I21" s="4"/>
      <c r="J21" s="4">
        <v>-0.206582</v>
      </c>
      <c r="K21" s="4"/>
      <c r="L21" s="4">
        <v>-0.166295</v>
      </c>
      <c r="N21" s="8" t="str">
        <f t="shared" si="5"/>
        <v>-1.74±0.43</v>
      </c>
      <c r="O21">
        <f t="shared" si="3"/>
        <v>0.641114219313583</v>
      </c>
      <c r="P21">
        <f t="shared" si="4"/>
        <v>-1.80842471910112</v>
      </c>
      <c r="Q21" s="11">
        <f t="shared" si="2"/>
        <v>0.43</v>
      </c>
    </row>
    <row r="22" spans="1:17">
      <c r="A22" s="4">
        <v>0</v>
      </c>
      <c r="B22" s="4">
        <v>-0.275751</v>
      </c>
      <c r="C22" s="4"/>
      <c r="D22" s="4">
        <v>-0.221506</v>
      </c>
      <c r="E22" s="4"/>
      <c r="F22" s="4">
        <v>-0.334448</v>
      </c>
      <c r="G22" s="4"/>
      <c r="H22" s="4">
        <v>-0.238009</v>
      </c>
      <c r="I22" s="4"/>
      <c r="J22" s="4">
        <v>-0.352872</v>
      </c>
      <c r="K22" s="4"/>
      <c r="L22" s="4">
        <v>-0.282195</v>
      </c>
      <c r="N22" s="8" t="str">
        <f t="shared" si="5"/>
        <v>-3.18±0.58</v>
      </c>
      <c r="O22">
        <f t="shared" si="3"/>
        <v>0.61591663205303</v>
      </c>
      <c r="P22">
        <f t="shared" si="4"/>
        <v>-3.21130337078652</v>
      </c>
      <c r="Q22" s="11">
        <f t="shared" si="2"/>
        <v>0.58</v>
      </c>
    </row>
    <row r="23" spans="1:17">
      <c r="A23" s="4">
        <v>10</v>
      </c>
      <c r="B23" s="4">
        <v>-0.310383</v>
      </c>
      <c r="C23" s="4"/>
      <c r="D23" s="4">
        <v>-0.291938</v>
      </c>
      <c r="E23" s="4"/>
      <c r="F23" s="4">
        <v>-0.376182</v>
      </c>
      <c r="G23" s="4"/>
      <c r="H23" s="4">
        <v>-0.307189</v>
      </c>
      <c r="I23" s="4"/>
      <c r="J23" s="4">
        <v>-0.345665</v>
      </c>
      <c r="K23" s="4"/>
      <c r="L23" s="4">
        <v>-0.320681</v>
      </c>
      <c r="N23" s="8" t="str">
        <f t="shared" si="5"/>
        <v>-3.64±0.34</v>
      </c>
      <c r="O23">
        <f t="shared" si="3"/>
        <v>0.983937469553098</v>
      </c>
      <c r="P23">
        <f t="shared" si="4"/>
        <v>-3.68911235955056</v>
      </c>
      <c r="Q23" s="11">
        <f t="shared" si="2"/>
        <v>0.34</v>
      </c>
    </row>
    <row r="24" spans="1:17">
      <c r="A24" s="4">
        <v>20</v>
      </c>
      <c r="B24" s="4">
        <v>-0.262732</v>
      </c>
      <c r="C24" s="4"/>
      <c r="D24" s="4">
        <v>-0.253556</v>
      </c>
      <c r="E24" s="4"/>
      <c r="F24" s="4">
        <v>-0.320421</v>
      </c>
      <c r="G24" s="4"/>
      <c r="H24" s="4">
        <v>-0.277103</v>
      </c>
      <c r="I24" s="4"/>
      <c r="J24" s="4">
        <v>-0.278166</v>
      </c>
      <c r="K24" s="4"/>
      <c r="L24" s="4">
        <v>-0.27238</v>
      </c>
      <c r="N24" s="8" t="str">
        <f t="shared" si="5"/>
        <v>-3.11±0.26</v>
      </c>
      <c r="O24">
        <f t="shared" si="3"/>
        <v>0.416350209457205</v>
      </c>
      <c r="P24">
        <f t="shared" si="4"/>
        <v>-3.14972134831461</v>
      </c>
      <c r="Q24" s="11">
        <f t="shared" si="2"/>
        <v>0.26</v>
      </c>
    </row>
    <row r="25" spans="1:17">
      <c r="A25" s="4">
        <v>30</v>
      </c>
      <c r="B25" s="4">
        <v>-0.178366</v>
      </c>
      <c r="C25" s="4"/>
      <c r="D25" s="4">
        <v>-0.167615</v>
      </c>
      <c r="E25" s="4"/>
      <c r="F25" s="4">
        <v>-0.22826</v>
      </c>
      <c r="G25" s="4"/>
      <c r="H25" s="4">
        <v>-0.187418</v>
      </c>
      <c r="I25" s="4"/>
      <c r="J25" s="4">
        <v>-0.190608</v>
      </c>
      <c r="K25" s="4"/>
      <c r="L25" s="4">
        <v>-0.181955</v>
      </c>
      <c r="N25" s="8" t="str">
        <f t="shared" si="5"/>
        <v>-2.12±0.23</v>
      </c>
      <c r="O25">
        <f t="shared" si="3"/>
        <v>0.582099120580554</v>
      </c>
      <c r="P25">
        <f t="shared" si="4"/>
        <v>-2.14799101123595</v>
      </c>
      <c r="Q25" s="11">
        <f t="shared" si="2"/>
        <v>0.23</v>
      </c>
    </row>
    <row r="26" spans="1:17">
      <c r="A26" s="4">
        <v>40</v>
      </c>
      <c r="B26" s="4">
        <v>-0.102984</v>
      </c>
      <c r="C26" s="4"/>
      <c r="D26" s="4">
        <v>-0.0894294</v>
      </c>
      <c r="E26" s="4"/>
      <c r="F26" s="4">
        <v>-0.1383</v>
      </c>
      <c r="G26" s="4"/>
      <c r="H26" s="4">
        <v>-0.12667</v>
      </c>
      <c r="I26" s="4"/>
      <c r="J26" s="4">
        <v>-0.111038</v>
      </c>
      <c r="K26" s="4"/>
      <c r="L26" s="4">
        <v>-0.102556</v>
      </c>
      <c r="N26" s="8" t="str">
        <f t="shared" si="5"/>
        <v>-1.25±0.2</v>
      </c>
      <c r="O26">
        <f t="shared" si="3"/>
        <v>0.313734331043461</v>
      </c>
      <c r="P26">
        <f t="shared" si="4"/>
        <v>-1.27638966292135</v>
      </c>
      <c r="Q26" s="11">
        <f t="shared" si="2"/>
        <v>0.2</v>
      </c>
    </row>
    <row r="27" spans="1:17">
      <c r="A27" s="4">
        <v>50</v>
      </c>
      <c r="B27" s="4">
        <v>-0.0363242</v>
      </c>
      <c r="C27" s="4"/>
      <c r="D27" s="4">
        <v>-0.0162834</v>
      </c>
      <c r="E27" s="4"/>
      <c r="F27" s="4">
        <v>-0.0680489</v>
      </c>
      <c r="G27" s="4"/>
      <c r="H27" s="4">
        <v>-0.102333</v>
      </c>
      <c r="I27" s="4"/>
      <c r="J27" s="4">
        <v>-0.0276844</v>
      </c>
      <c r="K27" s="4"/>
      <c r="L27" s="4">
        <v>-0.0275689</v>
      </c>
      <c r="N27" s="8" t="str">
        <f t="shared" si="5"/>
        <v>-0.52±0.36</v>
      </c>
      <c r="O27">
        <f t="shared" si="3"/>
        <v>0.240423038019195</v>
      </c>
      <c r="P27">
        <f t="shared" si="4"/>
        <v>-0.543637303370786</v>
      </c>
      <c r="Q27" s="11">
        <f t="shared" si="2"/>
        <v>0.37</v>
      </c>
    </row>
    <row r="28" spans="1:17">
      <c r="A28" s="4">
        <v>60</v>
      </c>
      <c r="B28" s="4">
        <v>0.00403602</v>
      </c>
      <c r="C28" s="4"/>
      <c r="D28" s="4">
        <v>0.0357976</v>
      </c>
      <c r="E28" s="4"/>
      <c r="F28" s="4">
        <v>0.00881042</v>
      </c>
      <c r="G28" s="4"/>
      <c r="H28" s="4">
        <v>-0.104824</v>
      </c>
      <c r="I28" s="4"/>
      <c r="J28" s="4">
        <v>0.0157339</v>
      </c>
      <c r="K28" s="4"/>
      <c r="L28" s="4">
        <v>0.034406</v>
      </c>
      <c r="N28" s="8" t="str">
        <f t="shared" si="5"/>
        <v>-0.01±0.59</v>
      </c>
      <c r="O28">
        <f t="shared" si="3"/>
        <v>0.17285447309647</v>
      </c>
      <c r="P28">
        <f t="shared" si="4"/>
        <v>-0.0226428764044944</v>
      </c>
      <c r="Q28" s="11">
        <f t="shared" si="2"/>
        <v>0.59</v>
      </c>
    </row>
    <row r="29" s="2" customFormat="1" spans="1:17">
      <c r="A29" s="5" t="s">
        <v>19</v>
      </c>
      <c r="B29" s="5"/>
      <c r="C29" s="5" t="s">
        <v>20</v>
      </c>
      <c r="D29" s="5"/>
      <c r="E29" s="5"/>
      <c r="F29" s="5"/>
      <c r="G29" s="5" t="s">
        <v>21</v>
      </c>
      <c r="H29" s="5"/>
      <c r="I29" s="5" t="s">
        <v>22</v>
      </c>
      <c r="J29" s="5"/>
      <c r="K29" s="5" t="s">
        <v>23</v>
      </c>
      <c r="L29" s="5"/>
      <c r="N29" s="9"/>
      <c r="Q29" s="13"/>
    </row>
    <row r="30" spans="1:17">
      <c r="A30" s="4" t="s">
        <v>6</v>
      </c>
      <c r="B30" s="4" t="s">
        <v>7</v>
      </c>
      <c r="C30" s="4" t="s">
        <v>6</v>
      </c>
      <c r="D30" s="4" t="s">
        <v>7</v>
      </c>
      <c r="E30" s="4" t="s">
        <v>6</v>
      </c>
      <c r="F30" s="4" t="s">
        <v>7</v>
      </c>
      <c r="G30" s="4" t="s">
        <v>6</v>
      </c>
      <c r="H30" s="4" t="s">
        <v>7</v>
      </c>
      <c r="I30" s="4" t="s">
        <v>6</v>
      </c>
      <c r="J30" s="4" t="s">
        <v>7</v>
      </c>
      <c r="K30" s="4" t="s">
        <v>6</v>
      </c>
      <c r="L30" s="4" t="s">
        <v>24</v>
      </c>
      <c r="N30" t="s">
        <v>9</v>
      </c>
      <c r="O30" t="s">
        <v>18</v>
      </c>
      <c r="P30" s="6" t="s">
        <v>10</v>
      </c>
      <c r="Q30" s="11"/>
    </row>
    <row r="31" spans="1:17">
      <c r="A31" s="4">
        <v>-50</v>
      </c>
      <c r="B31" s="4">
        <v>0.00782407</v>
      </c>
      <c r="C31" s="4"/>
      <c r="D31" s="4">
        <v>0</v>
      </c>
      <c r="E31" s="4"/>
      <c r="F31" s="4">
        <v>0.0045627</v>
      </c>
      <c r="G31" s="4"/>
      <c r="H31" s="4">
        <v>-0.00202505</v>
      </c>
      <c r="I31" s="4"/>
      <c r="J31" s="4">
        <v>-0.00383829</v>
      </c>
      <c r="K31" s="4"/>
      <c r="L31" s="4">
        <v>0.00573765</v>
      </c>
      <c r="N31" s="8" t="str">
        <f>ROUND(AVERAGE(B31:L31)*1000/89.33,2)&amp;"±"&amp;ROUND(STDEVA(B31:L31)*1000/89.33,2)</f>
        <v>0.02±0.05</v>
      </c>
      <c r="O31">
        <f>TTEST(B3:L3,B31:L31,2,2)</f>
        <v>0.991853094028942</v>
      </c>
      <c r="P31">
        <f>AVERAGE(B31:L31)*10/0.89</f>
        <v>0.0229608239700375</v>
      </c>
      <c r="Q31" s="11">
        <f t="shared" si="2"/>
        <v>0.05</v>
      </c>
    </row>
    <row r="32" spans="1:17">
      <c r="A32" s="4">
        <v>-40</v>
      </c>
      <c r="B32" s="4">
        <v>0.00569023</v>
      </c>
      <c r="C32" s="4"/>
      <c r="D32" s="4">
        <v>0</v>
      </c>
      <c r="E32" s="4"/>
      <c r="F32" s="4">
        <v>0.00381994</v>
      </c>
      <c r="G32" s="4"/>
      <c r="H32" s="4">
        <v>-0.00517513</v>
      </c>
      <c r="I32" s="4"/>
      <c r="J32" s="4">
        <v>-0.00383829</v>
      </c>
      <c r="K32" s="4"/>
      <c r="L32" s="4">
        <v>-0.0844254</v>
      </c>
      <c r="N32" s="8" t="str">
        <f t="shared" ref="N32:N42" si="6">ROUND(AVERAGE(B32:L32)*1000/89.33,2)&amp;"±"&amp;ROUND(STDEVA(B32:L32)*1000/89.33,2)</f>
        <v>-0.16±0.39</v>
      </c>
      <c r="O32">
        <f t="shared" ref="O32:O42" si="7">TTEST(B4:L4,B32:L32,2,2)</f>
        <v>0.405195368890247</v>
      </c>
      <c r="P32">
        <f t="shared" ref="P32:P42" si="8">AVERAGE(B32:L32)*10/0.89</f>
        <v>-0.157169756554307</v>
      </c>
      <c r="Q32" s="11">
        <f t="shared" si="2"/>
        <v>0.39</v>
      </c>
    </row>
    <row r="33" spans="1:17">
      <c r="A33" s="4">
        <v>-30</v>
      </c>
      <c r="B33" s="4">
        <v>-0.00142256</v>
      </c>
      <c r="C33" s="4"/>
      <c r="D33" s="4">
        <v>-0.00261031</v>
      </c>
      <c r="E33" s="4"/>
      <c r="F33" s="4">
        <v>-0.00848875</v>
      </c>
      <c r="G33" s="4"/>
      <c r="H33" s="4">
        <v>-0.00438761</v>
      </c>
      <c r="I33" s="4"/>
      <c r="J33" s="4">
        <v>-0.00775183</v>
      </c>
      <c r="K33" s="4"/>
      <c r="L33" s="4">
        <v>-0.0483602</v>
      </c>
      <c r="N33" s="8" t="str">
        <f t="shared" si="6"/>
        <v>-0.14±0.2</v>
      </c>
      <c r="O33">
        <f t="shared" si="7"/>
        <v>0.572777043965419</v>
      </c>
      <c r="P33">
        <f t="shared" si="8"/>
        <v>-0.13674393258427</v>
      </c>
      <c r="Q33" s="11">
        <f t="shared" si="2"/>
        <v>0.2</v>
      </c>
    </row>
    <row r="34" spans="1:17">
      <c r="A34" s="4">
        <v>-20</v>
      </c>
      <c r="B34" s="4">
        <v>-0.0285934</v>
      </c>
      <c r="C34" s="4"/>
      <c r="D34" s="4">
        <v>-0.0191423</v>
      </c>
      <c r="E34" s="4"/>
      <c r="F34" s="4">
        <v>-0.0305595</v>
      </c>
      <c r="G34" s="4"/>
      <c r="H34" s="4">
        <v>-0.0275632</v>
      </c>
      <c r="I34" s="4"/>
      <c r="J34" s="4">
        <v>-0.0474141</v>
      </c>
      <c r="K34" s="4"/>
      <c r="L34" s="4">
        <v>-0.0306789</v>
      </c>
      <c r="N34" s="8" t="str">
        <f t="shared" si="6"/>
        <v>-0.34±0.1</v>
      </c>
      <c r="O34">
        <f t="shared" si="7"/>
        <v>0.421140153980356</v>
      </c>
      <c r="P34">
        <f t="shared" si="8"/>
        <v>-0.344478277153558</v>
      </c>
      <c r="Q34" s="11">
        <f t="shared" si="2"/>
        <v>0.1</v>
      </c>
    </row>
    <row r="35" spans="1:17">
      <c r="A35" s="4">
        <v>-10</v>
      </c>
      <c r="B35" s="4">
        <v>-0.139837</v>
      </c>
      <c r="C35" s="4"/>
      <c r="D35" s="4">
        <v>-0.08353</v>
      </c>
      <c r="E35" s="4"/>
      <c r="F35" s="4">
        <v>-0.102289</v>
      </c>
      <c r="G35" s="4"/>
      <c r="H35" s="4">
        <v>-0.0718893</v>
      </c>
      <c r="I35" s="4"/>
      <c r="J35" s="4">
        <v>-0.18642</v>
      </c>
      <c r="K35" s="4"/>
      <c r="L35" s="4">
        <v>-0.107493</v>
      </c>
      <c r="N35" s="8" t="str">
        <f t="shared" si="6"/>
        <v>-1.29±0.47</v>
      </c>
      <c r="O35" s="10">
        <f t="shared" si="7"/>
        <v>0.0510117677274557</v>
      </c>
      <c r="P35">
        <f t="shared" si="8"/>
        <v>-1.29486573033708</v>
      </c>
      <c r="Q35" s="11">
        <f t="shared" si="2"/>
        <v>0.47</v>
      </c>
    </row>
    <row r="36" spans="1:17">
      <c r="A36" s="4">
        <v>0</v>
      </c>
      <c r="B36" s="4">
        <v>-0.267441</v>
      </c>
      <c r="C36" s="4"/>
      <c r="D36" s="4">
        <v>-0.204366</v>
      </c>
      <c r="E36" s="4"/>
      <c r="F36" s="4">
        <v>-0.200334</v>
      </c>
      <c r="G36" s="4"/>
      <c r="H36" s="4">
        <v>-0.18608</v>
      </c>
      <c r="I36" s="4"/>
      <c r="J36" s="4">
        <v>-0.31346</v>
      </c>
      <c r="K36" s="4"/>
      <c r="L36" s="4">
        <v>-0.219436</v>
      </c>
      <c r="N36" s="8" t="str">
        <f t="shared" si="6"/>
        <v>-2.6±0.55</v>
      </c>
      <c r="O36" s="10">
        <f t="shared" si="7"/>
        <v>0.0299404178958546</v>
      </c>
      <c r="P36">
        <f t="shared" si="8"/>
        <v>-2.60508801498127</v>
      </c>
      <c r="Q36" s="11">
        <f t="shared" si="2"/>
        <v>0.55</v>
      </c>
    </row>
    <row r="37" spans="1:17">
      <c r="A37" s="4">
        <v>10</v>
      </c>
      <c r="B37" s="4">
        <v>-0.298879</v>
      </c>
      <c r="C37" s="4"/>
      <c r="D37" s="4">
        <v>-0.276802</v>
      </c>
      <c r="E37" s="4"/>
      <c r="F37" s="4">
        <v>-0.225482</v>
      </c>
      <c r="G37" s="4"/>
      <c r="H37" s="4">
        <v>-0.268094</v>
      </c>
      <c r="I37" s="4"/>
      <c r="J37" s="4">
        <v>-0.277711</v>
      </c>
      <c r="K37" s="4"/>
      <c r="L37" s="4">
        <v>-0.277515</v>
      </c>
      <c r="N37" s="8" t="str">
        <f t="shared" si="6"/>
        <v>-3.03±0.27</v>
      </c>
      <c r="O37" s="10">
        <f t="shared" si="7"/>
        <v>0.00759654308441787</v>
      </c>
      <c r="P37">
        <f t="shared" si="8"/>
        <v>-3.04210299625468</v>
      </c>
      <c r="Q37" s="11">
        <f t="shared" si="2"/>
        <v>0.27</v>
      </c>
    </row>
    <row r="38" spans="1:17">
      <c r="A38" s="4">
        <v>20</v>
      </c>
      <c r="B38" s="4">
        <v>-0.250655</v>
      </c>
      <c r="C38" s="4"/>
      <c r="D38" s="4">
        <v>-0.246131</v>
      </c>
      <c r="E38" s="4"/>
      <c r="F38" s="4">
        <v>-0.18983</v>
      </c>
      <c r="G38" s="4"/>
      <c r="H38" s="4">
        <v>-0.227256</v>
      </c>
      <c r="I38" s="4"/>
      <c r="J38" s="4">
        <v>-0.210278</v>
      </c>
      <c r="K38" s="4"/>
      <c r="L38" s="4">
        <v>-0.246836</v>
      </c>
      <c r="N38" s="8" t="str">
        <f t="shared" si="6"/>
        <v>-2.56±0.27</v>
      </c>
      <c r="O38" s="10">
        <f t="shared" si="7"/>
        <v>0.0429545950537954</v>
      </c>
      <c r="P38">
        <f t="shared" si="8"/>
        <v>-2.56738951310861</v>
      </c>
      <c r="Q38" s="11">
        <f t="shared" si="2"/>
        <v>0.27</v>
      </c>
    </row>
    <row r="39" spans="1:17">
      <c r="A39" s="4">
        <v>30</v>
      </c>
      <c r="B39" s="4">
        <v>-0.170991</v>
      </c>
      <c r="C39" s="4"/>
      <c r="D39" s="4">
        <v>-0.160317</v>
      </c>
      <c r="E39" s="4"/>
      <c r="F39" s="4">
        <v>-0.121601</v>
      </c>
      <c r="G39" s="4"/>
      <c r="H39" s="4">
        <v>-0.154466</v>
      </c>
      <c r="I39" s="4"/>
      <c r="J39" s="4">
        <v>-0.130803</v>
      </c>
      <c r="K39" s="4"/>
      <c r="L39" s="4">
        <v>-0.16768</v>
      </c>
      <c r="N39" s="8" t="str">
        <f t="shared" si="6"/>
        <v>-1.69±0.23</v>
      </c>
      <c r="O39" s="10">
        <f t="shared" si="7"/>
        <v>0.0512905433840139</v>
      </c>
      <c r="P39">
        <f t="shared" si="8"/>
        <v>-1.69636329588015</v>
      </c>
      <c r="Q39" s="11">
        <f t="shared" si="2"/>
        <v>0.23</v>
      </c>
    </row>
    <row r="40" spans="1:17">
      <c r="A40" s="4">
        <v>40</v>
      </c>
      <c r="B40" s="4">
        <v>-0.100006</v>
      </c>
      <c r="C40" s="4"/>
      <c r="D40" s="4">
        <v>-0.0779831</v>
      </c>
      <c r="E40" s="4"/>
      <c r="F40" s="4">
        <v>-0.0638778</v>
      </c>
      <c r="G40" s="4"/>
      <c r="H40" s="4">
        <v>-0.0585015</v>
      </c>
      <c r="I40" s="4"/>
      <c r="J40" s="4">
        <v>-0.0593806</v>
      </c>
      <c r="K40" s="4"/>
      <c r="L40" s="4">
        <v>-0.0868844</v>
      </c>
      <c r="N40" s="8" t="str">
        <f t="shared" si="6"/>
        <v>-0.83±0.19</v>
      </c>
      <c r="O40">
        <f t="shared" si="7"/>
        <v>0.154238546885593</v>
      </c>
      <c r="P40">
        <f t="shared" si="8"/>
        <v>-0.83639213483146</v>
      </c>
      <c r="Q40" s="11">
        <f t="shared" si="2"/>
        <v>0.19</v>
      </c>
    </row>
    <row r="41" spans="1:17">
      <c r="A41" s="4">
        <v>50</v>
      </c>
      <c r="B41" s="4">
        <v>-0.0307272</v>
      </c>
      <c r="C41" s="4"/>
      <c r="D41" s="4">
        <v>-0.0127253</v>
      </c>
      <c r="E41" s="4"/>
      <c r="F41" s="4">
        <v>-0.0134759</v>
      </c>
      <c r="G41" s="4"/>
      <c r="H41" s="4">
        <v>0.0126003</v>
      </c>
      <c r="I41" s="4"/>
      <c r="J41" s="4">
        <v>-0.00775183</v>
      </c>
      <c r="K41" s="4"/>
      <c r="L41" s="4">
        <v>-0.0230677</v>
      </c>
      <c r="N41" s="8" t="str">
        <f t="shared" si="6"/>
        <v>-0.14±0.17</v>
      </c>
      <c r="O41">
        <f t="shared" si="7"/>
        <v>0.215699084373717</v>
      </c>
      <c r="P41">
        <f t="shared" si="8"/>
        <v>-0.140725898876404</v>
      </c>
      <c r="Q41" s="11">
        <f t="shared" si="2"/>
        <v>0.17</v>
      </c>
    </row>
    <row r="42" spans="1:17">
      <c r="A42" s="4">
        <v>60</v>
      </c>
      <c r="B42" s="4">
        <v>0.00569023</v>
      </c>
      <c r="C42" s="4"/>
      <c r="D42" s="4">
        <v>0.00261031</v>
      </c>
      <c r="E42" s="4"/>
      <c r="F42" s="4">
        <v>0.025254</v>
      </c>
      <c r="G42" s="4"/>
      <c r="H42" s="4">
        <v>0.0358884</v>
      </c>
      <c r="I42" s="4"/>
      <c r="J42" s="4">
        <v>0.00775183</v>
      </c>
      <c r="K42" s="4"/>
      <c r="L42" s="4">
        <v>0.0225993</v>
      </c>
      <c r="N42" s="8" t="str">
        <f t="shared" si="6"/>
        <v>0.19±0.15</v>
      </c>
      <c r="O42">
        <f t="shared" si="7"/>
        <v>0.127161133529326</v>
      </c>
      <c r="P42">
        <f t="shared" si="8"/>
        <v>0.186880280898876</v>
      </c>
      <c r="Q42" s="11">
        <f t="shared" si="2"/>
        <v>0.15</v>
      </c>
    </row>
    <row r="43" s="1" customFormat="1" spans="1:17">
      <c r="A43" s="3" t="s">
        <v>25</v>
      </c>
      <c r="B43" s="3"/>
      <c r="C43" s="3" t="s">
        <v>26</v>
      </c>
      <c r="D43" s="3"/>
      <c r="E43" s="3" t="s">
        <v>27</v>
      </c>
      <c r="F43" s="3"/>
      <c r="G43" s="3" t="s">
        <v>28</v>
      </c>
      <c r="H43" s="3"/>
      <c r="I43" s="3" t="s">
        <v>29</v>
      </c>
      <c r="J43" s="3"/>
      <c r="K43" s="3" t="s">
        <v>30</v>
      </c>
      <c r="L43" s="3"/>
      <c r="Q43" s="12"/>
    </row>
    <row r="44" spans="1:17">
      <c r="A44" s="4" t="s">
        <v>6</v>
      </c>
      <c r="B44" s="4" t="s">
        <v>7</v>
      </c>
      <c r="C44" s="4" t="s">
        <v>6</v>
      </c>
      <c r="D44" s="4" t="s">
        <v>7</v>
      </c>
      <c r="E44" s="4" t="s">
        <v>6</v>
      </c>
      <c r="F44" s="4" t="s">
        <v>7</v>
      </c>
      <c r="G44" s="4" t="s">
        <v>6</v>
      </c>
      <c r="H44" s="4" t="s">
        <v>7</v>
      </c>
      <c r="I44" s="4" t="s">
        <v>6</v>
      </c>
      <c r="J44" s="4" t="s">
        <v>7</v>
      </c>
      <c r="K44" s="4" t="s">
        <v>6</v>
      </c>
      <c r="L44" s="4" t="s">
        <v>24</v>
      </c>
      <c r="N44" t="s">
        <v>9</v>
      </c>
      <c r="O44" t="s">
        <v>18</v>
      </c>
      <c r="P44" s="6" t="s">
        <v>10</v>
      </c>
      <c r="Q44" s="11"/>
    </row>
    <row r="45" spans="1:17">
      <c r="A45" s="4">
        <v>-50</v>
      </c>
      <c r="B45" s="4">
        <v>0.00726767</v>
      </c>
      <c r="C45" s="4"/>
      <c r="D45" s="4">
        <v>0.0104208</v>
      </c>
      <c r="E45" s="4"/>
      <c r="F45" s="4">
        <v>0.00639949</v>
      </c>
      <c r="G45" s="4"/>
      <c r="H45" s="4">
        <v>0.000469279</v>
      </c>
      <c r="I45" s="4"/>
      <c r="J45" s="4">
        <v>0.00289955</v>
      </c>
      <c r="K45" s="4"/>
      <c r="L45" s="4">
        <v>0.00538695</v>
      </c>
      <c r="N45" s="8" t="str">
        <f>ROUND(AVERAGE(B45:L45)*1000/89.33,2)&amp;"±"&amp;ROUND(STDEVA(B45:L45)*1000/89.33,2)</f>
        <v>0.06±0.04</v>
      </c>
      <c r="O45">
        <f>TTEST(B3:L3,B45:L45,2,2)</f>
        <v>0.444667906761795</v>
      </c>
      <c r="P45">
        <f>AVERAGE(B45:L45)*10/0.89</f>
        <v>0.0615051292134831</v>
      </c>
      <c r="Q45" s="11">
        <f t="shared" si="2"/>
        <v>0.04</v>
      </c>
    </row>
    <row r="46" spans="1:17">
      <c r="A46" s="4">
        <v>-40</v>
      </c>
      <c r="B46" s="4">
        <v>0.00726767</v>
      </c>
      <c r="C46" s="4"/>
      <c r="D46" s="4">
        <v>0.00181231</v>
      </c>
      <c r="E46" s="4"/>
      <c r="F46" s="4">
        <v>0.00306454</v>
      </c>
      <c r="G46" s="4"/>
      <c r="H46" s="4">
        <v>-0.00910401</v>
      </c>
      <c r="I46" s="4"/>
      <c r="J46" s="4">
        <v>0</v>
      </c>
      <c r="K46" s="4"/>
      <c r="L46" s="4">
        <v>0.00140889</v>
      </c>
      <c r="N46" s="8" t="str">
        <f t="shared" ref="N46:N56" si="9">ROUND(AVERAGE(B46:L46)*1000/89.33,2)&amp;"±"&amp;ROUND(STDEVA(B46:L46)*1000/89.33,2)</f>
        <v>0.01±0.06</v>
      </c>
      <c r="O46">
        <f t="shared" ref="O46:O56" si="10">TTEST(B4:L4,B46:L46,2,2)</f>
        <v>0.864574298442137</v>
      </c>
      <c r="P46">
        <f t="shared" ref="P46:P56" si="11">AVERAGE(B46:L46)*10/0.89</f>
        <v>0.00833220973782772</v>
      </c>
      <c r="Q46" s="11">
        <f t="shared" si="2"/>
        <v>0.06</v>
      </c>
    </row>
    <row r="47" spans="1:17">
      <c r="A47" s="4">
        <v>-30</v>
      </c>
      <c r="B47" s="4">
        <v>-0.00150366</v>
      </c>
      <c r="C47" s="4"/>
      <c r="D47" s="4">
        <v>-0.00203885</v>
      </c>
      <c r="E47" s="4"/>
      <c r="F47" s="4">
        <v>-0.00549815</v>
      </c>
      <c r="G47" s="4"/>
      <c r="H47" s="4">
        <v>-0.0193343</v>
      </c>
      <c r="I47" s="4"/>
      <c r="J47" s="4">
        <v>-0.0255886</v>
      </c>
      <c r="K47" s="4"/>
      <c r="L47" s="4">
        <v>-0.00513832</v>
      </c>
      <c r="N47" s="8" t="str">
        <f t="shared" si="9"/>
        <v>-0.11±0.11</v>
      </c>
      <c r="O47">
        <f t="shared" si="10"/>
        <v>0.66696275667056</v>
      </c>
      <c r="P47">
        <f t="shared" si="11"/>
        <v>-0.110677677902622</v>
      </c>
      <c r="Q47" s="11">
        <f t="shared" si="2"/>
        <v>0.11</v>
      </c>
    </row>
    <row r="48" spans="1:17">
      <c r="A48" s="4">
        <v>-20</v>
      </c>
      <c r="B48" s="4">
        <v>-0.0225548</v>
      </c>
      <c r="C48" s="4"/>
      <c r="D48" s="4">
        <v>-0.0191425</v>
      </c>
      <c r="E48" s="4"/>
      <c r="F48" s="4">
        <v>-0.0224433</v>
      </c>
      <c r="G48" s="4"/>
      <c r="H48" s="4">
        <v>-0.0439245</v>
      </c>
      <c r="I48" s="4"/>
      <c r="J48" s="4">
        <v>-0.0776356</v>
      </c>
      <c r="K48" s="4"/>
      <c r="L48" s="4">
        <v>-0.0300012</v>
      </c>
      <c r="N48" s="8" t="str">
        <f t="shared" si="9"/>
        <v>-0.4±0.25</v>
      </c>
      <c r="O48">
        <f t="shared" si="10"/>
        <v>0.890878339387368</v>
      </c>
      <c r="P48">
        <f t="shared" si="11"/>
        <v>-0.403936142322097</v>
      </c>
      <c r="Q48" s="11">
        <f t="shared" si="2"/>
        <v>0.25</v>
      </c>
    </row>
    <row r="49" spans="1:17">
      <c r="A49" s="4">
        <v>-10</v>
      </c>
      <c r="B49" s="4">
        <v>-0.126934</v>
      </c>
      <c r="C49" s="4"/>
      <c r="D49" s="4">
        <v>-0.0843857</v>
      </c>
      <c r="E49" s="4"/>
      <c r="F49" s="4">
        <v>-0.0936489</v>
      </c>
      <c r="G49" s="4"/>
      <c r="H49" s="4">
        <v>-0.125954</v>
      </c>
      <c r="I49" s="4"/>
      <c r="J49" s="4">
        <v>-0.191443</v>
      </c>
      <c r="K49" s="4"/>
      <c r="L49" s="4">
        <v>-0.135668</v>
      </c>
      <c r="N49" s="8" t="str">
        <f t="shared" si="9"/>
        <v>-1.41±0.42</v>
      </c>
      <c r="O49">
        <f t="shared" si="10"/>
        <v>0.0975878536003996</v>
      </c>
      <c r="P49">
        <f t="shared" si="11"/>
        <v>-1.41953857677903</v>
      </c>
      <c r="Q49" s="11">
        <f t="shared" si="2"/>
        <v>0.43</v>
      </c>
    </row>
    <row r="50" spans="1:17">
      <c r="A50" s="4">
        <v>0</v>
      </c>
      <c r="B50" s="4">
        <v>-0.24873</v>
      </c>
      <c r="C50" s="4"/>
      <c r="D50" s="4">
        <v>-0.193464</v>
      </c>
      <c r="E50" s="4"/>
      <c r="F50" s="4">
        <v>-0.194418</v>
      </c>
      <c r="G50" s="4"/>
      <c r="H50" s="4">
        <v>-0.2444</v>
      </c>
      <c r="I50" s="4"/>
      <c r="J50" s="4">
        <v>-0.308368</v>
      </c>
      <c r="K50" s="4"/>
      <c r="L50" s="4">
        <v>-0.239429</v>
      </c>
      <c r="N50" s="8" t="str">
        <f t="shared" si="9"/>
        <v>-2.67±0.47</v>
      </c>
      <c r="O50" s="10">
        <f t="shared" si="10"/>
        <v>0.0330257354966979</v>
      </c>
      <c r="P50">
        <f t="shared" si="11"/>
        <v>-2.67567228464419</v>
      </c>
      <c r="Q50" s="11">
        <f t="shared" si="2"/>
        <v>0.48</v>
      </c>
    </row>
    <row r="51" spans="1:17">
      <c r="A51" s="4">
        <v>10</v>
      </c>
      <c r="B51" s="4">
        <v>-0.280056</v>
      </c>
      <c r="C51" s="4"/>
      <c r="D51" s="4">
        <v>-0.269694</v>
      </c>
      <c r="E51" s="4"/>
      <c r="F51" s="4">
        <v>-0.219205</v>
      </c>
      <c r="G51" s="4"/>
      <c r="H51" s="4">
        <v>-0.265893</v>
      </c>
      <c r="I51" s="4"/>
      <c r="J51" s="4">
        <v>-0.253059</v>
      </c>
      <c r="K51" s="4"/>
      <c r="L51" s="4">
        <v>-0.27059</v>
      </c>
      <c r="N51" s="8" t="str">
        <f t="shared" si="9"/>
        <v>-2.91±0.24</v>
      </c>
      <c r="O51" s="10">
        <f t="shared" si="10"/>
        <v>0.00190443171817321</v>
      </c>
      <c r="P51">
        <f t="shared" si="11"/>
        <v>-2.91853370786517</v>
      </c>
      <c r="Q51" s="11">
        <f t="shared" si="2"/>
        <v>0.24</v>
      </c>
    </row>
    <row r="52" spans="1:17">
      <c r="A52" s="4">
        <v>20</v>
      </c>
      <c r="B52" s="4">
        <v>-0.239081</v>
      </c>
      <c r="C52" s="4"/>
      <c r="D52" s="4">
        <v>-0.258594</v>
      </c>
      <c r="E52" s="4"/>
      <c r="F52" s="4">
        <v>-0.191624</v>
      </c>
      <c r="G52" s="4"/>
      <c r="H52" s="4">
        <v>-0.190715</v>
      </c>
      <c r="I52" s="4"/>
      <c r="J52" s="4">
        <v>-0.197895</v>
      </c>
      <c r="K52" s="4"/>
      <c r="L52" s="4">
        <v>-0.230396</v>
      </c>
      <c r="N52" s="8" t="str">
        <f t="shared" si="9"/>
        <v>-2.44±0.32</v>
      </c>
      <c r="O52" s="10">
        <f t="shared" si="10"/>
        <v>0.0193870468137954</v>
      </c>
      <c r="P52">
        <f t="shared" si="11"/>
        <v>-2.45000936329588</v>
      </c>
      <c r="Q52" s="11">
        <f t="shared" si="2"/>
        <v>0.32</v>
      </c>
    </row>
    <row r="53" spans="1:17">
      <c r="A53" s="4">
        <v>30</v>
      </c>
      <c r="B53" s="4">
        <v>-0.165653</v>
      </c>
      <c r="C53" s="4"/>
      <c r="D53" s="4">
        <v>-0.184516</v>
      </c>
      <c r="E53" s="4"/>
      <c r="F53" s="4">
        <v>-0.127359</v>
      </c>
      <c r="G53" s="4"/>
      <c r="H53" s="4">
        <v>-0.102772</v>
      </c>
      <c r="I53" s="4"/>
      <c r="J53" s="4">
        <v>-0.129538</v>
      </c>
      <c r="K53" s="4"/>
      <c r="L53" s="4">
        <v>-0.155476</v>
      </c>
      <c r="N53" s="8" t="str">
        <f t="shared" si="9"/>
        <v>-1.61±0.33</v>
      </c>
      <c r="O53" s="10">
        <f t="shared" si="10"/>
        <v>0.0467098313983762</v>
      </c>
      <c r="P53">
        <f t="shared" si="11"/>
        <v>-1.62043820224719</v>
      </c>
      <c r="Q53" s="11">
        <f t="shared" si="2"/>
        <v>0.33</v>
      </c>
    </row>
    <row r="54" spans="1:17">
      <c r="A54" s="4">
        <v>40</v>
      </c>
      <c r="B54" s="4">
        <v>-0.0979883</v>
      </c>
      <c r="C54" s="4"/>
      <c r="D54" s="4">
        <v>-0.0953728</v>
      </c>
      <c r="E54" s="4"/>
      <c r="F54" s="4">
        <v>-0.0671496</v>
      </c>
      <c r="G54" s="4"/>
      <c r="H54" s="4">
        <v>-0.016237</v>
      </c>
      <c r="I54" s="4"/>
      <c r="J54" s="4">
        <v>-0.0677771</v>
      </c>
      <c r="K54" s="4"/>
      <c r="L54" s="4">
        <v>-0.082296</v>
      </c>
      <c r="N54" s="8" t="str">
        <f t="shared" si="9"/>
        <v>-0.8±0.33</v>
      </c>
      <c r="O54">
        <f t="shared" si="10"/>
        <v>0.17840740714673</v>
      </c>
      <c r="P54">
        <f t="shared" si="11"/>
        <v>-0.799289887640449</v>
      </c>
      <c r="Q54" s="11">
        <f t="shared" si="2"/>
        <v>0.34</v>
      </c>
    </row>
    <row r="55" spans="1:17">
      <c r="A55" s="4">
        <v>50</v>
      </c>
      <c r="B55" s="4">
        <v>-0.0342082</v>
      </c>
      <c r="C55" s="4"/>
      <c r="D55" s="4">
        <v>-0.0236733</v>
      </c>
      <c r="E55" s="4"/>
      <c r="F55" s="4">
        <v>-0.0264092</v>
      </c>
      <c r="G55" s="4"/>
      <c r="H55" s="4">
        <v>0.0470217</v>
      </c>
      <c r="I55" s="4"/>
      <c r="J55" s="4">
        <v>-0.0191371</v>
      </c>
      <c r="K55" s="4"/>
      <c r="L55" s="4">
        <v>-0.0236197</v>
      </c>
      <c r="N55" s="8" t="str">
        <f t="shared" si="9"/>
        <v>-0.15±0.34</v>
      </c>
      <c r="O55">
        <f t="shared" si="10"/>
        <v>0.400316047946438</v>
      </c>
      <c r="P55">
        <f t="shared" si="11"/>
        <v>-0.149861048689139</v>
      </c>
      <c r="Q55" s="11">
        <f t="shared" si="2"/>
        <v>0.34</v>
      </c>
    </row>
    <row r="56" spans="1:17">
      <c r="A56" s="4">
        <v>60</v>
      </c>
      <c r="B56" s="4">
        <v>0.013157</v>
      </c>
      <c r="C56" s="4"/>
      <c r="D56" s="4">
        <v>0.0104208</v>
      </c>
      <c r="E56" s="4"/>
      <c r="F56" s="4">
        <v>0.0133398</v>
      </c>
      <c r="G56" s="4"/>
      <c r="H56" s="4">
        <v>0.0769617</v>
      </c>
      <c r="I56" s="4"/>
      <c r="J56" s="4">
        <v>0.0191371</v>
      </c>
      <c r="K56" s="4"/>
      <c r="L56" s="4">
        <v>0.0348908</v>
      </c>
      <c r="N56" s="8" t="str">
        <f t="shared" si="9"/>
        <v>0.31±0.29</v>
      </c>
      <c r="O56">
        <f t="shared" si="10"/>
        <v>0.735839571258207</v>
      </c>
      <c r="P56">
        <f t="shared" si="11"/>
        <v>0.314432958801498</v>
      </c>
      <c r="Q56" s="11">
        <f t="shared" si="2"/>
        <v>0.29</v>
      </c>
    </row>
    <row r="78" spans="11:16">
      <c r="K78" s="14"/>
      <c r="L78" s="14"/>
      <c r="M78" s="8"/>
      <c r="N78" s="8"/>
      <c r="O78" s="14"/>
      <c r="P78" s="8"/>
    </row>
    <row r="79" spans="12:16">
      <c r="L79" s="15"/>
      <c r="M79" s="16"/>
      <c r="N79" s="16"/>
      <c r="O79" s="15"/>
      <c r="P79" s="16"/>
    </row>
    <row r="80" spans="12:16">
      <c r="L80" s="15"/>
      <c r="M80" s="16"/>
      <c r="N80" s="16"/>
      <c r="O80" s="15"/>
      <c r="P80" s="16"/>
    </row>
    <row r="81" spans="12:16">
      <c r="L81" s="15"/>
      <c r="M81" s="16"/>
      <c r="N81" s="16"/>
      <c r="O81" s="15"/>
      <c r="P81" s="16"/>
    </row>
    <row r="82" spans="12:16">
      <c r="L82" s="15"/>
      <c r="M82" s="16"/>
      <c r="N82" s="16"/>
      <c r="O82" s="15"/>
      <c r="P82" s="17"/>
    </row>
    <row r="83" spans="12:16">
      <c r="L83" s="15"/>
      <c r="M83" s="16"/>
      <c r="N83" s="17"/>
      <c r="O83" s="15"/>
      <c r="P83" s="17"/>
    </row>
    <row r="84" spans="12:16">
      <c r="L84" s="15"/>
      <c r="M84" s="16"/>
      <c r="N84" s="17"/>
      <c r="O84" s="15"/>
      <c r="P84" s="17"/>
    </row>
    <row r="85" spans="12:16">
      <c r="L85" s="15"/>
      <c r="M85" s="16"/>
      <c r="N85" s="17"/>
      <c r="O85" s="15"/>
      <c r="P85" s="17"/>
    </row>
    <row r="86" spans="12:16">
      <c r="L86" s="15"/>
      <c r="M86" s="16"/>
      <c r="N86" s="16"/>
      <c r="O86" s="15"/>
      <c r="P86" s="17"/>
    </row>
    <row r="87" spans="12:16">
      <c r="L87" s="15"/>
      <c r="M87" s="16"/>
      <c r="N87" s="16"/>
      <c r="O87" s="15"/>
      <c r="P87" s="16"/>
    </row>
    <row r="88" spans="12:16">
      <c r="L88" s="15"/>
      <c r="M88" s="16"/>
      <c r="N88" s="16"/>
      <c r="O88" s="15"/>
      <c r="P88" s="16"/>
    </row>
    <row r="91" spans="10:16">
      <c r="J91" s="18"/>
      <c r="K91" s="18"/>
      <c r="L91" s="8"/>
      <c r="M91" s="8"/>
      <c r="N91" s="8"/>
      <c r="O91" s="18"/>
      <c r="P91" s="8"/>
    </row>
    <row r="92" spans="11:16">
      <c r="K92" s="15"/>
      <c r="L92" s="19"/>
      <c r="M92" s="16"/>
      <c r="N92" s="16"/>
      <c r="O92" s="15"/>
      <c r="P92" s="16"/>
    </row>
    <row r="93" spans="11:16">
      <c r="K93" s="15"/>
      <c r="L93" s="16"/>
      <c r="M93" s="16"/>
      <c r="N93" s="16"/>
      <c r="O93" s="15"/>
      <c r="P93" s="16"/>
    </row>
    <row r="94" spans="11:16">
      <c r="K94" s="15"/>
      <c r="L94" s="16"/>
      <c r="M94" s="16"/>
      <c r="N94" s="16"/>
      <c r="O94" s="15"/>
      <c r="P94" s="16"/>
    </row>
    <row r="95" spans="11:16">
      <c r="K95" s="15"/>
      <c r="L95" s="16"/>
      <c r="M95" s="16"/>
      <c r="N95" s="16"/>
      <c r="O95" s="15"/>
      <c r="P95" s="16"/>
    </row>
    <row r="96" spans="11:16">
      <c r="K96" s="15"/>
      <c r="L96" s="16"/>
      <c r="M96" s="16"/>
      <c r="N96" s="16"/>
      <c r="O96" s="15"/>
      <c r="P96" s="20"/>
    </row>
    <row r="97" spans="11:16">
      <c r="K97" s="15"/>
      <c r="L97" s="16"/>
      <c r="M97" s="16"/>
      <c r="N97" s="20"/>
      <c r="O97" s="15"/>
      <c r="P97" s="20"/>
    </row>
    <row r="98" spans="11:16">
      <c r="K98" s="15"/>
      <c r="L98" s="16"/>
      <c r="M98" s="16"/>
      <c r="N98" s="20"/>
      <c r="O98" s="15"/>
      <c r="P98" s="20"/>
    </row>
    <row r="99" spans="11:16">
      <c r="K99" s="15"/>
      <c r="L99" s="16"/>
      <c r="M99" s="16"/>
      <c r="N99" s="20"/>
      <c r="O99" s="15"/>
      <c r="P99" s="20"/>
    </row>
    <row r="100" spans="11:16">
      <c r="K100" s="15"/>
      <c r="L100" s="16"/>
      <c r="M100" s="16"/>
      <c r="N100" s="16"/>
      <c r="O100" s="15"/>
      <c r="P100" s="20"/>
    </row>
    <row r="101" spans="11:16">
      <c r="K101" s="15"/>
      <c r="L101" s="16"/>
      <c r="M101" s="16"/>
      <c r="N101" s="16"/>
      <c r="O101" s="15"/>
      <c r="P101" s="16"/>
    </row>
    <row r="102" spans="11:16">
      <c r="K102" s="15"/>
      <c r="L102" s="16"/>
      <c r="M102" s="16"/>
      <c r="N102" s="16"/>
      <c r="O102" s="15"/>
      <c r="P102" s="16"/>
    </row>
    <row r="104" spans="10:15">
      <c r="J104" s="21"/>
      <c r="K104" s="18"/>
      <c r="L104" s="8"/>
      <c r="M104" s="8"/>
      <c r="N104" s="8"/>
      <c r="O104" s="8"/>
    </row>
    <row r="105" spans="11:15">
      <c r="K105" s="15"/>
      <c r="L105" s="22"/>
      <c r="M105" s="23"/>
      <c r="N105" s="23"/>
      <c r="O105" s="23"/>
    </row>
    <row r="106" spans="11:15">
      <c r="K106" s="15"/>
      <c r="L106" s="23"/>
      <c r="M106" s="23"/>
      <c r="N106" s="23"/>
      <c r="O106" s="23"/>
    </row>
    <row r="107" spans="11:15">
      <c r="K107" s="15"/>
      <c r="L107" s="23"/>
      <c r="M107" s="23"/>
      <c r="N107" s="23"/>
      <c r="O107" s="23"/>
    </row>
    <row r="108" spans="11:15">
      <c r="K108" s="15"/>
      <c r="L108" s="23"/>
      <c r="M108" s="23"/>
      <c r="N108" s="23"/>
      <c r="O108" s="23"/>
    </row>
    <row r="109" spans="11:15">
      <c r="K109" s="15"/>
      <c r="L109" s="23"/>
      <c r="M109" s="23"/>
      <c r="N109" s="23"/>
      <c r="O109" s="23"/>
    </row>
    <row r="110" spans="11:15">
      <c r="K110" s="15"/>
      <c r="L110" s="23"/>
      <c r="M110" s="23"/>
      <c r="N110" s="23"/>
      <c r="O110" s="23"/>
    </row>
    <row r="111" spans="11:15">
      <c r="K111" s="15"/>
      <c r="L111" s="23"/>
      <c r="M111" s="23"/>
      <c r="N111" s="23"/>
      <c r="O111" s="23"/>
    </row>
    <row r="112" spans="11:15">
      <c r="K112" s="15"/>
      <c r="L112" s="23"/>
      <c r="M112" s="23"/>
      <c r="N112" s="23"/>
      <c r="O112" s="23"/>
    </row>
    <row r="113" spans="11:15">
      <c r="K113" s="15"/>
      <c r="L113" s="23"/>
      <c r="M113" s="23"/>
      <c r="N113" s="23"/>
      <c r="O113" s="23"/>
    </row>
    <row r="114" spans="11:15">
      <c r="K114" s="15"/>
      <c r="L114" s="23"/>
      <c r="M114" s="23"/>
      <c r="N114" s="23"/>
      <c r="O114" s="23"/>
    </row>
    <row r="115" spans="11:15">
      <c r="K115" s="15"/>
      <c r="L115" s="23"/>
      <c r="M115" s="23"/>
      <c r="N115" s="23"/>
      <c r="O115" s="23"/>
    </row>
    <row r="117" spans="11:15">
      <c r="K117" s="18"/>
      <c r="L117" s="8"/>
      <c r="N117" s="8"/>
      <c r="O117" s="8"/>
    </row>
    <row r="132" spans="10:15">
      <c r="J132" s="6"/>
      <c r="K132" s="18"/>
      <c r="L132" s="8"/>
      <c r="M132" s="8"/>
      <c r="N132" s="8"/>
      <c r="O132" s="8"/>
    </row>
    <row r="133" spans="11:11">
      <c r="K133" s="15"/>
    </row>
    <row r="134" spans="11:11">
      <c r="K134" s="15"/>
    </row>
    <row r="135" spans="11:11">
      <c r="K135" s="15"/>
    </row>
    <row r="136" spans="11:11">
      <c r="K136" s="15"/>
    </row>
    <row r="137" spans="11:11">
      <c r="K137" s="15"/>
    </row>
    <row r="138" spans="11:11">
      <c r="K138" s="15"/>
    </row>
    <row r="139" spans="11:11">
      <c r="K139" s="15"/>
    </row>
    <row r="140" spans="11:11">
      <c r="K140" s="15"/>
    </row>
    <row r="141" spans="11:11">
      <c r="K141" s="15"/>
    </row>
    <row r="142" spans="11:11">
      <c r="K142" s="15"/>
    </row>
    <row r="143" spans="11:11">
      <c r="K143" s="15"/>
    </row>
  </sheetData>
  <mergeCells count="23">
    <mergeCell ref="A1:B1"/>
    <mergeCell ref="C1:D1"/>
    <mergeCell ref="E1:F1"/>
    <mergeCell ref="G1:H1"/>
    <mergeCell ref="I1:J1"/>
    <mergeCell ref="K1:L1"/>
    <mergeCell ref="A15:B15"/>
    <mergeCell ref="C15:D15"/>
    <mergeCell ref="E15:F15"/>
    <mergeCell ref="G15:H15"/>
    <mergeCell ref="I15:J15"/>
    <mergeCell ref="K15:L15"/>
    <mergeCell ref="A29:B29"/>
    <mergeCell ref="C29:D29"/>
    <mergeCell ref="G29:H29"/>
    <mergeCell ref="I29:J29"/>
    <mergeCell ref="K29:L29"/>
    <mergeCell ref="A43:B43"/>
    <mergeCell ref="C43:D43"/>
    <mergeCell ref="E43:F43"/>
    <mergeCell ref="G43:H43"/>
    <mergeCell ref="I43:J43"/>
    <mergeCell ref="K43:L43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星河芊舞</cp:lastModifiedBy>
  <dcterms:created xsi:type="dcterms:W3CDTF">2017-12-22T08:58:00Z</dcterms:created>
  <cp:lastPrinted>2018-08-28T03:32:00Z</cp:lastPrinted>
  <dcterms:modified xsi:type="dcterms:W3CDTF">2020-06-11T05:48:57Z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