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Fig-4" sheetId="3" r:id="rId1"/>
  </sheets>
  <calcPr calcId="144525"/>
</workbook>
</file>

<file path=xl/sharedStrings.xml><?xml version="1.0" encoding="utf-8"?>
<sst xmlns="http://schemas.openxmlformats.org/spreadsheetml/2006/main" count="64" uniqueCount="31">
  <si>
    <t>IKC01</t>
  </si>
  <si>
    <t>IKC02</t>
  </si>
  <si>
    <t>IKC03</t>
  </si>
  <si>
    <t>IKC04</t>
  </si>
  <si>
    <t>IKC05</t>
  </si>
  <si>
    <t>IKC06</t>
  </si>
  <si>
    <t>OUT #0 at Cursor 1</t>
  </si>
  <si>
    <t>amplitude Positive Peak</t>
  </si>
  <si>
    <t>average±SD</t>
  </si>
  <si>
    <t>average</t>
  </si>
  <si>
    <t>SD</t>
  </si>
  <si>
    <t>IKX01</t>
  </si>
  <si>
    <t>IKX02</t>
  </si>
  <si>
    <t>IKX03</t>
  </si>
  <si>
    <t>IKX04</t>
  </si>
  <si>
    <t>IKX05</t>
  </si>
  <si>
    <t>IKX06</t>
  </si>
  <si>
    <t>P value</t>
  </si>
  <si>
    <t>IKZ01</t>
  </si>
  <si>
    <t>IKZ02</t>
  </si>
  <si>
    <t>IKZ03</t>
  </si>
  <si>
    <t>IKZ04</t>
  </si>
  <si>
    <t>IKZ05</t>
  </si>
  <si>
    <t>IKZ06</t>
  </si>
  <si>
    <t>D/A at Cursor 1</t>
  </si>
  <si>
    <t>IKD01</t>
  </si>
  <si>
    <t>IKD02</t>
  </si>
  <si>
    <t>IKD03</t>
  </si>
  <si>
    <t>IKD04</t>
  </si>
  <si>
    <t>IKD05</t>
  </si>
  <si>
    <t>IKD06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</si>
</sst>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0.0000_ "/>
  </numFmts>
  <fonts count="2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5" fillId="22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2" borderId="8" applyNumberFormat="0" applyFont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5" fillId="6" borderId="1" applyNumberFormat="0" applyAlignment="0" applyProtection="0">
      <alignment vertical="center"/>
    </xf>
    <xf numFmtId="0" fontId="10" fillId="13" borderId="4" applyNumberForma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1" fillId="0" borderId="0" xfId="0" applyFont="1" applyFill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0" xfId="0" applyNumberFormat="1" applyFill="1">
      <alignment vertical="center"/>
    </xf>
    <xf numFmtId="0" fontId="1" fillId="0" borderId="0" xfId="0" applyFon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>
      <alignment vertical="center"/>
    </xf>
    <xf numFmtId="49" fontId="1" fillId="0" borderId="0" xfId="0" applyNumberFormat="1" applyFont="1">
      <alignment vertical="center"/>
    </xf>
    <xf numFmtId="49" fontId="0" fillId="0" borderId="0" xfId="0" applyNumberFormat="1" applyFill="1">
      <alignment vertical="center"/>
    </xf>
    <xf numFmtId="49" fontId="0" fillId="0" borderId="0" xfId="0" applyNumberFormat="1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791666666666668"/>
          <c:y val="0.0962962962962964"/>
          <c:w val="0.696653005464482"/>
          <c:h val="0.828703703703704"/>
        </c:manualLayout>
      </c:layout>
      <c:scatterChart>
        <c:scatterStyle val="smoothMarker"/>
        <c:varyColors val="0"/>
        <c:ser>
          <c:idx val="0"/>
          <c:order val="0"/>
          <c:tx>
            <c:strRef>
              <c:f>"对照组"</c:f>
              <c:strCache>
                <c:ptCount val="1"/>
                <c:pt idx="0">
                  <c:v>对照组</c:v>
                </c:pt>
              </c:strCache>
            </c:strRef>
          </c:tx>
          <c:spPr>
            <a:ln w="6350" cap="rnd" cmpd="sng" algn="ctr">
              <a:solidFill>
                <a:schemeClr val="tx1"/>
              </a:solidFill>
              <a:prstDash val="solid"/>
              <a:round/>
            </a:ln>
          </c:spPr>
          <c:marker>
            <c:spPr>
              <a:solidFill>
                <a:schemeClr val="tx1"/>
              </a:solidFill>
              <a:ln w="6350" cap="flat" cmpd="sng" algn="ctr">
                <a:solidFill>
                  <a:schemeClr val="tx1"/>
                </a:solidFill>
                <a:prstDash val="solid"/>
                <a:round/>
              </a:ln>
            </c:spPr>
          </c:marker>
          <c:dLbls>
            <c:delete val="1"/>
          </c:dLbls>
          <c:errBars>
            <c:errDir val="y"/>
            <c:errBarType val="both"/>
            <c:errValType val="cust"/>
            <c:noEndCap val="0"/>
            <c:plus>
              <c:numRef>
                <c:f>'Fig-4'!$M$3:$M$13</c:f>
                <c:numCache>
                  <c:formatCode>General</c:formatCode>
                  <c:ptCount val="11"/>
                  <c:pt idx="0">
                    <c:v>0.58</c:v>
                  </c:pt>
                  <c:pt idx="1">
                    <c:v>0.79</c:v>
                  </c:pt>
                  <c:pt idx="2">
                    <c:v>1.95</c:v>
                  </c:pt>
                  <c:pt idx="3">
                    <c:v>2.33</c:v>
                  </c:pt>
                  <c:pt idx="4">
                    <c:v>2.26</c:v>
                  </c:pt>
                  <c:pt idx="5">
                    <c:v>2.27</c:v>
                  </c:pt>
                  <c:pt idx="6">
                    <c:v>2.11</c:v>
                  </c:pt>
                  <c:pt idx="7">
                    <c:v>1.98</c:v>
                  </c:pt>
                  <c:pt idx="8">
                    <c:v>1.69</c:v>
                  </c:pt>
                  <c:pt idx="9">
                    <c:v>1.37</c:v>
                  </c:pt>
                  <c:pt idx="10">
                    <c:v>1.78</c:v>
                  </c:pt>
                </c:numCache>
              </c:numRef>
            </c:plus>
            <c:minus>
              <c:numRef>
                <c:f>'Fig-4'!$M$3:$M$13</c:f>
                <c:numCache>
                  <c:formatCode>General</c:formatCode>
                  <c:ptCount val="11"/>
                  <c:pt idx="0">
                    <c:v>0.58</c:v>
                  </c:pt>
                  <c:pt idx="1">
                    <c:v>0.79</c:v>
                  </c:pt>
                  <c:pt idx="2">
                    <c:v>1.95</c:v>
                  </c:pt>
                  <c:pt idx="3">
                    <c:v>2.33</c:v>
                  </c:pt>
                  <c:pt idx="4">
                    <c:v>2.26</c:v>
                  </c:pt>
                  <c:pt idx="5">
                    <c:v>2.27</c:v>
                  </c:pt>
                  <c:pt idx="6">
                    <c:v>2.11</c:v>
                  </c:pt>
                  <c:pt idx="7">
                    <c:v>1.98</c:v>
                  </c:pt>
                  <c:pt idx="8">
                    <c:v>1.69</c:v>
                  </c:pt>
                  <c:pt idx="9">
                    <c:v>1.37</c:v>
                  </c:pt>
                  <c:pt idx="10">
                    <c:v>1.78</c:v>
                  </c:pt>
                </c:numCache>
              </c:numRef>
            </c:minus>
          </c:errBars>
          <c:errBars>
            <c:errDir val="x"/>
            <c:errBarType val="both"/>
            <c:errValType val="fixedVal"/>
            <c:noEndCap val="0"/>
            <c:val val="1"/>
          </c:errBars>
          <c:xVal>
            <c:numRef>
              <c:f>'Fig-4'!$A$3:$A$13</c:f>
              <c:numCache>
                <c:formatCode>General</c:formatCode>
                <c:ptCount val="11"/>
                <c:pt idx="0">
                  <c:v>-50</c:v>
                </c:pt>
                <c:pt idx="1">
                  <c:v>-40</c:v>
                </c:pt>
                <c:pt idx="2">
                  <c:v>-30</c:v>
                </c:pt>
                <c:pt idx="3">
                  <c:v>-20</c:v>
                </c:pt>
                <c:pt idx="4">
                  <c:v>-10</c:v>
                </c:pt>
                <c:pt idx="5">
                  <c:v>0</c:v>
                </c:pt>
                <c:pt idx="6">
                  <c:v>10</c:v>
                </c:pt>
                <c:pt idx="7">
                  <c:v>20</c:v>
                </c:pt>
                <c:pt idx="8">
                  <c:v>30</c:v>
                </c:pt>
                <c:pt idx="9">
                  <c:v>40</c:v>
                </c:pt>
                <c:pt idx="10">
                  <c:v>50</c:v>
                </c:pt>
              </c:numCache>
            </c:numRef>
          </c:xVal>
          <c:yVal>
            <c:numRef>
              <c:f>'Fig-4'!$K$3:$K$13</c:f>
              <c:numCache>
                <c:formatCode>General</c:formatCode>
                <c:ptCount val="11"/>
                <c:pt idx="0">
                  <c:v>-0.773273782771535</c:v>
                </c:pt>
                <c:pt idx="1">
                  <c:v>-1.10040112359551</c:v>
                </c:pt>
                <c:pt idx="2">
                  <c:v>-1.71929812734082</c:v>
                </c:pt>
                <c:pt idx="3">
                  <c:v>-1.12847565543071</c:v>
                </c:pt>
                <c:pt idx="4">
                  <c:v>0.138552434456929</c:v>
                </c:pt>
                <c:pt idx="5">
                  <c:v>1.74703895131086</c:v>
                </c:pt>
                <c:pt idx="6">
                  <c:v>3.84314419475655</c:v>
                </c:pt>
                <c:pt idx="7">
                  <c:v>6.2085393258427</c:v>
                </c:pt>
                <c:pt idx="8">
                  <c:v>8.98200936329588</c:v>
                </c:pt>
                <c:pt idx="9">
                  <c:v>12.5383876404494</c:v>
                </c:pt>
                <c:pt idx="10">
                  <c:v>16.6680711610487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"PDQ 0.2μg/ml"</c:f>
              <c:strCache>
                <c:ptCount val="1"/>
                <c:pt idx="0">
                  <c:v>PDQ 0.2μg/ml</c:v>
                </c:pt>
              </c:strCache>
            </c:strRef>
          </c:tx>
          <c:spPr>
            <a:ln w="6350" cap="rnd" cmpd="sng" algn="ctr">
              <a:solidFill>
                <a:sysClr val="windowText" lastClr="000000"/>
              </a:solidFill>
              <a:prstDash val="solid"/>
              <a:round/>
            </a:ln>
          </c:spPr>
          <c:marker>
            <c:spPr>
              <a:solidFill>
                <a:schemeClr val="tx1"/>
              </a:solidFill>
              <a:ln w="6350" cap="flat" cmpd="sng" algn="ctr">
                <a:solidFill>
                  <a:sysClr val="windowText" lastClr="000000"/>
                </a:solidFill>
                <a:prstDash val="solid"/>
                <a:round/>
              </a:ln>
            </c:spPr>
          </c:marker>
          <c:dLbls>
            <c:delete val="1"/>
          </c:dLbls>
          <c:errBars>
            <c:errDir val="y"/>
            <c:errBarType val="both"/>
            <c:errValType val="cust"/>
            <c:noEndCap val="0"/>
            <c:plus>
              <c:numRef>
                <c:f>'Fig-4'!$M$17:$M$27</c:f>
                <c:numCache>
                  <c:formatCode>General</c:formatCode>
                  <c:ptCount val="11"/>
                  <c:pt idx="0">
                    <c:v>0.37</c:v>
                  </c:pt>
                  <c:pt idx="1">
                    <c:v>0.37</c:v>
                  </c:pt>
                  <c:pt idx="2">
                    <c:v>0.42</c:v>
                  </c:pt>
                  <c:pt idx="3">
                    <c:v>0.25</c:v>
                  </c:pt>
                  <c:pt idx="4">
                    <c:v>0.45</c:v>
                  </c:pt>
                  <c:pt idx="5">
                    <c:v>0.25</c:v>
                  </c:pt>
                  <c:pt idx="6">
                    <c:v>0.64</c:v>
                  </c:pt>
                  <c:pt idx="7">
                    <c:v>0.46</c:v>
                  </c:pt>
                  <c:pt idx="8">
                    <c:v>0.45</c:v>
                  </c:pt>
                  <c:pt idx="9">
                    <c:v>0.37</c:v>
                  </c:pt>
                  <c:pt idx="10">
                    <c:v>0.36</c:v>
                  </c:pt>
                </c:numCache>
              </c:numRef>
            </c:plus>
            <c:minus>
              <c:numRef>
                <c:f>'Fig-4'!$M$17:$M$27</c:f>
                <c:numCache>
                  <c:formatCode>General</c:formatCode>
                  <c:ptCount val="11"/>
                  <c:pt idx="0">
                    <c:v>0.37</c:v>
                  </c:pt>
                  <c:pt idx="1">
                    <c:v>0.37</c:v>
                  </c:pt>
                  <c:pt idx="2">
                    <c:v>0.42</c:v>
                  </c:pt>
                  <c:pt idx="3">
                    <c:v>0.25</c:v>
                  </c:pt>
                  <c:pt idx="4">
                    <c:v>0.45</c:v>
                  </c:pt>
                  <c:pt idx="5">
                    <c:v>0.25</c:v>
                  </c:pt>
                  <c:pt idx="6">
                    <c:v>0.64</c:v>
                  </c:pt>
                  <c:pt idx="7">
                    <c:v>0.46</c:v>
                  </c:pt>
                  <c:pt idx="8">
                    <c:v>0.45</c:v>
                  </c:pt>
                  <c:pt idx="9">
                    <c:v>0.37</c:v>
                  </c:pt>
                  <c:pt idx="10">
                    <c:v>0.36</c:v>
                  </c:pt>
                </c:numCache>
              </c:numRef>
            </c:minus>
          </c:errBars>
          <c:errBars>
            <c:errDir val="x"/>
            <c:errBarType val="both"/>
            <c:errValType val="fixedVal"/>
            <c:noEndCap val="0"/>
            <c:val val="1"/>
          </c:errBars>
          <c:xVal>
            <c:numRef>
              <c:f>'Fig-4'!$A$3:$A$13</c:f>
              <c:numCache>
                <c:formatCode>General</c:formatCode>
                <c:ptCount val="11"/>
                <c:pt idx="0">
                  <c:v>-50</c:v>
                </c:pt>
                <c:pt idx="1">
                  <c:v>-40</c:v>
                </c:pt>
                <c:pt idx="2">
                  <c:v>-30</c:v>
                </c:pt>
                <c:pt idx="3">
                  <c:v>-20</c:v>
                </c:pt>
                <c:pt idx="4">
                  <c:v>-10</c:v>
                </c:pt>
                <c:pt idx="5">
                  <c:v>0</c:v>
                </c:pt>
                <c:pt idx="6">
                  <c:v>10</c:v>
                </c:pt>
                <c:pt idx="7">
                  <c:v>20</c:v>
                </c:pt>
                <c:pt idx="8">
                  <c:v>30</c:v>
                </c:pt>
                <c:pt idx="9">
                  <c:v>40</c:v>
                </c:pt>
                <c:pt idx="10">
                  <c:v>50</c:v>
                </c:pt>
              </c:numCache>
            </c:numRef>
          </c:xVal>
          <c:yVal>
            <c:numRef>
              <c:f>'Fig-4'!$K$17:$K$27</c:f>
              <c:numCache>
                <c:formatCode>General</c:formatCode>
                <c:ptCount val="11"/>
                <c:pt idx="0">
                  <c:v>-1.46098389513109</c:v>
                </c:pt>
                <c:pt idx="1">
                  <c:v>-1.51803501872659</c:v>
                </c:pt>
                <c:pt idx="2">
                  <c:v>-1.72396816479401</c:v>
                </c:pt>
                <c:pt idx="3">
                  <c:v>-1.20884176029963</c:v>
                </c:pt>
                <c:pt idx="4">
                  <c:v>-0.248293445692884</c:v>
                </c:pt>
                <c:pt idx="5">
                  <c:v>1.508234082397</c:v>
                </c:pt>
                <c:pt idx="6">
                  <c:v>3.63037453183521</c:v>
                </c:pt>
                <c:pt idx="7">
                  <c:v>5.94105056179775</c:v>
                </c:pt>
                <c:pt idx="8">
                  <c:v>8.87452996254681</c:v>
                </c:pt>
                <c:pt idx="9">
                  <c:v>11.9317790262172</c:v>
                </c:pt>
                <c:pt idx="10">
                  <c:v>15.6276217228464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"PDQ 2.0μg/ml"</c:f>
              <c:strCache>
                <c:ptCount val="1"/>
                <c:pt idx="0">
                  <c:v>PDQ 2.0μg/ml</c:v>
                </c:pt>
              </c:strCache>
            </c:strRef>
          </c:tx>
          <c:spPr>
            <a:ln w="6350" cap="rnd" cmpd="sng" algn="ctr">
              <a:solidFill>
                <a:sysClr val="windowText" lastClr="000000"/>
              </a:solidFill>
              <a:prstDash val="solid"/>
              <a:round/>
            </a:ln>
          </c:spPr>
          <c:marker>
            <c:spPr>
              <a:solidFill>
                <a:schemeClr val="tx1"/>
              </a:solidFill>
              <a:ln w="6350" cap="flat" cmpd="sng" algn="ctr">
                <a:solidFill>
                  <a:sysClr val="windowText" lastClr="000000"/>
                </a:solidFill>
                <a:prstDash val="solid"/>
                <a:round/>
              </a:ln>
            </c:spPr>
          </c:marker>
          <c:dLbls>
            <c:delete val="1"/>
          </c:dLbls>
          <c:errBars>
            <c:errDir val="y"/>
            <c:errBarType val="both"/>
            <c:errValType val="cust"/>
            <c:noEndCap val="0"/>
            <c:plus>
              <c:numRef>
                <c:f>'Fig-4'!$M$31:$M$41</c:f>
                <c:numCache>
                  <c:formatCode>General</c:formatCode>
                  <c:ptCount val="11"/>
                  <c:pt idx="0">
                    <c:v>1.09</c:v>
                  </c:pt>
                  <c:pt idx="1">
                    <c:v>1.04</c:v>
                  </c:pt>
                  <c:pt idx="2">
                    <c:v>0.84</c:v>
                  </c:pt>
                  <c:pt idx="3">
                    <c:v>0.97</c:v>
                  </c:pt>
                  <c:pt idx="4">
                    <c:v>1.07</c:v>
                  </c:pt>
                  <c:pt idx="5">
                    <c:v>1.01</c:v>
                  </c:pt>
                  <c:pt idx="6">
                    <c:v>1.24</c:v>
                  </c:pt>
                  <c:pt idx="7">
                    <c:v>0.9</c:v>
                  </c:pt>
                  <c:pt idx="8">
                    <c:v>0.83</c:v>
                  </c:pt>
                  <c:pt idx="9">
                    <c:v>0.5</c:v>
                  </c:pt>
                  <c:pt idx="10">
                    <c:v>0.92</c:v>
                  </c:pt>
                </c:numCache>
              </c:numRef>
            </c:plus>
            <c:minus>
              <c:numRef>
                <c:f>'Fig-4'!$M$31:$M$41</c:f>
                <c:numCache>
                  <c:formatCode>General</c:formatCode>
                  <c:ptCount val="11"/>
                  <c:pt idx="0">
                    <c:v>1.09</c:v>
                  </c:pt>
                  <c:pt idx="1">
                    <c:v>1.04</c:v>
                  </c:pt>
                  <c:pt idx="2">
                    <c:v>0.84</c:v>
                  </c:pt>
                  <c:pt idx="3">
                    <c:v>0.97</c:v>
                  </c:pt>
                  <c:pt idx="4">
                    <c:v>1.07</c:v>
                  </c:pt>
                  <c:pt idx="5">
                    <c:v>1.01</c:v>
                  </c:pt>
                  <c:pt idx="6">
                    <c:v>1.24</c:v>
                  </c:pt>
                  <c:pt idx="7">
                    <c:v>0.9</c:v>
                  </c:pt>
                  <c:pt idx="8">
                    <c:v>0.83</c:v>
                  </c:pt>
                  <c:pt idx="9">
                    <c:v>0.5</c:v>
                  </c:pt>
                  <c:pt idx="10">
                    <c:v>0.92</c:v>
                  </c:pt>
                </c:numCache>
              </c:numRef>
            </c:minus>
          </c:errBars>
          <c:errBars>
            <c:errDir val="x"/>
            <c:errBarType val="both"/>
            <c:errValType val="fixedVal"/>
            <c:noEndCap val="0"/>
            <c:val val="1"/>
          </c:errBars>
          <c:xVal>
            <c:numRef>
              <c:f>'Fig-4'!$A$3:$A$13</c:f>
              <c:numCache>
                <c:formatCode>General</c:formatCode>
                <c:ptCount val="11"/>
                <c:pt idx="0">
                  <c:v>-50</c:v>
                </c:pt>
                <c:pt idx="1">
                  <c:v>-40</c:v>
                </c:pt>
                <c:pt idx="2">
                  <c:v>-30</c:v>
                </c:pt>
                <c:pt idx="3">
                  <c:v>-20</c:v>
                </c:pt>
                <c:pt idx="4">
                  <c:v>-10</c:v>
                </c:pt>
                <c:pt idx="5">
                  <c:v>0</c:v>
                </c:pt>
                <c:pt idx="6">
                  <c:v>10</c:v>
                </c:pt>
                <c:pt idx="7">
                  <c:v>20</c:v>
                </c:pt>
                <c:pt idx="8">
                  <c:v>30</c:v>
                </c:pt>
                <c:pt idx="9">
                  <c:v>40</c:v>
                </c:pt>
                <c:pt idx="10">
                  <c:v>50</c:v>
                </c:pt>
              </c:numCache>
            </c:numRef>
          </c:xVal>
          <c:yVal>
            <c:numRef>
              <c:f>'Fig-4'!$K$31:$K$41</c:f>
              <c:numCache>
                <c:formatCode>General</c:formatCode>
                <c:ptCount val="11"/>
                <c:pt idx="0">
                  <c:v>-1.16169232209738</c:v>
                </c:pt>
                <c:pt idx="1">
                  <c:v>-1.82485823970037</c:v>
                </c:pt>
                <c:pt idx="2">
                  <c:v>-2.55577902621723</c:v>
                </c:pt>
                <c:pt idx="3">
                  <c:v>-1.96568445692884</c:v>
                </c:pt>
                <c:pt idx="4">
                  <c:v>-0.816801591760299</c:v>
                </c:pt>
                <c:pt idx="5">
                  <c:v>0.73859138576779</c:v>
                </c:pt>
                <c:pt idx="6">
                  <c:v>2.43220243445693</c:v>
                </c:pt>
                <c:pt idx="7">
                  <c:v>4.93636516853933</c:v>
                </c:pt>
                <c:pt idx="8">
                  <c:v>7.59926966292135</c:v>
                </c:pt>
                <c:pt idx="9">
                  <c:v>10.8467621722846</c:v>
                </c:pt>
                <c:pt idx="10">
                  <c:v>14.6337265917603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"PDQ 20.0μg/ml"</c:f>
              <c:strCache>
                <c:ptCount val="1"/>
                <c:pt idx="0">
                  <c:v>PDQ 20.0μg/ml</c:v>
                </c:pt>
              </c:strCache>
            </c:strRef>
          </c:tx>
          <c:spPr>
            <a:ln w="6350" cap="rnd" cmpd="sng" algn="ctr">
              <a:solidFill>
                <a:sysClr val="windowText" lastClr="000000"/>
              </a:solidFill>
              <a:prstDash val="solid"/>
              <a:round/>
            </a:ln>
          </c:spPr>
          <c:marker>
            <c:spPr>
              <a:solidFill>
                <a:schemeClr val="tx1"/>
              </a:solidFill>
              <a:ln w="6350" cap="flat" cmpd="sng" algn="ctr">
                <a:solidFill>
                  <a:sysClr val="windowText" lastClr="000000"/>
                </a:solidFill>
                <a:prstDash val="solid"/>
                <a:round/>
              </a:ln>
            </c:spPr>
          </c:marker>
          <c:dLbls>
            <c:delete val="1"/>
          </c:dLbls>
          <c:errBars>
            <c:errDir val="y"/>
            <c:errBarType val="both"/>
            <c:errValType val="cust"/>
            <c:noEndCap val="0"/>
            <c:plus>
              <c:numRef>
                <c:f>'Fig-4'!$M$45:$M$55</c:f>
                <c:numCache>
                  <c:formatCode>General</c:formatCode>
                  <c:ptCount val="11"/>
                  <c:pt idx="0">
                    <c:v>0.59</c:v>
                  </c:pt>
                  <c:pt idx="1">
                    <c:v>0.68</c:v>
                  </c:pt>
                  <c:pt idx="2">
                    <c:v>0.48</c:v>
                  </c:pt>
                  <c:pt idx="3">
                    <c:v>0.3</c:v>
                  </c:pt>
                  <c:pt idx="4">
                    <c:v>0.18</c:v>
                  </c:pt>
                  <c:pt idx="5">
                    <c:v>0.49</c:v>
                  </c:pt>
                  <c:pt idx="6">
                    <c:v>0.76</c:v>
                  </c:pt>
                  <c:pt idx="7">
                    <c:v>0.86</c:v>
                  </c:pt>
                  <c:pt idx="8">
                    <c:v>0.68</c:v>
                  </c:pt>
                  <c:pt idx="9">
                    <c:v>0.75</c:v>
                  </c:pt>
                  <c:pt idx="10">
                    <c:v>1.12</c:v>
                  </c:pt>
                </c:numCache>
              </c:numRef>
            </c:plus>
            <c:minus>
              <c:numRef>
                <c:f>'Fig-4'!$M$45:$M$55</c:f>
                <c:numCache>
                  <c:formatCode>General</c:formatCode>
                  <c:ptCount val="11"/>
                  <c:pt idx="0">
                    <c:v>0.59</c:v>
                  </c:pt>
                  <c:pt idx="1">
                    <c:v>0.68</c:v>
                  </c:pt>
                  <c:pt idx="2">
                    <c:v>0.48</c:v>
                  </c:pt>
                  <c:pt idx="3">
                    <c:v>0.3</c:v>
                  </c:pt>
                  <c:pt idx="4">
                    <c:v>0.18</c:v>
                  </c:pt>
                  <c:pt idx="5">
                    <c:v>0.49</c:v>
                  </c:pt>
                  <c:pt idx="6">
                    <c:v>0.76</c:v>
                  </c:pt>
                  <c:pt idx="7">
                    <c:v>0.86</c:v>
                  </c:pt>
                  <c:pt idx="8">
                    <c:v>0.68</c:v>
                  </c:pt>
                  <c:pt idx="9">
                    <c:v>0.75</c:v>
                  </c:pt>
                  <c:pt idx="10">
                    <c:v>1.12</c:v>
                  </c:pt>
                </c:numCache>
              </c:numRef>
            </c:minus>
          </c:errBars>
          <c:errBars>
            <c:errDir val="x"/>
            <c:errBarType val="both"/>
            <c:errValType val="fixedVal"/>
            <c:noEndCap val="0"/>
            <c:val val="1"/>
          </c:errBars>
          <c:xVal>
            <c:numRef>
              <c:f>'Fig-4'!$A$3:$A$13</c:f>
              <c:numCache>
                <c:formatCode>General</c:formatCode>
                <c:ptCount val="11"/>
                <c:pt idx="0">
                  <c:v>-50</c:v>
                </c:pt>
                <c:pt idx="1">
                  <c:v>-40</c:v>
                </c:pt>
                <c:pt idx="2">
                  <c:v>-30</c:v>
                </c:pt>
                <c:pt idx="3">
                  <c:v>-20</c:v>
                </c:pt>
                <c:pt idx="4">
                  <c:v>-10</c:v>
                </c:pt>
                <c:pt idx="5">
                  <c:v>0</c:v>
                </c:pt>
                <c:pt idx="6">
                  <c:v>10</c:v>
                </c:pt>
                <c:pt idx="7">
                  <c:v>20</c:v>
                </c:pt>
                <c:pt idx="8">
                  <c:v>30</c:v>
                </c:pt>
                <c:pt idx="9">
                  <c:v>40</c:v>
                </c:pt>
                <c:pt idx="10">
                  <c:v>50</c:v>
                </c:pt>
              </c:numCache>
            </c:numRef>
          </c:xVal>
          <c:yVal>
            <c:numRef>
              <c:f>'Fig-4'!$K$45:$K$55</c:f>
              <c:numCache>
                <c:formatCode>General</c:formatCode>
                <c:ptCount val="11"/>
                <c:pt idx="0">
                  <c:v>-1.74865992509363</c:v>
                </c:pt>
                <c:pt idx="1">
                  <c:v>-1.64822846441948</c:v>
                </c:pt>
                <c:pt idx="2">
                  <c:v>-2.76197565543071</c:v>
                </c:pt>
                <c:pt idx="3">
                  <c:v>-2.24074719101124</c:v>
                </c:pt>
                <c:pt idx="4">
                  <c:v>-1.1063829588015</c:v>
                </c:pt>
                <c:pt idx="5">
                  <c:v>0.630563670411985</c:v>
                </c:pt>
                <c:pt idx="6">
                  <c:v>2.40060861423221</c:v>
                </c:pt>
                <c:pt idx="7">
                  <c:v>4.62244382022472</c:v>
                </c:pt>
                <c:pt idx="8">
                  <c:v>7.36466853932584</c:v>
                </c:pt>
                <c:pt idx="9">
                  <c:v>10.3717415730337</c:v>
                </c:pt>
                <c:pt idx="10">
                  <c:v>14.1478838951311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620800"/>
        <c:axId val="64627072"/>
      </c:scatterChart>
      <c:valAx>
        <c:axId val="64620800"/>
        <c:scaling>
          <c:orientation val="minMax"/>
          <c:max val="50"/>
          <c:min val="-50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/>
                  <a:t>pA/pF</a:t>
                </a:r>
                <a:endParaRPr lang="en-US" altLang="zh-CN"/>
              </a:p>
            </c:rich>
          </c:tx>
          <c:layout>
            <c:manualLayout>
              <c:xMode val="edge"/>
              <c:yMode val="edge"/>
              <c:x val="0.392998633879782"/>
              <c:y val="0.017361111111111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64627072"/>
        <c:crosses val="autoZero"/>
        <c:crossBetween val="midCat"/>
      </c:valAx>
      <c:valAx>
        <c:axId val="64627072"/>
        <c:scaling>
          <c:orientation val="minMax"/>
          <c:max val="21"/>
          <c:min val="-3"/>
        </c:scaling>
        <c:delete val="0"/>
        <c:axPos val="l"/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/>
                  <a:t>mV</a:t>
                </a:r>
                <a:endParaRPr lang="en-US" altLang="zh-CN"/>
              </a:p>
            </c:rich>
          </c:tx>
          <c:layout>
            <c:manualLayout>
              <c:xMode val="edge"/>
              <c:yMode val="edge"/>
              <c:x val="0.816939890710383"/>
              <c:y val="0.80046296296296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64620800"/>
        <c:crosses val="autoZero"/>
        <c:crossBetween val="midCat"/>
        <c:majorUnit val="4"/>
        <c:minorUnit val="2"/>
      </c:valAx>
    </c:plotArea>
    <c:legend>
      <c:legendPos val="r"/>
      <c:layout>
        <c:manualLayout>
          <c:xMode val="edge"/>
          <c:yMode val="edge"/>
          <c:x val="0.717513661202186"/>
          <c:y val="0.448306357538641"/>
          <c:w val="0.252431693989071"/>
          <c:h val="0.334868766404199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ln w="9525" cap="flat" cmpd="sng" algn="ctr">
      <a:noFill/>
      <a:prstDash val="solid"/>
      <a:round/>
    </a:ln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295275</xdr:colOff>
      <xdr:row>60</xdr:row>
      <xdr:rowOff>0</xdr:rowOff>
    </xdr:from>
    <xdr:to>
      <xdr:col>11</xdr:col>
      <xdr:colOff>790575</xdr:colOff>
      <xdr:row>76</xdr:row>
      <xdr:rowOff>0</xdr:rowOff>
    </xdr:to>
    <xdr:graphicFrame>
      <xdr:nvGraphicFramePr>
        <xdr:cNvPr id="3" name="图表 2"/>
        <xdr:cNvGraphicFramePr/>
      </xdr:nvGraphicFramePr>
      <xdr:xfrm>
        <a:off x="6505575" y="10287000"/>
        <a:ext cx="464820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82"/>
  <sheetViews>
    <sheetView tabSelected="1" workbookViewId="0">
      <selection activeCell="D20" sqref="D20"/>
    </sheetView>
  </sheetViews>
  <sheetFormatPr defaultColWidth="9" defaultRowHeight="13.5"/>
  <cols>
    <col min="3" max="4" width="12.625" customWidth="1"/>
    <col min="5" max="5" width="13.25" customWidth="1"/>
    <col min="6" max="6" width="12.25" customWidth="1"/>
    <col min="7" max="7" width="12.75" customWidth="1"/>
    <col min="9" max="9" width="14.75" customWidth="1"/>
    <col min="10" max="10" width="14.875" customWidth="1"/>
    <col min="11" max="11" width="15.875" customWidth="1"/>
    <col min="12" max="12" width="15.125" style="2" customWidth="1"/>
    <col min="13" max="13" width="13.75"/>
    <col min="15" max="15" width="15.25" customWidth="1"/>
    <col min="16" max="16" width="16.375" customWidth="1"/>
  </cols>
  <sheetData>
    <row r="1" s="1" customFormat="1" spans="1:12">
      <c r="A1" s="3" t="s">
        <v>0</v>
      </c>
      <c r="B1" s="3"/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L1" s="6"/>
    </row>
    <row r="2" spans="1:13">
      <c r="A2" t="s">
        <v>6</v>
      </c>
      <c r="B2" t="s">
        <v>7</v>
      </c>
      <c r="C2" t="s">
        <v>7</v>
      </c>
      <c r="D2" t="s">
        <v>7</v>
      </c>
      <c r="E2" t="s">
        <v>7</v>
      </c>
      <c r="F2" t="s">
        <v>7</v>
      </c>
      <c r="G2" t="s">
        <v>7</v>
      </c>
      <c r="J2" t="s">
        <v>8</v>
      </c>
      <c r="K2" s="7" t="s">
        <v>9</v>
      </c>
      <c r="M2" t="s">
        <v>10</v>
      </c>
    </row>
    <row r="3" spans="1:13">
      <c r="A3">
        <v>-50</v>
      </c>
      <c r="B3">
        <v>-0.0784991</v>
      </c>
      <c r="C3">
        <v>0.018166</v>
      </c>
      <c r="D3" s="4">
        <v>-0.120583</v>
      </c>
      <c r="E3" s="4">
        <v>-0.120153</v>
      </c>
      <c r="F3" s="4">
        <v>-0.0561203</v>
      </c>
      <c r="G3">
        <v>-0.0557388</v>
      </c>
      <c r="J3" s="8" t="str">
        <f>ROUND(AVERAGE(B3:G3)*10/0.89,2)&amp;"±"&amp;ROUND(STDEVA(B3:G3)*10/0.89,2)</f>
        <v>-0.77±0.58</v>
      </c>
      <c r="K3">
        <f>AVERAGE(B3:G3)*10/0.89</f>
        <v>-0.773273782771535</v>
      </c>
      <c r="M3" s="9">
        <f>ROUND(STDEVA(B3:G3)*1000/89,2)</f>
        <v>0.58</v>
      </c>
    </row>
    <row r="4" spans="1:13">
      <c r="A4">
        <v>-40</v>
      </c>
      <c r="B4">
        <v>0.0160358</v>
      </c>
      <c r="C4">
        <v>-0.0580841</v>
      </c>
      <c r="D4" s="4">
        <v>-0.154741</v>
      </c>
      <c r="E4" s="4">
        <v>-0.156544</v>
      </c>
      <c r="F4" s="4">
        <v>-0.156042</v>
      </c>
      <c r="G4">
        <v>-0.0782389</v>
      </c>
      <c r="J4" s="8" t="str">
        <f t="shared" ref="J4:J13" si="0">ROUND(AVERAGE(B4:G4)*10/0.89,2)&amp;"±"&amp;ROUND(STDEVA(B4:G4)*10/0.89,2)</f>
        <v>-1.1±0.79</v>
      </c>
      <c r="K4">
        <f t="shared" ref="K4:K13" si="1">AVERAGE(B4:G4)*10/0.89</f>
        <v>-1.10040112359551</v>
      </c>
      <c r="M4" s="9">
        <f t="shared" ref="M4:M55" si="2">ROUND(STDEVA(B4:G4)*1000/89,2)</f>
        <v>0.79</v>
      </c>
    </row>
    <row r="5" spans="1:13">
      <c r="A5">
        <v>-30</v>
      </c>
      <c r="B5">
        <v>0.0100797</v>
      </c>
      <c r="C5">
        <v>0.0580841</v>
      </c>
      <c r="D5" s="4">
        <v>-0.215238</v>
      </c>
      <c r="E5" s="4">
        <v>-0.199523</v>
      </c>
      <c r="F5" s="4">
        <v>-0.422956</v>
      </c>
      <c r="G5">
        <v>-0.148552</v>
      </c>
      <c r="J5" s="8" t="str">
        <f t="shared" si="0"/>
        <v>-1.72±1.95</v>
      </c>
      <c r="K5">
        <f t="shared" si="1"/>
        <v>-1.71929812734082</v>
      </c>
      <c r="M5" s="9">
        <f t="shared" si="2"/>
        <v>1.95</v>
      </c>
    </row>
    <row r="6" spans="1:13">
      <c r="A6">
        <v>-20</v>
      </c>
      <c r="B6">
        <v>0.073612</v>
      </c>
      <c r="C6">
        <v>0.174441</v>
      </c>
      <c r="D6" s="4">
        <v>-0.142806</v>
      </c>
      <c r="E6" s="4">
        <v>-0.156544</v>
      </c>
      <c r="F6" s="4">
        <v>-0.422956</v>
      </c>
      <c r="G6">
        <v>-0.128353</v>
      </c>
      <c r="J6" s="8" t="str">
        <f t="shared" si="0"/>
        <v>-1.13±2.33</v>
      </c>
      <c r="K6">
        <f t="shared" si="1"/>
        <v>-1.12847565543071</v>
      </c>
      <c r="M6" s="9">
        <f t="shared" si="2"/>
        <v>2.33</v>
      </c>
    </row>
    <row r="7" spans="1:13">
      <c r="A7">
        <v>-10</v>
      </c>
      <c r="B7">
        <v>0.200677</v>
      </c>
      <c r="C7">
        <v>0.290987</v>
      </c>
      <c r="D7" s="4">
        <v>-0.0477393</v>
      </c>
      <c r="E7" s="4">
        <v>-0.056155</v>
      </c>
      <c r="F7" s="4">
        <v>-0.265203</v>
      </c>
      <c r="G7">
        <v>-0.0485797</v>
      </c>
      <c r="J7" s="8" t="str">
        <f t="shared" si="0"/>
        <v>0.14±2.26</v>
      </c>
      <c r="K7">
        <f t="shared" si="1"/>
        <v>0.138552434456929</v>
      </c>
      <c r="M7" s="9">
        <f t="shared" si="2"/>
        <v>2.26</v>
      </c>
    </row>
    <row r="8" spans="1:13">
      <c r="A8">
        <v>0</v>
      </c>
      <c r="B8">
        <v>0.344694</v>
      </c>
      <c r="C8">
        <v>0.439665</v>
      </c>
      <c r="D8" s="4">
        <v>0.0958901</v>
      </c>
      <c r="E8" s="4">
        <v>0.113251</v>
      </c>
      <c r="F8" s="4">
        <v>-0.109161</v>
      </c>
      <c r="G8">
        <v>0.0485797</v>
      </c>
      <c r="J8" s="8" t="str">
        <f t="shared" si="0"/>
        <v>1.75±2.27</v>
      </c>
      <c r="K8">
        <f t="shared" si="1"/>
        <v>1.74703895131086</v>
      </c>
      <c r="M8" s="9">
        <f t="shared" si="2"/>
        <v>2.27</v>
      </c>
    </row>
    <row r="9" spans="1:13">
      <c r="A9">
        <v>10</v>
      </c>
      <c r="B9">
        <v>0.552243</v>
      </c>
      <c r="C9">
        <v>0.601413</v>
      </c>
      <c r="D9" s="4">
        <v>0.239931</v>
      </c>
      <c r="E9" s="4">
        <v>0.299284</v>
      </c>
      <c r="F9" s="4">
        <v>0.171441</v>
      </c>
      <c r="G9">
        <v>0.187927</v>
      </c>
      <c r="J9" s="8" t="str">
        <f t="shared" si="0"/>
        <v>3.84±2.11</v>
      </c>
      <c r="K9">
        <f t="shared" si="1"/>
        <v>3.84314419475655</v>
      </c>
      <c r="M9" s="9">
        <f t="shared" si="2"/>
        <v>2.11</v>
      </c>
    </row>
    <row r="10" spans="1:13">
      <c r="A10">
        <v>20</v>
      </c>
      <c r="B10">
        <v>0.73108</v>
      </c>
      <c r="C10">
        <v>0.808506</v>
      </c>
      <c r="D10" s="4">
        <v>0.431711</v>
      </c>
      <c r="E10" s="4">
        <v>0.52861</v>
      </c>
      <c r="F10" s="4">
        <v>0.406872</v>
      </c>
      <c r="G10">
        <v>0.408581</v>
      </c>
      <c r="J10" s="8" t="str">
        <f t="shared" si="0"/>
        <v>6.21±1.98</v>
      </c>
      <c r="K10">
        <f t="shared" si="1"/>
        <v>6.2085393258427</v>
      </c>
      <c r="M10" s="9">
        <f t="shared" si="2"/>
        <v>1.98</v>
      </c>
    </row>
    <row r="11" spans="1:13">
      <c r="A11">
        <v>30</v>
      </c>
      <c r="B11">
        <v>0.926717</v>
      </c>
      <c r="C11">
        <v>1.0155</v>
      </c>
      <c r="D11" s="4">
        <v>0.647773</v>
      </c>
      <c r="E11" s="4">
        <v>0.827267</v>
      </c>
      <c r="F11" s="4">
        <v>0.721009</v>
      </c>
      <c r="G11">
        <v>0.658127</v>
      </c>
      <c r="J11" s="8" t="str">
        <f t="shared" si="0"/>
        <v>8.98±1.69</v>
      </c>
      <c r="K11">
        <f t="shared" si="1"/>
        <v>8.98200936329588</v>
      </c>
      <c r="M11" s="9">
        <f t="shared" si="2"/>
        <v>1.69</v>
      </c>
    </row>
    <row r="12" spans="1:13">
      <c r="A12">
        <v>40</v>
      </c>
      <c r="B12">
        <v>1.24423</v>
      </c>
      <c r="C12">
        <v>1.26129</v>
      </c>
      <c r="D12" s="4">
        <v>0.995529</v>
      </c>
      <c r="E12" s="4">
        <v>1.12875</v>
      </c>
      <c r="F12" s="4">
        <v>1.09743</v>
      </c>
      <c r="G12">
        <v>0.96827</v>
      </c>
      <c r="J12" s="8" t="str">
        <f t="shared" si="0"/>
        <v>12.54±1.37</v>
      </c>
      <c r="K12">
        <f t="shared" si="1"/>
        <v>12.5383876404494</v>
      </c>
      <c r="M12" s="9">
        <f t="shared" si="2"/>
        <v>1.37</v>
      </c>
    </row>
    <row r="13" spans="1:13">
      <c r="A13">
        <v>50</v>
      </c>
      <c r="B13">
        <v>1.70529</v>
      </c>
      <c r="C13">
        <v>1.54609</v>
      </c>
      <c r="D13" s="4">
        <v>1.319</v>
      </c>
      <c r="E13" s="4">
        <v>1.47258</v>
      </c>
      <c r="F13" s="4">
        <v>1.56966</v>
      </c>
      <c r="G13">
        <v>1.28813</v>
      </c>
      <c r="J13" s="8" t="str">
        <f t="shared" si="0"/>
        <v>16.67±1.78</v>
      </c>
      <c r="K13">
        <f t="shared" si="1"/>
        <v>16.6680711610487</v>
      </c>
      <c r="M13" s="9">
        <f t="shared" si="2"/>
        <v>1.78</v>
      </c>
    </row>
    <row r="14" spans="13:13">
      <c r="M14" s="9"/>
    </row>
    <row r="15" s="1" customFormat="1" spans="1:13">
      <c r="A15" s="3" t="s">
        <v>11</v>
      </c>
      <c r="B15" s="3"/>
      <c r="C15" s="3" t="s">
        <v>12</v>
      </c>
      <c r="D15" s="3" t="s">
        <v>13</v>
      </c>
      <c r="E15" s="3" t="s">
        <v>14</v>
      </c>
      <c r="F15" s="3" t="s">
        <v>15</v>
      </c>
      <c r="G15" s="3" t="s">
        <v>16</v>
      </c>
      <c r="L15" s="6"/>
      <c r="M15" s="10"/>
    </row>
    <row r="16" spans="1:13">
      <c r="A16" t="s">
        <v>6</v>
      </c>
      <c r="B16" t="s">
        <v>7</v>
      </c>
      <c r="C16" t="s">
        <v>7</v>
      </c>
      <c r="D16" t="s">
        <v>7</v>
      </c>
      <c r="E16" t="s">
        <v>7</v>
      </c>
      <c r="F16" t="s">
        <v>7</v>
      </c>
      <c r="G16" t="s">
        <v>7</v>
      </c>
      <c r="J16" t="s">
        <v>8</v>
      </c>
      <c r="K16" s="7" t="s">
        <v>9</v>
      </c>
      <c r="L16" s="2" t="s">
        <v>17</v>
      </c>
      <c r="M16" s="9"/>
    </row>
    <row r="17" spans="1:13">
      <c r="A17">
        <v>-50</v>
      </c>
      <c r="B17" s="4">
        <v>-0.136368</v>
      </c>
      <c r="C17" s="4">
        <v>-0.124717</v>
      </c>
      <c r="D17" s="4">
        <v>-0.0676974</v>
      </c>
      <c r="E17" s="4">
        <v>-0.148341</v>
      </c>
      <c r="F17" s="4">
        <v>-0.160125</v>
      </c>
      <c r="G17" s="4">
        <v>-0.142917</v>
      </c>
      <c r="J17" s="8" t="str">
        <f>ROUND(AVERAGE(B17:G17)*10/0.89,2)&amp;"±"&amp;ROUND(STDEVA(B17:G17)*10/0.89,2)</f>
        <v>-1.46±0.37</v>
      </c>
      <c r="K17">
        <f>AVERAGE(B17:G17)*10/0.89</f>
        <v>-1.46098389513109</v>
      </c>
      <c r="L17" s="2">
        <f>TTEST(B3:G3,B17:G17,2,2)</f>
        <v>0.0340461173340736</v>
      </c>
      <c r="M17" s="9">
        <f t="shared" si="2"/>
        <v>0.37</v>
      </c>
    </row>
    <row r="18" spans="1:13">
      <c r="A18">
        <v>-40</v>
      </c>
      <c r="B18" s="4">
        <v>-0.112341</v>
      </c>
      <c r="C18" s="4">
        <v>-0.134874</v>
      </c>
      <c r="D18" s="4">
        <v>-0.0811727</v>
      </c>
      <c r="E18" s="4">
        <v>-0.15824</v>
      </c>
      <c r="F18" s="4">
        <v>-0.157931</v>
      </c>
      <c r="G18" s="4">
        <v>-0.166072</v>
      </c>
      <c r="H18" s="1"/>
      <c r="J18" s="8" t="str">
        <f t="shared" ref="J18:J27" si="3">ROUND(AVERAGE(B18:G18)*10/0.89,2)&amp;"±"&amp;ROUND(STDEVA(B18:G18)*10/0.89,2)</f>
        <v>-1.52±0.37</v>
      </c>
      <c r="K18">
        <f t="shared" ref="K18:K27" si="4">AVERAGE(B18:G18)*10/0.89</f>
        <v>-1.51803501872659</v>
      </c>
      <c r="L18" s="2">
        <f t="shared" ref="L18:L27" si="5">TTEST(B4:G4,B18:G18,2,2)</f>
        <v>0.270376772172621</v>
      </c>
      <c r="M18" s="9">
        <f t="shared" si="2"/>
        <v>0.37</v>
      </c>
    </row>
    <row r="19" spans="1:13">
      <c r="A19">
        <v>-30</v>
      </c>
      <c r="B19" s="4">
        <v>-0.124841</v>
      </c>
      <c r="C19" s="4">
        <v>-0.177675</v>
      </c>
      <c r="D19" s="4">
        <v>-0.109728</v>
      </c>
      <c r="E19" s="4">
        <v>-0.202785</v>
      </c>
      <c r="F19" s="4">
        <v>-0.128045</v>
      </c>
      <c r="G19" s="4">
        <v>-0.177525</v>
      </c>
      <c r="J19" s="8" t="str">
        <f t="shared" si="3"/>
        <v>-1.72±0.42</v>
      </c>
      <c r="K19">
        <f t="shared" si="4"/>
        <v>-1.72396816479401</v>
      </c>
      <c r="L19" s="2">
        <f t="shared" si="5"/>
        <v>0.995529724729624</v>
      </c>
      <c r="M19" s="9">
        <f t="shared" si="2"/>
        <v>0.42</v>
      </c>
    </row>
    <row r="20" spans="1:13">
      <c r="A20">
        <v>-20</v>
      </c>
      <c r="B20" s="4">
        <v>-0.129712</v>
      </c>
      <c r="C20" s="4">
        <v>-0.0804413</v>
      </c>
      <c r="D20" s="4">
        <v>-0.131384</v>
      </c>
      <c r="E20" s="4">
        <v>-0.0821602</v>
      </c>
      <c r="F20" s="4">
        <v>-0.105424</v>
      </c>
      <c r="G20" s="4">
        <v>-0.1164</v>
      </c>
      <c r="J20" s="8" t="str">
        <f t="shared" si="3"/>
        <v>-1.21±0.25</v>
      </c>
      <c r="K20">
        <f t="shared" si="4"/>
        <v>-1.20884176029963</v>
      </c>
      <c r="L20" s="2">
        <f t="shared" si="5"/>
        <v>0.934803687358047</v>
      </c>
      <c r="M20" s="9">
        <f t="shared" si="2"/>
        <v>0.25</v>
      </c>
    </row>
    <row r="21" spans="1:13">
      <c r="A21">
        <v>-10</v>
      </c>
      <c r="B21" s="4">
        <v>-0.0324685</v>
      </c>
      <c r="C21" s="4">
        <v>0.0309642</v>
      </c>
      <c r="D21" s="4">
        <v>-0.0150795</v>
      </c>
      <c r="E21" s="4">
        <v>0.0110301</v>
      </c>
      <c r="F21" s="4">
        <v>-0.0818445</v>
      </c>
      <c r="G21" s="4">
        <v>-0.0451905</v>
      </c>
      <c r="J21" s="8" t="str">
        <f t="shared" si="3"/>
        <v>-0.25±0.45</v>
      </c>
      <c r="K21">
        <f t="shared" si="4"/>
        <v>-0.248293445692884</v>
      </c>
      <c r="L21" s="2">
        <f t="shared" si="5"/>
        <v>0.689609834441686</v>
      </c>
      <c r="M21" s="9">
        <f t="shared" si="2"/>
        <v>0.45</v>
      </c>
    </row>
    <row r="22" spans="1:13">
      <c r="A22">
        <v>0</v>
      </c>
      <c r="B22" s="4">
        <v>0.167213</v>
      </c>
      <c r="C22" s="4">
        <v>0.139216</v>
      </c>
      <c r="D22" s="4">
        <v>0.103311</v>
      </c>
      <c r="E22" s="4">
        <v>0.135048</v>
      </c>
      <c r="F22" s="4">
        <v>0.144085</v>
      </c>
      <c r="G22" s="4">
        <v>0.116524</v>
      </c>
      <c r="J22" s="8" t="str">
        <f t="shared" si="3"/>
        <v>1.51±0.25</v>
      </c>
      <c r="K22">
        <f t="shared" si="4"/>
        <v>1.508234082397</v>
      </c>
      <c r="L22" s="2">
        <f t="shared" si="5"/>
        <v>0.802701738560963</v>
      </c>
      <c r="M22" s="9">
        <f t="shared" si="2"/>
        <v>0.25</v>
      </c>
    </row>
    <row r="23" spans="1:13">
      <c r="A23">
        <v>10</v>
      </c>
      <c r="B23" s="4">
        <v>0.362348</v>
      </c>
      <c r="C23" s="4">
        <v>0.324796</v>
      </c>
      <c r="D23" s="4">
        <v>0.241272</v>
      </c>
      <c r="E23" s="4">
        <v>0.364842</v>
      </c>
      <c r="F23" s="4">
        <v>0.379199</v>
      </c>
      <c r="G23" s="4">
        <v>0.266163</v>
      </c>
      <c r="J23" s="8" t="str">
        <f t="shared" si="3"/>
        <v>3.63±0.64</v>
      </c>
      <c r="K23">
        <f t="shared" si="4"/>
        <v>3.63037453183521</v>
      </c>
      <c r="L23" s="2">
        <f t="shared" si="5"/>
        <v>0.818098335776068</v>
      </c>
      <c r="M23" s="9">
        <f t="shared" si="2"/>
        <v>0.64</v>
      </c>
    </row>
    <row r="24" spans="1:13">
      <c r="A24">
        <v>20</v>
      </c>
      <c r="B24" s="4">
        <v>0.531347</v>
      </c>
      <c r="C24" s="4">
        <v>0.562556</v>
      </c>
      <c r="D24" s="4">
        <v>0.470673</v>
      </c>
      <c r="E24" s="4">
        <v>0.552072</v>
      </c>
      <c r="F24" s="4">
        <v>0.569484</v>
      </c>
      <c r="G24" s="4">
        <v>0.486389</v>
      </c>
      <c r="J24" s="8" t="str">
        <f t="shared" si="3"/>
        <v>5.94±0.46</v>
      </c>
      <c r="K24">
        <f t="shared" si="4"/>
        <v>5.94105056179775</v>
      </c>
      <c r="L24" s="2">
        <f t="shared" si="5"/>
        <v>0.753392266712132</v>
      </c>
      <c r="M24" s="9">
        <f t="shared" si="2"/>
        <v>0.46</v>
      </c>
    </row>
    <row r="25" spans="1:13">
      <c r="A25">
        <v>30</v>
      </c>
      <c r="B25" s="4">
        <v>0.73395</v>
      </c>
      <c r="C25" s="4">
        <v>0.855897</v>
      </c>
      <c r="D25" s="4">
        <v>0.786862</v>
      </c>
      <c r="E25" s="4">
        <v>0.782856</v>
      </c>
      <c r="F25" s="4">
        <v>0.804598</v>
      </c>
      <c r="G25" s="4">
        <v>0.774836</v>
      </c>
      <c r="J25" s="8" t="str">
        <f t="shared" si="3"/>
        <v>8.87±0.45</v>
      </c>
      <c r="K25">
        <f t="shared" si="4"/>
        <v>8.87452996254681</v>
      </c>
      <c r="L25" s="2">
        <f t="shared" si="5"/>
        <v>0.883158662976206</v>
      </c>
      <c r="M25" s="9">
        <f t="shared" si="2"/>
        <v>0.45</v>
      </c>
    </row>
    <row r="26" spans="1:13">
      <c r="A26">
        <v>40</v>
      </c>
      <c r="B26" s="4">
        <v>1.06691</v>
      </c>
      <c r="C26" s="4">
        <v>1.093</v>
      </c>
      <c r="D26" s="4">
        <v>1.01289</v>
      </c>
      <c r="E26" s="4">
        <v>1.07388</v>
      </c>
      <c r="F26" s="4">
        <v>1.03135</v>
      </c>
      <c r="G26" s="4">
        <v>1.09354</v>
      </c>
      <c r="J26" s="8" t="str">
        <f t="shared" si="3"/>
        <v>11.93±0.37</v>
      </c>
      <c r="K26">
        <f t="shared" si="4"/>
        <v>11.9317790262172</v>
      </c>
      <c r="L26" s="2">
        <f t="shared" si="5"/>
        <v>0.3200394836636</v>
      </c>
      <c r="M26" s="9">
        <f t="shared" si="2"/>
        <v>0.37</v>
      </c>
    </row>
    <row r="27" spans="1:13">
      <c r="A27">
        <v>50</v>
      </c>
      <c r="B27" s="4">
        <v>1.4114</v>
      </c>
      <c r="C27" s="4">
        <v>1.34207</v>
      </c>
      <c r="D27" s="4">
        <v>1.37288</v>
      </c>
      <c r="E27" s="4">
        <v>1.38371</v>
      </c>
      <c r="F27" s="4">
        <v>1.43331</v>
      </c>
      <c r="G27" s="4">
        <v>1.40178</v>
      </c>
      <c r="J27" s="8" t="str">
        <f t="shared" si="3"/>
        <v>15.63±0.36</v>
      </c>
      <c r="K27">
        <f t="shared" si="4"/>
        <v>15.6276217228464</v>
      </c>
      <c r="L27" s="2">
        <f t="shared" si="5"/>
        <v>0.191350167801655</v>
      </c>
      <c r="M27" s="9">
        <f t="shared" si="2"/>
        <v>0.36</v>
      </c>
    </row>
    <row r="28" spans="13:13">
      <c r="M28" s="9"/>
    </row>
    <row r="29" s="1" customFormat="1" spans="1:13">
      <c r="A29" s="3" t="s">
        <v>18</v>
      </c>
      <c r="B29" s="3"/>
      <c r="C29" s="3" t="s">
        <v>19</v>
      </c>
      <c r="D29" s="3" t="s">
        <v>20</v>
      </c>
      <c r="E29" s="3" t="s">
        <v>21</v>
      </c>
      <c r="F29" s="3" t="s">
        <v>22</v>
      </c>
      <c r="G29" s="3" t="s">
        <v>23</v>
      </c>
      <c r="L29" s="6"/>
      <c r="M29" s="10"/>
    </row>
    <row r="30" spans="1:13">
      <c r="A30" t="s">
        <v>24</v>
      </c>
      <c r="B30" t="s">
        <v>7</v>
      </c>
      <c r="C30" t="s">
        <v>7</v>
      </c>
      <c r="D30" t="s">
        <v>7</v>
      </c>
      <c r="E30" t="s">
        <v>7</v>
      </c>
      <c r="F30" t="s">
        <v>7</v>
      </c>
      <c r="G30" t="s">
        <v>7</v>
      </c>
      <c r="J30" t="s">
        <v>8</v>
      </c>
      <c r="K30" s="7" t="s">
        <v>9</v>
      </c>
      <c r="L30" s="2" t="s">
        <v>17</v>
      </c>
      <c r="M30" s="9"/>
    </row>
    <row r="31" spans="1:13">
      <c r="A31">
        <v>-40</v>
      </c>
      <c r="B31" s="4">
        <v>-0.0683148</v>
      </c>
      <c r="C31" s="4">
        <v>-0.0698759</v>
      </c>
      <c r="D31" s="4">
        <v>-0.0887744</v>
      </c>
      <c r="E31" s="4">
        <v>-0.297866</v>
      </c>
      <c r="F31" s="4">
        <v>-0.0282889</v>
      </c>
      <c r="G31" s="4">
        <v>-0.0672237</v>
      </c>
      <c r="J31" s="8" t="str">
        <f>ROUND(AVERAGE(B31:G31)*10/0.89,2)&amp;"±"&amp;ROUND(STDEVA(B31:G31)*10/0.89,2)</f>
        <v>-1.16±1.09</v>
      </c>
      <c r="K31">
        <f>AVERAGE(B31:G31)*10/0.89</f>
        <v>-1.16169232209738</v>
      </c>
      <c r="L31" s="2">
        <f>TTEST(B3:G3,B31:G31,2,2)</f>
        <v>0.459737875801926</v>
      </c>
      <c r="M31" s="9">
        <f t="shared" si="2"/>
        <v>1.09</v>
      </c>
    </row>
    <row r="32" spans="1:13">
      <c r="A32">
        <v>-30</v>
      </c>
      <c r="B32" s="4">
        <v>-0.196304</v>
      </c>
      <c r="C32" s="4">
        <v>-0.0984719</v>
      </c>
      <c r="D32" s="4">
        <v>-0.279296</v>
      </c>
      <c r="E32" s="4">
        <v>-0.18489</v>
      </c>
      <c r="F32" s="4">
        <v>-0.201599</v>
      </c>
      <c r="G32" s="4">
        <v>-0.0139134</v>
      </c>
      <c r="J32" s="8" t="str">
        <f t="shared" ref="J32:J41" si="6">ROUND(AVERAGE(B32:G32)*10/0.89,2)&amp;"±"&amp;ROUND(STDEVA(B32:G32)*10/0.89,2)</f>
        <v>-1.82±1.04</v>
      </c>
      <c r="K32">
        <f t="shared" ref="K32:K41" si="7">AVERAGE(B32:G32)*10/0.89</f>
        <v>-1.82485823970037</v>
      </c>
      <c r="L32" s="2">
        <f t="shared" ref="L32:L41" si="8">TTEST(B4:G4,B32:G32,2,2)</f>
        <v>0.205441634452243</v>
      </c>
      <c r="M32" s="9">
        <f t="shared" si="2"/>
        <v>1.04</v>
      </c>
    </row>
    <row r="33" spans="1:13">
      <c r="A33">
        <v>-20</v>
      </c>
      <c r="B33" s="4">
        <v>-0.260298</v>
      </c>
      <c r="C33" s="4">
        <v>-0.167195</v>
      </c>
      <c r="D33" s="4">
        <v>-0.311855</v>
      </c>
      <c r="E33" s="4">
        <v>-0.216197</v>
      </c>
      <c r="F33" s="4">
        <v>-0.291343</v>
      </c>
      <c r="G33" s="4">
        <v>-0.117898</v>
      </c>
      <c r="J33" s="8" t="str">
        <f t="shared" si="6"/>
        <v>-2.56±0.84</v>
      </c>
      <c r="K33">
        <f t="shared" si="7"/>
        <v>-2.55577902621723</v>
      </c>
      <c r="L33" s="2">
        <f t="shared" si="8"/>
        <v>0.356759787800024</v>
      </c>
      <c r="M33" s="9">
        <f t="shared" si="2"/>
        <v>0.84</v>
      </c>
    </row>
    <row r="34" spans="1:13">
      <c r="A34">
        <v>-10</v>
      </c>
      <c r="B34" s="4">
        <v>-0.217365</v>
      </c>
      <c r="C34" s="4">
        <v>-0.110233</v>
      </c>
      <c r="D34" s="4">
        <v>-0.279296</v>
      </c>
      <c r="E34" s="4">
        <v>-0.122958</v>
      </c>
      <c r="F34" s="4">
        <v>-0.253625</v>
      </c>
      <c r="G34" s="4">
        <v>-0.0661985</v>
      </c>
      <c r="J34" s="8" t="str">
        <f t="shared" si="6"/>
        <v>-1.97±0.97</v>
      </c>
      <c r="K34">
        <f t="shared" si="7"/>
        <v>-1.96568445692884</v>
      </c>
      <c r="L34" s="2">
        <f t="shared" si="8"/>
        <v>0.436198607192724</v>
      </c>
      <c r="M34" s="9">
        <f t="shared" si="2"/>
        <v>0.97</v>
      </c>
    </row>
    <row r="35" spans="1:13">
      <c r="A35">
        <v>0</v>
      </c>
      <c r="B35" s="4">
        <v>-0.120428</v>
      </c>
      <c r="C35" s="4">
        <v>-0.0085327</v>
      </c>
      <c r="D35" s="4">
        <v>-0.139648</v>
      </c>
      <c r="E35" s="4">
        <v>-0.00975495</v>
      </c>
      <c r="F35" s="4">
        <v>-0.201599</v>
      </c>
      <c r="G35" s="4">
        <v>0.0437906</v>
      </c>
      <c r="J35" s="8" t="str">
        <f t="shared" si="6"/>
        <v>-0.82±1.07</v>
      </c>
      <c r="K35">
        <f t="shared" si="7"/>
        <v>-0.816801591760299</v>
      </c>
      <c r="L35" s="2">
        <f t="shared" si="8"/>
        <v>0.370976477991754</v>
      </c>
      <c r="M35" s="9">
        <f t="shared" si="2"/>
        <v>1.07</v>
      </c>
    </row>
    <row r="36" spans="1:13">
      <c r="A36">
        <v>10</v>
      </c>
      <c r="B36" s="4">
        <v>0.0221415</v>
      </c>
      <c r="C36" s="4">
        <v>0.132141</v>
      </c>
      <c r="D36" s="4">
        <v>0.0106835</v>
      </c>
      <c r="E36" s="4">
        <v>0.122958</v>
      </c>
      <c r="F36" s="4">
        <v>-0.0634062</v>
      </c>
      <c r="G36" s="4">
        <v>0.16989</v>
      </c>
      <c r="J36" s="8" t="str">
        <f t="shared" si="6"/>
        <v>0.74±1.01</v>
      </c>
      <c r="K36">
        <f t="shared" si="7"/>
        <v>0.73859138576779</v>
      </c>
      <c r="L36" s="2">
        <f t="shared" si="8"/>
        <v>0.342639579557454</v>
      </c>
      <c r="M36" s="9">
        <f t="shared" si="2"/>
        <v>1.01</v>
      </c>
    </row>
    <row r="37" spans="1:13">
      <c r="A37">
        <v>20</v>
      </c>
      <c r="B37" s="4">
        <v>0.156341</v>
      </c>
      <c r="C37" s="4">
        <v>0.27812</v>
      </c>
      <c r="D37" s="4">
        <v>0.139648</v>
      </c>
      <c r="E37" s="4">
        <v>0.278129</v>
      </c>
      <c r="F37" s="4">
        <v>0.0754371</v>
      </c>
      <c r="G37" s="4">
        <v>0.371121</v>
      </c>
      <c r="J37" s="8" t="str">
        <f t="shared" si="6"/>
        <v>2.43±1.24</v>
      </c>
      <c r="K37">
        <f t="shared" si="7"/>
        <v>2.43220243445693</v>
      </c>
      <c r="L37" s="2">
        <f t="shared" si="8"/>
        <v>0.188491611100475</v>
      </c>
      <c r="M37" s="9">
        <f t="shared" si="2"/>
        <v>1.24</v>
      </c>
    </row>
    <row r="38" spans="1:13">
      <c r="A38">
        <v>30</v>
      </c>
      <c r="B38" s="4">
        <v>0.403408</v>
      </c>
      <c r="C38" s="4">
        <v>0.495819</v>
      </c>
      <c r="D38" s="4">
        <v>0.387402</v>
      </c>
      <c r="E38" s="4">
        <v>0.443056</v>
      </c>
      <c r="F38" s="4">
        <v>0.341743</v>
      </c>
      <c r="G38" s="4">
        <v>0.564591</v>
      </c>
      <c r="J38" s="8" t="str">
        <f t="shared" si="6"/>
        <v>4.94±0.9</v>
      </c>
      <c r="K38">
        <f t="shared" si="7"/>
        <v>4.93636516853933</v>
      </c>
      <c r="L38" s="2">
        <f t="shared" si="8"/>
        <v>0.181978396056899</v>
      </c>
      <c r="M38" s="9">
        <f t="shared" si="2"/>
        <v>0.9</v>
      </c>
    </row>
    <row r="39" spans="1:13">
      <c r="A39">
        <v>40</v>
      </c>
      <c r="B39" s="4">
        <v>0.644805</v>
      </c>
      <c r="C39" s="4">
        <v>0.734504</v>
      </c>
      <c r="D39" s="4">
        <v>0.656524</v>
      </c>
      <c r="E39" s="4">
        <v>0.700088</v>
      </c>
      <c r="F39" s="4">
        <v>0.556999</v>
      </c>
      <c r="G39" s="4">
        <v>0.76509</v>
      </c>
      <c r="J39" s="8" t="str">
        <f t="shared" si="6"/>
        <v>7.6±0.83</v>
      </c>
      <c r="K39">
        <f t="shared" si="7"/>
        <v>7.59926966292135</v>
      </c>
      <c r="L39" s="2">
        <f t="shared" si="8"/>
        <v>0.102056052597184</v>
      </c>
      <c r="M39" s="9">
        <f t="shared" si="2"/>
        <v>0.83</v>
      </c>
    </row>
    <row r="40" spans="1:13">
      <c r="A40">
        <v>50</v>
      </c>
      <c r="B40" s="4">
        <v>0.953976</v>
      </c>
      <c r="C40" s="4">
        <v>1.02323</v>
      </c>
      <c r="D40" s="4">
        <v>0.893594</v>
      </c>
      <c r="E40" s="4">
        <v>0.999542</v>
      </c>
      <c r="F40" s="4">
        <v>0.963123</v>
      </c>
      <c r="G40" s="4">
        <v>0.958706</v>
      </c>
      <c r="J40" s="8" t="str">
        <f t="shared" si="6"/>
        <v>10.85±0.5</v>
      </c>
      <c r="K40">
        <f t="shared" si="7"/>
        <v>10.8467621722846</v>
      </c>
      <c r="L40" s="2">
        <f t="shared" si="8"/>
        <v>0.0175152926188032</v>
      </c>
      <c r="M40" s="9">
        <f t="shared" si="2"/>
        <v>0.5</v>
      </c>
    </row>
    <row r="41" spans="2:13">
      <c r="B41" s="4">
        <v>1.32579</v>
      </c>
      <c r="C41" s="4">
        <v>1.35093</v>
      </c>
      <c r="D41" s="4">
        <v>1.21613</v>
      </c>
      <c r="E41" s="4">
        <v>1.29854</v>
      </c>
      <c r="F41" s="4">
        <v>1.419</v>
      </c>
      <c r="G41" s="4">
        <v>1.20402</v>
      </c>
      <c r="J41" s="8" t="str">
        <f t="shared" si="6"/>
        <v>14.63±0.92</v>
      </c>
      <c r="K41">
        <f t="shared" si="7"/>
        <v>14.6337265917603</v>
      </c>
      <c r="L41" s="2">
        <f t="shared" si="8"/>
        <v>0.0323766372919644</v>
      </c>
      <c r="M41" s="9">
        <f t="shared" si="2"/>
        <v>0.92</v>
      </c>
    </row>
    <row r="42" spans="13:13">
      <c r="M42" s="9"/>
    </row>
    <row r="43" s="1" customFormat="1" spans="1:13">
      <c r="A43" s="3" t="s">
        <v>25</v>
      </c>
      <c r="B43" s="3"/>
      <c r="C43" s="3" t="s">
        <v>26</v>
      </c>
      <c r="D43" s="3" t="s">
        <v>27</v>
      </c>
      <c r="E43" s="3" t="s">
        <v>28</v>
      </c>
      <c r="F43" s="3" t="s">
        <v>29</v>
      </c>
      <c r="G43" s="3" t="s">
        <v>30</v>
      </c>
      <c r="L43" s="6"/>
      <c r="M43" s="10"/>
    </row>
    <row r="44" spans="1:13">
      <c r="A44" t="s">
        <v>6</v>
      </c>
      <c r="B44" t="s">
        <v>7</v>
      </c>
      <c r="C44" t="s">
        <v>7</v>
      </c>
      <c r="D44" t="s">
        <v>7</v>
      </c>
      <c r="E44" t="s">
        <v>7</v>
      </c>
      <c r="F44" t="s">
        <v>7</v>
      </c>
      <c r="G44" t="s">
        <v>7</v>
      </c>
      <c r="J44" t="s">
        <v>8</v>
      </c>
      <c r="K44" s="7" t="s">
        <v>9</v>
      </c>
      <c r="L44" s="2" t="s">
        <v>17</v>
      </c>
      <c r="M44" s="9"/>
    </row>
    <row r="45" spans="1:13">
      <c r="A45">
        <v>-50</v>
      </c>
      <c r="B45" s="4">
        <v>-0.156294</v>
      </c>
      <c r="C45" s="4">
        <v>-0.0788184</v>
      </c>
      <c r="D45" s="4">
        <v>-0.156688</v>
      </c>
      <c r="E45" s="4">
        <v>-0.243622</v>
      </c>
      <c r="F45" s="4">
        <v>-0.152465</v>
      </c>
      <c r="G45" s="4">
        <v>-0.145897</v>
      </c>
      <c r="J45" s="8" t="str">
        <f>ROUND(AVERAGE(B45:G45)*10/0.89,2)&amp;"±"&amp;ROUND(STDEVA(B45:G45)*10/0.89,2)</f>
        <v>-1.75±0.59</v>
      </c>
      <c r="K45">
        <f>AVERAGE(B45:G45)*10/0.89</f>
        <v>-1.74865992509363</v>
      </c>
      <c r="L45" s="2">
        <f>TTEST(B3:G3,B45:G45,2,2)</f>
        <v>0.0160893459072252</v>
      </c>
      <c r="M45" s="9">
        <f t="shared" si="2"/>
        <v>0.59</v>
      </c>
    </row>
    <row r="46" spans="1:13">
      <c r="A46">
        <v>-40</v>
      </c>
      <c r="B46" s="4">
        <v>-0.055493</v>
      </c>
      <c r="C46" s="4">
        <v>-0.153154</v>
      </c>
      <c r="D46" s="4">
        <v>-0.243362</v>
      </c>
      <c r="E46" s="4">
        <v>-0.154723</v>
      </c>
      <c r="F46" s="4">
        <v>-0.124664</v>
      </c>
      <c r="G46" s="4">
        <v>-0.148758</v>
      </c>
      <c r="J46" s="8" t="str">
        <f t="shared" ref="J46:J55" si="9">ROUND(AVERAGE(B46:G46)*10/0.89,2)&amp;"±"&amp;ROUND(STDEVA(B46:G46)*10/0.89,2)</f>
        <v>-1.65±0.68</v>
      </c>
      <c r="K46">
        <f t="shared" ref="K46:K55" si="10">AVERAGE(B46:G46)*10/0.89</f>
        <v>-1.64822846441948</v>
      </c>
      <c r="L46" s="2">
        <f t="shared" ref="L46:L55" si="11">TTEST(B4:G4,B46:G46,2,2)</f>
        <v>0.228115868043441</v>
      </c>
      <c r="M46" s="9">
        <f t="shared" si="2"/>
        <v>0.68</v>
      </c>
    </row>
    <row r="47" spans="1:13">
      <c r="A47">
        <v>-30</v>
      </c>
      <c r="B47" s="4">
        <v>-0.203006</v>
      </c>
      <c r="C47" s="4">
        <v>-0.230478</v>
      </c>
      <c r="D47" s="4">
        <v>-0.263883</v>
      </c>
      <c r="E47" s="4">
        <v>-0.255767</v>
      </c>
      <c r="F47" s="4">
        <v>-0.205725</v>
      </c>
      <c r="G47" s="4">
        <v>-0.316036</v>
      </c>
      <c r="J47" s="8" t="str">
        <f t="shared" si="9"/>
        <v>-2.76±0.48</v>
      </c>
      <c r="K47">
        <f t="shared" si="10"/>
        <v>-2.76197565543071</v>
      </c>
      <c r="L47" s="2">
        <f t="shared" si="11"/>
        <v>0.231402363263078</v>
      </c>
      <c r="M47" s="9">
        <f t="shared" si="2"/>
        <v>0.48</v>
      </c>
    </row>
    <row r="48" spans="1:13">
      <c r="A48">
        <v>-20</v>
      </c>
      <c r="B48" s="4">
        <v>-0.214069</v>
      </c>
      <c r="C48" s="4">
        <v>-0.175567</v>
      </c>
      <c r="D48" s="4">
        <v>-0.18228</v>
      </c>
      <c r="E48" s="4">
        <v>-0.222005</v>
      </c>
      <c r="F48" s="4">
        <v>-0.170316</v>
      </c>
      <c r="G48" s="4">
        <v>-0.232322</v>
      </c>
      <c r="J48" s="8" t="str">
        <f t="shared" si="9"/>
        <v>-2.24±0.3</v>
      </c>
      <c r="K48">
        <f t="shared" si="10"/>
        <v>-2.24074719101124</v>
      </c>
      <c r="L48" s="2">
        <f t="shared" si="11"/>
        <v>0.273645081983362</v>
      </c>
      <c r="M48" s="9">
        <f t="shared" si="2"/>
        <v>0.3</v>
      </c>
    </row>
    <row r="49" spans="1:13">
      <c r="A49">
        <v>-10</v>
      </c>
      <c r="B49" s="4">
        <v>-0.100801</v>
      </c>
      <c r="C49" s="4">
        <v>-0.108329</v>
      </c>
      <c r="D49" s="4">
        <v>-0.0702562</v>
      </c>
      <c r="E49" s="4">
        <v>-0.110031</v>
      </c>
      <c r="F49" s="4">
        <v>-0.0904253</v>
      </c>
      <c r="G49" s="4">
        <v>-0.110966</v>
      </c>
      <c r="J49" s="8" t="str">
        <f t="shared" si="9"/>
        <v>-1.11±0.18</v>
      </c>
      <c r="K49">
        <f t="shared" si="10"/>
        <v>-1.1063829588015</v>
      </c>
      <c r="L49" s="2">
        <f t="shared" si="11"/>
        <v>0.208151476122233</v>
      </c>
      <c r="M49" s="9">
        <f t="shared" si="2"/>
        <v>0.18</v>
      </c>
    </row>
    <row r="50" spans="1:13">
      <c r="A50">
        <v>0</v>
      </c>
      <c r="B50" s="4">
        <v>0.100801</v>
      </c>
      <c r="C50" s="4">
        <v>0.0104593</v>
      </c>
      <c r="D50" s="4">
        <v>0.0803962</v>
      </c>
      <c r="E50" s="4">
        <v>0.0323049</v>
      </c>
      <c r="F50" s="4">
        <v>0.0108276</v>
      </c>
      <c r="G50" s="4">
        <v>0.101932</v>
      </c>
      <c r="J50" s="8" t="str">
        <f t="shared" si="9"/>
        <v>0.63±0.49</v>
      </c>
      <c r="K50">
        <f t="shared" si="10"/>
        <v>0.630563670411985</v>
      </c>
      <c r="L50" s="2">
        <f t="shared" si="11"/>
        <v>0.265324077289056</v>
      </c>
      <c r="M50" s="9">
        <f t="shared" si="2"/>
        <v>0.49</v>
      </c>
    </row>
    <row r="51" spans="1:13">
      <c r="A51">
        <v>10</v>
      </c>
      <c r="B51" s="4">
        <v>0.282382</v>
      </c>
      <c r="C51" s="4">
        <v>0.131488</v>
      </c>
      <c r="D51" s="4">
        <v>0.212217</v>
      </c>
      <c r="E51" s="4">
        <v>0.210832</v>
      </c>
      <c r="F51" s="4">
        <v>0.14749</v>
      </c>
      <c r="G51" s="4">
        <v>0.297516</v>
      </c>
      <c r="J51" s="8" t="str">
        <f t="shared" si="9"/>
        <v>2.4±0.76</v>
      </c>
      <c r="K51">
        <f t="shared" si="10"/>
        <v>2.40060861423221</v>
      </c>
      <c r="L51" s="2">
        <f t="shared" si="11"/>
        <v>0.146447086296354</v>
      </c>
      <c r="M51" s="9">
        <f t="shared" si="2"/>
        <v>0.76</v>
      </c>
    </row>
    <row r="52" spans="1:13">
      <c r="A52">
        <v>20</v>
      </c>
      <c r="B52" s="4">
        <v>0.50892</v>
      </c>
      <c r="C52" s="4">
        <v>0.351134</v>
      </c>
      <c r="D52" s="4">
        <v>0.417191</v>
      </c>
      <c r="E52" s="4">
        <v>0.378186</v>
      </c>
      <c r="F52" s="4">
        <v>0.319854</v>
      </c>
      <c r="G52" s="4">
        <v>0.4931</v>
      </c>
      <c r="J52" s="8" t="str">
        <f t="shared" si="9"/>
        <v>4.62±0.86</v>
      </c>
      <c r="K52">
        <f t="shared" si="10"/>
        <v>4.62244382022472</v>
      </c>
      <c r="L52" s="2">
        <f t="shared" si="11"/>
        <v>0.101514738664548</v>
      </c>
      <c r="M52" s="9">
        <f t="shared" si="2"/>
        <v>0.86</v>
      </c>
    </row>
    <row r="53" spans="1:13">
      <c r="A53">
        <v>30</v>
      </c>
      <c r="B53" s="4">
        <v>0.746521</v>
      </c>
      <c r="C53" s="4">
        <v>0.604399</v>
      </c>
      <c r="D53" s="4">
        <v>0.630374</v>
      </c>
      <c r="E53" s="4">
        <v>0.668444</v>
      </c>
      <c r="F53" s="4">
        <v>0.585277</v>
      </c>
      <c r="G53" s="4">
        <v>0.697718</v>
      </c>
      <c r="J53" s="8" t="str">
        <f t="shared" si="9"/>
        <v>7.36±0.68</v>
      </c>
      <c r="K53">
        <f t="shared" si="10"/>
        <v>7.36466853932584</v>
      </c>
      <c r="L53" s="2">
        <f t="shared" si="11"/>
        <v>0.0545458536881251</v>
      </c>
      <c r="M53" s="9">
        <f t="shared" si="2"/>
        <v>0.68</v>
      </c>
    </row>
    <row r="54" spans="1:13">
      <c r="A54">
        <v>40</v>
      </c>
      <c r="B54" s="4">
        <v>1.0412</v>
      </c>
      <c r="C54" s="4">
        <v>0.857664</v>
      </c>
      <c r="D54" s="4">
        <v>0.865044</v>
      </c>
      <c r="E54" s="4">
        <v>0.947286</v>
      </c>
      <c r="F54" s="4">
        <v>0.906009</v>
      </c>
      <c r="G54" s="4">
        <v>0.921307</v>
      </c>
      <c r="J54" s="8" t="str">
        <f t="shared" si="9"/>
        <v>10.37±0.75</v>
      </c>
      <c r="K54">
        <f t="shared" si="10"/>
        <v>10.3717415730337</v>
      </c>
      <c r="L54" s="2">
        <f t="shared" si="11"/>
        <v>0.00684723468825205</v>
      </c>
      <c r="M54" s="9">
        <f t="shared" si="2"/>
        <v>0.75</v>
      </c>
    </row>
    <row r="55" spans="1:13">
      <c r="A55">
        <v>50</v>
      </c>
      <c r="B55" s="4">
        <v>1.38065</v>
      </c>
      <c r="C55" s="4">
        <v>1.27529</v>
      </c>
      <c r="D55" s="4">
        <v>1.17094</v>
      </c>
      <c r="E55" s="4">
        <v>1.24945</v>
      </c>
      <c r="F55" s="4">
        <v>1.35287</v>
      </c>
      <c r="G55" s="4">
        <v>1.12577</v>
      </c>
      <c r="J55" s="8" t="str">
        <f t="shared" si="9"/>
        <v>14.15±1.12</v>
      </c>
      <c r="K55">
        <f t="shared" si="10"/>
        <v>14.1478838951311</v>
      </c>
      <c r="L55" s="2">
        <f t="shared" si="11"/>
        <v>0.0149437264960589</v>
      </c>
      <c r="M55" s="9">
        <f t="shared" si="2"/>
        <v>1.12</v>
      </c>
    </row>
    <row r="56" spans="13:13">
      <c r="M56" s="9"/>
    </row>
    <row r="58" spans="8:16">
      <c r="H58" s="5"/>
      <c r="I58" s="5"/>
      <c r="J58" s="8"/>
      <c r="K58" s="8"/>
      <c r="L58" s="11"/>
      <c r="N58" s="5"/>
      <c r="O58" s="8"/>
      <c r="P58" s="8"/>
    </row>
    <row r="59" spans="9:16">
      <c r="I59" s="8"/>
      <c r="J59" s="12"/>
      <c r="K59" s="12"/>
      <c r="L59" s="13"/>
      <c r="N59" s="8"/>
      <c r="O59" s="8"/>
      <c r="P59" s="13"/>
    </row>
    <row r="60" spans="9:16">
      <c r="I60" s="8"/>
      <c r="J60" s="12"/>
      <c r="K60" s="12"/>
      <c r="L60" s="13"/>
      <c r="N60" s="8"/>
      <c r="O60" s="8"/>
      <c r="P60" s="13"/>
    </row>
    <row r="61" spans="9:16">
      <c r="I61" s="8"/>
      <c r="J61" s="12"/>
      <c r="K61" s="12"/>
      <c r="L61" s="13"/>
      <c r="N61" s="8"/>
      <c r="O61" s="8"/>
      <c r="P61" s="13"/>
    </row>
    <row r="62" spans="9:16">
      <c r="I62" s="8"/>
      <c r="J62" s="12"/>
      <c r="K62" s="12"/>
      <c r="L62" s="13"/>
      <c r="N62" s="8"/>
      <c r="O62" s="8"/>
      <c r="P62" s="13"/>
    </row>
    <row r="63" spans="9:16">
      <c r="I63" s="8"/>
      <c r="J63" s="12"/>
      <c r="K63" s="12"/>
      <c r="L63" s="13"/>
      <c r="N63" s="8"/>
      <c r="O63" s="8"/>
      <c r="P63" s="13"/>
    </row>
    <row r="64" spans="9:16">
      <c r="I64" s="8"/>
      <c r="J64" s="12"/>
      <c r="K64" s="12"/>
      <c r="L64" s="13"/>
      <c r="N64" s="8"/>
      <c r="O64" s="8"/>
      <c r="P64" s="13"/>
    </row>
    <row r="65" spans="9:16">
      <c r="I65" s="8"/>
      <c r="J65" s="12"/>
      <c r="K65" s="12"/>
      <c r="L65" s="13"/>
      <c r="N65" s="8"/>
      <c r="O65" s="8"/>
      <c r="P65" s="13"/>
    </row>
    <row r="66" spans="9:16">
      <c r="I66" s="8"/>
      <c r="J66" s="12"/>
      <c r="K66" s="12"/>
      <c r="L66" s="13"/>
      <c r="N66" s="8"/>
      <c r="O66" s="8"/>
      <c r="P66" s="13"/>
    </row>
    <row r="67" spans="9:16">
      <c r="I67" s="8"/>
      <c r="J67" s="12"/>
      <c r="K67" s="12"/>
      <c r="L67" s="13"/>
      <c r="N67" s="8"/>
      <c r="O67" s="8"/>
      <c r="P67" s="13"/>
    </row>
    <row r="68" spans="9:16">
      <c r="I68" s="8"/>
      <c r="J68" s="12"/>
      <c r="K68" s="12"/>
      <c r="L68" s="13"/>
      <c r="N68" s="8"/>
      <c r="O68" s="8"/>
      <c r="P68" s="13"/>
    </row>
    <row r="69" spans="9:16">
      <c r="I69" s="8"/>
      <c r="J69" s="12"/>
      <c r="K69" s="12"/>
      <c r="L69" s="13"/>
      <c r="N69" s="8"/>
      <c r="O69" s="8"/>
      <c r="P69" s="13"/>
    </row>
    <row r="71" spans="7:16">
      <c r="G71" s="14"/>
      <c r="H71" s="14"/>
      <c r="I71" s="8"/>
      <c r="J71" s="8"/>
      <c r="K71" s="8"/>
      <c r="L71" s="11"/>
      <c r="M71" s="8"/>
      <c r="N71" s="14"/>
      <c r="O71" s="8"/>
      <c r="P71" s="8"/>
    </row>
    <row r="72" spans="9:16">
      <c r="I72" s="15"/>
      <c r="J72" s="15"/>
      <c r="K72" s="15"/>
      <c r="L72" s="16"/>
      <c r="O72" s="15"/>
      <c r="P72" s="15"/>
    </row>
    <row r="73" spans="9:16">
      <c r="I73" s="15"/>
      <c r="J73" s="15"/>
      <c r="K73" s="15"/>
      <c r="L73" s="16"/>
      <c r="O73" s="15"/>
      <c r="P73" s="15"/>
    </row>
    <row r="74" spans="9:16">
      <c r="I74" s="17"/>
      <c r="J74" s="17"/>
      <c r="K74" s="15"/>
      <c r="L74" s="16"/>
      <c r="O74" s="15"/>
      <c r="P74" s="18"/>
    </row>
    <row r="75" spans="9:16">
      <c r="I75" s="15"/>
      <c r="J75" s="15"/>
      <c r="K75" s="15"/>
      <c r="L75" s="16"/>
      <c r="O75" s="15"/>
      <c r="P75" s="18"/>
    </row>
    <row r="76" spans="9:16">
      <c r="I76" s="15"/>
      <c r="J76" s="15"/>
      <c r="K76" s="15"/>
      <c r="L76" s="16"/>
      <c r="O76" s="15"/>
      <c r="P76" s="18"/>
    </row>
    <row r="77" spans="9:16">
      <c r="I77" s="15"/>
      <c r="J77" s="15"/>
      <c r="K77" s="15"/>
      <c r="L77" s="16"/>
      <c r="O77" s="15"/>
      <c r="P77" s="15"/>
    </row>
    <row r="78" spans="9:16">
      <c r="I78" s="15"/>
      <c r="J78" s="15"/>
      <c r="K78" s="15"/>
      <c r="L78" s="16"/>
      <c r="O78" s="15"/>
      <c r="P78" s="15"/>
    </row>
    <row r="79" spans="9:16">
      <c r="I79" s="15"/>
      <c r="J79" s="15"/>
      <c r="K79" s="15"/>
      <c r="L79" s="16"/>
      <c r="O79" s="15"/>
      <c r="P79" s="15"/>
    </row>
    <row r="80" spans="9:16">
      <c r="I80" s="15"/>
      <c r="J80" s="15"/>
      <c r="K80" s="15"/>
      <c r="L80" s="16"/>
      <c r="O80" s="15"/>
      <c r="P80" s="15"/>
    </row>
    <row r="81" spans="9:16">
      <c r="I81" s="15"/>
      <c r="J81" s="15"/>
      <c r="K81" s="15"/>
      <c r="L81" s="16"/>
      <c r="O81" s="15"/>
      <c r="P81" s="15"/>
    </row>
    <row r="82" spans="9:16">
      <c r="I82" s="16"/>
      <c r="J82" s="16"/>
      <c r="K82" s="16"/>
      <c r="L82" s="16"/>
      <c r="O82" s="15"/>
      <c r="P82" s="15"/>
    </row>
  </sheetData>
  <mergeCells count="4">
    <mergeCell ref="A1:B1"/>
    <mergeCell ref="A15:B15"/>
    <mergeCell ref="A29:B29"/>
    <mergeCell ref="A43:B43"/>
  </mergeCells>
  <pageMargins left="0.699305555555556" right="0.699305555555556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Fig-4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星河芊舞</cp:lastModifiedBy>
  <dcterms:created xsi:type="dcterms:W3CDTF">2017-12-22T08:58:00Z</dcterms:created>
  <cp:lastPrinted>2018-08-28T03:32:00Z</cp:lastPrinted>
  <dcterms:modified xsi:type="dcterms:W3CDTF">2020-06-11T05:43:47Z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2052-11.1.0.9748</vt:lpwstr>
  </property>
</Properties>
</file>