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Fig-5" sheetId="5" r:id="rId1"/>
  </sheets>
  <calcPr calcId="144525"/>
</workbook>
</file>

<file path=xl/sharedStrings.xml><?xml version="1.0" encoding="utf-8"?>
<sst xmlns="http://schemas.openxmlformats.org/spreadsheetml/2006/main" count="64" uniqueCount="30">
  <si>
    <t>IK110000</t>
  </si>
  <si>
    <t>IK120000</t>
  </si>
  <si>
    <t>IK130000</t>
  </si>
  <si>
    <t>IK140000</t>
  </si>
  <si>
    <t>IK150000</t>
  </si>
  <si>
    <t>IK160000</t>
  </si>
  <si>
    <t>OUT #0 at Cursor 1</t>
  </si>
  <si>
    <t>amplitude Negative Peak</t>
  </si>
  <si>
    <t>average±SD</t>
  </si>
  <si>
    <t>average</t>
  </si>
  <si>
    <t>SD</t>
  </si>
  <si>
    <t>IK110001</t>
  </si>
  <si>
    <t>IK120001</t>
  </si>
  <si>
    <t>IK130001</t>
  </si>
  <si>
    <t>IK140001</t>
  </si>
  <si>
    <t>IK150001</t>
  </si>
  <si>
    <t>IK160001</t>
  </si>
  <si>
    <t>P value</t>
  </si>
  <si>
    <t>IK110002</t>
  </si>
  <si>
    <t>IK120002</t>
  </si>
  <si>
    <t>IK130002</t>
  </si>
  <si>
    <t>IK140002</t>
  </si>
  <si>
    <t>IK150002</t>
  </si>
  <si>
    <t>IK160002</t>
  </si>
  <si>
    <t>IK110003</t>
  </si>
  <si>
    <t>IK120003</t>
  </si>
  <si>
    <t>IK130003</t>
  </si>
  <si>
    <t>IK140003</t>
  </si>
  <si>
    <t>IK150003</t>
  </si>
  <si>
    <t>IK160003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</si>
</sst>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0_ "/>
    <numFmt numFmtId="177" formatCode="0.00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15" fillId="26" borderId="4" applyNumberFormat="0" applyAlignment="0" applyProtection="0">
      <alignment vertical="center"/>
    </xf>
    <xf numFmtId="0" fontId="4" fillId="8" borderId="3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77" fontId="0" fillId="0" borderId="0" xfId="0" applyNumberFormat="1">
      <alignment vertical="center"/>
    </xf>
    <xf numFmtId="43" fontId="0" fillId="0" borderId="0" xfId="8" applyNumberFormat="1" applyFo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"对照组"</c:f>
              <c:strCache>
                <c:ptCount val="1"/>
                <c:pt idx="0">
                  <c:v>对照组</c:v>
                </c:pt>
              </c:strCache>
            </c:strRef>
          </c:tx>
          <c:spPr>
            <a:ln w="6350" cap="rnd" cmpd="sng" algn="ctr">
              <a:solidFill>
                <a:schemeClr val="tx1"/>
              </a:solidFill>
              <a:prstDash val="solid"/>
              <a:round/>
            </a:ln>
          </c:spPr>
          <c:marker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</c:spPr>
          </c:marker>
          <c:dLbls>
            <c:delete val="1"/>
          </c:dLbls>
          <c:errBars>
            <c:errDir val="y"/>
            <c:errBarType val="both"/>
            <c:errValType val="cust"/>
            <c:noEndCap val="0"/>
            <c:plus>
              <c:numRef>
                <c:f>'Fig-5'!$M$3:$M$16</c:f>
                <c:numCache>
                  <c:formatCode>General</c:formatCode>
                  <c:ptCount val="14"/>
                  <c:pt idx="0">
                    <c:v>3.55</c:v>
                  </c:pt>
                  <c:pt idx="1">
                    <c:v>2.72</c:v>
                  </c:pt>
                  <c:pt idx="2">
                    <c:v>1.91</c:v>
                  </c:pt>
                  <c:pt idx="3">
                    <c:v>1.41</c:v>
                  </c:pt>
                  <c:pt idx="4">
                    <c:v>1.07</c:v>
                  </c:pt>
                  <c:pt idx="5">
                    <c:v>0.64</c:v>
                  </c:pt>
                  <c:pt idx="6">
                    <c:v>0.15</c:v>
                  </c:pt>
                  <c:pt idx="7">
                    <c:v>0.37</c:v>
                  </c:pt>
                  <c:pt idx="8">
                    <c:v>0.67</c:v>
                  </c:pt>
                  <c:pt idx="9">
                    <c:v>1.09</c:v>
                  </c:pt>
                  <c:pt idx="10">
                    <c:v>1.41</c:v>
                  </c:pt>
                  <c:pt idx="11">
                    <c:v>1.62</c:v>
                  </c:pt>
                  <c:pt idx="12">
                    <c:v>1.77</c:v>
                  </c:pt>
                  <c:pt idx="13">
                    <c:v>1.9</c:v>
                  </c:pt>
                </c:numCache>
              </c:numRef>
            </c:plus>
            <c:minus>
              <c:numRef>
                <c:f>'Fig-5'!$M$3:$M$16</c:f>
                <c:numCache>
                  <c:formatCode>General</c:formatCode>
                  <c:ptCount val="14"/>
                  <c:pt idx="0">
                    <c:v>3.55</c:v>
                  </c:pt>
                  <c:pt idx="1">
                    <c:v>2.72</c:v>
                  </c:pt>
                  <c:pt idx="2">
                    <c:v>1.91</c:v>
                  </c:pt>
                  <c:pt idx="3">
                    <c:v>1.41</c:v>
                  </c:pt>
                  <c:pt idx="4">
                    <c:v>1.07</c:v>
                  </c:pt>
                  <c:pt idx="5">
                    <c:v>0.64</c:v>
                  </c:pt>
                  <c:pt idx="6">
                    <c:v>0.15</c:v>
                  </c:pt>
                  <c:pt idx="7">
                    <c:v>0.37</c:v>
                  </c:pt>
                  <c:pt idx="8">
                    <c:v>0.67</c:v>
                  </c:pt>
                  <c:pt idx="9">
                    <c:v>1.09</c:v>
                  </c:pt>
                  <c:pt idx="10">
                    <c:v>1.41</c:v>
                  </c:pt>
                  <c:pt idx="11">
                    <c:v>1.62</c:v>
                  </c:pt>
                  <c:pt idx="12">
                    <c:v>1.77</c:v>
                  </c:pt>
                  <c:pt idx="13">
                    <c:v>1.9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'Fig-5'!$A$3:$A$16</c:f>
              <c:numCache>
                <c:formatCode>General</c:formatCode>
                <c:ptCount val="14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  <c:pt idx="3">
                  <c:v>-70</c:v>
                </c:pt>
                <c:pt idx="4">
                  <c:v>-60</c:v>
                </c:pt>
                <c:pt idx="5">
                  <c:v>-50</c:v>
                </c:pt>
                <c:pt idx="6">
                  <c:v>-40</c:v>
                </c:pt>
                <c:pt idx="7">
                  <c:v>-30</c:v>
                </c:pt>
                <c:pt idx="8">
                  <c:v>-20</c:v>
                </c:pt>
                <c:pt idx="9">
                  <c:v>-10</c:v>
                </c:pt>
                <c:pt idx="10">
                  <c:v>0</c:v>
                </c:pt>
                <c:pt idx="11">
                  <c:v>10</c:v>
                </c:pt>
                <c:pt idx="12">
                  <c:v>20</c:v>
                </c:pt>
                <c:pt idx="13">
                  <c:v>30</c:v>
                </c:pt>
              </c:numCache>
            </c:numRef>
          </c:xVal>
          <c:yVal>
            <c:numRef>
              <c:f>'Fig-5'!$K$3:$K$16</c:f>
              <c:numCache>
                <c:formatCode>0.00_ </c:formatCode>
                <c:ptCount val="14"/>
                <c:pt idx="0">
                  <c:v>-23.1189513108614</c:v>
                </c:pt>
                <c:pt idx="1">
                  <c:v>-17.517191011236</c:v>
                </c:pt>
                <c:pt idx="2">
                  <c:v>-12.8077453183521</c:v>
                </c:pt>
                <c:pt idx="3">
                  <c:v>-8.45850561797753</c:v>
                </c:pt>
                <c:pt idx="4">
                  <c:v>-4.70429213483146</c:v>
                </c:pt>
                <c:pt idx="5">
                  <c:v>-1.86349063670412</c:v>
                </c:pt>
                <c:pt idx="6">
                  <c:v>0.197779026217228</c:v>
                </c:pt>
                <c:pt idx="7">
                  <c:v>1.38729775280899</c:v>
                </c:pt>
                <c:pt idx="8">
                  <c:v>2.17444194756554</c:v>
                </c:pt>
                <c:pt idx="9">
                  <c:v>2.82680524344569</c:v>
                </c:pt>
                <c:pt idx="10">
                  <c:v>3.5669138576779</c:v>
                </c:pt>
                <c:pt idx="11">
                  <c:v>4.46722284644195</c:v>
                </c:pt>
                <c:pt idx="12">
                  <c:v>5.58998127340824</c:v>
                </c:pt>
                <c:pt idx="13">
                  <c:v>6.82617602996255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"PDQ 0.2μg/ml"</c:f>
              <c:strCache>
                <c:ptCount val="1"/>
                <c:pt idx="0">
                  <c:v>PDQ 0.2μg/ml</c:v>
                </c:pt>
              </c:strCache>
            </c:strRef>
          </c:tx>
          <c:spPr>
            <a:ln w="6350" cap="rnd" cmpd="sng" algn="ctr">
              <a:solidFill>
                <a:schemeClr val="tx1"/>
              </a:solidFill>
              <a:prstDash val="solid"/>
              <a:round/>
            </a:ln>
          </c:spPr>
          <c:marker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</c:spPr>
          </c:marker>
          <c:dLbls>
            <c:delete val="1"/>
          </c:dLbls>
          <c:errBars>
            <c:errDir val="y"/>
            <c:errBarType val="both"/>
            <c:errValType val="cust"/>
            <c:noEndCap val="0"/>
            <c:plus>
              <c:numRef>
                <c:f>'Fig-5'!$M$20:$M$33</c:f>
                <c:numCache>
                  <c:formatCode>General</c:formatCode>
                  <c:ptCount val="14"/>
                  <c:pt idx="0">
                    <c:v>3.58</c:v>
                  </c:pt>
                  <c:pt idx="1">
                    <c:v>2.54</c:v>
                  </c:pt>
                  <c:pt idx="2">
                    <c:v>1.63</c:v>
                  </c:pt>
                  <c:pt idx="3">
                    <c:v>0.89</c:v>
                  </c:pt>
                  <c:pt idx="4">
                    <c:v>0.51</c:v>
                  </c:pt>
                  <c:pt idx="5">
                    <c:v>0.23</c:v>
                  </c:pt>
                  <c:pt idx="6">
                    <c:v>0.29</c:v>
                  </c:pt>
                  <c:pt idx="7">
                    <c:v>0.63</c:v>
                  </c:pt>
                  <c:pt idx="8">
                    <c:v>1.04</c:v>
                  </c:pt>
                  <c:pt idx="9">
                    <c:v>1.6</c:v>
                  </c:pt>
                  <c:pt idx="10">
                    <c:v>1.87</c:v>
                  </c:pt>
                  <c:pt idx="11">
                    <c:v>2</c:v>
                  </c:pt>
                  <c:pt idx="12">
                    <c:v>2.13</c:v>
                  </c:pt>
                  <c:pt idx="13">
                    <c:v>2.25</c:v>
                  </c:pt>
                </c:numCache>
              </c:numRef>
            </c:plus>
            <c:minus>
              <c:numRef>
                <c:f>'Fig-5'!$M$20:$M$33</c:f>
                <c:numCache>
                  <c:formatCode>General</c:formatCode>
                  <c:ptCount val="14"/>
                  <c:pt idx="0">
                    <c:v>3.58</c:v>
                  </c:pt>
                  <c:pt idx="1">
                    <c:v>2.54</c:v>
                  </c:pt>
                  <c:pt idx="2">
                    <c:v>1.63</c:v>
                  </c:pt>
                  <c:pt idx="3">
                    <c:v>0.89</c:v>
                  </c:pt>
                  <c:pt idx="4">
                    <c:v>0.51</c:v>
                  </c:pt>
                  <c:pt idx="5">
                    <c:v>0.23</c:v>
                  </c:pt>
                  <c:pt idx="6">
                    <c:v>0.29</c:v>
                  </c:pt>
                  <c:pt idx="7">
                    <c:v>0.63</c:v>
                  </c:pt>
                  <c:pt idx="8">
                    <c:v>1.04</c:v>
                  </c:pt>
                  <c:pt idx="9">
                    <c:v>1.6</c:v>
                  </c:pt>
                  <c:pt idx="10">
                    <c:v>1.87</c:v>
                  </c:pt>
                  <c:pt idx="11">
                    <c:v>2</c:v>
                  </c:pt>
                  <c:pt idx="12">
                    <c:v>2.13</c:v>
                  </c:pt>
                  <c:pt idx="13">
                    <c:v>2.25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'Fig-5'!$A$3:$A$16</c:f>
              <c:numCache>
                <c:formatCode>General</c:formatCode>
                <c:ptCount val="14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  <c:pt idx="3">
                  <c:v>-70</c:v>
                </c:pt>
                <c:pt idx="4">
                  <c:v>-60</c:v>
                </c:pt>
                <c:pt idx="5">
                  <c:v>-50</c:v>
                </c:pt>
                <c:pt idx="6">
                  <c:v>-40</c:v>
                </c:pt>
                <c:pt idx="7">
                  <c:v>-30</c:v>
                </c:pt>
                <c:pt idx="8">
                  <c:v>-20</c:v>
                </c:pt>
                <c:pt idx="9">
                  <c:v>-10</c:v>
                </c:pt>
                <c:pt idx="10">
                  <c:v>0</c:v>
                </c:pt>
                <c:pt idx="11">
                  <c:v>10</c:v>
                </c:pt>
                <c:pt idx="12">
                  <c:v>20</c:v>
                </c:pt>
                <c:pt idx="13">
                  <c:v>30</c:v>
                </c:pt>
              </c:numCache>
            </c:numRef>
          </c:xVal>
          <c:yVal>
            <c:numRef>
              <c:f>'Fig-5'!$K$20:$K$33</c:f>
              <c:numCache>
                <c:formatCode>0.00_ </c:formatCode>
                <c:ptCount val="14"/>
                <c:pt idx="0">
                  <c:v>-22.352734082397</c:v>
                </c:pt>
                <c:pt idx="1">
                  <c:v>-16.9305617977528</c:v>
                </c:pt>
                <c:pt idx="2">
                  <c:v>-12.0586348314607</c:v>
                </c:pt>
                <c:pt idx="3">
                  <c:v>-7.74961985018726</c:v>
                </c:pt>
                <c:pt idx="4">
                  <c:v>-4.17860486891386</c:v>
                </c:pt>
                <c:pt idx="5">
                  <c:v>-1.58035580524345</c:v>
                </c:pt>
                <c:pt idx="6">
                  <c:v>0.201554475655431</c:v>
                </c:pt>
                <c:pt idx="7">
                  <c:v>1.35112097378277</c:v>
                </c:pt>
                <c:pt idx="8">
                  <c:v>2.19216179775281</c:v>
                </c:pt>
                <c:pt idx="9">
                  <c:v>2.91248689138577</c:v>
                </c:pt>
                <c:pt idx="10">
                  <c:v>3.57855898876404</c:v>
                </c:pt>
                <c:pt idx="11">
                  <c:v>4.43576779026217</c:v>
                </c:pt>
                <c:pt idx="12">
                  <c:v>5.40304494382023</c:v>
                </c:pt>
                <c:pt idx="13">
                  <c:v>6.60952059925094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"PDQ 2.0μg/ml"</c:f>
              <c:strCache>
                <c:ptCount val="1"/>
                <c:pt idx="0">
                  <c:v>PDQ 2.0μg/ml</c:v>
                </c:pt>
              </c:strCache>
            </c:strRef>
          </c:tx>
          <c:spPr>
            <a:ln w="6350" cap="rnd" cmpd="sng" algn="ctr">
              <a:solidFill>
                <a:schemeClr val="tx1"/>
              </a:solidFill>
              <a:prstDash val="solid"/>
              <a:round/>
            </a:ln>
          </c:spPr>
          <c:marker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</c:spPr>
          </c:marker>
          <c:dLbls>
            <c:delete val="1"/>
          </c:dLbls>
          <c:errBars>
            <c:errDir val="y"/>
            <c:errBarType val="both"/>
            <c:errValType val="cust"/>
            <c:noEndCap val="0"/>
            <c:plus>
              <c:numRef>
                <c:f>'Fig-5'!$M$37:$M$50</c:f>
                <c:numCache>
                  <c:formatCode>General</c:formatCode>
                  <c:ptCount val="14"/>
                  <c:pt idx="0">
                    <c:v>3.94</c:v>
                  </c:pt>
                  <c:pt idx="1">
                    <c:v>3.27</c:v>
                  </c:pt>
                  <c:pt idx="2">
                    <c:v>2.18</c:v>
                  </c:pt>
                  <c:pt idx="3">
                    <c:v>1.71</c:v>
                  </c:pt>
                  <c:pt idx="4">
                    <c:v>1.23</c:v>
                  </c:pt>
                  <c:pt idx="5">
                    <c:v>0.59</c:v>
                  </c:pt>
                  <c:pt idx="6">
                    <c:v>0.52</c:v>
                  </c:pt>
                  <c:pt idx="7">
                    <c:v>0.92</c:v>
                  </c:pt>
                  <c:pt idx="8">
                    <c:v>1.43</c:v>
                  </c:pt>
                  <c:pt idx="9">
                    <c:v>2.01</c:v>
                  </c:pt>
                  <c:pt idx="10">
                    <c:v>2.3</c:v>
                  </c:pt>
                  <c:pt idx="11">
                    <c:v>2.65</c:v>
                  </c:pt>
                  <c:pt idx="12">
                    <c:v>2.82</c:v>
                  </c:pt>
                  <c:pt idx="13">
                    <c:v>3.07</c:v>
                  </c:pt>
                </c:numCache>
              </c:numRef>
            </c:plus>
            <c:minus>
              <c:numRef>
                <c:f>'Fig-5'!$M$37:$M$50</c:f>
                <c:numCache>
                  <c:formatCode>General</c:formatCode>
                  <c:ptCount val="14"/>
                  <c:pt idx="0">
                    <c:v>3.94</c:v>
                  </c:pt>
                  <c:pt idx="1">
                    <c:v>3.27</c:v>
                  </c:pt>
                  <c:pt idx="2">
                    <c:v>2.18</c:v>
                  </c:pt>
                  <c:pt idx="3">
                    <c:v>1.71</c:v>
                  </c:pt>
                  <c:pt idx="4">
                    <c:v>1.23</c:v>
                  </c:pt>
                  <c:pt idx="5">
                    <c:v>0.59</c:v>
                  </c:pt>
                  <c:pt idx="6">
                    <c:v>0.52</c:v>
                  </c:pt>
                  <c:pt idx="7">
                    <c:v>0.92</c:v>
                  </c:pt>
                  <c:pt idx="8">
                    <c:v>1.43</c:v>
                  </c:pt>
                  <c:pt idx="9">
                    <c:v>2.01</c:v>
                  </c:pt>
                  <c:pt idx="10">
                    <c:v>2.3</c:v>
                  </c:pt>
                  <c:pt idx="11">
                    <c:v>2.65</c:v>
                  </c:pt>
                  <c:pt idx="12">
                    <c:v>2.82</c:v>
                  </c:pt>
                  <c:pt idx="13">
                    <c:v>3.07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'Fig-5'!$A$3:$A$16</c:f>
              <c:numCache>
                <c:formatCode>General</c:formatCode>
                <c:ptCount val="14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  <c:pt idx="3">
                  <c:v>-70</c:v>
                </c:pt>
                <c:pt idx="4">
                  <c:v>-60</c:v>
                </c:pt>
                <c:pt idx="5">
                  <c:v>-50</c:v>
                </c:pt>
                <c:pt idx="6">
                  <c:v>-40</c:v>
                </c:pt>
                <c:pt idx="7">
                  <c:v>-30</c:v>
                </c:pt>
                <c:pt idx="8">
                  <c:v>-20</c:v>
                </c:pt>
                <c:pt idx="9">
                  <c:v>-10</c:v>
                </c:pt>
                <c:pt idx="10">
                  <c:v>0</c:v>
                </c:pt>
                <c:pt idx="11">
                  <c:v>10</c:v>
                </c:pt>
                <c:pt idx="12">
                  <c:v>20</c:v>
                </c:pt>
                <c:pt idx="13">
                  <c:v>30</c:v>
                </c:pt>
              </c:numCache>
            </c:numRef>
          </c:xVal>
          <c:yVal>
            <c:numRef>
              <c:f>'Fig-5'!$K$37:$K$50</c:f>
              <c:numCache>
                <c:formatCode>_ * #,##0.00_ ;_ * \-#,##0.00_ ;_ * "-"??_ ;_ @_ </c:formatCode>
                <c:ptCount val="14"/>
                <c:pt idx="0">
                  <c:v>-20.5548501872659</c:v>
                </c:pt>
                <c:pt idx="1">
                  <c:v>-15.7986479400749</c:v>
                </c:pt>
                <c:pt idx="2">
                  <c:v>-11.1671498127341</c:v>
                </c:pt>
                <c:pt idx="3">
                  <c:v>-7.2143595505618</c:v>
                </c:pt>
                <c:pt idx="4">
                  <c:v>-3.84566853932584</c:v>
                </c:pt>
                <c:pt idx="5">
                  <c:v>-1.44542565543071</c:v>
                </c:pt>
                <c:pt idx="6">
                  <c:v>0.221826966292135</c:v>
                </c:pt>
                <c:pt idx="7">
                  <c:v>1.7474925093633</c:v>
                </c:pt>
                <c:pt idx="8">
                  <c:v>2.76332397003745</c:v>
                </c:pt>
                <c:pt idx="9">
                  <c:v>3.55356928838951</c:v>
                </c:pt>
                <c:pt idx="10">
                  <c:v>4.17352247191011</c:v>
                </c:pt>
                <c:pt idx="11">
                  <c:v>4.97624344569288</c:v>
                </c:pt>
                <c:pt idx="12">
                  <c:v>6.05329400749064</c:v>
                </c:pt>
                <c:pt idx="13">
                  <c:v>6.96282397003745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"PDQ 20.0μg/ml"</c:f>
              <c:strCache>
                <c:ptCount val="1"/>
                <c:pt idx="0">
                  <c:v>PDQ 20.0μg/ml</c:v>
                </c:pt>
              </c:strCache>
            </c:strRef>
          </c:tx>
          <c:spPr>
            <a:ln w="6350" cap="rnd" cmpd="sng" algn="ctr">
              <a:solidFill>
                <a:schemeClr val="tx1"/>
              </a:solidFill>
              <a:prstDash val="solid"/>
              <a:round/>
            </a:ln>
          </c:spPr>
          <c:marker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</c:spPr>
          </c:marker>
          <c:dLbls>
            <c:delete val="1"/>
          </c:dLbls>
          <c:errBars>
            <c:errDir val="y"/>
            <c:errBarType val="both"/>
            <c:errValType val="cust"/>
            <c:noEndCap val="0"/>
            <c:plus>
              <c:numRef>
                <c:f>'Fig-5'!$M$54:$M$67</c:f>
                <c:numCache>
                  <c:formatCode>General</c:formatCode>
                  <c:ptCount val="14"/>
                  <c:pt idx="0">
                    <c:v>2.8</c:v>
                  </c:pt>
                  <c:pt idx="1">
                    <c:v>2.07</c:v>
                  </c:pt>
                  <c:pt idx="2">
                    <c:v>1.57</c:v>
                  </c:pt>
                  <c:pt idx="3">
                    <c:v>1.24</c:v>
                  </c:pt>
                  <c:pt idx="4">
                    <c:v>0.82</c:v>
                  </c:pt>
                  <c:pt idx="5">
                    <c:v>0.49</c:v>
                  </c:pt>
                  <c:pt idx="6">
                    <c:v>0.43</c:v>
                  </c:pt>
                  <c:pt idx="7">
                    <c:v>0.71</c:v>
                  </c:pt>
                  <c:pt idx="8">
                    <c:v>1.19</c:v>
                  </c:pt>
                  <c:pt idx="9">
                    <c:v>1.71</c:v>
                  </c:pt>
                  <c:pt idx="10">
                    <c:v>2.23</c:v>
                  </c:pt>
                  <c:pt idx="11">
                    <c:v>2.27</c:v>
                  </c:pt>
                  <c:pt idx="12">
                    <c:v>2.27</c:v>
                  </c:pt>
                  <c:pt idx="13">
                    <c:v>2.32</c:v>
                  </c:pt>
                </c:numCache>
              </c:numRef>
            </c:plus>
            <c:minus>
              <c:numRef>
                <c:f>'Fig-5'!$M$54:$M$67</c:f>
                <c:numCache>
                  <c:formatCode>General</c:formatCode>
                  <c:ptCount val="14"/>
                  <c:pt idx="0">
                    <c:v>2.8</c:v>
                  </c:pt>
                  <c:pt idx="1">
                    <c:v>2.07</c:v>
                  </c:pt>
                  <c:pt idx="2">
                    <c:v>1.57</c:v>
                  </c:pt>
                  <c:pt idx="3">
                    <c:v>1.24</c:v>
                  </c:pt>
                  <c:pt idx="4">
                    <c:v>0.82</c:v>
                  </c:pt>
                  <c:pt idx="5">
                    <c:v>0.49</c:v>
                  </c:pt>
                  <c:pt idx="6">
                    <c:v>0.43</c:v>
                  </c:pt>
                  <c:pt idx="7">
                    <c:v>0.71</c:v>
                  </c:pt>
                  <c:pt idx="8">
                    <c:v>1.19</c:v>
                  </c:pt>
                  <c:pt idx="9">
                    <c:v>1.71</c:v>
                  </c:pt>
                  <c:pt idx="10">
                    <c:v>2.23</c:v>
                  </c:pt>
                  <c:pt idx="11">
                    <c:v>2.27</c:v>
                  </c:pt>
                  <c:pt idx="12">
                    <c:v>2.27</c:v>
                  </c:pt>
                  <c:pt idx="13">
                    <c:v>2.32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'Fig-5'!$A$3:$A$16</c:f>
              <c:numCache>
                <c:formatCode>General</c:formatCode>
                <c:ptCount val="14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  <c:pt idx="3">
                  <c:v>-70</c:v>
                </c:pt>
                <c:pt idx="4">
                  <c:v>-60</c:v>
                </c:pt>
                <c:pt idx="5">
                  <c:v>-50</c:v>
                </c:pt>
                <c:pt idx="6">
                  <c:v>-40</c:v>
                </c:pt>
                <c:pt idx="7">
                  <c:v>-30</c:v>
                </c:pt>
                <c:pt idx="8">
                  <c:v>-20</c:v>
                </c:pt>
                <c:pt idx="9">
                  <c:v>-10</c:v>
                </c:pt>
                <c:pt idx="10">
                  <c:v>0</c:v>
                </c:pt>
                <c:pt idx="11">
                  <c:v>10</c:v>
                </c:pt>
                <c:pt idx="12">
                  <c:v>20</c:v>
                </c:pt>
                <c:pt idx="13">
                  <c:v>30</c:v>
                </c:pt>
              </c:numCache>
            </c:numRef>
          </c:xVal>
          <c:yVal>
            <c:numRef>
              <c:f>'Fig-5'!$K$54:$K$67</c:f>
              <c:numCache>
                <c:formatCode>0.00_ </c:formatCode>
                <c:ptCount val="14"/>
                <c:pt idx="0">
                  <c:v>-19.7091947565543</c:v>
                </c:pt>
                <c:pt idx="1">
                  <c:v>-14.8924531835206</c:v>
                </c:pt>
                <c:pt idx="2">
                  <c:v>-10.759308988764</c:v>
                </c:pt>
                <c:pt idx="3">
                  <c:v>-7.08485580524344</c:v>
                </c:pt>
                <c:pt idx="4">
                  <c:v>-3.81928651685393</c:v>
                </c:pt>
                <c:pt idx="5">
                  <c:v>-1.53270355805243</c:v>
                </c:pt>
                <c:pt idx="6">
                  <c:v>0.192298314606742</c:v>
                </c:pt>
                <c:pt idx="7">
                  <c:v>1.57135711610487</c:v>
                </c:pt>
                <c:pt idx="8">
                  <c:v>2.62228277153558</c:v>
                </c:pt>
                <c:pt idx="9">
                  <c:v>3.48712172284644</c:v>
                </c:pt>
                <c:pt idx="10">
                  <c:v>4.38561235955056</c:v>
                </c:pt>
                <c:pt idx="11">
                  <c:v>5.2753202247191</c:v>
                </c:pt>
                <c:pt idx="12">
                  <c:v>6.29487078651685</c:v>
                </c:pt>
                <c:pt idx="13">
                  <c:v>7.42396629213483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22816"/>
        <c:axId val="64733184"/>
      </c:scatterChart>
      <c:valAx>
        <c:axId val="64722816"/>
        <c:scaling>
          <c:orientation val="minMax"/>
          <c:max val="30"/>
          <c:min val="-100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pA/pF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573888888888889"/>
              <c:y val="0.9009259259259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64733184"/>
        <c:crosses val="autoZero"/>
        <c:crossBetween val="midCat"/>
        <c:majorUnit val="10"/>
      </c:valAx>
      <c:valAx>
        <c:axId val="64733184"/>
        <c:scaling>
          <c:orientation val="minMax"/>
        </c:scaling>
        <c:delete val="0"/>
        <c:axPos val="l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mV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799305555555556"/>
              <c:y val="0.35138888888889"/>
            </c:manualLayout>
          </c:layout>
          <c:overlay val="0"/>
        </c:title>
        <c:numFmt formatCode="0.00_ 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647228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66571639019431"/>
          <c:y val="0.516881723117944"/>
          <c:w val="0.284505928853755"/>
          <c:h val="0.30616572928384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657225</xdr:colOff>
      <xdr:row>75</xdr:row>
      <xdr:rowOff>38099</xdr:rowOff>
    </xdr:from>
    <xdr:to>
      <xdr:col>11</xdr:col>
      <xdr:colOff>66675</xdr:colOff>
      <xdr:row>92</xdr:row>
      <xdr:rowOff>123824</xdr:rowOff>
    </xdr:to>
    <xdr:graphicFrame>
      <xdr:nvGraphicFramePr>
        <xdr:cNvPr id="2" name="图表 1"/>
        <xdr:cNvGraphicFramePr/>
      </xdr:nvGraphicFramePr>
      <xdr:xfrm>
        <a:off x="4086225" y="12896215"/>
        <a:ext cx="4819650" cy="30003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0"/>
  <sheetViews>
    <sheetView tabSelected="1" topLeftCell="A4" workbookViewId="0">
      <selection activeCell="O23" sqref="O23"/>
    </sheetView>
  </sheetViews>
  <sheetFormatPr defaultColWidth="9" defaultRowHeight="13.5"/>
  <cols>
    <col min="8" max="8" width="9.125" customWidth="1"/>
    <col min="9" max="9" width="14.875" customWidth="1"/>
    <col min="10" max="10" width="14.75" customWidth="1"/>
    <col min="11" max="11" width="14.25" customWidth="1"/>
    <col min="12" max="12" width="14" customWidth="1"/>
    <col min="15" max="15" width="14.5" customWidth="1"/>
    <col min="16" max="16" width="16.75" customWidth="1"/>
  </cols>
  <sheetData>
    <row r="1" spans="1:7">
      <c r="A1" s="1" t="s">
        <v>0</v>
      </c>
      <c r="B1" s="1"/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3">
      <c r="A2" t="s">
        <v>6</v>
      </c>
      <c r="B2" t="s">
        <v>7</v>
      </c>
      <c r="C2" t="s">
        <v>7</v>
      </c>
      <c r="D2" t="s">
        <v>7</v>
      </c>
      <c r="E2" t="s">
        <v>7</v>
      </c>
      <c r="F2" t="s">
        <v>7</v>
      </c>
      <c r="G2" t="s">
        <v>7</v>
      </c>
      <c r="J2" t="s">
        <v>8</v>
      </c>
      <c r="K2" s="3" t="s">
        <v>9</v>
      </c>
      <c r="M2" t="s">
        <v>10</v>
      </c>
    </row>
    <row r="3" spans="1:13">
      <c r="A3">
        <v>-100</v>
      </c>
      <c r="B3">
        <v>-2.10671</v>
      </c>
      <c r="C3">
        <v>-2.0189</v>
      </c>
      <c r="D3">
        <v>-1.90301</v>
      </c>
      <c r="E3">
        <v>-2.58743</v>
      </c>
      <c r="F3">
        <v>-1.62465</v>
      </c>
      <c r="G3">
        <v>-2.10482</v>
      </c>
      <c r="J3" s="1" t="str">
        <f>ROUND(AVERAGE(B3:G3)*10/0.89,2)&amp;"±"&amp;ROUND(STDEVA(B3:G3)*10/0.89,2)</f>
        <v>-23.12±3.55</v>
      </c>
      <c r="K3" s="4">
        <f>AVERAGE(B3,C3,D3,E3,F3,G3)*10/0.89</f>
        <v>-23.1189513108614</v>
      </c>
      <c r="M3" s="4">
        <f>ROUND(STDEVA(B3:G3)*1000/89,2)</f>
        <v>3.55</v>
      </c>
    </row>
    <row r="4" spans="1:13">
      <c r="A4">
        <v>-90</v>
      </c>
      <c r="B4">
        <v>-1.64991</v>
      </c>
      <c r="C4">
        <v>-1.53788</v>
      </c>
      <c r="D4">
        <v>-1.432</v>
      </c>
      <c r="E4">
        <v>-1.94695</v>
      </c>
      <c r="F4">
        <v>-1.2154</v>
      </c>
      <c r="G4">
        <v>-1.57204</v>
      </c>
      <c r="J4" s="1" t="str">
        <f t="shared" ref="J4:J16" si="0">ROUND(AVERAGE(B4:G4)*10/0.89,2)&amp;"±"&amp;ROUND(STDEVA(B4:G4)*10/0.89,2)</f>
        <v>-17.52±2.72</v>
      </c>
      <c r="K4" s="4">
        <f t="shared" ref="K4:K16" si="1">AVERAGE(B4,C4,D4,E4,F4,G4)*10/0.89</f>
        <v>-17.517191011236</v>
      </c>
      <c r="M4" s="4">
        <f t="shared" ref="M4:M67" si="2">ROUND(STDEVA(B4:G4)*1000/89,2)</f>
        <v>2.72</v>
      </c>
    </row>
    <row r="5" spans="1:13">
      <c r="A5">
        <v>-80</v>
      </c>
      <c r="B5">
        <v>-1.24119</v>
      </c>
      <c r="C5">
        <v>-1.19629</v>
      </c>
      <c r="D5">
        <v>-1.01948</v>
      </c>
      <c r="E5">
        <v>-1.37074</v>
      </c>
      <c r="F5">
        <v>-0.888856</v>
      </c>
      <c r="G5">
        <v>-1.12278</v>
      </c>
      <c r="J5" s="1" t="str">
        <f t="shared" si="0"/>
        <v>-12.81±1.91</v>
      </c>
      <c r="K5" s="4">
        <f t="shared" si="1"/>
        <v>-12.8077453183521</v>
      </c>
      <c r="M5" s="4">
        <f t="shared" si="2"/>
        <v>1.91</v>
      </c>
    </row>
    <row r="6" spans="1:13">
      <c r="A6">
        <v>-70</v>
      </c>
      <c r="B6">
        <v>-0.853371</v>
      </c>
      <c r="C6">
        <v>-0.870601</v>
      </c>
      <c r="D6">
        <v>-0.651507</v>
      </c>
      <c r="E6">
        <v>-0.862055</v>
      </c>
      <c r="F6">
        <v>-0.582092</v>
      </c>
      <c r="G6">
        <v>-0.697216</v>
      </c>
      <c r="J6" s="1" t="str">
        <f t="shared" si="0"/>
        <v>-8.46±1.41</v>
      </c>
      <c r="K6" s="4">
        <f t="shared" si="1"/>
        <v>-8.45850561797753</v>
      </c>
      <c r="M6" s="4">
        <f t="shared" si="2"/>
        <v>1.41</v>
      </c>
    </row>
    <row r="7" spans="1:13">
      <c r="A7">
        <v>-60</v>
      </c>
      <c r="B7">
        <v>-0.502906</v>
      </c>
      <c r="C7">
        <v>-0.553537</v>
      </c>
      <c r="D7">
        <v>-0.340447</v>
      </c>
      <c r="E7">
        <v>-0.437779</v>
      </c>
      <c r="F7">
        <v>-0.316482</v>
      </c>
      <c r="G7">
        <v>-0.360941</v>
      </c>
      <c r="J7" s="1" t="str">
        <f t="shared" si="0"/>
        <v>-4.7±1.07</v>
      </c>
      <c r="K7" s="4">
        <f t="shared" si="1"/>
        <v>-4.70429213483146</v>
      </c>
      <c r="M7" s="4">
        <f t="shared" si="2"/>
        <v>1.07</v>
      </c>
    </row>
    <row r="8" spans="1:13">
      <c r="A8">
        <v>-50</v>
      </c>
      <c r="B8">
        <v>-0.217056</v>
      </c>
      <c r="C8">
        <v>-0.253602</v>
      </c>
      <c r="D8">
        <v>-0.125388</v>
      </c>
      <c r="E8">
        <v>-0.157929</v>
      </c>
      <c r="F8">
        <v>-0.121972</v>
      </c>
      <c r="G8">
        <v>-0.119157</v>
      </c>
      <c r="J8" s="1" t="str">
        <f t="shared" si="0"/>
        <v>-1.86±0.64</v>
      </c>
      <c r="K8" s="4">
        <f t="shared" si="1"/>
        <v>-1.86349063670412</v>
      </c>
      <c r="M8" s="4">
        <f t="shared" si="2"/>
        <v>0.64</v>
      </c>
    </row>
    <row r="9" spans="1:13">
      <c r="A9">
        <v>-40</v>
      </c>
      <c r="B9">
        <v>0.0134374</v>
      </c>
      <c r="C9">
        <v>0.0311765</v>
      </c>
      <c r="D9">
        <v>0.0293869</v>
      </c>
      <c r="E9">
        <v>-0.0046589</v>
      </c>
      <c r="F9">
        <v>0.0111559</v>
      </c>
      <c r="G9">
        <v>0.0251162</v>
      </c>
      <c r="J9" s="1" t="str">
        <f t="shared" si="0"/>
        <v>0.2±0.15</v>
      </c>
      <c r="K9" s="4">
        <f t="shared" si="1"/>
        <v>0.197779026217228</v>
      </c>
      <c r="M9" s="4">
        <f t="shared" si="2"/>
        <v>0.15</v>
      </c>
    </row>
    <row r="10" spans="1:13">
      <c r="A10">
        <v>-30</v>
      </c>
      <c r="B10">
        <v>0.179572</v>
      </c>
      <c r="C10">
        <v>0.134564</v>
      </c>
      <c r="D10">
        <v>0.12684</v>
      </c>
      <c r="E10">
        <v>0.0870978</v>
      </c>
      <c r="F10">
        <v>0.0978252</v>
      </c>
      <c r="G10">
        <v>0.114918</v>
      </c>
      <c r="J10" s="1" t="str">
        <f t="shared" si="0"/>
        <v>1.39±0.37</v>
      </c>
      <c r="K10" s="4">
        <f t="shared" si="1"/>
        <v>1.38729775280899</v>
      </c>
      <c r="M10" s="4">
        <f t="shared" si="2"/>
        <v>0.37</v>
      </c>
    </row>
    <row r="11" spans="1:13">
      <c r="A11">
        <v>-20</v>
      </c>
      <c r="B11">
        <v>0.308289</v>
      </c>
      <c r="C11">
        <v>0.196178</v>
      </c>
      <c r="D11">
        <v>0.184917</v>
      </c>
      <c r="E11">
        <v>0.134476</v>
      </c>
      <c r="F11">
        <v>0.170215</v>
      </c>
      <c r="G11">
        <v>0.167077</v>
      </c>
      <c r="J11" s="1" t="str">
        <f t="shared" si="0"/>
        <v>2.17±0.67</v>
      </c>
      <c r="K11" s="4">
        <f t="shared" si="1"/>
        <v>2.17444194756554</v>
      </c>
      <c r="M11" s="4">
        <f t="shared" si="2"/>
        <v>0.67</v>
      </c>
    </row>
    <row r="12" spans="1:13">
      <c r="A12">
        <v>-10</v>
      </c>
      <c r="B12">
        <v>0.437197</v>
      </c>
      <c r="C12">
        <v>0.250768</v>
      </c>
      <c r="D12">
        <v>0.236315</v>
      </c>
      <c r="E12">
        <v>0.152875</v>
      </c>
      <c r="F12">
        <v>0.225648</v>
      </c>
      <c r="G12">
        <v>0.206711</v>
      </c>
      <c r="J12" s="1" t="str">
        <f t="shared" si="0"/>
        <v>2.83±1.09</v>
      </c>
      <c r="K12" s="4">
        <f t="shared" si="1"/>
        <v>2.82680524344569</v>
      </c>
      <c r="M12" s="4">
        <f t="shared" si="2"/>
        <v>1.09</v>
      </c>
    </row>
    <row r="13" spans="1:13">
      <c r="A13">
        <v>0</v>
      </c>
      <c r="B13">
        <v>0.556977</v>
      </c>
      <c r="C13">
        <v>0.318235</v>
      </c>
      <c r="D13">
        <v>0.299909</v>
      </c>
      <c r="E13">
        <v>0.191726</v>
      </c>
      <c r="F13">
        <v>0.285245</v>
      </c>
      <c r="G13">
        <v>0.25264</v>
      </c>
      <c r="J13" s="1" t="str">
        <f t="shared" si="0"/>
        <v>3.57±1.41</v>
      </c>
      <c r="K13" s="4">
        <f t="shared" si="1"/>
        <v>3.5669138576779</v>
      </c>
      <c r="M13" s="4">
        <f t="shared" si="2"/>
        <v>1.41</v>
      </c>
    </row>
    <row r="14" spans="1:13">
      <c r="A14">
        <v>10</v>
      </c>
      <c r="B14">
        <v>0.666212</v>
      </c>
      <c r="C14">
        <v>0.401352</v>
      </c>
      <c r="D14">
        <v>0.378255</v>
      </c>
      <c r="E14">
        <v>0.240368</v>
      </c>
      <c r="F14">
        <v>0.380443</v>
      </c>
      <c r="G14">
        <v>0.318867</v>
      </c>
      <c r="J14" s="1" t="str">
        <f t="shared" si="0"/>
        <v>4.47±1.62</v>
      </c>
      <c r="K14" s="4">
        <f t="shared" si="1"/>
        <v>4.46722284644195</v>
      </c>
      <c r="M14" s="4">
        <f t="shared" si="2"/>
        <v>1.62</v>
      </c>
    </row>
    <row r="15" spans="1:13">
      <c r="A15">
        <v>20</v>
      </c>
      <c r="B15">
        <v>0.784512</v>
      </c>
      <c r="C15">
        <v>0.516199</v>
      </c>
      <c r="D15">
        <v>0.486569</v>
      </c>
      <c r="E15">
        <v>0.319727</v>
      </c>
      <c r="F15">
        <v>0.475541</v>
      </c>
      <c r="G15">
        <v>0.402502</v>
      </c>
      <c r="J15" s="1" t="str">
        <f t="shared" si="0"/>
        <v>5.59±1.77</v>
      </c>
      <c r="K15" s="4">
        <f t="shared" si="1"/>
        <v>5.58998127340824</v>
      </c>
      <c r="M15" s="4">
        <f t="shared" si="2"/>
        <v>1.77</v>
      </c>
    </row>
    <row r="16" spans="1:13">
      <c r="A16">
        <v>30</v>
      </c>
      <c r="B16">
        <v>0.907313</v>
      </c>
      <c r="C16">
        <v>0.639612</v>
      </c>
      <c r="D16">
        <v>0.602781</v>
      </c>
      <c r="E16">
        <v>0.402087</v>
      </c>
      <c r="F16">
        <v>0.580655</v>
      </c>
      <c r="G16">
        <v>0.51273</v>
      </c>
      <c r="J16" s="1" t="str">
        <f t="shared" si="0"/>
        <v>6.83±1.9</v>
      </c>
      <c r="K16" s="4">
        <f t="shared" si="1"/>
        <v>6.82617602996255</v>
      </c>
      <c r="M16" s="4">
        <f t="shared" si="2"/>
        <v>1.9</v>
      </c>
    </row>
    <row r="17" spans="13:13">
      <c r="M17" s="4"/>
    </row>
    <row r="18" spans="1:13">
      <c r="A18" s="1" t="s">
        <v>11</v>
      </c>
      <c r="B18" s="1"/>
      <c r="C18" s="1" t="s">
        <v>12</v>
      </c>
      <c r="D18" s="1" t="s">
        <v>13</v>
      </c>
      <c r="E18" s="1" t="s">
        <v>14</v>
      </c>
      <c r="F18" s="1" t="s">
        <v>15</v>
      </c>
      <c r="G18" s="1" t="s">
        <v>16</v>
      </c>
      <c r="M18" s="4"/>
    </row>
    <row r="19" spans="1:13">
      <c r="A19" t="s">
        <v>6</v>
      </c>
      <c r="B19" t="s">
        <v>7</v>
      </c>
      <c r="C19" t="s">
        <v>7</v>
      </c>
      <c r="D19" t="s">
        <v>7</v>
      </c>
      <c r="E19" t="s">
        <v>7</v>
      </c>
      <c r="F19" t="s">
        <v>7</v>
      </c>
      <c r="G19" t="s">
        <v>7</v>
      </c>
      <c r="J19" t="s">
        <v>8</v>
      </c>
      <c r="K19" s="3" t="s">
        <v>9</v>
      </c>
      <c r="L19" s="3" t="s">
        <v>17</v>
      </c>
      <c r="M19" s="4"/>
    </row>
    <row r="20" spans="1:13">
      <c r="A20">
        <v>-100</v>
      </c>
      <c r="B20">
        <v>-2.10899</v>
      </c>
      <c r="C20">
        <v>-1.87427</v>
      </c>
      <c r="D20">
        <v>-1.89307</v>
      </c>
      <c r="E20">
        <v>-2.51188</v>
      </c>
      <c r="F20">
        <v>-1.54542</v>
      </c>
      <c r="G20">
        <v>-2.00273</v>
      </c>
      <c r="J20" s="1" t="str">
        <f>ROUND(AVERAGE(B20:G20)*10/0.89,2)&amp;"±"&amp;ROUND(STDEVA(B20:G20)*10/0.89,2)</f>
        <v>-22.35±3.58</v>
      </c>
      <c r="K20" s="4">
        <f>AVERAGE(B20,C20,D20,E20,F20,G20)*10/0.89</f>
        <v>-22.352734082397</v>
      </c>
      <c r="L20" s="4">
        <f>TTEST(B3:G3,B20:G20,2,2)</f>
        <v>0.717278972274276</v>
      </c>
      <c r="M20" s="4">
        <f t="shared" si="2"/>
        <v>3.58</v>
      </c>
    </row>
    <row r="21" spans="1:13">
      <c r="A21">
        <v>-90</v>
      </c>
      <c r="B21">
        <v>-1.6528</v>
      </c>
      <c r="C21">
        <v>-1.41147</v>
      </c>
      <c r="D21">
        <v>-1.42568</v>
      </c>
      <c r="E21">
        <v>-1.83782</v>
      </c>
      <c r="F21">
        <v>-1.17683</v>
      </c>
      <c r="G21">
        <v>-1.53632</v>
      </c>
      <c r="J21" s="1" t="str">
        <f t="shared" ref="J21:J33" si="3">ROUND(AVERAGE(B21:G21)*10/0.89,2)&amp;"±"&amp;ROUND(STDEVA(B21:G21)*10/0.89,2)</f>
        <v>-16.93±2.54</v>
      </c>
      <c r="K21" s="4">
        <f t="shared" ref="K21:K33" si="4">AVERAGE(B21,C21,D21,E21,F21,G21)*10/0.89</f>
        <v>-16.9305617977528</v>
      </c>
      <c r="L21" s="4">
        <f t="shared" ref="L21:L33" si="5">TTEST(B4:G4,B21:G21,2,2)</f>
        <v>0.707842490025164</v>
      </c>
      <c r="M21" s="4">
        <f t="shared" si="2"/>
        <v>2.54</v>
      </c>
    </row>
    <row r="22" spans="1:13">
      <c r="A22">
        <v>-80</v>
      </c>
      <c r="B22">
        <v>-1.18549</v>
      </c>
      <c r="C22">
        <v>-1.01244</v>
      </c>
      <c r="D22">
        <v>-1.02288</v>
      </c>
      <c r="E22">
        <v>-1.24961</v>
      </c>
      <c r="F22">
        <v>-0.843241</v>
      </c>
      <c r="G22">
        <v>-1.12565</v>
      </c>
      <c r="J22" s="1" t="str">
        <f t="shared" si="3"/>
        <v>-12.06±1.63</v>
      </c>
      <c r="K22" s="4">
        <f t="shared" si="4"/>
        <v>-12.0586348314607</v>
      </c>
      <c r="L22" s="4">
        <f t="shared" si="5"/>
        <v>0.482050861914542</v>
      </c>
      <c r="M22" s="4">
        <f t="shared" si="2"/>
        <v>1.63</v>
      </c>
    </row>
    <row r="23" spans="1:13">
      <c r="A23">
        <v>-70</v>
      </c>
      <c r="B23">
        <v>-0.770517</v>
      </c>
      <c r="C23">
        <v>-0.658143</v>
      </c>
      <c r="D23">
        <v>-0.664687</v>
      </c>
      <c r="E23">
        <v>-0.725805</v>
      </c>
      <c r="F23">
        <v>-0.559174</v>
      </c>
      <c r="G23">
        <v>-0.759971</v>
      </c>
      <c r="J23" s="1" t="str">
        <f t="shared" si="3"/>
        <v>-7.75±0.89</v>
      </c>
      <c r="K23" s="4">
        <f t="shared" si="4"/>
        <v>-7.74961985018726</v>
      </c>
      <c r="L23" s="4">
        <f t="shared" si="5"/>
        <v>0.321675204403731</v>
      </c>
      <c r="M23" s="4">
        <f t="shared" si="2"/>
        <v>0.89</v>
      </c>
    </row>
    <row r="24" spans="1:13">
      <c r="A24">
        <v>-60</v>
      </c>
      <c r="B24">
        <v>-0.417307</v>
      </c>
      <c r="C24">
        <v>-0.356528</v>
      </c>
      <c r="D24">
        <v>-0.360162</v>
      </c>
      <c r="E24">
        <v>-0.336072</v>
      </c>
      <c r="F24">
        <v>-0.324723</v>
      </c>
      <c r="G24">
        <v>-0.436583</v>
      </c>
      <c r="J24" s="1" t="str">
        <f t="shared" si="3"/>
        <v>-4.18±0.51</v>
      </c>
      <c r="K24" s="4">
        <f t="shared" si="4"/>
        <v>-4.17860486891386</v>
      </c>
      <c r="L24" s="4">
        <f t="shared" si="5"/>
        <v>0.3029360450226</v>
      </c>
      <c r="M24" s="4">
        <f t="shared" si="2"/>
        <v>0.51</v>
      </c>
    </row>
    <row r="25" spans="1:13">
      <c r="A25">
        <v>-50</v>
      </c>
      <c r="B25">
        <v>-0.146539</v>
      </c>
      <c r="C25">
        <v>-0.125382</v>
      </c>
      <c r="D25">
        <v>-0.126582</v>
      </c>
      <c r="E25">
        <v>-0.135609</v>
      </c>
      <c r="F25">
        <v>-0.131021</v>
      </c>
      <c r="G25">
        <v>-0.178777</v>
      </c>
      <c r="J25" s="1" t="str">
        <f t="shared" si="3"/>
        <v>-1.58±0.23</v>
      </c>
      <c r="K25" s="4">
        <f t="shared" si="4"/>
        <v>-1.58035580524345</v>
      </c>
      <c r="L25" s="4">
        <f t="shared" si="5"/>
        <v>0.329945410785313</v>
      </c>
      <c r="M25" s="4">
        <f t="shared" si="2"/>
        <v>0.23</v>
      </c>
    </row>
    <row r="26" spans="1:13">
      <c r="A26">
        <v>-40</v>
      </c>
      <c r="B26">
        <v>0.0394501</v>
      </c>
      <c r="C26">
        <v>0.0339196</v>
      </c>
      <c r="D26">
        <v>0.0343176</v>
      </c>
      <c r="E26">
        <v>-0.0232276</v>
      </c>
      <c r="F26">
        <v>-0.00415041</v>
      </c>
      <c r="G26">
        <v>0.0273208</v>
      </c>
      <c r="J26" s="1" t="str">
        <f t="shared" si="3"/>
        <v>0.2±0.29</v>
      </c>
      <c r="K26" s="4">
        <f t="shared" si="4"/>
        <v>0.201554475655431</v>
      </c>
      <c r="L26" s="4">
        <f t="shared" si="5"/>
        <v>0.977879601716052</v>
      </c>
      <c r="M26" s="4">
        <f t="shared" si="2"/>
        <v>0.29</v>
      </c>
    </row>
    <row r="27" spans="1:13">
      <c r="A27">
        <v>-30</v>
      </c>
      <c r="B27">
        <v>0.206741</v>
      </c>
      <c r="C27">
        <v>0.135278</v>
      </c>
      <c r="D27">
        <v>0.136693</v>
      </c>
      <c r="E27">
        <v>0.0410124</v>
      </c>
      <c r="F27">
        <v>0.0844232</v>
      </c>
      <c r="G27">
        <v>0.117351</v>
      </c>
      <c r="J27" s="1" t="str">
        <f t="shared" si="3"/>
        <v>1.35±0.63</v>
      </c>
      <c r="K27" s="4">
        <f t="shared" si="4"/>
        <v>1.35112097378277</v>
      </c>
      <c r="L27" s="4">
        <f t="shared" si="5"/>
        <v>0.905289076405193</v>
      </c>
      <c r="M27" s="4">
        <f t="shared" si="2"/>
        <v>0.63</v>
      </c>
    </row>
    <row r="28" spans="1:13">
      <c r="A28">
        <v>-20</v>
      </c>
      <c r="B28">
        <v>0.340461</v>
      </c>
      <c r="C28">
        <v>0.205577</v>
      </c>
      <c r="D28">
        <v>0.207812</v>
      </c>
      <c r="E28">
        <v>0.0571874</v>
      </c>
      <c r="F28">
        <v>0.149934</v>
      </c>
      <c r="G28">
        <v>0.209643</v>
      </c>
      <c r="J28" s="1" t="str">
        <f t="shared" si="3"/>
        <v>2.19±1.04</v>
      </c>
      <c r="K28" s="4">
        <f t="shared" si="4"/>
        <v>2.19216179775281</v>
      </c>
      <c r="L28" s="4">
        <f t="shared" si="5"/>
        <v>0.972711271004159</v>
      </c>
      <c r="M28" s="4">
        <f t="shared" si="2"/>
        <v>1.04</v>
      </c>
    </row>
    <row r="29" spans="1:13">
      <c r="A29">
        <v>-10</v>
      </c>
      <c r="B29">
        <v>0.504565</v>
      </c>
      <c r="C29">
        <v>0.254311</v>
      </c>
      <c r="D29">
        <v>0.256804</v>
      </c>
      <c r="E29">
        <v>0.06424</v>
      </c>
      <c r="F29">
        <v>0.205257</v>
      </c>
      <c r="G29">
        <v>0.270091</v>
      </c>
      <c r="J29" s="1" t="str">
        <f t="shared" si="3"/>
        <v>2.91±1.6</v>
      </c>
      <c r="K29" s="4">
        <f t="shared" si="4"/>
        <v>2.91248689138577</v>
      </c>
      <c r="L29" s="4">
        <f t="shared" si="5"/>
        <v>0.915801207537892</v>
      </c>
      <c r="M29" s="4">
        <f t="shared" si="2"/>
        <v>1.6</v>
      </c>
    </row>
    <row r="30" spans="1:13">
      <c r="A30">
        <v>0</v>
      </c>
      <c r="B30">
        <v>0.611017</v>
      </c>
      <c r="C30">
        <v>0.300186</v>
      </c>
      <c r="D30">
        <v>0.30337</v>
      </c>
      <c r="E30">
        <v>0.0982765</v>
      </c>
      <c r="F30">
        <v>0.260533</v>
      </c>
      <c r="G30">
        <v>0.337568</v>
      </c>
      <c r="J30" s="1" t="str">
        <f t="shared" si="3"/>
        <v>3.58±1.87</v>
      </c>
      <c r="K30" s="4">
        <f t="shared" si="4"/>
        <v>3.57855898876404</v>
      </c>
      <c r="L30" s="4">
        <f t="shared" si="5"/>
        <v>0.99051852946485</v>
      </c>
      <c r="M30" s="4">
        <f t="shared" si="2"/>
        <v>1.87</v>
      </c>
    </row>
    <row r="31" spans="1:13">
      <c r="A31">
        <v>10</v>
      </c>
      <c r="B31">
        <v>0.706915</v>
      </c>
      <c r="C31">
        <v>0.385585</v>
      </c>
      <c r="D31">
        <v>0.389395</v>
      </c>
      <c r="E31">
        <v>0.155464</v>
      </c>
      <c r="F31">
        <v>0.337787</v>
      </c>
      <c r="G31">
        <v>0.393554</v>
      </c>
      <c r="J31" s="1" t="str">
        <f t="shared" si="3"/>
        <v>4.44±2</v>
      </c>
      <c r="K31" s="4">
        <f t="shared" si="4"/>
        <v>4.43576779026217</v>
      </c>
      <c r="L31" s="4">
        <f t="shared" si="5"/>
        <v>0.976683187514769</v>
      </c>
      <c r="M31" s="4">
        <f t="shared" si="2"/>
        <v>2</v>
      </c>
    </row>
    <row r="32" spans="1:13">
      <c r="A32">
        <v>20</v>
      </c>
      <c r="B32">
        <v>0.815066</v>
      </c>
      <c r="C32">
        <v>0.481509</v>
      </c>
      <c r="D32">
        <v>0.486513</v>
      </c>
      <c r="E32">
        <v>0.228826</v>
      </c>
      <c r="F32">
        <v>0.417965</v>
      </c>
      <c r="G32">
        <v>0.455347</v>
      </c>
      <c r="J32" s="1" t="str">
        <f t="shared" si="3"/>
        <v>5.4±2.13</v>
      </c>
      <c r="K32" s="4">
        <f t="shared" si="4"/>
        <v>5.40304494382023</v>
      </c>
      <c r="L32" s="4">
        <f t="shared" si="5"/>
        <v>0.871980977419887</v>
      </c>
      <c r="M32" s="4">
        <f t="shared" si="2"/>
        <v>2.13</v>
      </c>
    </row>
    <row r="33" spans="1:13">
      <c r="A33">
        <v>30</v>
      </c>
      <c r="B33">
        <v>0.947511</v>
      </c>
      <c r="C33">
        <v>0.599284</v>
      </c>
      <c r="D33">
        <v>0.605353</v>
      </c>
      <c r="E33">
        <v>0.343201</v>
      </c>
      <c r="F33">
        <v>0.517056</v>
      </c>
      <c r="G33">
        <v>0.517079</v>
      </c>
      <c r="J33" s="1" t="str">
        <f t="shared" si="3"/>
        <v>6.61±2.25</v>
      </c>
      <c r="K33" s="4">
        <f t="shared" si="4"/>
        <v>6.60952059925094</v>
      </c>
      <c r="L33" s="4">
        <f t="shared" si="5"/>
        <v>0.860394012644848</v>
      </c>
      <c r="M33" s="4">
        <f t="shared" si="2"/>
        <v>2.25</v>
      </c>
    </row>
    <row r="34" spans="13:13">
      <c r="M34" s="4" t="e">
        <f t="shared" si="2"/>
        <v>#DIV/0!</v>
      </c>
    </row>
    <row r="35" spans="1:13">
      <c r="A35" s="1" t="s">
        <v>18</v>
      </c>
      <c r="B35" s="1"/>
      <c r="C35" s="1" t="s">
        <v>19</v>
      </c>
      <c r="D35" s="1" t="s">
        <v>20</v>
      </c>
      <c r="E35" s="1" t="s">
        <v>21</v>
      </c>
      <c r="F35" s="1" t="s">
        <v>22</v>
      </c>
      <c r="G35" s="1" t="s">
        <v>23</v>
      </c>
      <c r="M35" s="4">
        <f t="shared" si="2"/>
        <v>0</v>
      </c>
    </row>
    <row r="36" spans="1:13">
      <c r="A36" t="s">
        <v>6</v>
      </c>
      <c r="B36" t="s">
        <v>7</v>
      </c>
      <c r="C36" t="s">
        <v>7</v>
      </c>
      <c r="D36" t="s">
        <v>7</v>
      </c>
      <c r="E36" t="s">
        <v>7</v>
      </c>
      <c r="F36" t="s">
        <v>7</v>
      </c>
      <c r="G36" t="s">
        <v>7</v>
      </c>
      <c r="J36" t="s">
        <v>8</v>
      </c>
      <c r="K36" s="3" t="s">
        <v>9</v>
      </c>
      <c r="L36" s="3" t="s">
        <v>17</v>
      </c>
      <c r="M36" s="4">
        <f t="shared" si="2"/>
        <v>0</v>
      </c>
    </row>
    <row r="37" spans="1:13">
      <c r="A37">
        <v>-100</v>
      </c>
      <c r="B37">
        <v>-1.91855</v>
      </c>
      <c r="C37">
        <v>-1.69959</v>
      </c>
      <c r="D37">
        <v>-1.81606</v>
      </c>
      <c r="E37">
        <v>-2.399</v>
      </c>
      <c r="F37">
        <v>-1.31342</v>
      </c>
      <c r="G37">
        <v>-1.82967</v>
      </c>
      <c r="J37" s="1" t="str">
        <f>ROUND(AVERAGE(B37:G37)*10/0.89,2)&amp;"±"&amp;ROUND(STDEVA(B37:G37)*10/0.89,2)</f>
        <v>-20.55±3.94</v>
      </c>
      <c r="K37" s="5">
        <f>AVERAGE(B37,C37,D37,E37,F37,G37)*10/0.89</f>
        <v>-20.5548501872659</v>
      </c>
      <c r="L37" s="5">
        <f>TTEST(B3:G3,B37:G37,2,2)</f>
        <v>0.2636698177882</v>
      </c>
      <c r="M37" s="4">
        <f t="shared" si="2"/>
        <v>3.94</v>
      </c>
    </row>
    <row r="38" spans="1:13">
      <c r="A38">
        <v>-90</v>
      </c>
      <c r="B38">
        <v>-1.54387</v>
      </c>
      <c r="C38">
        <v>-1.27712</v>
      </c>
      <c r="D38">
        <v>-1.36469</v>
      </c>
      <c r="E38">
        <v>-1.87253</v>
      </c>
      <c r="F38">
        <v>-0.994638</v>
      </c>
      <c r="G38">
        <v>-1.38363</v>
      </c>
      <c r="J38" s="1" t="str">
        <f t="shared" ref="J38:J50" si="6">ROUND(AVERAGE(B38:G38)*10/0.89,2)&amp;"±"&amp;ROUND(STDEVA(B38:G38)*10/0.89,2)</f>
        <v>-15.8±3.27</v>
      </c>
      <c r="K38" s="5">
        <f t="shared" ref="K38:K50" si="7">AVERAGE(B38,C38,D38,E38,F38,G38)*10/0.89</f>
        <v>-15.7986479400749</v>
      </c>
      <c r="L38" s="5">
        <f t="shared" ref="L38:L50" si="8">TTEST(B4:G4,B38:G38,2,2)</f>
        <v>0.346231971155343</v>
      </c>
      <c r="M38" s="4">
        <f t="shared" si="2"/>
        <v>3.27</v>
      </c>
    </row>
    <row r="39" spans="1:13">
      <c r="A39">
        <v>-80</v>
      </c>
      <c r="B39">
        <v>-1.0496</v>
      </c>
      <c r="C39">
        <v>-0.899669</v>
      </c>
      <c r="D39">
        <v>-0.961152</v>
      </c>
      <c r="E39">
        <v>-1.32036</v>
      </c>
      <c r="F39">
        <v>-0.730567</v>
      </c>
      <c r="G39">
        <v>-1.00191</v>
      </c>
      <c r="J39" s="1" t="str">
        <f t="shared" si="6"/>
        <v>-11.17±2.18</v>
      </c>
      <c r="K39" s="5">
        <f t="shared" si="7"/>
        <v>-11.1671498127341</v>
      </c>
      <c r="L39" s="5">
        <f t="shared" si="8"/>
        <v>0.196263465596546</v>
      </c>
      <c r="M39" s="4">
        <f t="shared" si="2"/>
        <v>2.18</v>
      </c>
    </row>
    <row r="40" spans="1:13">
      <c r="A40">
        <v>-70</v>
      </c>
      <c r="B40">
        <v>-0.670534</v>
      </c>
      <c r="C40">
        <v>-0.564491</v>
      </c>
      <c r="D40">
        <v>-0.603006</v>
      </c>
      <c r="E40">
        <v>-0.907877</v>
      </c>
      <c r="F40">
        <v>-0.450622</v>
      </c>
      <c r="G40">
        <v>-0.655938</v>
      </c>
      <c r="J40" s="1" t="str">
        <f t="shared" si="6"/>
        <v>-7.21±1.71</v>
      </c>
      <c r="K40" s="5">
        <f t="shared" si="7"/>
        <v>-7.2143595505618</v>
      </c>
      <c r="L40" s="5">
        <f t="shared" si="8"/>
        <v>0.19885434176662</v>
      </c>
      <c r="M40" s="4">
        <f t="shared" si="2"/>
        <v>1.71</v>
      </c>
    </row>
    <row r="41" spans="1:13">
      <c r="A41">
        <v>-60</v>
      </c>
      <c r="B41">
        <v>-0.31021</v>
      </c>
      <c r="C41">
        <v>-0.286784</v>
      </c>
      <c r="D41">
        <v>-0.306436</v>
      </c>
      <c r="E41">
        <v>-0.539761</v>
      </c>
      <c r="F41">
        <v>-0.226393</v>
      </c>
      <c r="G41">
        <v>-0.384003</v>
      </c>
      <c r="J41" s="1" t="str">
        <f t="shared" si="6"/>
        <v>-3.85±1.23</v>
      </c>
      <c r="K41" s="5">
        <f t="shared" si="7"/>
        <v>-3.84566853932584</v>
      </c>
      <c r="L41" s="5">
        <f t="shared" si="8"/>
        <v>0.225736694356589</v>
      </c>
      <c r="M41" s="4">
        <f t="shared" si="2"/>
        <v>1.23</v>
      </c>
    </row>
    <row r="42" spans="1:13">
      <c r="A42">
        <v>-50</v>
      </c>
      <c r="B42">
        <v>-0.103479</v>
      </c>
      <c r="C42">
        <v>-0.105554</v>
      </c>
      <c r="D42">
        <v>-0.112842</v>
      </c>
      <c r="E42">
        <v>-0.211013</v>
      </c>
      <c r="F42">
        <v>-0.0681023</v>
      </c>
      <c r="G42">
        <v>-0.170867</v>
      </c>
      <c r="J42" s="1" t="str">
        <f t="shared" si="6"/>
        <v>-1.45±0.59</v>
      </c>
      <c r="K42" s="5">
        <f t="shared" si="7"/>
        <v>-1.44542565543071</v>
      </c>
      <c r="L42" s="5">
        <f t="shared" si="8"/>
        <v>0.264923118164524</v>
      </c>
      <c r="M42" s="4">
        <f t="shared" si="2"/>
        <v>0.59</v>
      </c>
    </row>
    <row r="43" spans="1:13">
      <c r="A43">
        <v>-40</v>
      </c>
      <c r="B43">
        <v>0.084053</v>
      </c>
      <c r="C43">
        <v>0.0376051</v>
      </c>
      <c r="D43">
        <v>0.0436736</v>
      </c>
      <c r="E43">
        <v>-0.0466388</v>
      </c>
      <c r="F43">
        <v>0.0180778</v>
      </c>
      <c r="G43">
        <v>-0.0183151</v>
      </c>
      <c r="J43" s="1" t="str">
        <f t="shared" si="6"/>
        <v>0.22±0.52</v>
      </c>
      <c r="K43" s="5">
        <f t="shared" si="7"/>
        <v>0.221826966292135</v>
      </c>
      <c r="L43" s="5">
        <f t="shared" si="8"/>
        <v>0.916264689640088</v>
      </c>
      <c r="M43" s="4">
        <f t="shared" si="2"/>
        <v>0.52</v>
      </c>
    </row>
    <row r="44" spans="1:13">
      <c r="A44">
        <v>-30</v>
      </c>
      <c r="B44">
        <v>0.319809</v>
      </c>
      <c r="C44">
        <v>0.126042</v>
      </c>
      <c r="D44">
        <v>0.141496</v>
      </c>
      <c r="E44">
        <v>0.100549</v>
      </c>
      <c r="F44">
        <v>0.136044</v>
      </c>
      <c r="G44">
        <v>0.109221</v>
      </c>
      <c r="J44" s="1" t="str">
        <f t="shared" si="6"/>
        <v>1.75±0.92</v>
      </c>
      <c r="K44" s="5">
        <f t="shared" si="7"/>
        <v>1.7474925093633</v>
      </c>
      <c r="L44" s="5">
        <f t="shared" si="8"/>
        <v>0.394459304262004</v>
      </c>
      <c r="M44" s="4">
        <f t="shared" si="2"/>
        <v>0.92</v>
      </c>
    </row>
    <row r="45" spans="1:13">
      <c r="A45">
        <v>-20</v>
      </c>
      <c r="B45">
        <v>0.502579</v>
      </c>
      <c r="C45">
        <v>0.201667</v>
      </c>
      <c r="D45">
        <v>0.225684</v>
      </c>
      <c r="E45">
        <v>0.168487</v>
      </c>
      <c r="F45">
        <v>0.192763</v>
      </c>
      <c r="G45">
        <v>0.184435</v>
      </c>
      <c r="J45" s="1" t="str">
        <f t="shared" si="6"/>
        <v>2.76±1.43</v>
      </c>
      <c r="K45" s="5">
        <f t="shared" si="7"/>
        <v>2.76332397003745</v>
      </c>
      <c r="L45" s="5">
        <f t="shared" si="8"/>
        <v>0.382648360504357</v>
      </c>
      <c r="M45" s="4">
        <f t="shared" si="2"/>
        <v>1.43</v>
      </c>
    </row>
    <row r="46" spans="1:13">
      <c r="A46">
        <v>-10</v>
      </c>
      <c r="B46">
        <v>0.675372</v>
      </c>
      <c r="C46">
        <v>0.257011</v>
      </c>
      <c r="D46">
        <v>0.288312</v>
      </c>
      <c r="E46">
        <v>0.18751</v>
      </c>
      <c r="F46">
        <v>0.235893</v>
      </c>
      <c r="G46">
        <v>0.253508</v>
      </c>
      <c r="J46" s="1" t="str">
        <f t="shared" si="6"/>
        <v>3.55±2.01</v>
      </c>
      <c r="K46" s="5">
        <f t="shared" si="7"/>
        <v>3.55356928838951</v>
      </c>
      <c r="L46" s="5">
        <f t="shared" si="8"/>
        <v>0.4545613191904</v>
      </c>
      <c r="M46" s="4">
        <f t="shared" si="2"/>
        <v>2.01</v>
      </c>
    </row>
    <row r="47" spans="1:13">
      <c r="A47">
        <v>0</v>
      </c>
      <c r="B47">
        <v>0.767664</v>
      </c>
      <c r="C47">
        <v>0.323248</v>
      </c>
      <c r="D47">
        <v>0.362303</v>
      </c>
      <c r="E47">
        <v>0.170911</v>
      </c>
      <c r="F47">
        <v>0.284635</v>
      </c>
      <c r="G47">
        <v>0.3199</v>
      </c>
      <c r="J47" s="1" t="str">
        <f t="shared" si="6"/>
        <v>4.17±2.3</v>
      </c>
      <c r="K47" s="5">
        <f t="shared" si="7"/>
        <v>4.17352247191011</v>
      </c>
      <c r="L47" s="5">
        <f t="shared" si="8"/>
        <v>0.594053162733469</v>
      </c>
      <c r="M47" s="4">
        <f t="shared" si="2"/>
        <v>2.3</v>
      </c>
    </row>
    <row r="48" spans="1:13">
      <c r="A48">
        <v>10</v>
      </c>
      <c r="B48">
        <v>0.88558</v>
      </c>
      <c r="C48">
        <v>0.399651</v>
      </c>
      <c r="D48">
        <v>0.447876</v>
      </c>
      <c r="E48">
        <v>0.182369</v>
      </c>
      <c r="F48">
        <v>0.333377</v>
      </c>
      <c r="G48">
        <v>0.408461</v>
      </c>
      <c r="J48" s="1" t="str">
        <f t="shared" si="6"/>
        <v>4.98±2.65</v>
      </c>
      <c r="K48" s="5">
        <f t="shared" si="7"/>
        <v>4.97624344569288</v>
      </c>
      <c r="L48" s="5">
        <f t="shared" si="8"/>
        <v>0.696770867080202</v>
      </c>
      <c r="M48" s="4">
        <f t="shared" si="2"/>
        <v>2.65</v>
      </c>
    </row>
    <row r="49" spans="1:13">
      <c r="A49">
        <v>20</v>
      </c>
      <c r="B49">
        <v>1.02126</v>
      </c>
      <c r="C49">
        <v>0.483524</v>
      </c>
      <c r="D49">
        <v>0.540655</v>
      </c>
      <c r="E49">
        <v>0.302822</v>
      </c>
      <c r="F49">
        <v>0.396949</v>
      </c>
      <c r="G49">
        <v>0.487249</v>
      </c>
      <c r="J49" s="1" t="str">
        <f t="shared" si="6"/>
        <v>6.05±2.82</v>
      </c>
      <c r="K49" s="5">
        <f t="shared" si="7"/>
        <v>6.05329400749064</v>
      </c>
      <c r="L49" s="5">
        <f t="shared" si="8"/>
        <v>0.740038479731313</v>
      </c>
      <c r="M49" s="4">
        <f t="shared" si="2"/>
        <v>2.82</v>
      </c>
    </row>
    <row r="50" spans="1:13">
      <c r="A50">
        <v>30</v>
      </c>
      <c r="B50">
        <v>1.14711</v>
      </c>
      <c r="C50">
        <v>0.531658</v>
      </c>
      <c r="D50">
        <v>0.633545</v>
      </c>
      <c r="E50">
        <v>0.381043</v>
      </c>
      <c r="F50">
        <v>0.45479</v>
      </c>
      <c r="G50">
        <v>0.570002</v>
      </c>
      <c r="J50" s="1" t="str">
        <f t="shared" si="6"/>
        <v>6.96±3.07</v>
      </c>
      <c r="K50" s="5">
        <f t="shared" si="7"/>
        <v>6.96282397003745</v>
      </c>
      <c r="L50" s="5">
        <f t="shared" si="8"/>
        <v>0.92791778112129</v>
      </c>
      <c r="M50" s="4">
        <f t="shared" si="2"/>
        <v>3.07</v>
      </c>
    </row>
    <row r="51" spans="13:13">
      <c r="M51" s="4" t="e">
        <f t="shared" si="2"/>
        <v>#DIV/0!</v>
      </c>
    </row>
    <row r="52" spans="1:13">
      <c r="A52" s="1" t="s">
        <v>24</v>
      </c>
      <c r="B52" s="1"/>
      <c r="C52" s="1" t="s">
        <v>25</v>
      </c>
      <c r="D52" s="1" t="s">
        <v>26</v>
      </c>
      <c r="E52" s="1" t="s">
        <v>27</v>
      </c>
      <c r="F52" s="1" t="s">
        <v>28</v>
      </c>
      <c r="G52" s="1" t="s">
        <v>29</v>
      </c>
      <c r="M52" s="4">
        <f t="shared" si="2"/>
        <v>0</v>
      </c>
    </row>
    <row r="53" spans="1:13">
      <c r="A53" t="s">
        <v>6</v>
      </c>
      <c r="B53" t="s">
        <v>7</v>
      </c>
      <c r="C53" t="s">
        <v>7</v>
      </c>
      <c r="D53" t="s">
        <v>7</v>
      </c>
      <c r="E53" t="s">
        <v>7</v>
      </c>
      <c r="F53" t="s">
        <v>7</v>
      </c>
      <c r="G53" t="s">
        <v>7</v>
      </c>
      <c r="J53" t="s">
        <v>8</v>
      </c>
      <c r="K53" s="3" t="s">
        <v>9</v>
      </c>
      <c r="L53" s="3" t="s">
        <v>17</v>
      </c>
      <c r="M53" s="4">
        <f t="shared" si="2"/>
        <v>0</v>
      </c>
    </row>
    <row r="54" spans="1:13">
      <c r="A54">
        <v>-100</v>
      </c>
      <c r="B54">
        <v>-1.83159</v>
      </c>
      <c r="C54">
        <v>-1.68033</v>
      </c>
      <c r="D54">
        <v>-1.5841</v>
      </c>
      <c r="E54">
        <v>-2.20906</v>
      </c>
      <c r="F54">
        <v>-1.5054</v>
      </c>
      <c r="G54">
        <v>-1.71423</v>
      </c>
      <c r="J54" s="1" t="str">
        <f>ROUND(AVERAGE(B54:G54)*10/0.89,2)&amp;"±"&amp;ROUND(STDEVA(B54:G54)*10/0.89,2)</f>
        <v>-19.71±2.8</v>
      </c>
      <c r="K54" s="4">
        <f>AVERAGE(B54,C54,D54,E54,F54,G54)*10/0.89</f>
        <v>-19.7091947565543</v>
      </c>
      <c r="L54" s="4">
        <f>TTEST(B3:G3,B54:G54,2,2)</f>
        <v>0.094351764575691</v>
      </c>
      <c r="M54" s="4">
        <f t="shared" si="2"/>
        <v>2.8</v>
      </c>
    </row>
    <row r="55" spans="1:13">
      <c r="A55">
        <v>-90</v>
      </c>
      <c r="B55">
        <v>-1.42062</v>
      </c>
      <c r="C55">
        <v>-1.27849</v>
      </c>
      <c r="D55">
        <v>-1.18376</v>
      </c>
      <c r="E55">
        <v>-1.64316</v>
      </c>
      <c r="F55">
        <v>-1.13538</v>
      </c>
      <c r="G55">
        <v>-1.29116</v>
      </c>
      <c r="J55" s="1" t="str">
        <f t="shared" ref="J55:J67" si="9">ROUND(AVERAGE(B55:G55)*10/0.89,2)&amp;"±"&amp;ROUND(STDEVA(B55:G55)*10/0.89,2)</f>
        <v>-14.89±2.07</v>
      </c>
      <c r="K55" s="4">
        <f t="shared" ref="K55:K67" si="10">AVERAGE(B55,C55,D55,E55,F55,G55)*10/0.89</f>
        <v>-14.8924531835206</v>
      </c>
      <c r="L55" s="4">
        <f t="shared" ref="L55:L67" si="11">TTEST(B4:G4,B55:G55,2,2)</f>
        <v>0.0895142728520896</v>
      </c>
      <c r="M55" s="4">
        <f t="shared" si="2"/>
        <v>2.07</v>
      </c>
    </row>
    <row r="56" spans="1:13">
      <c r="A56">
        <v>-80</v>
      </c>
      <c r="B56">
        <v>-1.04893</v>
      </c>
      <c r="C56">
        <v>-0.927524</v>
      </c>
      <c r="D56">
        <v>-0.830412</v>
      </c>
      <c r="E56">
        <v>-1.1831</v>
      </c>
      <c r="F56">
        <v>-0.813872</v>
      </c>
      <c r="G56">
        <v>-0.941633</v>
      </c>
      <c r="J56" s="1" t="str">
        <f t="shared" si="9"/>
        <v>-10.76±1.57</v>
      </c>
      <c r="K56" s="4">
        <f t="shared" si="10"/>
        <v>-10.759308988764</v>
      </c>
      <c r="L56" s="4">
        <f t="shared" si="11"/>
        <v>0.0696888070253743</v>
      </c>
      <c r="M56" s="4">
        <f t="shared" si="2"/>
        <v>1.57</v>
      </c>
    </row>
    <row r="57" spans="1:13">
      <c r="A57">
        <v>-70</v>
      </c>
      <c r="B57">
        <v>-0.732467</v>
      </c>
      <c r="C57">
        <v>-0.603888</v>
      </c>
      <c r="D57">
        <v>-0.51656</v>
      </c>
      <c r="E57">
        <v>-0.790669</v>
      </c>
      <c r="F57">
        <v>-0.528523</v>
      </c>
      <c r="G57">
        <v>-0.611206</v>
      </c>
      <c r="J57" s="1" t="str">
        <f t="shared" si="9"/>
        <v>-7.08±1.24</v>
      </c>
      <c r="K57" s="4">
        <f t="shared" si="10"/>
        <v>-7.08485580524344</v>
      </c>
      <c r="L57" s="4">
        <f t="shared" si="11"/>
        <v>0.102637601608991</v>
      </c>
      <c r="M57" s="4">
        <f t="shared" si="2"/>
        <v>1.24</v>
      </c>
    </row>
    <row r="58" spans="1:13">
      <c r="A58">
        <v>-60</v>
      </c>
      <c r="B58">
        <v>-0.36168</v>
      </c>
      <c r="C58">
        <v>-0.3342</v>
      </c>
      <c r="D58">
        <v>-0.248684</v>
      </c>
      <c r="E58">
        <v>-0.461605</v>
      </c>
      <c r="F58">
        <v>-0.284017</v>
      </c>
      <c r="G58">
        <v>-0.349313</v>
      </c>
      <c r="J58" s="1" t="str">
        <f t="shared" si="9"/>
        <v>-3.82±0.82</v>
      </c>
      <c r="K58" s="4">
        <f t="shared" si="10"/>
        <v>-3.81928651685393</v>
      </c>
      <c r="L58" s="4">
        <f t="shared" si="11"/>
        <v>0.139926996336194</v>
      </c>
      <c r="M58" s="4">
        <f t="shared" si="2"/>
        <v>0.82</v>
      </c>
    </row>
    <row r="59" spans="1:13">
      <c r="A59">
        <v>-50</v>
      </c>
      <c r="B59">
        <v>-0.14586</v>
      </c>
      <c r="C59">
        <v>-0.133024</v>
      </c>
      <c r="D59">
        <v>-0.0744987</v>
      </c>
      <c r="E59">
        <v>-0.20569</v>
      </c>
      <c r="F59">
        <v>-0.112697</v>
      </c>
      <c r="G59">
        <v>-0.146694</v>
      </c>
      <c r="J59" s="1" t="str">
        <f t="shared" si="9"/>
        <v>-1.53±0.49</v>
      </c>
      <c r="K59" s="4">
        <f t="shared" si="10"/>
        <v>-1.53270355805243</v>
      </c>
      <c r="L59" s="4">
        <f t="shared" si="11"/>
        <v>0.3366727829391</v>
      </c>
      <c r="M59" s="4">
        <f t="shared" si="2"/>
        <v>0.49</v>
      </c>
    </row>
    <row r="60" spans="1:13">
      <c r="A60">
        <v>-40</v>
      </c>
      <c r="B60">
        <v>0.0496752</v>
      </c>
      <c r="C60">
        <v>0.00635888</v>
      </c>
      <c r="D60">
        <v>0.0160987</v>
      </c>
      <c r="E60">
        <v>-0.0324951</v>
      </c>
      <c r="F60">
        <v>0.0712109</v>
      </c>
      <c r="G60">
        <v>-0.00816128</v>
      </c>
      <c r="J60" s="1" t="str">
        <f t="shared" si="9"/>
        <v>0.19±0.43</v>
      </c>
      <c r="K60" s="4">
        <f t="shared" si="10"/>
        <v>0.192298314606742</v>
      </c>
      <c r="L60" s="4">
        <f t="shared" si="11"/>
        <v>0.976955022162884</v>
      </c>
      <c r="M60" s="4">
        <f t="shared" si="2"/>
        <v>0.43</v>
      </c>
    </row>
    <row r="61" spans="1:13">
      <c r="A61">
        <v>-30</v>
      </c>
      <c r="B61">
        <v>0.257743</v>
      </c>
      <c r="C61">
        <v>0.095537</v>
      </c>
      <c r="D61">
        <v>0.136718</v>
      </c>
      <c r="E61">
        <v>0.0922267</v>
      </c>
      <c r="F61">
        <v>0.156434</v>
      </c>
      <c r="G61">
        <v>0.100446</v>
      </c>
      <c r="J61" s="1" t="str">
        <f t="shared" si="9"/>
        <v>1.57±0.71</v>
      </c>
      <c r="K61" s="4">
        <f t="shared" si="10"/>
        <v>1.57135711610487</v>
      </c>
      <c r="L61" s="4">
        <f t="shared" si="11"/>
        <v>0.585146756613269</v>
      </c>
      <c r="M61" s="4">
        <f t="shared" si="2"/>
        <v>0.71</v>
      </c>
    </row>
    <row r="62" spans="1:13">
      <c r="A62">
        <v>-20</v>
      </c>
      <c r="B62">
        <v>0.440036</v>
      </c>
      <c r="C62">
        <v>0.150459</v>
      </c>
      <c r="D62">
        <v>0.216631</v>
      </c>
      <c r="E62">
        <v>0.176633</v>
      </c>
      <c r="F62">
        <v>0.239085</v>
      </c>
      <c r="G62">
        <v>0.177455</v>
      </c>
      <c r="J62" s="1" t="str">
        <f t="shared" si="9"/>
        <v>2.62±1.19</v>
      </c>
      <c r="K62" s="4">
        <f t="shared" si="10"/>
        <v>2.62228277153558</v>
      </c>
      <c r="L62" s="4">
        <f t="shared" si="11"/>
        <v>0.441577572766881</v>
      </c>
      <c r="M62" s="4">
        <f t="shared" si="2"/>
        <v>1.19</v>
      </c>
    </row>
    <row r="63" spans="1:13">
      <c r="A63">
        <v>-10</v>
      </c>
      <c r="B63">
        <v>0.611089</v>
      </c>
      <c r="C63">
        <v>0.196715</v>
      </c>
      <c r="D63">
        <v>0.271696</v>
      </c>
      <c r="E63">
        <v>0.224971</v>
      </c>
      <c r="F63">
        <v>0.31025</v>
      </c>
      <c r="G63">
        <v>0.247402</v>
      </c>
      <c r="J63" s="1" t="str">
        <f t="shared" si="9"/>
        <v>3.49±1.71</v>
      </c>
      <c r="K63" s="4">
        <f t="shared" si="10"/>
        <v>3.48712172284644</v>
      </c>
      <c r="L63" s="4">
        <f t="shared" si="11"/>
        <v>0.444105298399359</v>
      </c>
      <c r="M63" s="4">
        <f t="shared" si="2"/>
        <v>1.71</v>
      </c>
    </row>
    <row r="64" spans="1:13">
      <c r="A64">
        <v>0</v>
      </c>
      <c r="B64">
        <v>0.782013</v>
      </c>
      <c r="C64">
        <v>0.250663</v>
      </c>
      <c r="D64">
        <v>0.331159</v>
      </c>
      <c r="E64">
        <v>0.271152</v>
      </c>
      <c r="F64">
        <v>0.391936</v>
      </c>
      <c r="G64">
        <v>0.314994</v>
      </c>
      <c r="J64" s="1" t="str">
        <f t="shared" si="9"/>
        <v>4.39±2.23</v>
      </c>
      <c r="K64" s="4">
        <f t="shared" si="10"/>
        <v>4.38561235955056</v>
      </c>
      <c r="L64" s="4">
        <f t="shared" si="11"/>
        <v>0.46422439102412</v>
      </c>
      <c r="M64" s="4">
        <f t="shared" si="2"/>
        <v>2.23</v>
      </c>
    </row>
    <row r="65" spans="1:13">
      <c r="A65">
        <v>10</v>
      </c>
      <c r="B65">
        <v>0.867928</v>
      </c>
      <c r="C65">
        <v>0.32661</v>
      </c>
      <c r="D65">
        <v>0.410202</v>
      </c>
      <c r="E65">
        <v>0.344232</v>
      </c>
      <c r="F65">
        <v>0.4784</v>
      </c>
      <c r="G65">
        <v>0.389649</v>
      </c>
      <c r="J65" s="1" t="str">
        <f t="shared" si="9"/>
        <v>5.28±2.27</v>
      </c>
      <c r="K65" s="4">
        <f t="shared" si="10"/>
        <v>5.2753202247191</v>
      </c>
      <c r="L65" s="4">
        <f t="shared" si="11"/>
        <v>0.494441391236029</v>
      </c>
      <c r="M65" s="4">
        <f t="shared" si="2"/>
        <v>2.27</v>
      </c>
    </row>
    <row r="66" spans="1:13">
      <c r="A66">
        <v>20</v>
      </c>
      <c r="B66">
        <v>0.957201</v>
      </c>
      <c r="C66">
        <v>0.419071</v>
      </c>
      <c r="D66">
        <v>0.507471</v>
      </c>
      <c r="E66">
        <v>0.438616</v>
      </c>
      <c r="F66">
        <v>0.572444</v>
      </c>
      <c r="G66">
        <v>0.466658</v>
      </c>
      <c r="J66" s="1" t="str">
        <f t="shared" si="9"/>
        <v>6.29±2.27</v>
      </c>
      <c r="K66" s="4">
        <f t="shared" si="10"/>
        <v>6.29487078651685</v>
      </c>
      <c r="L66" s="4">
        <f t="shared" si="11"/>
        <v>0.56183772073524</v>
      </c>
      <c r="M66" s="4">
        <f t="shared" si="2"/>
        <v>2.27</v>
      </c>
    </row>
    <row r="67" spans="1:13">
      <c r="A67">
        <v>30</v>
      </c>
      <c r="B67">
        <v>1.0676</v>
      </c>
      <c r="C67">
        <v>0.525838</v>
      </c>
      <c r="D67">
        <v>0.596087</v>
      </c>
      <c r="E67">
        <v>0.540753</v>
      </c>
      <c r="F67">
        <v>0.675125</v>
      </c>
      <c r="G67">
        <v>0.558995</v>
      </c>
      <c r="J67" s="1" t="str">
        <f t="shared" si="9"/>
        <v>7.42±2.32</v>
      </c>
      <c r="K67" s="4">
        <f t="shared" si="10"/>
        <v>7.42396629213483</v>
      </c>
      <c r="L67" s="4">
        <f t="shared" si="11"/>
        <v>0.63566249383798</v>
      </c>
      <c r="M67" s="4">
        <f t="shared" si="2"/>
        <v>2.32</v>
      </c>
    </row>
    <row r="68" spans="13:13">
      <c r="M68" s="4" t="e">
        <f t="shared" ref="M68" si="12">ROUND(STDEVA(B68:G68)*1000/89,2)</f>
        <v>#DIV/0!</v>
      </c>
    </row>
    <row r="70" spans="8:16">
      <c r="H70" s="6"/>
      <c r="I70" s="6"/>
      <c r="J70" s="1"/>
      <c r="K70" s="1"/>
      <c r="L70" s="1"/>
      <c r="N70" s="6"/>
      <c r="O70" s="1"/>
      <c r="P70" s="1"/>
    </row>
    <row r="71" spans="10:16">
      <c r="J71" s="7"/>
      <c r="K71" s="7"/>
      <c r="L71" s="7"/>
      <c r="P71" s="7"/>
    </row>
    <row r="72" spans="10:16">
      <c r="J72" s="7"/>
      <c r="K72" s="7"/>
      <c r="L72" s="7"/>
      <c r="P72" s="7"/>
    </row>
    <row r="73" spans="10:16">
      <c r="J73" s="7"/>
      <c r="K73" s="7"/>
      <c r="L73" s="7"/>
      <c r="P73" s="7"/>
    </row>
    <row r="74" spans="10:16">
      <c r="J74" s="7"/>
      <c r="K74" s="7"/>
      <c r="L74" s="7"/>
      <c r="P74" s="7"/>
    </row>
    <row r="75" spans="10:16">
      <c r="J75" s="7"/>
      <c r="K75" s="7"/>
      <c r="L75" s="7"/>
      <c r="P75" s="7"/>
    </row>
    <row r="76" spans="10:16">
      <c r="J76" s="7"/>
      <c r="K76" s="7"/>
      <c r="L76" s="7"/>
      <c r="P76" s="7"/>
    </row>
    <row r="77" spans="10:16">
      <c r="J77" s="7"/>
      <c r="K77" s="7"/>
      <c r="L77" s="7"/>
      <c r="P77" s="7"/>
    </row>
    <row r="78" spans="10:16">
      <c r="J78" s="7"/>
      <c r="K78" s="7"/>
      <c r="L78" s="7"/>
      <c r="P78" s="7"/>
    </row>
    <row r="79" spans="10:16">
      <c r="J79" s="7"/>
      <c r="K79" s="7"/>
      <c r="L79" s="7"/>
      <c r="P79" s="7"/>
    </row>
    <row r="80" spans="10:16">
      <c r="J80" s="7"/>
      <c r="K80" s="7"/>
      <c r="L80" s="7"/>
      <c r="P80" s="7"/>
    </row>
    <row r="81" spans="10:16">
      <c r="J81" s="7"/>
      <c r="K81" s="7"/>
      <c r="L81" s="7"/>
      <c r="P81" s="7"/>
    </row>
    <row r="82" spans="10:16">
      <c r="J82" s="7"/>
      <c r="K82" s="7"/>
      <c r="L82" s="7"/>
      <c r="P82" s="7"/>
    </row>
    <row r="83" spans="10:16">
      <c r="J83" s="7"/>
      <c r="K83" s="7"/>
      <c r="L83" s="7"/>
      <c r="P83" s="7"/>
    </row>
    <row r="84" spans="10:16">
      <c r="J84" s="7"/>
      <c r="K84" s="7"/>
      <c r="L84" s="7"/>
      <c r="P84" s="7"/>
    </row>
    <row r="86" spans="7:16">
      <c r="G86" s="2"/>
      <c r="H86" s="2"/>
      <c r="I86" s="1"/>
      <c r="J86" s="1"/>
      <c r="K86" s="1"/>
      <c r="L86" s="1"/>
      <c r="M86" s="1"/>
      <c r="N86" s="2"/>
      <c r="O86" s="1"/>
      <c r="P86" s="1"/>
    </row>
    <row r="87" spans="9:16">
      <c r="I87" s="8"/>
      <c r="J87" s="8"/>
      <c r="K87" s="8"/>
      <c r="L87" s="8"/>
      <c r="O87" s="8"/>
      <c r="P87" s="8"/>
    </row>
    <row r="88" spans="9:16">
      <c r="I88" s="8"/>
      <c r="J88" s="8"/>
      <c r="K88" s="8"/>
      <c r="L88" s="8"/>
      <c r="O88" s="8"/>
      <c r="P88" s="8"/>
    </row>
    <row r="89" spans="9:16">
      <c r="I89" s="8"/>
      <c r="J89" s="8"/>
      <c r="K89" s="8"/>
      <c r="L89" s="8"/>
      <c r="O89" s="8"/>
      <c r="P89" s="8"/>
    </row>
    <row r="90" spans="9:16">
      <c r="I90" s="8"/>
      <c r="J90" s="8"/>
      <c r="K90" s="8"/>
      <c r="L90" s="8"/>
      <c r="O90" s="8"/>
      <c r="P90" s="8"/>
    </row>
    <row r="91" spans="9:16">
      <c r="I91" s="8"/>
      <c r="J91" s="8"/>
      <c r="K91" s="8"/>
      <c r="L91" s="8"/>
      <c r="O91" s="8"/>
      <c r="P91" s="8"/>
    </row>
    <row r="92" spans="9:16">
      <c r="I92" s="8"/>
      <c r="J92" s="8"/>
      <c r="K92" s="8"/>
      <c r="L92" s="8"/>
      <c r="O92" s="8"/>
      <c r="P92" s="8"/>
    </row>
    <row r="93" spans="9:16">
      <c r="I93" s="8"/>
      <c r="J93" s="8"/>
      <c r="K93" s="8"/>
      <c r="L93" s="8"/>
      <c r="O93" s="8"/>
      <c r="P93" s="8"/>
    </row>
    <row r="94" spans="9:16">
      <c r="I94" s="8"/>
      <c r="J94" s="8"/>
      <c r="K94" s="8"/>
      <c r="L94" s="8"/>
      <c r="O94" s="8"/>
      <c r="P94" s="8"/>
    </row>
    <row r="95" spans="9:16">
      <c r="I95" s="8"/>
      <c r="J95" s="8"/>
      <c r="K95" s="8"/>
      <c r="L95" s="8"/>
      <c r="O95" s="8"/>
      <c r="P95" s="8"/>
    </row>
    <row r="96" spans="9:16">
      <c r="I96" s="8"/>
      <c r="J96" s="8"/>
      <c r="K96" s="8"/>
      <c r="L96" s="8"/>
      <c r="O96" s="8"/>
      <c r="P96" s="8"/>
    </row>
    <row r="97" spans="9:16">
      <c r="I97" s="8"/>
      <c r="J97" s="8"/>
      <c r="K97" s="8"/>
      <c r="L97" s="8"/>
      <c r="O97" s="8"/>
      <c r="P97" s="8"/>
    </row>
    <row r="98" spans="9:16">
      <c r="I98" s="8"/>
      <c r="J98" s="8"/>
      <c r="K98" s="8"/>
      <c r="L98" s="8"/>
      <c r="O98" s="8"/>
      <c r="P98" s="8"/>
    </row>
    <row r="99" spans="9:16">
      <c r="I99" s="8"/>
      <c r="J99" s="8"/>
      <c r="K99" s="8"/>
      <c r="L99" s="8"/>
      <c r="O99" s="8"/>
      <c r="P99" s="8"/>
    </row>
    <row r="100" spans="9:16">
      <c r="I100" s="8"/>
      <c r="J100" s="8"/>
      <c r="K100" s="8"/>
      <c r="L100" s="8"/>
      <c r="O100" s="8"/>
      <c r="P100" s="8"/>
    </row>
  </sheetData>
  <mergeCells count="4">
    <mergeCell ref="A1:B1"/>
    <mergeCell ref="A18:B18"/>
    <mergeCell ref="A35:B35"/>
    <mergeCell ref="A52:B52"/>
  </mergeCells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Fig-5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星河芊舞</cp:lastModifiedBy>
  <dcterms:created xsi:type="dcterms:W3CDTF">2017-12-22T08:58:00Z</dcterms:created>
  <cp:lastPrinted>2018-08-28T03:32:00Z</cp:lastPrinted>
  <dcterms:modified xsi:type="dcterms:W3CDTF">2020-06-11T05:44:12Z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2052-11.1.0.9748</vt:lpwstr>
  </property>
</Properties>
</file>