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Xia Yu lab\Singapore\"/>
    </mc:Choice>
  </mc:AlternateContent>
  <bookViews>
    <workbookView xWindow="0" yWindow="0" windowWidth="23040" windowHeight="9732"/>
  </bookViews>
  <sheets>
    <sheet name="Liver" sheetId="1" r:id="rId1"/>
    <sheet name="Kidney" sheetId="2" r:id="rId2"/>
    <sheet name="Cerebellum" sheetId="4" r:id="rId3"/>
    <sheet name="Hippocampus" sheetId="5" r:id="rId4"/>
    <sheet name="Plasma" sheetId="3" r:id="rId5"/>
  </sheets>
  <definedNames>
    <definedName name="_xlnm._FilterDatabase" localSheetId="2" hidden="1">Cerebellum!$U$1:$U$229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3" i="5" l="1"/>
  <c r="U163" i="5" s="1"/>
  <c r="S163" i="5"/>
  <c r="T162" i="5"/>
  <c r="U162" i="5" s="1"/>
  <c r="S162" i="5"/>
  <c r="T135" i="5"/>
  <c r="U135" i="5" s="1"/>
  <c r="S135" i="5"/>
  <c r="T134" i="5"/>
  <c r="U134" i="5" s="1"/>
  <c r="S134" i="5"/>
  <c r="T124" i="5"/>
  <c r="U124" i="5" s="1"/>
  <c r="S124" i="5"/>
  <c r="T123" i="5"/>
  <c r="S123" i="5"/>
  <c r="U123" i="5" s="1"/>
  <c r="T120" i="5"/>
  <c r="U120" i="5" s="1"/>
  <c r="S120" i="5"/>
  <c r="T119" i="5"/>
  <c r="U119" i="5" s="1"/>
  <c r="S119" i="5"/>
  <c r="T113" i="5"/>
  <c r="S113" i="5"/>
  <c r="T112" i="5"/>
  <c r="S112" i="5"/>
  <c r="T95" i="5"/>
  <c r="U95" i="5" s="1"/>
  <c r="S95" i="5"/>
  <c r="T94" i="5"/>
  <c r="U94" i="5" s="1"/>
  <c r="S94" i="5"/>
  <c r="T88" i="5"/>
  <c r="S88" i="5"/>
  <c r="T87" i="5"/>
  <c r="U87" i="5" s="1"/>
  <c r="S87" i="5"/>
  <c r="T80" i="5"/>
  <c r="S80" i="5"/>
  <c r="T79" i="5"/>
  <c r="U79" i="5" s="1"/>
  <c r="S79" i="5"/>
  <c r="T78" i="5"/>
  <c r="U78" i="5" s="1"/>
  <c r="S78" i="5"/>
  <c r="T77" i="5"/>
  <c r="S77" i="5"/>
  <c r="T74" i="5"/>
  <c r="S74" i="5"/>
  <c r="T73" i="5"/>
  <c r="U73" i="5" s="1"/>
  <c r="S73" i="5"/>
  <c r="T61" i="5"/>
  <c r="S61" i="5"/>
  <c r="U61" i="5" s="1"/>
  <c r="T60" i="5"/>
  <c r="S60" i="5"/>
  <c r="U60" i="5" s="1"/>
  <c r="T46" i="5"/>
  <c r="U46" i="5" s="1"/>
  <c r="S46" i="5"/>
  <c r="T45" i="5"/>
  <c r="U45" i="5" s="1"/>
  <c r="S45" i="5"/>
  <c r="T39" i="5"/>
  <c r="S39" i="5"/>
  <c r="T38" i="5"/>
  <c r="S38" i="5"/>
  <c r="T29" i="5"/>
  <c r="U29" i="5" s="1"/>
  <c r="S29" i="5"/>
  <c r="T28" i="5"/>
  <c r="U28" i="5" s="1"/>
  <c r="S28" i="5"/>
  <c r="T26" i="5"/>
  <c r="S26" i="5"/>
  <c r="T25" i="5"/>
  <c r="U25" i="5" s="1"/>
  <c r="S25" i="5"/>
  <c r="T24" i="5"/>
  <c r="S24" i="5"/>
  <c r="T23" i="5"/>
  <c r="S23" i="5"/>
  <c r="T22" i="5"/>
  <c r="U22" i="5" s="1"/>
  <c r="S22" i="5"/>
  <c r="T21" i="5"/>
  <c r="U21" i="5" s="1"/>
  <c r="S21" i="5"/>
  <c r="T12" i="5"/>
  <c r="S12" i="5"/>
  <c r="T11" i="5"/>
  <c r="S11" i="5"/>
  <c r="U38" i="5" l="1"/>
  <c r="U74" i="5"/>
  <c r="U80" i="5"/>
  <c r="U26" i="5"/>
  <c r="U39" i="5"/>
  <c r="U77" i="5"/>
  <c r="U11" i="5"/>
  <c r="U23" i="5"/>
  <c r="U112" i="5"/>
  <c r="U12" i="5"/>
  <c r="U24" i="5"/>
  <c r="U88" i="5"/>
  <c r="U113" i="5"/>
  <c r="G166" i="4"/>
  <c r="C166" i="4"/>
  <c r="T165" i="4"/>
  <c r="U165" i="4" s="1"/>
  <c r="S165" i="4"/>
  <c r="G165" i="4"/>
  <c r="C165" i="4"/>
  <c r="T164" i="4"/>
  <c r="S164" i="4"/>
  <c r="U164" i="4" s="1"/>
  <c r="G164" i="4"/>
  <c r="C164" i="4"/>
  <c r="T163" i="4"/>
  <c r="S163" i="4"/>
  <c r="G163" i="4"/>
  <c r="C163" i="4"/>
  <c r="T162" i="4"/>
  <c r="S162" i="4"/>
  <c r="G162" i="4"/>
  <c r="C162" i="4"/>
  <c r="G161" i="4"/>
  <c r="C161" i="4"/>
  <c r="G160" i="4"/>
  <c r="C160" i="4"/>
  <c r="G159" i="4"/>
  <c r="C159" i="4"/>
  <c r="G158" i="4"/>
  <c r="C158" i="4"/>
  <c r="G157" i="4"/>
  <c r="C157" i="4"/>
  <c r="G156" i="4"/>
  <c r="C156" i="4"/>
  <c r="G155" i="4"/>
  <c r="C155" i="4"/>
  <c r="G154" i="4"/>
  <c r="C154" i="4"/>
  <c r="G153" i="4"/>
  <c r="C153" i="4"/>
  <c r="G152" i="4"/>
  <c r="C152" i="4"/>
  <c r="G151" i="4"/>
  <c r="C151" i="4"/>
  <c r="C149" i="4"/>
  <c r="G148" i="4"/>
  <c r="C148" i="4"/>
  <c r="G147" i="4"/>
  <c r="C147" i="4"/>
  <c r="G146" i="4"/>
  <c r="C146" i="4"/>
  <c r="G145" i="4"/>
  <c r="C145" i="4"/>
  <c r="G144" i="4"/>
  <c r="C144" i="4"/>
  <c r="T143" i="4"/>
  <c r="U143" i="4" s="1"/>
  <c r="S143" i="4"/>
  <c r="G143" i="4"/>
  <c r="C143" i="4"/>
  <c r="T142" i="4"/>
  <c r="S142" i="4"/>
  <c r="G142" i="4"/>
  <c r="C142" i="4"/>
  <c r="G141" i="4"/>
  <c r="C141" i="4"/>
  <c r="G140" i="4"/>
  <c r="C140" i="4"/>
  <c r="G139" i="4"/>
  <c r="C139" i="4"/>
  <c r="G138" i="4"/>
  <c r="C138" i="4"/>
  <c r="G137" i="4"/>
  <c r="C137" i="4"/>
  <c r="G136" i="4"/>
  <c r="C136" i="4"/>
  <c r="G135" i="4"/>
  <c r="C135" i="4"/>
  <c r="G134" i="4"/>
  <c r="C134" i="4"/>
  <c r="T133" i="4"/>
  <c r="S133" i="4"/>
  <c r="G133" i="4"/>
  <c r="C133" i="4"/>
  <c r="T132" i="4"/>
  <c r="S132" i="4"/>
  <c r="G132" i="4"/>
  <c r="C132" i="4"/>
  <c r="G131" i="4"/>
  <c r="C131" i="4"/>
  <c r="T130" i="4"/>
  <c r="U130" i="4" s="1"/>
  <c r="S130" i="4"/>
  <c r="G130" i="4"/>
  <c r="C130" i="4"/>
  <c r="T129" i="4"/>
  <c r="S129" i="4"/>
  <c r="G129" i="4"/>
  <c r="C129" i="4"/>
  <c r="G128" i="4"/>
  <c r="C128" i="4"/>
  <c r="G127" i="4"/>
  <c r="C127" i="4"/>
  <c r="G126" i="4"/>
  <c r="C126" i="4"/>
  <c r="G125" i="4"/>
  <c r="C125" i="4"/>
  <c r="G124" i="4"/>
  <c r="C124" i="4"/>
  <c r="G123" i="4"/>
  <c r="C123" i="4"/>
  <c r="G122" i="4"/>
  <c r="C122" i="4"/>
  <c r="G121" i="4"/>
  <c r="C121" i="4"/>
  <c r="G120" i="4"/>
  <c r="C120" i="4"/>
  <c r="G119" i="4"/>
  <c r="C119" i="4"/>
  <c r="T118" i="4"/>
  <c r="U118" i="4" s="1"/>
  <c r="S118" i="4"/>
  <c r="G118" i="4"/>
  <c r="C118" i="4"/>
  <c r="T117" i="4"/>
  <c r="U117" i="4" s="1"/>
  <c r="S117" i="4"/>
  <c r="G117" i="4"/>
  <c r="C117" i="4"/>
  <c r="G116" i="4"/>
  <c r="C116" i="4"/>
  <c r="G115" i="4"/>
  <c r="C115" i="4"/>
  <c r="T114" i="4"/>
  <c r="S114" i="4"/>
  <c r="U114" i="4" s="1"/>
  <c r="G114" i="4"/>
  <c r="C114" i="4"/>
  <c r="T113" i="4"/>
  <c r="S113" i="4"/>
  <c r="G113" i="4"/>
  <c r="C113" i="4"/>
  <c r="T112" i="4"/>
  <c r="S112" i="4"/>
  <c r="G112" i="4"/>
  <c r="C112" i="4"/>
  <c r="T111" i="4"/>
  <c r="U111" i="4" s="1"/>
  <c r="S111" i="4"/>
  <c r="G111" i="4"/>
  <c r="C111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T104" i="4"/>
  <c r="S104" i="4"/>
  <c r="G104" i="4"/>
  <c r="C104" i="4"/>
  <c r="T103" i="4"/>
  <c r="U103" i="4" s="1"/>
  <c r="S103" i="4"/>
  <c r="G103" i="4"/>
  <c r="C103" i="4"/>
  <c r="T102" i="4"/>
  <c r="U102" i="4" s="1"/>
  <c r="S102" i="4"/>
  <c r="G102" i="4"/>
  <c r="C102" i="4"/>
  <c r="U101" i="4"/>
  <c r="T101" i="4"/>
  <c r="S101" i="4"/>
  <c r="G101" i="4"/>
  <c r="C101" i="4"/>
  <c r="G100" i="4"/>
  <c r="C100" i="4"/>
  <c r="G99" i="4"/>
  <c r="C99" i="4"/>
  <c r="T98" i="4"/>
  <c r="S98" i="4"/>
  <c r="G98" i="4"/>
  <c r="C98" i="4"/>
  <c r="T97" i="4"/>
  <c r="S97" i="4"/>
  <c r="G97" i="4"/>
  <c r="C97" i="4"/>
  <c r="G96" i="4"/>
  <c r="C96" i="4"/>
  <c r="G95" i="4"/>
  <c r="C95" i="4"/>
  <c r="G94" i="4"/>
  <c r="C94" i="4"/>
  <c r="G93" i="4"/>
  <c r="C93" i="4"/>
  <c r="T92" i="4"/>
  <c r="U92" i="4" s="1"/>
  <c r="S92" i="4"/>
  <c r="G92" i="4"/>
  <c r="C92" i="4"/>
  <c r="T91" i="4"/>
  <c r="U91" i="4" s="1"/>
  <c r="S91" i="4"/>
  <c r="G91" i="4"/>
  <c r="C91" i="4"/>
  <c r="T90" i="4"/>
  <c r="S90" i="4"/>
  <c r="U90" i="4" s="1"/>
  <c r="G90" i="4"/>
  <c r="C90" i="4"/>
  <c r="G89" i="4"/>
  <c r="C89" i="4"/>
  <c r="G88" i="4"/>
  <c r="C88" i="4"/>
  <c r="G87" i="4"/>
  <c r="C87" i="4"/>
  <c r="T86" i="4"/>
  <c r="S86" i="4"/>
  <c r="U86" i="4" s="1"/>
  <c r="G86" i="4"/>
  <c r="C86" i="4"/>
  <c r="T85" i="4"/>
  <c r="S85" i="4"/>
  <c r="G85" i="4"/>
  <c r="C85" i="4"/>
  <c r="T84" i="4"/>
  <c r="S84" i="4"/>
  <c r="G84" i="4"/>
  <c r="C84" i="4"/>
  <c r="U83" i="4"/>
  <c r="T83" i="4"/>
  <c r="S83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T76" i="4"/>
  <c r="U76" i="4" s="1"/>
  <c r="S76" i="4"/>
  <c r="G76" i="4"/>
  <c r="C76" i="4"/>
  <c r="T75" i="4"/>
  <c r="S75" i="4"/>
  <c r="U75" i="4" s="1"/>
  <c r="G75" i="4"/>
  <c r="C75" i="4"/>
  <c r="T74" i="4"/>
  <c r="S74" i="4"/>
  <c r="G74" i="4"/>
  <c r="C74" i="4"/>
  <c r="T73" i="4"/>
  <c r="U73" i="4" s="1"/>
  <c r="S73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3" i="4"/>
  <c r="C63" i="4"/>
  <c r="G62" i="4"/>
  <c r="C62" i="4"/>
  <c r="G61" i="4"/>
  <c r="C61" i="4"/>
  <c r="G60" i="4"/>
  <c r="C60" i="4"/>
  <c r="G59" i="4"/>
  <c r="C59" i="4"/>
  <c r="G58" i="4"/>
  <c r="C58" i="4"/>
  <c r="U57" i="4"/>
  <c r="T57" i="4"/>
  <c r="S57" i="4"/>
  <c r="G57" i="4"/>
  <c r="C57" i="4"/>
  <c r="T56" i="4"/>
  <c r="S56" i="4"/>
  <c r="U56" i="4" s="1"/>
  <c r="G56" i="4"/>
  <c r="C56" i="4"/>
  <c r="G55" i="4"/>
  <c r="C55" i="4"/>
  <c r="G54" i="4"/>
  <c r="C54" i="4"/>
  <c r="G53" i="4"/>
  <c r="C53" i="4"/>
  <c r="T52" i="4"/>
  <c r="U52" i="4" s="1"/>
  <c r="S52" i="4"/>
  <c r="G52" i="4"/>
  <c r="C52" i="4"/>
  <c r="T51" i="4"/>
  <c r="S51" i="4"/>
  <c r="G51" i="4"/>
  <c r="C51" i="4"/>
  <c r="G50" i="4"/>
  <c r="C50" i="4"/>
  <c r="G49" i="4"/>
  <c r="C49" i="4"/>
  <c r="G48" i="4"/>
  <c r="C48" i="4"/>
  <c r="G47" i="4"/>
  <c r="C47" i="4"/>
  <c r="T46" i="4"/>
  <c r="U46" i="4" s="1"/>
  <c r="S46" i="4"/>
  <c r="G46" i="4"/>
  <c r="C46" i="4"/>
  <c r="T45" i="4"/>
  <c r="S45" i="4"/>
  <c r="U45" i="4" s="1"/>
  <c r="G45" i="4"/>
  <c r="C45" i="4"/>
  <c r="G44" i="4"/>
  <c r="C44" i="4"/>
  <c r="G43" i="4"/>
  <c r="C43" i="4"/>
  <c r="G42" i="4"/>
  <c r="C42" i="4"/>
  <c r="G41" i="4"/>
  <c r="C41" i="4"/>
  <c r="G40" i="4"/>
  <c r="C40" i="4"/>
  <c r="G39" i="4"/>
  <c r="C39" i="4"/>
  <c r="G38" i="4"/>
  <c r="C38" i="4"/>
  <c r="G37" i="4"/>
  <c r="C37" i="4"/>
  <c r="T36" i="4"/>
  <c r="U36" i="4" s="1"/>
  <c r="S36" i="4"/>
  <c r="G36" i="4"/>
  <c r="C36" i="4"/>
  <c r="T35" i="4"/>
  <c r="U35" i="4" s="1"/>
  <c r="S35" i="4"/>
  <c r="G35" i="4"/>
  <c r="C35" i="4"/>
  <c r="T34" i="4"/>
  <c r="S34" i="4"/>
  <c r="G34" i="4"/>
  <c r="C34" i="4"/>
  <c r="T33" i="4"/>
  <c r="S33" i="4"/>
  <c r="G33" i="4"/>
  <c r="C33" i="4"/>
  <c r="G32" i="4"/>
  <c r="C32" i="4"/>
  <c r="G31" i="4"/>
  <c r="C31" i="4"/>
  <c r="G30" i="4"/>
  <c r="C30" i="4"/>
  <c r="T29" i="4"/>
  <c r="U29" i="4" s="1"/>
  <c r="S29" i="4"/>
  <c r="G29" i="4"/>
  <c r="C29" i="4"/>
  <c r="T28" i="4"/>
  <c r="U28" i="4" s="1"/>
  <c r="S28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6" i="4"/>
  <c r="C16" i="4"/>
  <c r="U15" i="4"/>
  <c r="T15" i="4"/>
  <c r="S15" i="4"/>
  <c r="G15" i="4"/>
  <c r="C15" i="4"/>
  <c r="T14" i="4"/>
  <c r="S14" i="4"/>
  <c r="U14" i="4" s="1"/>
  <c r="G14" i="4"/>
  <c r="C14" i="4"/>
  <c r="G13" i="4"/>
  <c r="C13" i="4"/>
  <c r="G12" i="4"/>
  <c r="C12" i="4"/>
  <c r="G11" i="4"/>
  <c r="C11" i="4"/>
  <c r="G10" i="4"/>
  <c r="C10" i="4"/>
  <c r="G9" i="4"/>
  <c r="C9" i="4"/>
  <c r="G8" i="4"/>
  <c r="C8" i="4"/>
  <c r="G7" i="4"/>
  <c r="C7" i="4"/>
  <c r="G6" i="4"/>
  <c r="C6" i="4"/>
  <c r="G5" i="4"/>
  <c r="C5" i="4"/>
  <c r="G4" i="4"/>
  <c r="C4" i="4"/>
  <c r="G3" i="4"/>
  <c r="C3" i="4"/>
  <c r="G2" i="4"/>
  <c r="C2" i="4"/>
  <c r="U132" i="4" l="1"/>
  <c r="U51" i="4"/>
  <c r="U84" i="4"/>
  <c r="U97" i="4"/>
  <c r="U104" i="4"/>
  <c r="U162" i="4"/>
  <c r="U74" i="4"/>
  <c r="U113" i="4"/>
  <c r="U133" i="4"/>
  <c r="U33" i="4"/>
  <c r="U34" i="4"/>
  <c r="U85" i="4"/>
  <c r="U98" i="4"/>
  <c r="U129" i="4"/>
  <c r="U112" i="4"/>
  <c r="U142" i="4"/>
  <c r="U163" i="4"/>
  <c r="U129" i="3"/>
  <c r="T129" i="3"/>
  <c r="U128" i="3"/>
  <c r="V128" i="3" s="1"/>
  <c r="T128" i="3"/>
  <c r="U125" i="3"/>
  <c r="T125" i="3"/>
  <c r="U124" i="3"/>
  <c r="V124" i="3" s="1"/>
  <c r="T124" i="3"/>
  <c r="U111" i="3"/>
  <c r="T111" i="3"/>
  <c r="V110" i="3"/>
  <c r="U110" i="3"/>
  <c r="T110" i="3"/>
  <c r="U104" i="3"/>
  <c r="T104" i="3"/>
  <c r="U103" i="3"/>
  <c r="T103" i="3"/>
  <c r="U95" i="3"/>
  <c r="T95" i="3"/>
  <c r="U94" i="3"/>
  <c r="T94" i="3"/>
  <c r="V94" i="3" s="1"/>
  <c r="U93" i="3"/>
  <c r="T93" i="3"/>
  <c r="U92" i="3"/>
  <c r="T92" i="3"/>
  <c r="U90" i="3"/>
  <c r="T90" i="3"/>
  <c r="U89" i="3"/>
  <c r="V89" i="3" s="1"/>
  <c r="T89" i="3"/>
  <c r="U88" i="3"/>
  <c r="V88" i="3" s="1"/>
  <c r="T88" i="3"/>
  <c r="U87" i="3"/>
  <c r="T87" i="3"/>
  <c r="U79" i="3"/>
  <c r="V79" i="3" s="1"/>
  <c r="T79" i="3"/>
  <c r="U78" i="3"/>
  <c r="T78" i="3"/>
  <c r="U67" i="3"/>
  <c r="V67" i="3" s="1"/>
  <c r="T67" i="3"/>
  <c r="U66" i="3"/>
  <c r="T66" i="3"/>
  <c r="U62" i="3"/>
  <c r="V62" i="3" s="1"/>
  <c r="T62" i="3"/>
  <c r="U61" i="3"/>
  <c r="V61" i="3" s="1"/>
  <c r="T61" i="3"/>
  <c r="U60" i="3"/>
  <c r="T60" i="3"/>
  <c r="U59" i="3"/>
  <c r="T59" i="3"/>
  <c r="U54" i="3"/>
  <c r="T54" i="3"/>
  <c r="U53" i="3"/>
  <c r="T53" i="3"/>
  <c r="U49" i="3"/>
  <c r="T49" i="3"/>
  <c r="U48" i="3"/>
  <c r="T48" i="3"/>
  <c r="U47" i="3"/>
  <c r="V47" i="3" s="1"/>
  <c r="T47" i="3"/>
  <c r="U46" i="3"/>
  <c r="V46" i="3" s="1"/>
  <c r="T46" i="3"/>
  <c r="U45" i="3"/>
  <c r="T45" i="3"/>
  <c r="U5" i="3"/>
  <c r="V5" i="3" s="1"/>
  <c r="T5" i="3"/>
  <c r="U4" i="3"/>
  <c r="T4" i="3"/>
  <c r="V53" i="3" l="1"/>
  <c r="V93" i="3"/>
  <c r="V4" i="3"/>
  <c r="V78" i="3"/>
  <c r="V125" i="3"/>
  <c r="V104" i="3"/>
  <c r="V54" i="3"/>
  <c r="V59" i="3"/>
  <c r="V95" i="3"/>
  <c r="V45" i="3"/>
  <c r="V66" i="3"/>
  <c r="V87" i="3"/>
  <c r="V111" i="3"/>
  <c r="V129" i="3"/>
  <c r="V48" i="3"/>
  <c r="V90" i="3"/>
  <c r="V49" i="3"/>
  <c r="V60" i="3"/>
  <c r="V92" i="3"/>
  <c r="V103" i="3"/>
  <c r="T170" i="2"/>
  <c r="S170" i="2"/>
  <c r="T169" i="2"/>
  <c r="S169" i="2"/>
  <c r="T152" i="2"/>
  <c r="S152" i="2"/>
  <c r="T151" i="2"/>
  <c r="U151" i="2" s="1"/>
  <c r="S151" i="2"/>
  <c r="T150" i="2"/>
  <c r="S150" i="2"/>
  <c r="T149" i="2"/>
  <c r="S149" i="2"/>
  <c r="T136" i="2"/>
  <c r="S136" i="2"/>
  <c r="U136" i="2" s="1"/>
  <c r="U135" i="2"/>
  <c r="T135" i="2"/>
  <c r="S135" i="2"/>
  <c r="T126" i="2"/>
  <c r="S126" i="2"/>
  <c r="T125" i="2"/>
  <c r="S125" i="2"/>
  <c r="T124" i="2"/>
  <c r="S124" i="2"/>
  <c r="T123" i="2"/>
  <c r="U123" i="2" s="1"/>
  <c r="S123" i="2"/>
  <c r="T120" i="2"/>
  <c r="U120" i="2" s="1"/>
  <c r="S120" i="2"/>
  <c r="T119" i="2"/>
  <c r="S119" i="2"/>
  <c r="U119" i="2" s="1"/>
  <c r="T100" i="2"/>
  <c r="S100" i="2"/>
  <c r="T99" i="2"/>
  <c r="U99" i="2" s="1"/>
  <c r="S99" i="2"/>
  <c r="T94" i="2"/>
  <c r="S94" i="2"/>
  <c r="T93" i="2"/>
  <c r="S93" i="2"/>
  <c r="T83" i="2"/>
  <c r="S83" i="2"/>
  <c r="T82" i="2"/>
  <c r="U82" i="2" s="1"/>
  <c r="S82" i="2"/>
  <c r="T81" i="2"/>
  <c r="S81" i="2"/>
  <c r="T80" i="2"/>
  <c r="U80" i="2" s="1"/>
  <c r="S80" i="2"/>
  <c r="T79" i="2"/>
  <c r="S79" i="2"/>
  <c r="U79" i="2" s="1"/>
  <c r="U78" i="2"/>
  <c r="T78" i="2"/>
  <c r="S78" i="2"/>
  <c r="T75" i="2"/>
  <c r="S75" i="2"/>
  <c r="T74" i="2"/>
  <c r="S74" i="2"/>
  <c r="T68" i="2"/>
  <c r="S68" i="2"/>
  <c r="T67" i="2"/>
  <c r="U67" i="2" s="1"/>
  <c r="S67" i="2"/>
  <c r="T66" i="2"/>
  <c r="U66" i="2" s="1"/>
  <c r="S66" i="2"/>
  <c r="T65" i="2"/>
  <c r="S65" i="2"/>
  <c r="T63" i="2"/>
  <c r="U63" i="2" s="1"/>
  <c r="S63" i="2"/>
  <c r="T62" i="2"/>
  <c r="U62" i="2" s="1"/>
  <c r="S62" i="2"/>
  <c r="T54" i="2"/>
  <c r="S54" i="2"/>
  <c r="T53" i="2"/>
  <c r="S53" i="2"/>
  <c r="T40" i="2"/>
  <c r="S40" i="2"/>
  <c r="T39" i="2"/>
  <c r="U39" i="2" s="1"/>
  <c r="S39" i="2"/>
  <c r="T38" i="2"/>
  <c r="S38" i="2"/>
  <c r="T37" i="2"/>
  <c r="U37" i="2" s="1"/>
  <c r="S37" i="2"/>
  <c r="T35" i="2"/>
  <c r="U35" i="2" s="1"/>
  <c r="S35" i="2"/>
  <c r="T34" i="2"/>
  <c r="U34" i="2" s="1"/>
  <c r="S34" i="2"/>
  <c r="T33" i="2"/>
  <c r="U33" i="2" s="1"/>
  <c r="S33" i="2"/>
  <c r="T32" i="2"/>
  <c r="S32" i="2"/>
  <c r="T15" i="2"/>
  <c r="U15" i="2" s="1"/>
  <c r="S15" i="2"/>
  <c r="T14" i="2"/>
  <c r="U14" i="2" s="1"/>
  <c r="S14" i="2"/>
  <c r="T3" i="2"/>
  <c r="S3" i="2"/>
  <c r="T2" i="2"/>
  <c r="S2" i="2"/>
  <c r="U53" i="2" l="1"/>
  <c r="U68" i="2"/>
  <c r="U126" i="2"/>
  <c r="U65" i="2"/>
  <c r="U150" i="2"/>
  <c r="U169" i="2"/>
  <c r="U38" i="2"/>
  <c r="U54" i="2"/>
  <c r="U74" i="2"/>
  <c r="U83" i="2"/>
  <c r="U100" i="2"/>
  <c r="U170" i="2"/>
  <c r="U75" i="2"/>
  <c r="U124" i="2"/>
  <c r="U81" i="2"/>
  <c r="U2" i="2"/>
  <c r="U93" i="2"/>
  <c r="U32" i="2"/>
  <c r="U3" i="2"/>
  <c r="U40" i="2"/>
  <c r="U94" i="2"/>
  <c r="U125" i="2"/>
  <c r="U149" i="2"/>
  <c r="U152" i="2"/>
  <c r="U193" i="1"/>
  <c r="V193" i="1"/>
  <c r="V194" i="1"/>
  <c r="U194" i="1"/>
  <c r="U136" i="1"/>
  <c r="V136" i="1"/>
  <c r="U137" i="1"/>
  <c r="V137" i="1"/>
  <c r="V138" i="1"/>
  <c r="U138" i="1"/>
  <c r="U128" i="1"/>
  <c r="V128" i="1"/>
  <c r="V129" i="1"/>
  <c r="U129" i="1"/>
  <c r="U82" i="1"/>
  <c r="V82" i="1"/>
  <c r="V81" i="1"/>
  <c r="U81" i="1"/>
  <c r="U3" i="1"/>
  <c r="V3" i="1"/>
  <c r="U12" i="1"/>
  <c r="V12" i="1"/>
  <c r="U13" i="1"/>
  <c r="V13" i="1"/>
  <c r="U27" i="1"/>
  <c r="V27" i="1"/>
  <c r="U28" i="1"/>
  <c r="V28" i="1"/>
  <c r="U29" i="1"/>
  <c r="V29" i="1"/>
  <c r="U30" i="1"/>
  <c r="V30" i="1"/>
  <c r="U32" i="1"/>
  <c r="V32" i="1"/>
  <c r="U33" i="1"/>
  <c r="V33" i="1"/>
  <c r="U50" i="1"/>
  <c r="V50" i="1"/>
  <c r="U51" i="1"/>
  <c r="V51" i="1"/>
  <c r="U65" i="1"/>
  <c r="V65" i="1"/>
  <c r="U66" i="1"/>
  <c r="V66" i="1"/>
  <c r="U68" i="1"/>
  <c r="V68" i="1"/>
  <c r="U69" i="1"/>
  <c r="V69" i="1"/>
  <c r="U70" i="1"/>
  <c r="V70" i="1"/>
  <c r="U71" i="1"/>
  <c r="V71" i="1"/>
  <c r="U78" i="1"/>
  <c r="V78" i="1"/>
  <c r="U79" i="1"/>
  <c r="V79" i="1"/>
  <c r="U83" i="1"/>
  <c r="V83" i="1"/>
  <c r="U84" i="1"/>
  <c r="V84" i="1"/>
  <c r="U85" i="1"/>
  <c r="V85" i="1"/>
  <c r="U86" i="1"/>
  <c r="V86" i="1"/>
  <c r="U91" i="1"/>
  <c r="V91" i="1"/>
  <c r="U92" i="1"/>
  <c r="V92" i="1"/>
  <c r="U93" i="1"/>
  <c r="V93" i="1"/>
  <c r="U94" i="1"/>
  <c r="V94" i="1"/>
  <c r="U99" i="1"/>
  <c r="V99" i="1"/>
  <c r="U100" i="1"/>
  <c r="V100" i="1"/>
  <c r="U102" i="1"/>
  <c r="V102" i="1"/>
  <c r="U103" i="1"/>
  <c r="V103" i="1"/>
  <c r="U104" i="1"/>
  <c r="V104" i="1"/>
  <c r="U106" i="1"/>
  <c r="V106" i="1"/>
  <c r="U107" i="1"/>
  <c r="V107" i="1"/>
  <c r="U111" i="1"/>
  <c r="V111" i="1"/>
  <c r="U112" i="1"/>
  <c r="V112" i="1"/>
  <c r="U124" i="1"/>
  <c r="V124" i="1"/>
  <c r="U125" i="1"/>
  <c r="V125" i="1"/>
  <c r="U126" i="1"/>
  <c r="V126" i="1"/>
  <c r="U127" i="1"/>
  <c r="V127" i="1"/>
  <c r="U139" i="1"/>
  <c r="V139" i="1"/>
  <c r="U140" i="1"/>
  <c r="V140" i="1"/>
  <c r="U142" i="1"/>
  <c r="V142" i="1"/>
  <c r="U143" i="1"/>
  <c r="V143" i="1"/>
  <c r="U144" i="1"/>
  <c r="V144" i="1"/>
  <c r="U145" i="1"/>
  <c r="V145" i="1"/>
  <c r="U161" i="1"/>
  <c r="V161" i="1"/>
  <c r="U162" i="1"/>
  <c r="V162" i="1"/>
  <c r="U163" i="1"/>
  <c r="V163" i="1"/>
  <c r="U164" i="1"/>
  <c r="V164" i="1"/>
  <c r="U166" i="1"/>
  <c r="V166" i="1"/>
  <c r="U167" i="1"/>
  <c r="V167" i="1"/>
  <c r="U168" i="1"/>
  <c r="V168" i="1"/>
  <c r="U169" i="1"/>
  <c r="V169" i="1"/>
  <c r="U175" i="1"/>
  <c r="V175" i="1"/>
  <c r="U176" i="1"/>
  <c r="V176" i="1"/>
  <c r="U186" i="1"/>
  <c r="V186" i="1"/>
  <c r="U187" i="1"/>
  <c r="V187" i="1"/>
  <c r="V2" i="1"/>
  <c r="U2" i="1"/>
  <c r="W168" i="1" l="1"/>
  <c r="W169" i="1"/>
  <c r="W193" i="1"/>
  <c r="W176" i="1"/>
  <c r="W175" i="1"/>
  <c r="W166" i="1"/>
  <c r="W164" i="1"/>
  <c r="W163" i="1"/>
  <c r="W161" i="1"/>
  <c r="W145" i="1"/>
  <c r="W143" i="1"/>
  <c r="W136" i="1"/>
  <c r="W137" i="1"/>
  <c r="W128" i="1"/>
  <c r="W112" i="1"/>
  <c r="W102" i="1"/>
  <c r="W83" i="1"/>
  <c r="W93" i="1"/>
  <c r="W92" i="1"/>
  <c r="W71" i="1"/>
  <c r="W70" i="1"/>
  <c r="W66" i="1"/>
  <c r="W65" i="1"/>
  <c r="W51" i="1"/>
  <c r="W33" i="1"/>
  <c r="W32" i="1"/>
  <c r="W30" i="1"/>
  <c r="W29" i="1"/>
  <c r="W28" i="1"/>
  <c r="W27" i="1"/>
  <c r="W162" i="1" l="1"/>
  <c r="W167" i="1"/>
  <c r="W13" i="1"/>
  <c r="W68" i="1"/>
  <c r="W84" i="1"/>
  <c r="W103" i="1"/>
  <c r="W144" i="1"/>
  <c r="W50" i="1"/>
  <c r="W85" i="1"/>
  <c r="W104" i="1"/>
  <c r="W86" i="1"/>
  <c r="W111" i="1"/>
  <c r="W186" i="1"/>
  <c r="W106" i="1"/>
  <c r="W107" i="1"/>
  <c r="W127" i="1"/>
  <c r="W126" i="1"/>
  <c r="W194" i="1"/>
  <c r="W138" i="1"/>
  <c r="W129" i="1"/>
  <c r="W69" i="1"/>
  <c r="W139" i="1" l="1"/>
  <c r="W81" i="1"/>
  <c r="W124" i="1"/>
  <c r="W78" i="1"/>
  <c r="W99" i="1"/>
  <c r="W142" i="1"/>
  <c r="W187" i="1"/>
  <c r="W100" i="1"/>
  <c r="W94" i="1"/>
  <c r="W125" i="1"/>
  <c r="W140" i="1"/>
  <c r="W91" i="1"/>
  <c r="W82" i="1"/>
  <c r="W79" i="1"/>
  <c r="W12" i="1"/>
  <c r="W2" i="1"/>
  <c r="W3" i="1" l="1"/>
</calcChain>
</file>

<file path=xl/sharedStrings.xml><?xml version="1.0" encoding="utf-8"?>
<sst xmlns="http://schemas.openxmlformats.org/spreadsheetml/2006/main" count="4041" uniqueCount="563">
  <si>
    <t>18:1</t>
  </si>
  <si>
    <t>16:0</t>
  </si>
  <si>
    <t>PC 34:1</t>
  </si>
  <si>
    <t>Subclass</t>
  </si>
  <si>
    <t>PE 32:1</t>
  </si>
  <si>
    <t>PE 34:3</t>
  </si>
  <si>
    <t>PE 34:1</t>
  </si>
  <si>
    <t>PE 36:3</t>
  </si>
  <si>
    <t>PE 36:2</t>
  </si>
  <si>
    <t>PE 38:5</t>
  </si>
  <si>
    <t>PE 40:7</t>
  </si>
  <si>
    <t>PE 40:5</t>
  </si>
  <si>
    <t>PC 31:1</t>
  </si>
  <si>
    <t>PC 32:2</t>
  </si>
  <si>
    <t>PC 32:1</t>
  </si>
  <si>
    <t>PC 33:1</t>
  </si>
  <si>
    <t>PC 34:4</t>
  </si>
  <si>
    <t>PC 34:3</t>
  </si>
  <si>
    <t>PC 35:1</t>
  </si>
  <si>
    <t>PC 36:5</t>
  </si>
  <si>
    <t>PC 36:3</t>
  </si>
  <si>
    <t>PC 36:2</t>
  </si>
  <si>
    <t>PC 36:1</t>
  </si>
  <si>
    <t>PC 38:5</t>
  </si>
  <si>
    <t>PC 40:7</t>
  </si>
  <si>
    <t>Fatty Acid 1</t>
  </si>
  <si>
    <t>Fatty Acid 2</t>
  </si>
  <si>
    <t>16:1</t>
  </si>
  <si>
    <t>18:2</t>
  </si>
  <si>
    <t>18:3</t>
  </si>
  <si>
    <t>17:1</t>
  </si>
  <si>
    <t>17:0</t>
  </si>
  <si>
    <t>20:4</t>
  </si>
  <si>
    <t>18:0</t>
  </si>
  <si>
    <t>20:1</t>
  </si>
  <si>
    <t>22:6</t>
  </si>
  <si>
    <t>15:0</t>
  </si>
  <si>
    <t>19:1</t>
  </si>
  <si>
    <t>9,12</t>
  </si>
  <si>
    <t>9,12,15</t>
  </si>
  <si>
    <t>5,8,11,14</t>
  </si>
  <si>
    <t>6,9,12</t>
  </si>
  <si>
    <t>4,7,10,13,16,19</t>
  </si>
  <si>
    <t>11</t>
  </si>
  <si>
    <t>13</t>
  </si>
  <si>
    <t>n-4</t>
  </si>
  <si>
    <t>n-9</t>
  </si>
  <si>
    <t>n-7</t>
  </si>
  <si>
    <t>PE 34:2</t>
  </si>
  <si>
    <t>PE 35:3</t>
  </si>
  <si>
    <t>PE 35:2</t>
  </si>
  <si>
    <t>PE 36:5</t>
  </si>
  <si>
    <t>PE 36:4</t>
  </si>
  <si>
    <t>PE 36:1</t>
  </si>
  <si>
    <t>PE 37:6</t>
  </si>
  <si>
    <t>PE 37:5</t>
  </si>
  <si>
    <t>PE 37:4</t>
  </si>
  <si>
    <t>PE 38:7</t>
  </si>
  <si>
    <t>PE 38:6</t>
  </si>
  <si>
    <t>PE 38:4</t>
  </si>
  <si>
    <t>PE 39:7</t>
  </si>
  <si>
    <t>PE 39:6</t>
  </si>
  <si>
    <t>PE 39:4</t>
  </si>
  <si>
    <t>PE 40:9</t>
  </si>
  <si>
    <t>PE 40:8</t>
  </si>
  <si>
    <t>PE 40:6</t>
  </si>
  <si>
    <t>PE 40:4</t>
  </si>
  <si>
    <t>PC 30:1</t>
  </si>
  <si>
    <t>PC 33:2</t>
  </si>
  <si>
    <t>PC 34:2</t>
  </si>
  <si>
    <t>PC 35:5</t>
  </si>
  <si>
    <t>PC 35:4</t>
  </si>
  <si>
    <t>PC 35:3</t>
  </si>
  <si>
    <t>PC 35:2</t>
  </si>
  <si>
    <t>PC 36:4</t>
  </si>
  <si>
    <t>PC 37:6</t>
  </si>
  <si>
    <t>PC 37:5</t>
  </si>
  <si>
    <t>PC 37:4</t>
  </si>
  <si>
    <t>PC 37:3</t>
  </si>
  <si>
    <t>PC 37:2</t>
  </si>
  <si>
    <t>PC 38:7</t>
  </si>
  <si>
    <t>PC 38:6</t>
  </si>
  <si>
    <t>PC 38:4</t>
  </si>
  <si>
    <t>PC 38:3</t>
  </si>
  <si>
    <t>PC 38:2</t>
  </si>
  <si>
    <t>PC 39:7</t>
  </si>
  <si>
    <t>PC 39:6</t>
  </si>
  <si>
    <t>PC 39:4</t>
  </si>
  <si>
    <t>PC 40:6</t>
  </si>
  <si>
    <t>PC 40:4</t>
  </si>
  <si>
    <t>16:0p</t>
  </si>
  <si>
    <t>20:5</t>
  </si>
  <si>
    <t>20:3</t>
  </si>
  <si>
    <t>18:2p</t>
  </si>
  <si>
    <t>18:1p</t>
  </si>
  <si>
    <t>22:5</t>
  </si>
  <si>
    <t>17:2</t>
  </si>
  <si>
    <t>18:0p</t>
  </si>
  <si>
    <t>22:4</t>
  </si>
  <si>
    <t>19:0</t>
  </si>
  <si>
    <t>20:0</t>
  </si>
  <si>
    <t>14:0</t>
  </si>
  <si>
    <t>16:0e</t>
  </si>
  <si>
    <t>18:2e</t>
  </si>
  <si>
    <t>19:2</t>
  </si>
  <si>
    <t>20:2</t>
  </si>
  <si>
    <t>8,11</t>
  </si>
  <si>
    <t>8</t>
  </si>
  <si>
    <t>9</t>
  </si>
  <si>
    <t>10</t>
  </si>
  <si>
    <t>5,8,11,14,17</t>
  </si>
  <si>
    <t>8,11,14</t>
  </si>
  <si>
    <t>7,10,13,16,19</t>
  </si>
  <si>
    <t>7,10,13,16</t>
  </si>
  <si>
    <t>5,8,11</t>
  </si>
  <si>
    <t>4,7,10,13,16</t>
  </si>
  <si>
    <t>n-9,n-6</t>
  </si>
  <si>
    <t>PC 37:7</t>
  </si>
  <si>
    <t>Mass</t>
  </si>
  <si>
    <t>Intensity</t>
  </si>
  <si>
    <t>Relative intensity</t>
  </si>
  <si>
    <t>[M-H]-/[M+OAc]-</t>
  </si>
  <si>
    <t>FFA Peak</t>
  </si>
  <si>
    <t>[MH+PB]+</t>
  </si>
  <si>
    <t>Diagnostic Ion 1</t>
  </si>
  <si>
    <t>Diagnostic Ion 2</t>
  </si>
  <si>
    <t>253/255</t>
  </si>
  <si>
    <t>467/493</t>
  </si>
  <si>
    <t>439/465</t>
  </si>
  <si>
    <t>253/279</t>
  </si>
  <si>
    <t>491/517</t>
  </si>
  <si>
    <t>465/491,505/531</t>
  </si>
  <si>
    <t>463/489</t>
  </si>
  <si>
    <t>255/277</t>
  </si>
  <si>
    <t>467/493,507/533,547/573</t>
  </si>
  <si>
    <t>425/451,465/491,505/531</t>
  </si>
  <si>
    <t>255/279</t>
  </si>
  <si>
    <t>467/493,507/533</t>
  </si>
  <si>
    <t>253/281</t>
  </si>
  <si>
    <t>465/491</t>
  </si>
  <si>
    <t>493/519</t>
  </si>
  <si>
    <t>255/281</t>
  </si>
  <si>
    <t>495/521</t>
  </si>
  <si>
    <t>364/361</t>
  </si>
  <si>
    <t>279/267</t>
  </si>
  <si>
    <t>269/279</t>
  </si>
  <si>
    <t>481/507,521/547</t>
  </si>
  <si>
    <t>479/505</t>
  </si>
  <si>
    <t>507/533</t>
  </si>
  <si>
    <t>253/303</t>
  </si>
  <si>
    <t>515/541</t>
  </si>
  <si>
    <t>409/435,449/475,489/515,529/555</t>
  </si>
  <si>
    <t>255/301</t>
  </si>
  <si>
    <t>411/437,451/477,491/517,531/557,571/597</t>
  </si>
  <si>
    <t>277/279</t>
  </si>
  <si>
    <t>449/475,489/515,529/555</t>
  </si>
  <si>
    <t>489/515,529/555</t>
  </si>
  <si>
    <t>255/303</t>
  </si>
  <si>
    <t>411/437,451/477,491/517,531/557</t>
  </si>
  <si>
    <t>279/279</t>
  </si>
  <si>
    <t>491/517,531/557</t>
  </si>
  <si>
    <t>279/281</t>
  </si>
  <si>
    <t>493/519,533/559</t>
  </si>
  <si>
    <t>519/545</t>
  </si>
  <si>
    <t>255/305</t>
  </si>
  <si>
    <t>453/479,493/519,533/559</t>
  </si>
  <si>
    <t>411/437,451/477,491/517</t>
  </si>
  <si>
    <t>279/283</t>
  </si>
  <si>
    <t>495/521,535/561</t>
  </si>
  <si>
    <t>281/281</t>
  </si>
  <si>
    <t>521/547</t>
  </si>
  <si>
    <t>281/283</t>
  </si>
  <si>
    <t>255/309</t>
  </si>
  <si>
    <t>364/385</t>
  </si>
  <si>
    <t>388/361</t>
  </si>
  <si>
    <t>390/361</t>
  </si>
  <si>
    <t>364/387</t>
  </si>
  <si>
    <t>241/329</t>
  </si>
  <si>
    <t>265/303</t>
  </si>
  <si>
    <t>392/361</t>
  </si>
  <si>
    <t>364/389</t>
  </si>
  <si>
    <t>267/303</t>
  </si>
  <si>
    <t>269/303</t>
  </si>
  <si>
    <t>425/451,465/491,505/531,545/571</t>
  </si>
  <si>
    <t>253/327</t>
  </si>
  <si>
    <t>539/565</t>
  </si>
  <si>
    <t>421,435/461,475/501,515/541,555/581,595/621</t>
  </si>
  <si>
    <t>277/303</t>
  </si>
  <si>
    <t>255/327</t>
  </si>
  <si>
    <t>/423,437/463,477/503,517/533,557/583,597/623</t>
  </si>
  <si>
    <t>279/303</t>
  </si>
  <si>
    <t>515/541,555/571</t>
  </si>
  <si>
    <t>435/461,475/501,515/541,555/581</t>
  </si>
  <si>
    <t>281/303</t>
  </si>
  <si>
    <t>437/463,477/503,517/543,557/583</t>
  </si>
  <si>
    <t>543/569</t>
  </si>
  <si>
    <t>255/329</t>
  </si>
  <si>
    <t>439/465,479/505,519/545,559/585,599/625</t>
  </si>
  <si>
    <t>397/423,437/463,477/503,517/543,557/583</t>
  </si>
  <si>
    <t>283/303</t>
  </si>
  <si>
    <t>439/465,479/505,519/545,559/585</t>
  </si>
  <si>
    <t>390/385</t>
  </si>
  <si>
    <t>392/385</t>
  </si>
  <si>
    <t>390/387</t>
  </si>
  <si>
    <t>267/327</t>
  </si>
  <si>
    <t>265/329</t>
  </si>
  <si>
    <t>269/327</t>
  </si>
  <si>
    <t>297/303</t>
  </si>
  <si>
    <t>453/479,493/519,533/559,573/599</t>
  </si>
  <si>
    <t>279/327</t>
  </si>
  <si>
    <t>539/565,579/605</t>
  </si>
  <si>
    <t>421/447,461/487,501/527,541/567,581/607,621/647</t>
  </si>
  <si>
    <t>281/327</t>
  </si>
  <si>
    <t>423/449,463/489,503/529,543/569,583/609,623/649</t>
  </si>
  <si>
    <t>567/593</t>
  </si>
  <si>
    <t>283/327</t>
  </si>
  <si>
    <t>425/451,465/491,505/531,545/571,585/611,625/651</t>
  </si>
  <si>
    <t>283/329</t>
  </si>
  <si>
    <t>467/493,507/533,547/573,587/613,627/653</t>
  </si>
  <si>
    <t>425/451,465/491,505/531,545/571,585/611</t>
  </si>
  <si>
    <t>303/329</t>
  </si>
  <si>
    <t>465/491,505/531,545/571,585/611</t>
  </si>
  <si>
    <t>571/597</t>
  </si>
  <si>
    <t>283/331</t>
  </si>
  <si>
    <t>467/493,507/533,547/573,587/613</t>
  </si>
  <si>
    <t>303/311</t>
  </si>
  <si>
    <t>594/620</t>
  </si>
  <si>
    <t>622/648</t>
  </si>
  <si>
    <t>241/253</t>
  </si>
  <si>
    <t>636/662</t>
  </si>
  <si>
    <t>608/634</t>
  </si>
  <si>
    <t>227/279</t>
  </si>
  <si>
    <t>622/648,62/688</t>
  </si>
  <si>
    <t>620/646</t>
  </si>
  <si>
    <t>648/674</t>
  </si>
  <si>
    <t>678/704</t>
  </si>
  <si>
    <t>650/676</t>
  </si>
  <si>
    <t>636/662,676/702</t>
  </si>
  <si>
    <t>255/265</t>
  </si>
  <si>
    <t>253/267</t>
  </si>
  <si>
    <t>662/688</t>
  </si>
  <si>
    <t>634/660</t>
  </si>
  <si>
    <t>255/267</t>
  </si>
  <si>
    <t>241/281</t>
  </si>
  <si>
    <t>664/690</t>
  </si>
  <si>
    <t>253/277</t>
  </si>
  <si>
    <t>672/698</t>
  </si>
  <si>
    <t>606/632,646/672,686/712</t>
  </si>
  <si>
    <t>644/670</t>
  </si>
  <si>
    <t>648/674,688/714,728/754</t>
  </si>
  <si>
    <t>227/303</t>
  </si>
  <si>
    <t>566/592,606/632,646/672,686/712</t>
  </si>
  <si>
    <t>702/728</t>
  </si>
  <si>
    <t>648/674,688/714</t>
  </si>
  <si>
    <t>674/700</t>
  </si>
  <si>
    <t>646/672</t>
  </si>
  <si>
    <t>632/658</t>
  </si>
  <si>
    <t>608/634,648/674,688/714</t>
  </si>
  <si>
    <t>650/676,690/716,730/756</t>
  </si>
  <si>
    <t>650/676,690/716</t>
  </si>
  <si>
    <t>676/702</t>
  </si>
  <si>
    <t>267/279</t>
  </si>
  <si>
    <t>662/688,702/728</t>
  </si>
  <si>
    <t>664/690,704/730</t>
  </si>
  <si>
    <t>255/293</t>
  </si>
  <si>
    <t>267/281</t>
  </si>
  <si>
    <t>690/716</t>
  </si>
  <si>
    <t>269/281</t>
  </si>
  <si>
    <t>692/718</t>
  </si>
  <si>
    <t>255/295</t>
  </si>
  <si>
    <t>698/724</t>
  </si>
  <si>
    <t>592/618,632/658,672/698,712/738</t>
  </si>
  <si>
    <t>670/696</t>
  </si>
  <si>
    <t>656/682</t>
  </si>
  <si>
    <t>594/620,634/660,674/700,714/740,754/780</t>
  </si>
  <si>
    <t>674/700,714/740,754/780</t>
  </si>
  <si>
    <t>672/698,712/738</t>
  </si>
  <si>
    <t>632/658,672/698,712/738</t>
  </si>
  <si>
    <t>594/620,634/660,674/700,714/740</t>
  </si>
  <si>
    <t>674/700,714/740</t>
  </si>
  <si>
    <t>676/702,716/742</t>
  </si>
  <si>
    <t>730/756</t>
  </si>
  <si>
    <t>636/662,676/702,716/742</t>
  </si>
  <si>
    <t>594/620,634/660,674/680</t>
  </si>
  <si>
    <t>678/704,718/744</t>
  </si>
  <si>
    <t>704/730</t>
  </si>
  <si>
    <t>706/732</t>
  </si>
  <si>
    <t>684/710</t>
  </si>
  <si>
    <t>606/632,646/672,686/712,726/752</t>
  </si>
  <si>
    <t>608/634,648/674,688/704,728/754</t>
  </si>
  <si>
    <t>283/305</t>
  </si>
  <si>
    <t>722/748</t>
  </si>
  <si>
    <t>578/604,618/644,658/684,698/724,738/764,778/804</t>
  </si>
  <si>
    <t>580/606,620/646,660/686,700/726,740/766,780/806</t>
  </si>
  <si>
    <t>698/724,738/764</t>
  </si>
  <si>
    <t>618/644,658/684,698/724,738/764</t>
  </si>
  <si>
    <t>622/648,662/688,702/628,742/768,782/808</t>
  </si>
  <si>
    <t>580/606,620/646,660/686,700/726,740/766</t>
  </si>
  <si>
    <t>620/646,660/686,700/726,740/766</t>
  </si>
  <si>
    <t>726/752</t>
  </si>
  <si>
    <t>622/648,662/688,702/628,742/768</t>
  </si>
  <si>
    <t>281/305</t>
  </si>
  <si>
    <t>700/726</t>
  </si>
  <si>
    <t>662/688,702/628,742/768</t>
  </si>
  <si>
    <t>728/754</t>
  </si>
  <si>
    <t>664/690,704/730,744/770</t>
  </si>
  <si>
    <t>622/648,662/688,702/728</t>
  </si>
  <si>
    <t>279/311</t>
  </si>
  <si>
    <t>283/307</t>
  </si>
  <si>
    <t>606/632,646/672,686/712,726/752,766/792,806/832</t>
  </si>
  <si>
    <t>750/776</t>
  </si>
  <si>
    <t>608/634,648/674,688/714,728/754,768/794,808/834</t>
  </si>
  <si>
    <t>650/676,690/716,730/756,770/796</t>
  </si>
  <si>
    <t>661/687</t>
  </si>
  <si>
    <t>689/715</t>
  </si>
  <si>
    <t>675/701</t>
  </si>
  <si>
    <t>703/729</t>
  </si>
  <si>
    <t>745/771</t>
  </si>
  <si>
    <t>701/727</t>
  </si>
  <si>
    <t>771/797</t>
  </si>
  <si>
    <t>729/755</t>
  </si>
  <si>
    <t>703/729,743/769</t>
  </si>
  <si>
    <t>731/757</t>
  </si>
  <si>
    <t>773/799</t>
  </si>
  <si>
    <t>Sample 1</t>
  </si>
  <si>
    <t>Sample 2</t>
  </si>
  <si>
    <t>Sample 3</t>
  </si>
  <si>
    <t>Sample 4</t>
  </si>
  <si>
    <t>Sample 5</t>
  </si>
  <si>
    <t>Average</t>
  </si>
  <si>
    <t>Variation</t>
  </si>
  <si>
    <t>Coefficient of Variation</t>
  </si>
  <si>
    <t>Highlight if CV &gt; 20%</t>
  </si>
  <si>
    <t>Double Bond 1</t>
  </si>
  <si>
    <t>Double Bond 2</t>
  </si>
  <si>
    <t>PE P-36:4</t>
  </si>
  <si>
    <t>PE P-36:1</t>
  </si>
  <si>
    <t>PE P-38:6</t>
  </si>
  <si>
    <t>PE P-38:5</t>
  </si>
  <si>
    <t>PE P-38:4</t>
  </si>
  <si>
    <t>PE P-40:7</t>
  </si>
  <si>
    <t>PE P-40:6</t>
  </si>
  <si>
    <t>PE O-34:3</t>
  </si>
  <si>
    <t>PC O-32:1</t>
  </si>
  <si>
    <t>PC O-34:2</t>
  </si>
  <si>
    <t>PC O-34:1</t>
  </si>
  <si>
    <t>PC O-36:5</t>
  </si>
  <si>
    <t>PC O-36:4</t>
  </si>
  <si>
    <t>PC O-38:7</t>
  </si>
  <si>
    <t>PC O-38:6</t>
  </si>
  <si>
    <t>PC O-38:5</t>
  </si>
  <si>
    <t>PC O-38:4</t>
  </si>
  <si>
    <t>PC O-38:3</t>
  </si>
  <si>
    <t>SM 34:2;O2</t>
  </si>
  <si>
    <t>SM 34:1;O2</t>
  </si>
  <si>
    <t>SM 35:1;O2</t>
  </si>
  <si>
    <t>SM 36:2;O2</t>
  </si>
  <si>
    <t>SM 36:1;O2</t>
  </si>
  <si>
    <t>SM 38:1;O2</t>
  </si>
  <si>
    <t>SM 40:2;O2</t>
  </si>
  <si>
    <t>SM 40:1;O2</t>
  </si>
  <si>
    <t>SM 42:3;O2</t>
  </si>
  <si>
    <t>SM 42:2;O2</t>
  </si>
  <si>
    <t>SM 42:1;O2</t>
  </si>
  <si>
    <t>18:2;O2</t>
  </si>
  <si>
    <t>24:0</t>
  </si>
  <si>
    <t>24:1</t>
  </si>
  <si>
    <t>18:1;O2</t>
  </si>
  <si>
    <t>24:2</t>
  </si>
  <si>
    <t>Highlight if CV of technical repeats within 15%~25%</t>
  </si>
  <si>
    <t>Highlight if the data is discarded due to 1) CV of technical repeats &gt; 25%; or 2) high deviation compared with other samples</t>
  </si>
  <si>
    <t>[M-H]-</t>
  </si>
  <si>
    <t>Neg peak</t>
  </si>
  <si>
    <t>Diagnostic Peak</t>
  </si>
  <si>
    <t>Double Bond</t>
  </si>
  <si>
    <t>7</t>
  </si>
  <si>
    <t>PE P-34:2</t>
  </si>
  <si>
    <t>364/337</t>
  </si>
  <si>
    <t>388/313</t>
  </si>
  <si>
    <t>PE P-34:1</t>
  </si>
  <si>
    <t>364/339</t>
  </si>
  <si>
    <t>390/313</t>
  </si>
  <si>
    <t>465/491, 505/531</t>
  </si>
  <si>
    <t>388/337</t>
  </si>
  <si>
    <t>PE P-36:2</t>
  </si>
  <si>
    <t>392/337</t>
  </si>
  <si>
    <t>390/339</t>
  </si>
  <si>
    <t>PE O-36:2</t>
  </si>
  <si>
    <t>16:1e</t>
  </si>
  <si>
    <t>14:1e</t>
  </si>
  <si>
    <t>PE 35:1</t>
  </si>
  <si>
    <t>PE O-36:1</t>
  </si>
  <si>
    <t>PE P-37:5</t>
  </si>
  <si>
    <t>378/361</t>
  </si>
  <si>
    <t>17:0p</t>
  </si>
  <si>
    <t>451/477,491/517,531/557</t>
  </si>
  <si>
    <t>281/279</t>
  </si>
  <si>
    <t>523/549</t>
  </si>
  <si>
    <t>PE O-38:5</t>
  </si>
  <si>
    <t>PE O-38:4</t>
  </si>
  <si>
    <t>331</t>
  </si>
  <si>
    <t>18:0e</t>
  </si>
  <si>
    <t>PE 37:3</t>
  </si>
  <si>
    <t>279/295</t>
  </si>
  <si>
    <t>PE 37:2</t>
  </si>
  <si>
    <t>279/297</t>
  </si>
  <si>
    <t>PE P-39:6</t>
  </si>
  <si>
    <t>378/385</t>
  </si>
  <si>
    <t>PE P-39:5</t>
  </si>
  <si>
    <t>515/541,555/581</t>
  </si>
  <si>
    <t>PE P-40:8</t>
  </si>
  <si>
    <t>398/385</t>
  </si>
  <si>
    <t>227/253</t>
  </si>
  <si>
    <t>255/253</t>
  </si>
  <si>
    <t>622/648,662/688</t>
  </si>
  <si>
    <t>251/255</t>
  </si>
  <si>
    <t>16:2</t>
  </si>
  <si>
    <t>7,10</t>
  </si>
  <si>
    <t>253/253</t>
  </si>
  <si>
    <t>PC 33:4</t>
  </si>
  <si>
    <t>PC O-34:4</t>
  </si>
  <si>
    <t>PC O-34:3</t>
  </si>
  <si>
    <t>PC 33:3</t>
  </si>
  <si>
    <t>267/255</t>
  </si>
  <si>
    <t>PC O-36:6</t>
  </si>
  <si>
    <t>580/606,620/646,660/686,700/726</t>
  </si>
  <si>
    <t>PC O-36:3</t>
  </si>
  <si>
    <t>660/686</t>
  </si>
  <si>
    <t>PC O-36:2</t>
  </si>
  <si>
    <t>18:1e</t>
  </si>
  <si>
    <t>203/279</t>
  </si>
  <si>
    <t>694/720</t>
  </si>
  <si>
    <t>PC O-40:9</t>
  </si>
  <si>
    <t>PC O-40:8</t>
  </si>
  <si>
    <t>PC O-40:7</t>
  </si>
  <si>
    <t>PC O-40:6</t>
  </si>
  <si>
    <t>PC 40:8</t>
  </si>
  <si>
    <t>PC 40:5</t>
  </si>
  <si>
    <t>650/676,690/716,730/756,770/796,810/836</t>
  </si>
  <si>
    <t>608/634,648/674,688/714,728/754,768/794</t>
  </si>
  <si>
    <t>303/309</t>
  </si>
  <si>
    <t>648/674,688/714,728/754,768/794</t>
  </si>
  <si>
    <t>754/780</t>
  </si>
  <si>
    <t>SM 33:1;O2</t>
  </si>
  <si>
    <t>SM 38:2;O2</t>
  </si>
  <si>
    <t>717/743</t>
  </si>
  <si>
    <t>SM 39:1;O2</t>
  </si>
  <si>
    <t>22:1</t>
  </si>
  <si>
    <t>22:0</t>
  </si>
  <si>
    <t>n-6, n-9</t>
  </si>
  <si>
    <t>Fatty acid 1</t>
  </si>
  <si>
    <t>Fatty acid 2</t>
  </si>
  <si>
    <t>PE 33:1</t>
  </si>
  <si>
    <t>PE O-36:5</t>
  </si>
  <si>
    <t>PE O-36:4</t>
  </si>
  <si>
    <t>PE O-36:3</t>
  </si>
  <si>
    <t>279</t>
  </si>
  <si>
    <t>PE O-38:6</t>
  </si>
  <si>
    <t>PE 39:5</t>
  </si>
  <si>
    <t>295/303</t>
  </si>
  <si>
    <t>SM 42:2</t>
  </si>
  <si>
    <t>PE O-41:6</t>
  </si>
  <si>
    <t>241/279</t>
  </si>
  <si>
    <t>660/686,700/726</t>
  </si>
  <si>
    <t>279/269</t>
  </si>
  <si>
    <t>281/269</t>
  </si>
  <si>
    <t>PC 36:6</t>
  </si>
  <si>
    <t>594/620,634/660,674/700</t>
  </si>
  <si>
    <t>241/327</t>
  </si>
  <si>
    <t>608/634,648/674,688/714,728/754</t>
  </si>
  <si>
    <t>19:3</t>
  </si>
  <si>
    <t>692/718,732/758</t>
  </si>
  <si>
    <t>698/714,738/764</t>
  </si>
  <si>
    <t>622/648,662/688,702/728,742/768,782/808</t>
  </si>
  <si>
    <t>279/305</t>
  </si>
  <si>
    <t>700/726,740/766</t>
  </si>
  <si>
    <t>658/684,698/724,738/764</t>
  </si>
  <si>
    <t>622/648,662/688,702/728,742/767</t>
  </si>
  <si>
    <t>706/732,746/772</t>
  </si>
  <si>
    <t>11,14</t>
  </si>
  <si>
    <t>281/309</t>
  </si>
  <si>
    <t>PC 39:5</t>
  </si>
  <si>
    <t>722/748,762/788</t>
  </si>
  <si>
    <t>604/630,644/670,684/710,724/750,764/790,804/830</t>
  </si>
  <si>
    <t>SM 37:1;O2</t>
  </si>
  <si>
    <t>390/311</t>
  </si>
  <si>
    <t>PE O-35:3</t>
  </si>
  <si>
    <t>PE P-35:1</t>
  </si>
  <si>
    <t>378/339</t>
  </si>
  <si>
    <t>305</t>
  </si>
  <si>
    <t>437/463,477/503,517/543</t>
  </si>
  <si>
    <t>303</t>
  </si>
  <si>
    <t>/423,437/463,477/503,517/543</t>
  </si>
  <si>
    <t>477/503,517/543</t>
  </si>
  <si>
    <t>392/339</t>
  </si>
  <si>
    <t>364/367</t>
  </si>
  <si>
    <t>PE O-37:5</t>
  </si>
  <si>
    <t>PE O-37:4</t>
  </si>
  <si>
    <t>PE O-37:3</t>
  </si>
  <si>
    <t>PE O-37:2</t>
  </si>
  <si>
    <t>PE P-38:2</t>
  </si>
  <si>
    <t>390/367</t>
  </si>
  <si>
    <t>PE P-38:1</t>
  </si>
  <si>
    <t>392/367</t>
  </si>
  <si>
    <t>255/331</t>
  </si>
  <si>
    <t>PE 38:3</t>
  </si>
  <si>
    <t>439/465,479/505,519/545</t>
  </si>
  <si>
    <t>481/507,521/547,561/587</t>
  </si>
  <si>
    <t>281/307</t>
  </si>
  <si>
    <t>521/547,561/587</t>
  </si>
  <si>
    <t>547/573</t>
  </si>
  <si>
    <t>PE 38:2</t>
  </si>
  <si>
    <t>549/575</t>
  </si>
  <si>
    <t>PE 38:1</t>
  </si>
  <si>
    <t>283/309</t>
  </si>
  <si>
    <t>551/577</t>
  </si>
  <si>
    <t>PE P-40:4</t>
  </si>
  <si>
    <t>392/389</t>
  </si>
  <si>
    <t>PE 39:2</t>
  </si>
  <si>
    <t>PE 39:1</t>
  </si>
  <si>
    <t>537/563</t>
  </si>
  <si>
    <t>PC O-31:2</t>
  </si>
  <si>
    <t>PC O-33:3</t>
  </si>
  <si>
    <t>PC 32:3</t>
  </si>
  <si>
    <t>PC O-33:2</t>
  </si>
  <si>
    <t>255/307</t>
  </si>
  <si>
    <t>PC O-36:1</t>
  </si>
  <si>
    <t>PC O-38:2</t>
  </si>
  <si>
    <t>PC 37:1</t>
  </si>
  <si>
    <t>732/758</t>
  </si>
  <si>
    <t>PC 38:1</t>
  </si>
  <si>
    <t>281/311</t>
  </si>
  <si>
    <t>PC 40:3</t>
  </si>
  <si>
    <t>PC 40:2</t>
  </si>
  <si>
    <t>PC 40:1</t>
  </si>
  <si>
    <t>281/339</t>
  </si>
  <si>
    <t>SM 40:3;O2</t>
  </si>
  <si>
    <t>SM 41:2;O2</t>
  </si>
  <si>
    <t>SM 41:1;O2</t>
  </si>
  <si>
    <t>705/731</t>
  </si>
  <si>
    <t>PE O-34:2</t>
  </si>
  <si>
    <t>PE O-34:1</t>
  </si>
  <si>
    <t>453/479,493/519,533-559</t>
  </si>
  <si>
    <t>535/561</t>
  </si>
  <si>
    <t>267/309</t>
  </si>
  <si>
    <t>PE O-39:6</t>
  </si>
  <si>
    <t>515/531,555/581</t>
  </si>
  <si>
    <t>435/461,475/501,515/531,555/581</t>
  </si>
  <si>
    <t>/423,437/463,477/503,517/543,557/583</t>
  </si>
  <si>
    <t>PE O-39:4</t>
  </si>
  <si>
    <t>PE P-40:2</t>
  </si>
  <si>
    <t>390/395</t>
  </si>
  <si>
    <t>239/255</t>
  </si>
  <si>
    <t>15:1</t>
  </si>
  <si>
    <t>606/632</t>
  </si>
  <si>
    <t>PC O-33:1</t>
  </si>
  <si>
    <t>267/283</t>
  </si>
  <si>
    <t>566/592,606/632,646/672,686/712,726/752,766/792</t>
  </si>
  <si>
    <t>622/648,662/688,702/728,742/768</t>
  </si>
  <si>
    <t>255/337</t>
  </si>
  <si>
    <t>281/331</t>
  </si>
  <si>
    <t>691/717</t>
  </si>
  <si>
    <t>SM 42:0;O2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</si>
</sst>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5">
    <font>
      <sz val="11"/>
      <color theme="1"/>
      <name val="Calibri"/>
      <family val="2"/>
      <charset val="134"/>
      <scheme val="minor"/>
    </font>
    <font>
      <sz val="11"/>
      <name val="Calibri"/>
      <family val="2"/>
      <scheme val="minor"/>
    </font>
    <font>
      <sz val="11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/>
  </cellStyleXfs>
  <cellXfs count="4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20" fontId="0" fillId="0" borderId="0" xfId="0" applyNumberFormat="1" applyFill="1"/>
    <xf numFmtId="0" fontId="0" fillId="0" borderId="0" xfId="0" applyNumberFormat="1" applyFill="1"/>
    <xf numFmtId="11" fontId="0" fillId="0" borderId="0" xfId="0" applyNumberFormat="1" applyFill="1"/>
    <xf numFmtId="11" fontId="0" fillId="2" borderId="0" xfId="0" applyNumberFormat="1" applyFill="1"/>
    <xf numFmtId="11" fontId="2" fillId="0" borderId="0" xfId="0" applyNumberFormat="1" applyFont="1" applyFill="1"/>
    <xf numFmtId="0" fontId="0" fillId="0" borderId="0" xfId="0" applyFill="1" applyBorder="1" applyAlignment="1">
      <alignment horizontal="left"/>
    </xf>
    <xf numFmtId="11" fontId="0" fillId="3" borderId="0" xfId="0" applyNumberFormat="1" applyFill="1"/>
    <xf numFmtId="165" fontId="0" fillId="0" borderId="0" xfId="0" applyNumberFormat="1" applyFill="1"/>
    <xf numFmtId="0" fontId="3" fillId="4" borderId="0" xfId="1"/>
    <xf numFmtId="0" fontId="0" fillId="3" borderId="0" xfId="0" applyFill="1"/>
    <xf numFmtId="0" fontId="0" fillId="2" borderId="0" xfId="0" applyFill="1"/>
    <xf numFmtId="0" fontId="0" fillId="5" borderId="0" xfId="0" applyFill="1"/>
    <xf numFmtId="49" fontId="0" fillId="5" borderId="0" xfId="0" applyNumberFormat="1" applyFill="1"/>
    <xf numFmtId="49" fontId="0" fillId="0" borderId="0" xfId="0" applyNumberFormat="1"/>
    <xf numFmtId="11" fontId="0" fillId="5" borderId="0" xfId="0" applyNumberFormat="1" applyFill="1"/>
    <xf numFmtId="49" fontId="1" fillId="0" borderId="0" xfId="0" applyNumberFormat="1" applyFont="1" applyFill="1"/>
    <xf numFmtId="11" fontId="0" fillId="0" borderId="0" xfId="0" applyNumberFormat="1"/>
    <xf numFmtId="20" fontId="0" fillId="0" borderId="0" xfId="0" applyNumberFormat="1"/>
    <xf numFmtId="0" fontId="0" fillId="0" borderId="0" xfId="0" applyNumberFormat="1"/>
    <xf numFmtId="165" fontId="0" fillId="0" borderId="0" xfId="0" applyNumberFormat="1"/>
    <xf numFmtId="0" fontId="4" fillId="0" borderId="0" xfId="2"/>
    <xf numFmtId="0" fontId="4" fillId="0" borderId="0" xfId="2" applyFill="1"/>
    <xf numFmtId="49" fontId="4" fillId="0" borderId="0" xfId="2" applyNumberFormat="1" applyFill="1"/>
    <xf numFmtId="49" fontId="4" fillId="0" borderId="0" xfId="2" applyNumberFormat="1"/>
    <xf numFmtId="165" fontId="4" fillId="0" borderId="0" xfId="2" applyNumberFormat="1" applyFill="1"/>
    <xf numFmtId="11" fontId="4" fillId="0" borderId="0" xfId="2" applyNumberFormat="1" applyFill="1"/>
    <xf numFmtId="165" fontId="4" fillId="0" borderId="0" xfId="2" applyNumberFormat="1"/>
    <xf numFmtId="0" fontId="4" fillId="3" borderId="0" xfId="2" applyFill="1"/>
    <xf numFmtId="0" fontId="4" fillId="2" borderId="0" xfId="2" applyFill="1"/>
    <xf numFmtId="49" fontId="4" fillId="5" borderId="0" xfId="2" applyNumberFormat="1" applyFill="1"/>
    <xf numFmtId="0" fontId="4" fillId="0" borderId="0" xfId="2" applyFill="1" applyBorder="1" applyAlignment="1">
      <alignment horizontal="left"/>
    </xf>
    <xf numFmtId="0" fontId="1" fillId="0" borderId="0" xfId="2" applyFont="1" applyFill="1"/>
    <xf numFmtId="11" fontId="4" fillId="0" borderId="0" xfId="2" applyNumberFormat="1" applyFill="1" applyBorder="1"/>
    <xf numFmtId="0" fontId="4" fillId="0" borderId="0" xfId="2" applyNumberFormat="1" applyFill="1"/>
    <xf numFmtId="20" fontId="4" fillId="0" borderId="0" xfId="2" applyNumberFormat="1" applyFill="1"/>
    <xf numFmtId="11" fontId="1" fillId="2" borderId="0" xfId="2" applyNumberFormat="1" applyFont="1" applyFill="1"/>
    <xf numFmtId="11" fontId="4" fillId="2" borderId="0" xfId="2" applyNumberFormat="1" applyFill="1"/>
    <xf numFmtId="164" fontId="0" fillId="5" borderId="0" xfId="0" applyNumberFormat="1" applyFill="1"/>
  </cellXfs>
  <cellStyles count="3">
    <cellStyle name="差" xfId="1" builtinId="27"/>
    <cellStyle name="常规" xfId="0" builtinId="0"/>
    <cellStyle name="常规 2" xfId="2"/>
  </cellStyles>
  <dxfs count="2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5"/>
  <sheetViews>
    <sheetView tabSelected="1" workbookViewId="0">
      <pane xSplit="1" topLeftCell="E1" activePane="topRight" state="frozen"/>
      <selection pane="topRight"/>
    </sheetView>
  </sheetViews>
  <sheetFormatPr defaultRowHeight="14.4"/>
  <cols>
    <col min="1" max="1" width="8.88671875" style="1"/>
    <col min="2" max="2" width="8.109375" style="1" customWidth="1"/>
    <col min="3" max="3" width="9.77734375" style="1" customWidth="1"/>
    <col min="4" max="4" width="10.109375" style="41" customWidth="1"/>
    <col min="5" max="5" width="7.77734375" style="1" customWidth="1"/>
    <col min="6" max="6" width="8.88671875" style="1"/>
    <col min="7" max="7" width="7.109375" style="2" customWidth="1"/>
    <col min="8" max="8" width="6.77734375" style="2" customWidth="1"/>
    <col min="9" max="9" width="8.33203125" style="1" customWidth="1"/>
    <col min="10" max="10" width="9.6640625" style="1" customWidth="1"/>
    <col min="11" max="11" width="9.77734375" style="1" customWidth="1"/>
    <col min="12" max="13" width="6.109375" style="1" customWidth="1"/>
    <col min="14" max="14" width="9.6640625" style="1" customWidth="1"/>
    <col min="15" max="20" width="8.88671875" style="1"/>
    <col min="21" max="21" width="10.5546875" style="1" customWidth="1"/>
    <col min="22" max="22" width="8.88671875" style="1"/>
    <col min="23" max="23" width="8.88671875" style="11"/>
    <col min="24" max="16384" width="8.88671875" style="1"/>
  </cols>
  <sheetData>
    <row r="1" spans="1:24">
      <c r="A1" s="1" t="s">
        <v>3</v>
      </c>
      <c r="B1" s="1" t="s">
        <v>118</v>
      </c>
      <c r="C1" s="1" t="s">
        <v>119</v>
      </c>
      <c r="D1" s="41" t="s">
        <v>120</v>
      </c>
      <c r="E1" s="1" t="s">
        <v>121</v>
      </c>
      <c r="F1" s="1" t="s">
        <v>122</v>
      </c>
      <c r="G1" s="2" t="s">
        <v>25</v>
      </c>
      <c r="H1" s="2" t="s">
        <v>26</v>
      </c>
      <c r="I1" s="2" t="s">
        <v>123</v>
      </c>
      <c r="J1" s="2" t="s">
        <v>124</v>
      </c>
      <c r="K1" s="2" t="s">
        <v>125</v>
      </c>
      <c r="L1" s="2" t="s">
        <v>333</v>
      </c>
      <c r="M1" s="2" t="s">
        <v>334</v>
      </c>
      <c r="N1" s="2"/>
      <c r="O1" s="1" t="s">
        <v>324</v>
      </c>
      <c r="P1" s="1" t="s">
        <v>325</v>
      </c>
      <c r="Q1" s="1" t="s">
        <v>326</v>
      </c>
      <c r="R1" s="1" t="s">
        <v>327</v>
      </c>
      <c r="S1" s="1" t="s">
        <v>328</v>
      </c>
      <c r="U1" s="1" t="s">
        <v>329</v>
      </c>
      <c r="V1" s="1" t="s">
        <v>330</v>
      </c>
      <c r="W1" s="11" t="s">
        <v>331</v>
      </c>
      <c r="X1" s="12" t="s">
        <v>332</v>
      </c>
    </row>
    <row r="2" spans="1:24">
      <c r="A2" s="1" t="s">
        <v>4</v>
      </c>
      <c r="B2" s="1">
        <v>690.50683000000004</v>
      </c>
      <c r="C2" s="6">
        <v>155000</v>
      </c>
      <c r="D2" s="41">
        <v>1.201767646692159E-2</v>
      </c>
      <c r="E2" s="1">
        <v>688.49228000000005</v>
      </c>
      <c r="F2" s="1" t="s">
        <v>126</v>
      </c>
      <c r="G2" s="2" t="s">
        <v>27</v>
      </c>
      <c r="H2" s="2" t="s">
        <v>1</v>
      </c>
      <c r="I2" s="1">
        <v>748.54870000000005</v>
      </c>
      <c r="J2" s="2" t="s">
        <v>127</v>
      </c>
      <c r="L2" s="1">
        <v>9</v>
      </c>
      <c r="M2" s="2"/>
      <c r="N2" s="2"/>
      <c r="O2" s="6">
        <v>0.85837046962430452</v>
      </c>
      <c r="P2" s="6">
        <v>0.86653168162873184</v>
      </c>
      <c r="Q2" s="6">
        <v>0.8673735404647841</v>
      </c>
      <c r="R2" s="6">
        <v>0.85746234801706089</v>
      </c>
      <c r="S2" s="6">
        <v>0.8520159978823495</v>
      </c>
      <c r="T2" s="6"/>
      <c r="U2" s="1">
        <f>AVERAGE(O2:S2)</f>
        <v>0.86035080752344617</v>
      </c>
      <c r="V2" s="1">
        <f>_xlfn.STDEV.P(O2:S2)</f>
        <v>5.8181779096013577E-3</v>
      </c>
      <c r="W2" s="11">
        <f>V2/U2</f>
        <v>6.7625645942603497E-3</v>
      </c>
      <c r="X2" s="13" t="s">
        <v>369</v>
      </c>
    </row>
    <row r="3" spans="1:24">
      <c r="A3" s="1" t="s">
        <v>4</v>
      </c>
      <c r="B3" s="1">
        <v>690.50683000000004</v>
      </c>
      <c r="C3" s="6">
        <v>155000</v>
      </c>
      <c r="D3" s="41">
        <v>1.201767646692159E-2</v>
      </c>
      <c r="E3" s="1">
        <v>688.49228000000005</v>
      </c>
      <c r="F3" s="1" t="s">
        <v>126</v>
      </c>
      <c r="G3" s="2" t="s">
        <v>27</v>
      </c>
      <c r="H3" s="2" t="s">
        <v>1</v>
      </c>
      <c r="I3" s="1">
        <v>748.54870000000005</v>
      </c>
      <c r="J3" s="2" t="s">
        <v>128</v>
      </c>
      <c r="L3" s="1">
        <v>7</v>
      </c>
      <c r="M3" s="2"/>
      <c r="N3" s="2"/>
      <c r="O3" s="6">
        <v>0.14162953037569548</v>
      </c>
      <c r="P3" s="6">
        <v>0.13346831837126813</v>
      </c>
      <c r="Q3" s="6">
        <v>0.13262645953521598</v>
      </c>
      <c r="R3" s="6">
        <v>0.14253765198293905</v>
      </c>
      <c r="S3" s="6">
        <v>0.1479840021176505</v>
      </c>
      <c r="T3" s="6"/>
      <c r="U3" s="1">
        <f>AVERAGE(O3:S3)</f>
        <v>0.13964919247655383</v>
      </c>
      <c r="V3" s="1">
        <f>_xlfn.STDEV.P(O3:S3)</f>
        <v>5.8181779096013377E-3</v>
      </c>
      <c r="W3" s="11">
        <f>V3/U3</f>
        <v>4.1662810979577782E-2</v>
      </c>
      <c r="X3" s="14" t="s">
        <v>370</v>
      </c>
    </row>
    <row r="4" spans="1:24">
      <c r="A4" s="1" t="s">
        <v>342</v>
      </c>
      <c r="B4" s="1">
        <v>700.52756719161198</v>
      </c>
      <c r="C4" s="6">
        <v>27900</v>
      </c>
      <c r="D4" s="41">
        <v>2.1631817640458862E-3</v>
      </c>
      <c r="E4" s="1">
        <v>698.51301719161199</v>
      </c>
      <c r="I4" s="1">
        <v>758.569437191612</v>
      </c>
      <c r="J4" s="2"/>
      <c r="M4" s="2"/>
      <c r="N4" s="2"/>
      <c r="O4" s="6"/>
      <c r="P4" s="6"/>
      <c r="Q4" s="6"/>
      <c r="R4" s="6"/>
      <c r="S4" s="6"/>
      <c r="T4" s="6"/>
    </row>
    <row r="5" spans="1:24">
      <c r="A5" s="1" t="s">
        <v>5</v>
      </c>
      <c r="B5" s="1">
        <v>714.50683000000004</v>
      </c>
      <c r="C5" s="6">
        <v>433000</v>
      </c>
      <c r="D5" s="41">
        <v>3.3571960710819665E-2</v>
      </c>
      <c r="E5" s="1">
        <v>712.49228000000005</v>
      </c>
      <c r="F5" s="1" t="s">
        <v>129</v>
      </c>
      <c r="G5" s="2" t="s">
        <v>27</v>
      </c>
      <c r="H5" s="2" t="s">
        <v>28</v>
      </c>
      <c r="I5" s="1">
        <v>772.54870000000005</v>
      </c>
      <c r="J5" s="2" t="s">
        <v>130</v>
      </c>
      <c r="K5" s="2" t="s">
        <v>131</v>
      </c>
      <c r="L5" s="1">
        <v>9</v>
      </c>
      <c r="M5" s="2" t="s">
        <v>38</v>
      </c>
      <c r="N5" s="2"/>
      <c r="O5" s="6"/>
      <c r="P5" s="6"/>
      <c r="Q5" s="6"/>
      <c r="R5" s="6"/>
      <c r="S5" s="6"/>
      <c r="T5" s="6"/>
    </row>
    <row r="6" spans="1:24">
      <c r="A6" s="1" t="s">
        <v>5</v>
      </c>
      <c r="B6" s="1">
        <v>714.50683000000004</v>
      </c>
      <c r="C6" s="6">
        <v>433000</v>
      </c>
      <c r="D6" s="41">
        <v>3.3571960710819665E-2</v>
      </c>
      <c r="E6" s="1">
        <v>712.49228000000005</v>
      </c>
      <c r="F6" s="1" t="s">
        <v>129</v>
      </c>
      <c r="G6" s="2" t="s">
        <v>27</v>
      </c>
      <c r="H6" s="2" t="s">
        <v>28</v>
      </c>
      <c r="I6" s="1">
        <v>772.54870000000005</v>
      </c>
      <c r="J6" s="2" t="s">
        <v>132</v>
      </c>
      <c r="K6" s="2" t="s">
        <v>131</v>
      </c>
      <c r="L6" s="1">
        <v>7</v>
      </c>
      <c r="M6" s="2" t="s">
        <v>38</v>
      </c>
      <c r="N6" s="2"/>
      <c r="O6" s="6"/>
      <c r="P6" s="6"/>
      <c r="Q6" s="6"/>
      <c r="R6" s="6"/>
      <c r="S6" s="6"/>
      <c r="T6" s="6"/>
    </row>
    <row r="7" spans="1:24">
      <c r="A7" s="1" t="s">
        <v>5</v>
      </c>
      <c r="B7" s="1">
        <v>714.50683000000004</v>
      </c>
      <c r="C7" s="6">
        <v>433000</v>
      </c>
      <c r="D7" s="41">
        <v>3.3571960710819665E-2</v>
      </c>
      <c r="E7" s="1">
        <v>712.49228000000005</v>
      </c>
      <c r="F7" s="1" t="s">
        <v>133</v>
      </c>
      <c r="G7" s="2" t="s">
        <v>1</v>
      </c>
      <c r="H7" s="2" t="s">
        <v>29</v>
      </c>
      <c r="I7" s="1">
        <v>772.54870000000005</v>
      </c>
      <c r="J7" s="2"/>
      <c r="K7" s="2" t="s">
        <v>134</v>
      </c>
      <c r="M7" s="2" t="s">
        <v>39</v>
      </c>
      <c r="N7" s="2"/>
      <c r="O7" s="6"/>
      <c r="P7" s="6"/>
      <c r="Q7" s="6"/>
      <c r="R7" s="6"/>
      <c r="S7" s="6"/>
      <c r="T7" s="6"/>
    </row>
    <row r="8" spans="1:24">
      <c r="A8" s="1" t="s">
        <v>5</v>
      </c>
      <c r="B8" s="1">
        <v>714.50683000000004</v>
      </c>
      <c r="C8" s="6">
        <v>433000</v>
      </c>
      <c r="D8" s="41">
        <v>3.3571960710819665E-2</v>
      </c>
      <c r="E8" s="1">
        <v>712.49228000000005</v>
      </c>
      <c r="F8" s="1" t="s">
        <v>133</v>
      </c>
      <c r="G8" s="2" t="s">
        <v>1</v>
      </c>
      <c r="H8" s="2" t="s">
        <v>29</v>
      </c>
      <c r="I8" s="1">
        <v>772.54870000000005</v>
      </c>
      <c r="J8" s="2"/>
      <c r="K8" s="2" t="s">
        <v>135</v>
      </c>
      <c r="M8" s="2" t="s">
        <v>41</v>
      </c>
      <c r="N8" s="2"/>
      <c r="O8" s="6"/>
      <c r="P8" s="6"/>
      <c r="Q8" s="6"/>
      <c r="R8" s="6"/>
      <c r="S8" s="6"/>
      <c r="T8" s="6"/>
    </row>
    <row r="9" spans="1:24">
      <c r="A9" s="1" t="s">
        <v>48</v>
      </c>
      <c r="B9" s="1">
        <v>716.52247999999997</v>
      </c>
      <c r="C9" s="6">
        <v>4670000</v>
      </c>
      <c r="D9" s="41">
        <v>0.36208096193886335</v>
      </c>
      <c r="E9" s="1">
        <v>714.50792999999999</v>
      </c>
      <c r="F9" s="1" t="s">
        <v>136</v>
      </c>
      <c r="G9" s="2" t="s">
        <v>1</v>
      </c>
      <c r="H9" s="2" t="s">
        <v>28</v>
      </c>
      <c r="I9" s="1">
        <v>774.56434999999999</v>
      </c>
      <c r="K9" s="2" t="s">
        <v>137</v>
      </c>
      <c r="M9" s="2" t="s">
        <v>38</v>
      </c>
      <c r="N9" s="2"/>
      <c r="O9" s="6"/>
      <c r="P9" s="6"/>
      <c r="Q9" s="6"/>
      <c r="R9" s="6"/>
      <c r="S9" s="6"/>
      <c r="T9" s="6"/>
    </row>
    <row r="10" spans="1:24">
      <c r="A10" s="1" t="s">
        <v>48</v>
      </c>
      <c r="B10" s="1">
        <v>716.52247999999997</v>
      </c>
      <c r="C10" s="6">
        <v>4670000</v>
      </c>
      <c r="D10" s="41">
        <v>0.36208096193886335</v>
      </c>
      <c r="E10" s="1">
        <v>714.50792999999999</v>
      </c>
      <c r="F10" s="1" t="s">
        <v>138</v>
      </c>
      <c r="G10" s="2" t="s">
        <v>27</v>
      </c>
      <c r="H10" s="2" t="s">
        <v>0</v>
      </c>
      <c r="I10" s="1">
        <v>774.56434999999999</v>
      </c>
      <c r="J10" s="2" t="s">
        <v>139</v>
      </c>
      <c r="L10" s="1">
        <v>7</v>
      </c>
      <c r="M10" s="1">
        <v>9</v>
      </c>
      <c r="O10" s="6"/>
      <c r="P10" s="6"/>
      <c r="Q10" s="6"/>
      <c r="R10" s="6"/>
      <c r="S10" s="6"/>
      <c r="T10" s="6"/>
    </row>
    <row r="11" spans="1:24">
      <c r="A11" s="1" t="s">
        <v>48</v>
      </c>
      <c r="B11" s="1">
        <v>716.52247999999997</v>
      </c>
      <c r="C11" s="6">
        <v>4670000</v>
      </c>
      <c r="D11" s="41">
        <v>0.36208096193886335</v>
      </c>
      <c r="E11" s="1">
        <v>714.50792999999999</v>
      </c>
      <c r="F11" s="1" t="s">
        <v>138</v>
      </c>
      <c r="G11" s="2" t="s">
        <v>27</v>
      </c>
      <c r="H11" s="2" t="s">
        <v>0</v>
      </c>
      <c r="I11" s="1">
        <v>774.56434999999999</v>
      </c>
      <c r="J11" s="2" t="s">
        <v>140</v>
      </c>
      <c r="L11" s="1">
        <v>9</v>
      </c>
      <c r="M11" s="1">
        <v>11</v>
      </c>
      <c r="Q11" s="6"/>
    </row>
    <row r="12" spans="1:24">
      <c r="A12" s="1" t="s">
        <v>6</v>
      </c>
      <c r="B12" s="1">
        <v>718.53813000000002</v>
      </c>
      <c r="C12" s="6">
        <v>572290</v>
      </c>
      <c r="D12" s="41">
        <v>4.437158751777133E-2</v>
      </c>
      <c r="E12" s="1">
        <v>716.52358000000004</v>
      </c>
      <c r="F12" s="1" t="s">
        <v>141</v>
      </c>
      <c r="G12" s="2" t="s">
        <v>1</v>
      </c>
      <c r="H12" s="2" t="s">
        <v>0</v>
      </c>
      <c r="I12" s="1">
        <v>776.58</v>
      </c>
      <c r="J12" s="2" t="s">
        <v>127</v>
      </c>
      <c r="M12" s="1">
        <v>9</v>
      </c>
      <c r="O12" s="6">
        <v>0.63711752523139797</v>
      </c>
      <c r="P12" s="6">
        <v>0.60972813355310251</v>
      </c>
      <c r="Q12" s="6">
        <v>0.64336594128698221</v>
      </c>
      <c r="R12" s="6">
        <v>0.6316227754741629</v>
      </c>
      <c r="S12" s="6">
        <v>0.64327984432746999</v>
      </c>
      <c r="T12" s="6"/>
      <c r="U12" s="1">
        <f>AVERAGE(O12:S12)</f>
        <v>0.63302284397462305</v>
      </c>
      <c r="V12" s="1">
        <f>_xlfn.STDEV.P(O12:S12)</f>
        <v>1.2438294563759902E-2</v>
      </c>
      <c r="W12" s="11">
        <f>V12/U12</f>
        <v>1.9649045341969578E-2</v>
      </c>
    </row>
    <row r="13" spans="1:24">
      <c r="A13" s="1" t="s">
        <v>6</v>
      </c>
      <c r="B13" s="1">
        <v>718.53813000000002</v>
      </c>
      <c r="C13" s="6">
        <v>572290</v>
      </c>
      <c r="D13" s="41">
        <v>4.437158751777133E-2</v>
      </c>
      <c r="E13" s="1">
        <v>716.52358000000004</v>
      </c>
      <c r="F13" s="1" t="s">
        <v>141</v>
      </c>
      <c r="G13" s="2" t="s">
        <v>1</v>
      </c>
      <c r="H13" s="2" t="s">
        <v>0</v>
      </c>
      <c r="I13" s="1">
        <v>776.58</v>
      </c>
      <c r="J13" s="2" t="s">
        <v>142</v>
      </c>
      <c r="M13" s="1">
        <v>11</v>
      </c>
      <c r="O13" s="6">
        <v>0.36288247476860197</v>
      </c>
      <c r="P13" s="6">
        <v>0.39027186644689754</v>
      </c>
      <c r="Q13" s="6">
        <v>0.35663405871301784</v>
      </c>
      <c r="R13" s="6">
        <v>0.36837722452583704</v>
      </c>
      <c r="S13" s="6">
        <v>0.3567201556725299</v>
      </c>
      <c r="T13" s="6"/>
      <c r="U13" s="1">
        <f>AVERAGE(O13:S13)</f>
        <v>0.36697715602537684</v>
      </c>
      <c r="V13" s="1">
        <f>_xlfn.STDEV.P(O13:S13)</f>
        <v>1.2438294563759934E-2</v>
      </c>
      <c r="W13" s="11">
        <f>V13/U13</f>
        <v>3.3893920533025805E-2</v>
      </c>
    </row>
    <row r="14" spans="1:24">
      <c r="A14" s="1" t="s">
        <v>335</v>
      </c>
      <c r="B14" s="1">
        <v>724.52756719161198</v>
      </c>
      <c r="C14" s="6">
        <v>366000</v>
      </c>
      <c r="D14" s="41">
        <v>2.8377223141247108E-2</v>
      </c>
      <c r="E14" s="1">
        <v>722.51301719161199</v>
      </c>
      <c r="F14" s="1" t="s">
        <v>143</v>
      </c>
      <c r="G14" s="2" t="s">
        <v>90</v>
      </c>
      <c r="H14" s="2" t="s">
        <v>32</v>
      </c>
      <c r="I14" s="1">
        <v>782.569437191612</v>
      </c>
      <c r="J14" s="2"/>
      <c r="O14" s="6"/>
      <c r="P14" s="6"/>
      <c r="Q14" s="6"/>
      <c r="R14" s="6"/>
      <c r="S14" s="6"/>
      <c r="T14" s="6"/>
    </row>
    <row r="15" spans="1:24">
      <c r="A15" s="1" t="s">
        <v>49</v>
      </c>
      <c r="B15" s="1">
        <v>728.52247999999997</v>
      </c>
      <c r="C15" s="6">
        <v>39400</v>
      </c>
      <c r="D15" s="41">
        <v>3.054815824494907E-3</v>
      </c>
      <c r="E15" s="1">
        <v>726.50792999999999</v>
      </c>
      <c r="F15" s="1" t="s">
        <v>144</v>
      </c>
      <c r="G15" s="2" t="s">
        <v>30</v>
      </c>
      <c r="H15" s="2" t="s">
        <v>28</v>
      </c>
      <c r="I15" s="1">
        <v>786.56434999999999</v>
      </c>
      <c r="J15" s="2"/>
      <c r="O15" s="6"/>
      <c r="P15" s="6"/>
      <c r="Q15" s="6"/>
      <c r="R15" s="6"/>
      <c r="S15" s="6"/>
      <c r="T15" s="6"/>
    </row>
    <row r="16" spans="1:24">
      <c r="A16" s="1" t="s">
        <v>50</v>
      </c>
      <c r="B16" s="1">
        <v>730.53813000000002</v>
      </c>
      <c r="C16" s="6">
        <v>190000</v>
      </c>
      <c r="D16" s="41">
        <v>1.4731345346549045E-2</v>
      </c>
      <c r="E16" s="1">
        <v>728.52358000000004</v>
      </c>
      <c r="F16" s="1" t="s">
        <v>145</v>
      </c>
      <c r="G16" s="2" t="s">
        <v>31</v>
      </c>
      <c r="H16" s="2" t="s">
        <v>28</v>
      </c>
      <c r="I16" s="1">
        <v>788.58</v>
      </c>
      <c r="J16" s="2" t="s">
        <v>146</v>
      </c>
      <c r="K16" s="2"/>
      <c r="L16" s="2" t="s">
        <v>38</v>
      </c>
      <c r="M16" s="2"/>
      <c r="N16" s="2"/>
      <c r="O16" s="6"/>
      <c r="P16" s="6"/>
      <c r="Q16" s="6"/>
      <c r="R16" s="6"/>
      <c r="S16" s="6"/>
      <c r="T16" s="6"/>
    </row>
    <row r="17" spans="1:23">
      <c r="A17" s="1" t="s">
        <v>50</v>
      </c>
      <c r="B17" s="1">
        <v>730.53813000000002</v>
      </c>
      <c r="C17" s="6">
        <v>190000</v>
      </c>
      <c r="D17" s="41">
        <v>1.4731345346549045E-2</v>
      </c>
      <c r="E17" s="1">
        <v>728.52358000000004</v>
      </c>
      <c r="F17" s="1" t="s">
        <v>145</v>
      </c>
      <c r="G17" s="2" t="s">
        <v>31</v>
      </c>
      <c r="H17" s="2" t="s">
        <v>28</v>
      </c>
      <c r="I17" s="1">
        <v>788.58</v>
      </c>
      <c r="J17" s="2" t="s">
        <v>137</v>
      </c>
      <c r="K17" s="2"/>
      <c r="L17" s="2" t="s">
        <v>106</v>
      </c>
      <c r="M17" s="2"/>
      <c r="N17" s="2"/>
      <c r="O17" s="6"/>
      <c r="P17" s="6"/>
      <c r="Q17" s="6"/>
      <c r="R17" s="6"/>
      <c r="S17" s="6"/>
      <c r="T17" s="6"/>
    </row>
    <row r="18" spans="1:23">
      <c r="A18" s="1" t="s">
        <v>50</v>
      </c>
      <c r="B18" s="1">
        <v>730.53813000000002</v>
      </c>
      <c r="C18" s="6">
        <v>190000</v>
      </c>
      <c r="D18" s="41">
        <v>1.4731345346549045E-2</v>
      </c>
      <c r="E18" s="1">
        <v>728.52358000000004</v>
      </c>
      <c r="F18" s="1" t="s">
        <v>145</v>
      </c>
      <c r="G18" s="2" t="s">
        <v>30</v>
      </c>
      <c r="H18" s="2" t="s">
        <v>0</v>
      </c>
      <c r="I18" s="1">
        <v>788.58</v>
      </c>
      <c r="J18" s="2" t="s">
        <v>147</v>
      </c>
      <c r="K18" s="2"/>
      <c r="L18" s="2" t="s">
        <v>107</v>
      </c>
      <c r="M18" s="2" t="s">
        <v>108</v>
      </c>
      <c r="N18" s="2"/>
      <c r="O18" s="6"/>
      <c r="P18" s="6"/>
      <c r="Q18" s="6"/>
      <c r="R18" s="6"/>
      <c r="S18" s="6"/>
      <c r="T18" s="6"/>
    </row>
    <row r="19" spans="1:23">
      <c r="A19" s="1" t="s">
        <v>50</v>
      </c>
      <c r="B19" s="1">
        <v>730.53813000000002</v>
      </c>
      <c r="C19" s="6">
        <v>190000</v>
      </c>
      <c r="D19" s="41">
        <v>1.4731345346549045E-2</v>
      </c>
      <c r="E19" s="1">
        <v>728.52358000000004</v>
      </c>
      <c r="F19" s="1" t="s">
        <v>145</v>
      </c>
      <c r="G19" s="2" t="s">
        <v>30</v>
      </c>
      <c r="H19" s="2" t="s">
        <v>0</v>
      </c>
      <c r="I19" s="1">
        <v>788.58</v>
      </c>
      <c r="J19" s="2" t="s">
        <v>148</v>
      </c>
      <c r="K19" s="2"/>
      <c r="L19" s="2" t="s">
        <v>109</v>
      </c>
      <c r="M19" s="2" t="s">
        <v>43</v>
      </c>
      <c r="N19" s="2"/>
      <c r="O19" s="6"/>
      <c r="P19" s="6"/>
      <c r="Q19" s="6"/>
      <c r="R19" s="6"/>
      <c r="S19" s="6"/>
      <c r="T19" s="6"/>
    </row>
    <row r="20" spans="1:23">
      <c r="A20" s="1" t="s">
        <v>50</v>
      </c>
      <c r="B20" s="1">
        <v>730.53813000000002</v>
      </c>
      <c r="C20" s="6">
        <v>190000</v>
      </c>
      <c r="D20" s="41">
        <v>1.4731345346549045E-2</v>
      </c>
      <c r="E20" s="1">
        <v>728.52358000000004</v>
      </c>
      <c r="F20" s="1" t="s">
        <v>145</v>
      </c>
      <c r="G20" s="2" t="s">
        <v>30</v>
      </c>
      <c r="H20" s="2" t="s">
        <v>0</v>
      </c>
      <c r="I20" s="1">
        <v>788.58</v>
      </c>
      <c r="J20" s="2" t="s">
        <v>140</v>
      </c>
      <c r="K20" s="2"/>
      <c r="L20" s="2" t="s">
        <v>108</v>
      </c>
      <c r="M20" s="2" t="s">
        <v>109</v>
      </c>
      <c r="N20" s="2"/>
      <c r="O20" s="6"/>
      <c r="P20" s="6"/>
      <c r="Q20" s="6"/>
      <c r="R20" s="6"/>
      <c r="S20" s="6"/>
      <c r="T20" s="6"/>
    </row>
    <row r="21" spans="1:23">
      <c r="A21" s="1" t="s">
        <v>336</v>
      </c>
      <c r="B21" s="1">
        <v>730.574517384812</v>
      </c>
      <c r="C21" s="6">
        <v>28200</v>
      </c>
      <c r="D21" s="41">
        <v>2.1864417830141213E-3</v>
      </c>
      <c r="E21" s="1">
        <v>728.55996738481201</v>
      </c>
      <c r="F21" s="1">
        <v>339</v>
      </c>
      <c r="G21" s="2" t="s">
        <v>90</v>
      </c>
      <c r="H21" s="2" t="s">
        <v>0</v>
      </c>
      <c r="I21" s="1">
        <v>788.61638738481201</v>
      </c>
      <c r="J21" s="2"/>
      <c r="K21" s="2"/>
      <c r="L21" s="2"/>
      <c r="M21" s="2"/>
      <c r="N21" s="2"/>
      <c r="O21" s="6"/>
      <c r="P21" s="6"/>
      <c r="Q21" s="6"/>
      <c r="R21" s="6"/>
      <c r="S21" s="6"/>
      <c r="T21" s="6"/>
    </row>
    <row r="22" spans="1:23">
      <c r="A22" s="1" t="s">
        <v>51</v>
      </c>
      <c r="B22" s="1">
        <v>738.50683000000004</v>
      </c>
      <c r="C22" s="6">
        <v>895000</v>
      </c>
      <c r="D22" s="41">
        <v>6.9392389921902081E-2</v>
      </c>
      <c r="E22" s="1">
        <v>736.49228000000005</v>
      </c>
      <c r="F22" s="1" t="s">
        <v>149</v>
      </c>
      <c r="G22" s="2" t="s">
        <v>27</v>
      </c>
      <c r="H22" s="2" t="s">
        <v>32</v>
      </c>
      <c r="I22" s="1">
        <v>796.54870000000005</v>
      </c>
      <c r="J22" s="2" t="s">
        <v>150</v>
      </c>
      <c r="K22" s="2" t="s">
        <v>151</v>
      </c>
      <c r="L22" s="1">
        <v>9</v>
      </c>
      <c r="M22" s="2" t="s">
        <v>40</v>
      </c>
      <c r="N22" s="2"/>
      <c r="O22" s="6"/>
      <c r="P22" s="6"/>
      <c r="Q22" s="6"/>
      <c r="R22" s="6"/>
      <c r="S22" s="6"/>
      <c r="T22" s="6"/>
    </row>
    <row r="23" spans="1:23">
      <c r="A23" s="1" t="s">
        <v>51</v>
      </c>
      <c r="B23" s="1">
        <v>738.50683000000004</v>
      </c>
      <c r="C23" s="6">
        <v>895000</v>
      </c>
      <c r="D23" s="41">
        <v>6.9392389921902081E-2</v>
      </c>
      <c r="E23" s="1">
        <v>736.49228000000005</v>
      </c>
      <c r="F23" s="1" t="s">
        <v>152</v>
      </c>
      <c r="G23" s="2" t="s">
        <v>1</v>
      </c>
      <c r="H23" s="2" t="s">
        <v>91</v>
      </c>
      <c r="I23" s="1">
        <v>796.54870000000005</v>
      </c>
      <c r="J23" s="1" t="s">
        <v>153</v>
      </c>
      <c r="M23" s="1" t="s">
        <v>110</v>
      </c>
      <c r="O23" s="6"/>
      <c r="P23" s="6"/>
      <c r="Q23" s="6"/>
      <c r="R23" s="6"/>
      <c r="S23" s="6"/>
      <c r="T23" s="6"/>
    </row>
    <row r="24" spans="1:23">
      <c r="A24" s="1" t="s">
        <v>51</v>
      </c>
      <c r="B24" s="1">
        <v>738.50683000000004</v>
      </c>
      <c r="C24" s="6">
        <v>895000</v>
      </c>
      <c r="D24" s="41">
        <v>6.9392389921902081E-2</v>
      </c>
      <c r="E24" s="1">
        <v>736.49228000000005</v>
      </c>
      <c r="F24" s="1" t="s">
        <v>154</v>
      </c>
      <c r="G24" s="2" t="s">
        <v>29</v>
      </c>
      <c r="H24" s="2" t="s">
        <v>28</v>
      </c>
      <c r="I24" s="1">
        <v>796.54870000000005</v>
      </c>
      <c r="J24" s="2" t="s">
        <v>155</v>
      </c>
      <c r="K24" s="2" t="s">
        <v>156</v>
      </c>
      <c r="L24" s="2" t="s">
        <v>41</v>
      </c>
      <c r="M24" s="2" t="s">
        <v>38</v>
      </c>
      <c r="N24" s="2"/>
      <c r="O24" s="6"/>
      <c r="P24" s="6"/>
      <c r="Q24" s="6"/>
      <c r="R24" s="6"/>
      <c r="S24" s="6"/>
      <c r="T24" s="6"/>
    </row>
    <row r="25" spans="1:23">
      <c r="A25" s="1" t="s">
        <v>52</v>
      </c>
      <c r="B25" s="1">
        <v>740.52247999999997</v>
      </c>
      <c r="C25" s="6">
        <v>6480000</v>
      </c>
      <c r="D25" s="41">
        <v>0.50241640971388324</v>
      </c>
      <c r="E25" s="1">
        <v>738.50792999999999</v>
      </c>
      <c r="F25" s="1" t="s">
        <v>157</v>
      </c>
      <c r="G25" s="2" t="s">
        <v>1</v>
      </c>
      <c r="H25" s="2" t="s">
        <v>32</v>
      </c>
      <c r="I25" s="1">
        <v>798.56434999999999</v>
      </c>
      <c r="J25" s="1" t="s">
        <v>158</v>
      </c>
      <c r="M25" s="2" t="s">
        <v>40</v>
      </c>
      <c r="N25" s="2"/>
      <c r="O25" s="6"/>
      <c r="P25" s="6"/>
      <c r="Q25" s="6"/>
      <c r="R25" s="6"/>
      <c r="S25" s="6"/>
      <c r="T25" s="6"/>
    </row>
    <row r="26" spans="1:23">
      <c r="A26" s="1" t="s">
        <v>52</v>
      </c>
      <c r="B26" s="1">
        <v>740.52247999999997</v>
      </c>
      <c r="C26" s="6">
        <v>6480000</v>
      </c>
      <c r="D26" s="41">
        <v>0.50241640971388324</v>
      </c>
      <c r="E26" s="1">
        <v>738.50792999999999</v>
      </c>
      <c r="F26" s="1" t="s">
        <v>159</v>
      </c>
      <c r="G26" s="2" t="s">
        <v>28</v>
      </c>
      <c r="H26" s="2" t="s">
        <v>28</v>
      </c>
      <c r="I26" s="1">
        <v>798.56434999999999</v>
      </c>
      <c r="J26" s="1" t="s">
        <v>160</v>
      </c>
      <c r="L26" s="1" t="s">
        <v>38</v>
      </c>
      <c r="M26" s="2" t="s">
        <v>38</v>
      </c>
      <c r="N26" s="2"/>
      <c r="Q26" s="6"/>
    </row>
    <row r="27" spans="1:23">
      <c r="A27" s="1" t="s">
        <v>7</v>
      </c>
      <c r="B27" s="1">
        <v>742.53813000000002</v>
      </c>
      <c r="C27" s="6">
        <v>1902960</v>
      </c>
      <c r="D27" s="41">
        <v>0.14754295231931036</v>
      </c>
      <c r="E27" s="1">
        <v>740.52358000000004</v>
      </c>
      <c r="F27" s="1" t="s">
        <v>161</v>
      </c>
      <c r="G27" s="2" t="s">
        <v>28</v>
      </c>
      <c r="H27" s="2" t="s">
        <v>0</v>
      </c>
      <c r="I27" s="1">
        <v>800.58</v>
      </c>
      <c r="J27" s="2" t="s">
        <v>162</v>
      </c>
      <c r="K27" s="2" t="s">
        <v>130</v>
      </c>
      <c r="L27" s="2" t="s">
        <v>38</v>
      </c>
      <c r="M27" s="1">
        <v>9</v>
      </c>
      <c r="O27" s="6">
        <v>0.78854140124855021</v>
      </c>
      <c r="P27" s="6">
        <v>0.77457426099153059</v>
      </c>
      <c r="Q27" s="6">
        <v>0.82343821584857846</v>
      </c>
      <c r="R27" s="6">
        <v>0.8052296027130823</v>
      </c>
      <c r="S27" s="6">
        <v>0.80429752512353014</v>
      </c>
      <c r="T27" s="6"/>
      <c r="U27" s="1">
        <f>AVERAGE(O27:S27)</f>
        <v>0.79921620118505432</v>
      </c>
      <c r="V27" s="1">
        <f>_xlfn.STDEV.P(O27:S27)</f>
        <v>1.6552120199240843E-2</v>
      </c>
      <c r="W27" s="11">
        <f>V27/U27</f>
        <v>2.0710441273209732E-2</v>
      </c>
    </row>
    <row r="28" spans="1:23">
      <c r="A28" s="1" t="s">
        <v>7</v>
      </c>
      <c r="B28" s="1">
        <v>742.53813000000002</v>
      </c>
      <c r="C28" s="6">
        <v>1902960</v>
      </c>
      <c r="D28" s="41">
        <v>0.14754295231931036</v>
      </c>
      <c r="E28" s="1">
        <v>740.52358000000004</v>
      </c>
      <c r="F28" s="1" t="s">
        <v>161</v>
      </c>
      <c r="G28" s="2" t="s">
        <v>28</v>
      </c>
      <c r="H28" s="2" t="s">
        <v>0</v>
      </c>
      <c r="I28" s="1">
        <v>800.58</v>
      </c>
      <c r="J28" s="2" t="s">
        <v>162</v>
      </c>
      <c r="K28" s="2" t="s">
        <v>163</v>
      </c>
      <c r="L28" s="2" t="s">
        <v>38</v>
      </c>
      <c r="M28" s="1">
        <v>11</v>
      </c>
      <c r="O28" s="6">
        <v>0.2114585987514499</v>
      </c>
      <c r="P28" s="6">
        <v>0.22542573900846941</v>
      </c>
      <c r="Q28" s="6">
        <v>0.17656178415142151</v>
      </c>
      <c r="R28" s="6">
        <v>0.19477039728691772</v>
      </c>
      <c r="S28" s="6">
        <v>0.19570247487646977</v>
      </c>
      <c r="T28" s="6"/>
      <c r="U28" s="1">
        <f>AVERAGE(O28:S28)</f>
        <v>0.20078379881494568</v>
      </c>
      <c r="V28" s="1">
        <f>_xlfn.STDEV.P(O28:S28)</f>
        <v>1.6552120199240867E-2</v>
      </c>
      <c r="W28" s="11">
        <f>V28/U28</f>
        <v>8.2437528809265567E-2</v>
      </c>
    </row>
    <row r="29" spans="1:23">
      <c r="A29" s="1" t="s">
        <v>7</v>
      </c>
      <c r="B29" s="1">
        <v>742.53813000000002</v>
      </c>
      <c r="C29" s="6">
        <v>1902960</v>
      </c>
      <c r="D29" s="41">
        <v>0.14754295231931036</v>
      </c>
      <c r="E29" s="1">
        <v>740.52358000000004</v>
      </c>
      <c r="F29" s="1" t="s">
        <v>164</v>
      </c>
      <c r="G29" s="2" t="s">
        <v>1</v>
      </c>
      <c r="H29" s="2" t="s">
        <v>92</v>
      </c>
      <c r="I29" s="1">
        <v>800.58</v>
      </c>
      <c r="J29" s="2" t="s">
        <v>165</v>
      </c>
      <c r="M29" s="2" t="s">
        <v>111</v>
      </c>
      <c r="N29" s="2"/>
      <c r="O29" s="6">
        <v>0.8528166953027877</v>
      </c>
      <c r="P29" s="6">
        <v>0.81882517647915076</v>
      </c>
      <c r="Q29" s="6">
        <v>0.81895624051426508</v>
      </c>
      <c r="R29" s="6">
        <v>0.84683584455049354</v>
      </c>
      <c r="S29" s="6">
        <v>0.84258123468721635</v>
      </c>
      <c r="T29" s="6"/>
      <c r="U29" s="1">
        <f>AVERAGE(O29:S29)</f>
        <v>0.83600303830678269</v>
      </c>
      <c r="V29" s="1">
        <f>_xlfn.STDEV.P(O29:S29)</f>
        <v>1.4345686963410551E-2</v>
      </c>
      <c r="W29" s="11">
        <f>V29/U29</f>
        <v>1.7159850270958232E-2</v>
      </c>
    </row>
    <row r="30" spans="1:23">
      <c r="A30" s="1" t="s">
        <v>7</v>
      </c>
      <c r="B30" s="1">
        <v>742.53813000000002</v>
      </c>
      <c r="C30" s="6">
        <v>1902960</v>
      </c>
      <c r="D30" s="41">
        <v>0.14754295231931036</v>
      </c>
      <c r="E30" s="1">
        <v>740.52358000000004</v>
      </c>
      <c r="F30" s="1" t="s">
        <v>164</v>
      </c>
      <c r="G30" s="2" t="s">
        <v>1</v>
      </c>
      <c r="H30" s="2" t="s">
        <v>92</v>
      </c>
      <c r="I30" s="1">
        <v>800.58</v>
      </c>
      <c r="J30" s="2" t="s">
        <v>166</v>
      </c>
      <c r="M30" s="2" t="s">
        <v>114</v>
      </c>
      <c r="N30" s="2"/>
      <c r="O30" s="6">
        <v>0.14718330469721225</v>
      </c>
      <c r="P30" s="6">
        <v>0.16010324980478743</v>
      </c>
      <c r="Q30" s="6">
        <v>0.18104375948573498</v>
      </c>
      <c r="R30" s="6">
        <v>0.15316415544950646</v>
      </c>
      <c r="S30" s="6">
        <v>0.15741876531278376</v>
      </c>
      <c r="T30" s="6"/>
      <c r="U30" s="1">
        <f>AVERAGE(O30:S30)</f>
        <v>0.15978264695000496</v>
      </c>
      <c r="V30" s="1">
        <f>_xlfn.STDEV.P(O30:S30)</f>
        <v>1.1491505417371923E-2</v>
      </c>
      <c r="W30" s="11">
        <f>V30/U30</f>
        <v>7.1919608522742429E-2</v>
      </c>
    </row>
    <row r="31" spans="1:23">
      <c r="A31" s="1" t="s">
        <v>8</v>
      </c>
      <c r="B31" s="1">
        <v>744.55377999999996</v>
      </c>
      <c r="C31" s="6">
        <v>2542737.52</v>
      </c>
      <c r="D31" s="41">
        <v>0.19714707648814558</v>
      </c>
      <c r="E31" s="1">
        <v>742.53922999999998</v>
      </c>
      <c r="F31" s="1" t="s">
        <v>167</v>
      </c>
      <c r="G31" s="2" t="s">
        <v>28</v>
      </c>
      <c r="H31" s="2" t="s">
        <v>33</v>
      </c>
      <c r="I31" s="1">
        <v>802.59564999999998</v>
      </c>
      <c r="J31" s="2" t="s">
        <v>168</v>
      </c>
      <c r="L31" s="1" t="s">
        <v>38</v>
      </c>
      <c r="P31" s="6"/>
      <c r="Q31" s="6"/>
    </row>
    <row r="32" spans="1:23">
      <c r="A32" s="1" t="s">
        <v>8</v>
      </c>
      <c r="B32" s="1">
        <v>744.55377999999996</v>
      </c>
      <c r="C32" s="6">
        <v>2542737.52</v>
      </c>
      <c r="D32" s="41">
        <v>0.19714707648814558</v>
      </c>
      <c r="E32" s="1">
        <v>742.53922999999998</v>
      </c>
      <c r="F32" s="1" t="s">
        <v>169</v>
      </c>
      <c r="G32" s="2" t="s">
        <v>0</v>
      </c>
      <c r="H32" s="2" t="s">
        <v>0</v>
      </c>
      <c r="I32" s="1">
        <v>802.59564999999998</v>
      </c>
      <c r="J32" s="2" t="s">
        <v>140</v>
      </c>
      <c r="L32" s="1">
        <v>9</v>
      </c>
      <c r="M32" s="1">
        <v>9</v>
      </c>
      <c r="O32" s="6">
        <v>0.71680539150334177</v>
      </c>
      <c r="P32" s="6">
        <v>0.69528862153546234</v>
      </c>
      <c r="Q32" s="6">
        <v>0.75222732540335169</v>
      </c>
      <c r="R32" s="6">
        <v>0.73662173376946727</v>
      </c>
      <c r="S32" s="6">
        <v>0.71182514371556704</v>
      </c>
      <c r="T32" s="6"/>
      <c r="U32" s="1">
        <f>AVERAGE(O32:S32)</f>
        <v>0.72255364318543802</v>
      </c>
      <c r="V32" s="1">
        <f>_xlfn.STDEV.P(O32:S32)</f>
        <v>1.9849247305122504E-2</v>
      </c>
      <c r="W32" s="11">
        <f>V32/U32</f>
        <v>2.7470967024144314E-2</v>
      </c>
    </row>
    <row r="33" spans="1:23">
      <c r="A33" s="1" t="s">
        <v>8</v>
      </c>
      <c r="B33" s="1">
        <v>744.55377999999996</v>
      </c>
      <c r="C33" s="6">
        <v>2542737.52</v>
      </c>
      <c r="D33" s="41">
        <v>0.19714707648814558</v>
      </c>
      <c r="E33" s="1">
        <v>742.53922999999998</v>
      </c>
      <c r="F33" s="1" t="s">
        <v>169</v>
      </c>
      <c r="G33" s="2" t="s">
        <v>0</v>
      </c>
      <c r="H33" s="2" t="s">
        <v>0</v>
      </c>
      <c r="I33" s="1">
        <v>802.59564999999998</v>
      </c>
      <c r="J33" s="2" t="s">
        <v>170</v>
      </c>
      <c r="L33" s="1">
        <v>11</v>
      </c>
      <c r="M33" s="1">
        <v>11</v>
      </c>
      <c r="O33" s="6">
        <v>0.28319460849665828</v>
      </c>
      <c r="P33" s="6">
        <v>0.30471137846453772</v>
      </c>
      <c r="Q33" s="6">
        <v>0.24777267459664842</v>
      </c>
      <c r="R33" s="6">
        <v>0.26337826623053284</v>
      </c>
      <c r="S33" s="6">
        <v>0.28817485628443301</v>
      </c>
      <c r="T33" s="6"/>
      <c r="U33" s="1">
        <f>AVERAGE(O33:S33)</f>
        <v>0.27744635681456209</v>
      </c>
      <c r="V33" s="1">
        <f>_xlfn.STDEV.P(O33:S33)</f>
        <v>1.984924730512248E-2</v>
      </c>
      <c r="W33" s="11">
        <f>V33/U33</f>
        <v>7.154264893948202E-2</v>
      </c>
    </row>
    <row r="34" spans="1:23">
      <c r="A34" s="1" t="s">
        <v>53</v>
      </c>
      <c r="B34" s="1">
        <v>746.56943200481203</v>
      </c>
      <c r="C34" s="6">
        <v>111430.68823999999</v>
      </c>
      <c r="D34" s="41">
        <v>8.6395997403530597E-3</v>
      </c>
      <c r="E34" s="1">
        <v>744.55488200481204</v>
      </c>
      <c r="F34" s="1" t="s">
        <v>171</v>
      </c>
      <c r="G34" s="2" t="s">
        <v>0</v>
      </c>
      <c r="H34" s="2" t="s">
        <v>33</v>
      </c>
      <c r="I34" s="1">
        <v>804.61130200481205</v>
      </c>
      <c r="J34" s="2"/>
      <c r="Q34" s="6"/>
    </row>
    <row r="35" spans="1:23">
      <c r="A35" s="1" t="s">
        <v>53</v>
      </c>
      <c r="B35" s="1">
        <v>746.56943200481203</v>
      </c>
      <c r="C35" s="6">
        <v>111430.68823999999</v>
      </c>
      <c r="D35" s="41">
        <v>8.6395997403530597E-3</v>
      </c>
      <c r="E35" s="1">
        <v>744.55488200481204</v>
      </c>
      <c r="F35" s="1" t="s">
        <v>172</v>
      </c>
      <c r="G35" s="2" t="s">
        <v>1</v>
      </c>
      <c r="H35" s="2" t="s">
        <v>34</v>
      </c>
      <c r="I35" s="1">
        <v>804.61130200481205</v>
      </c>
      <c r="J35" s="2"/>
      <c r="Q35" s="6"/>
    </row>
    <row r="36" spans="1:23">
      <c r="A36" s="1" t="s">
        <v>337</v>
      </c>
      <c r="B36" s="1">
        <v>748.52756719161198</v>
      </c>
      <c r="C36" s="6">
        <v>156000</v>
      </c>
      <c r="D36" s="41">
        <v>1.2095209863482373E-2</v>
      </c>
      <c r="E36" s="1">
        <v>746.51301719161199</v>
      </c>
      <c r="F36" s="1" t="s">
        <v>173</v>
      </c>
      <c r="G36" s="2" t="s">
        <v>90</v>
      </c>
      <c r="H36" s="2" t="s">
        <v>35</v>
      </c>
      <c r="I36" s="1">
        <v>806.569437191612</v>
      </c>
      <c r="J36" s="2"/>
    </row>
    <row r="37" spans="1:23">
      <c r="A37" s="1" t="s">
        <v>337</v>
      </c>
      <c r="B37" s="1">
        <v>748.52756719161198</v>
      </c>
      <c r="C37" s="6">
        <v>156000</v>
      </c>
      <c r="D37" s="41">
        <v>1.2095209863482373E-2</v>
      </c>
      <c r="E37" s="1">
        <v>746.51301719161199</v>
      </c>
      <c r="F37" s="1" t="s">
        <v>174</v>
      </c>
      <c r="G37" s="2" t="s">
        <v>93</v>
      </c>
      <c r="H37" s="2" t="s">
        <v>32</v>
      </c>
      <c r="I37" s="1">
        <v>806.569437191612</v>
      </c>
      <c r="J37" s="2"/>
    </row>
    <row r="38" spans="1:23">
      <c r="A38" s="1" t="s">
        <v>338</v>
      </c>
      <c r="B38" s="1">
        <v>750.54321725601199</v>
      </c>
      <c r="C38" s="6">
        <v>166564</v>
      </c>
      <c r="D38" s="41">
        <v>1.29142726647505E-2</v>
      </c>
      <c r="E38" s="1">
        <v>748.528667256012</v>
      </c>
      <c r="F38" s="1" t="s">
        <v>175</v>
      </c>
      <c r="G38" s="2" t="s">
        <v>94</v>
      </c>
      <c r="H38" s="2" t="s">
        <v>32</v>
      </c>
      <c r="I38" s="1">
        <v>808.585087256012</v>
      </c>
      <c r="J38" s="2"/>
    </row>
    <row r="39" spans="1:23">
      <c r="A39" s="1" t="s">
        <v>338</v>
      </c>
      <c r="B39" s="1">
        <v>750.54321725601199</v>
      </c>
      <c r="C39" s="6">
        <v>166564</v>
      </c>
      <c r="D39" s="41">
        <v>1.29142726647505E-2</v>
      </c>
      <c r="E39" s="1">
        <v>748.528667256012</v>
      </c>
      <c r="F39" s="1" t="s">
        <v>176</v>
      </c>
      <c r="G39" s="2" t="s">
        <v>90</v>
      </c>
      <c r="H39" s="2" t="s">
        <v>95</v>
      </c>
      <c r="I39" s="1">
        <v>808.585087256012</v>
      </c>
      <c r="J39" s="2"/>
    </row>
    <row r="40" spans="1:23">
      <c r="A40" s="1" t="s">
        <v>54</v>
      </c>
      <c r="B40" s="1">
        <v>750.506831747212</v>
      </c>
      <c r="C40" s="6">
        <v>39200</v>
      </c>
      <c r="D40" s="41">
        <v>3.0393091451827504E-3</v>
      </c>
      <c r="E40" s="1">
        <v>748.49228174721202</v>
      </c>
      <c r="F40" s="1" t="s">
        <v>177</v>
      </c>
      <c r="G40" s="2" t="s">
        <v>36</v>
      </c>
      <c r="H40" s="2" t="s">
        <v>35</v>
      </c>
      <c r="I40" s="1">
        <v>808.54870174721202</v>
      </c>
      <c r="J40" s="2"/>
    </row>
    <row r="41" spans="1:23">
      <c r="A41" s="1" t="s">
        <v>54</v>
      </c>
      <c r="B41" s="1">
        <v>750.506831747212</v>
      </c>
      <c r="C41" s="6">
        <v>39200</v>
      </c>
      <c r="D41" s="41">
        <v>3.0393091451827504E-3</v>
      </c>
      <c r="E41" s="1">
        <v>748.49228174721202</v>
      </c>
      <c r="F41" s="1" t="s">
        <v>178</v>
      </c>
      <c r="G41" s="2" t="s">
        <v>96</v>
      </c>
      <c r="H41" s="2" t="s">
        <v>32</v>
      </c>
      <c r="I41" s="1">
        <v>808.54870174721202</v>
      </c>
      <c r="J41" s="2"/>
    </row>
    <row r="42" spans="1:23">
      <c r="A42" s="1" t="s">
        <v>339</v>
      </c>
      <c r="B42" s="1">
        <v>752.55886732041199</v>
      </c>
      <c r="C42" s="6">
        <v>292180.11599999998</v>
      </c>
      <c r="D42" s="41">
        <v>2.2653716801004E-2</v>
      </c>
      <c r="E42" s="1">
        <v>750.54431732041201</v>
      </c>
      <c r="F42" s="1" t="s">
        <v>179</v>
      </c>
      <c r="G42" s="2" t="s">
        <v>97</v>
      </c>
      <c r="H42" s="2" t="s">
        <v>32</v>
      </c>
      <c r="I42" s="1">
        <v>810.60073732041201</v>
      </c>
      <c r="J42" s="2"/>
    </row>
    <row r="43" spans="1:23">
      <c r="A43" s="1" t="s">
        <v>339</v>
      </c>
      <c r="B43" s="1">
        <v>752.55886732041199</v>
      </c>
      <c r="C43" s="6">
        <v>292180.11599999998</v>
      </c>
      <c r="D43" s="41">
        <v>2.2653716801004E-2</v>
      </c>
      <c r="E43" s="1">
        <v>750.54431732041201</v>
      </c>
      <c r="F43" s="1" t="s">
        <v>180</v>
      </c>
      <c r="G43" s="2" t="s">
        <v>90</v>
      </c>
      <c r="H43" s="2" t="s">
        <v>98</v>
      </c>
      <c r="I43" s="1">
        <v>810.60073732041201</v>
      </c>
      <c r="J43" s="2"/>
    </row>
    <row r="44" spans="1:23">
      <c r="A44" s="1" t="s">
        <v>55</v>
      </c>
      <c r="B44" s="1">
        <v>752.52248181161201</v>
      </c>
      <c r="C44" s="6">
        <v>43725</v>
      </c>
      <c r="D44" s="41">
        <v>3.3901477646202998E-3</v>
      </c>
      <c r="E44" s="1">
        <v>750.50793181161202</v>
      </c>
      <c r="F44" s="1" t="s">
        <v>181</v>
      </c>
      <c r="G44" s="2" t="s">
        <v>30</v>
      </c>
      <c r="H44" s="2" t="s">
        <v>32</v>
      </c>
      <c r="I44" s="1">
        <v>810.56435181161203</v>
      </c>
      <c r="J44" s="2"/>
    </row>
    <row r="45" spans="1:23">
      <c r="A45" s="1" t="s">
        <v>56</v>
      </c>
      <c r="B45" s="1">
        <v>754.53813000000002</v>
      </c>
      <c r="C45" s="6">
        <v>211584</v>
      </c>
      <c r="D45" s="41">
        <v>1.6404826177917015E-2</v>
      </c>
      <c r="E45" s="1">
        <v>752.52358000000004</v>
      </c>
      <c r="F45" s="1" t="s">
        <v>182</v>
      </c>
      <c r="G45" s="2" t="s">
        <v>31</v>
      </c>
      <c r="H45" s="2" t="s">
        <v>32</v>
      </c>
      <c r="I45" s="1">
        <v>812.58</v>
      </c>
      <c r="K45" s="2" t="s">
        <v>183</v>
      </c>
      <c r="M45" s="1" t="s">
        <v>40</v>
      </c>
    </row>
    <row r="46" spans="1:23">
      <c r="A46" s="1" t="s">
        <v>57</v>
      </c>
      <c r="B46" s="1">
        <v>762.50683000000004</v>
      </c>
      <c r="C46" s="6">
        <v>693000</v>
      </c>
      <c r="D46" s="41">
        <v>5.3730643816623624E-2</v>
      </c>
      <c r="E46" s="1">
        <v>760.49228000000005</v>
      </c>
      <c r="F46" s="1" t="s">
        <v>184</v>
      </c>
      <c r="G46" s="2" t="s">
        <v>27</v>
      </c>
      <c r="H46" s="2" t="s">
        <v>35</v>
      </c>
      <c r="I46" s="1">
        <v>820.54870000000005</v>
      </c>
      <c r="J46" s="2" t="s">
        <v>185</v>
      </c>
      <c r="K46" s="2" t="s">
        <v>186</v>
      </c>
      <c r="L46" s="1">
        <v>9</v>
      </c>
      <c r="M46" s="2" t="s">
        <v>42</v>
      </c>
      <c r="N46" s="2"/>
    </row>
    <row r="47" spans="1:23">
      <c r="A47" s="1" t="s">
        <v>57</v>
      </c>
      <c r="B47" s="1">
        <v>762.50683000000004</v>
      </c>
      <c r="C47" s="6">
        <v>693000</v>
      </c>
      <c r="D47" s="41">
        <v>5.3730643816623624E-2</v>
      </c>
      <c r="E47" s="1">
        <v>760.49228000000005</v>
      </c>
      <c r="F47" s="1" t="s">
        <v>187</v>
      </c>
      <c r="G47" s="2" t="s">
        <v>29</v>
      </c>
      <c r="H47" s="2" t="s">
        <v>32</v>
      </c>
      <c r="I47" s="1">
        <v>820.54870000000005</v>
      </c>
      <c r="J47" s="2"/>
    </row>
    <row r="48" spans="1:23">
      <c r="A48" s="1" t="s">
        <v>58</v>
      </c>
      <c r="B48" s="1">
        <v>764.52247999999997</v>
      </c>
      <c r="C48" s="6">
        <v>10100000</v>
      </c>
      <c r="D48" s="41">
        <v>0.78308730526392289</v>
      </c>
      <c r="E48" s="1">
        <v>762.50792999999999</v>
      </c>
      <c r="F48" s="1" t="s">
        <v>188</v>
      </c>
      <c r="G48" s="2" t="s">
        <v>1</v>
      </c>
      <c r="H48" s="2" t="s">
        <v>35</v>
      </c>
      <c r="I48" s="1">
        <v>822.56434999999999</v>
      </c>
      <c r="J48" s="9" t="s">
        <v>189</v>
      </c>
      <c r="M48" s="2" t="s">
        <v>42</v>
      </c>
      <c r="N48" s="2"/>
    </row>
    <row r="49" spans="1:23">
      <c r="A49" s="1" t="s">
        <v>58</v>
      </c>
      <c r="B49" s="1">
        <v>764.52247999999997</v>
      </c>
      <c r="C49" s="6">
        <v>10100000</v>
      </c>
      <c r="D49" s="41">
        <v>0.78308730526392289</v>
      </c>
      <c r="E49" s="1">
        <v>762.50792999999999</v>
      </c>
      <c r="F49" s="1" t="s">
        <v>190</v>
      </c>
      <c r="G49" s="2" t="s">
        <v>28</v>
      </c>
      <c r="H49" s="2" t="s">
        <v>32</v>
      </c>
      <c r="I49" s="1">
        <v>822.56434999999999</v>
      </c>
      <c r="J49" s="2" t="s">
        <v>191</v>
      </c>
      <c r="K49" s="2" t="s">
        <v>192</v>
      </c>
      <c r="L49" s="2" t="s">
        <v>38</v>
      </c>
      <c r="M49" s="2" t="s">
        <v>40</v>
      </c>
      <c r="N49" s="2"/>
    </row>
    <row r="50" spans="1:23">
      <c r="A50" s="1" t="s">
        <v>9</v>
      </c>
      <c r="B50" s="1">
        <v>766.53813000000002</v>
      </c>
      <c r="C50" s="6">
        <v>4216700</v>
      </c>
      <c r="D50" s="41">
        <v>0.32693507327785976</v>
      </c>
      <c r="E50" s="1">
        <v>764.52358000000004</v>
      </c>
      <c r="F50" s="1" t="s">
        <v>193</v>
      </c>
      <c r="G50" s="2" t="s">
        <v>0</v>
      </c>
      <c r="H50" s="2" t="s">
        <v>32</v>
      </c>
      <c r="I50" s="1">
        <v>824.58</v>
      </c>
      <c r="J50" s="2" t="s">
        <v>194</v>
      </c>
      <c r="K50" s="2" t="s">
        <v>150</v>
      </c>
      <c r="L50" s="1">
        <v>9</v>
      </c>
      <c r="M50" s="2" t="s">
        <v>40</v>
      </c>
      <c r="N50" s="2"/>
      <c r="O50" s="6">
        <v>0.78846216071438002</v>
      </c>
      <c r="P50" s="6">
        <v>0.77832958573747069</v>
      </c>
      <c r="Q50" s="6">
        <v>0.82216480521124469</v>
      </c>
      <c r="R50" s="6">
        <v>0.78355014421407942</v>
      </c>
      <c r="S50" s="6">
        <v>0.78256552735976559</v>
      </c>
      <c r="T50" s="6"/>
      <c r="U50" s="1">
        <f>AVERAGE(O50:S50)</f>
        <v>0.79101444464738813</v>
      </c>
      <c r="V50" s="1">
        <f>_xlfn.STDEV.P(O50:S50)</f>
        <v>1.5905123365691023E-2</v>
      </c>
      <c r="W50" s="11">
        <f>V50/U50</f>
        <v>2.0107247691009078E-2</v>
      </c>
    </row>
    <row r="51" spans="1:23">
      <c r="A51" s="1" t="s">
        <v>9</v>
      </c>
      <c r="B51" s="1">
        <v>766.53813000000002</v>
      </c>
      <c r="C51" s="6">
        <v>4216700</v>
      </c>
      <c r="D51" s="41">
        <v>0.32693507327785976</v>
      </c>
      <c r="E51" s="1">
        <v>764.52358000000004</v>
      </c>
      <c r="F51" s="1" t="s">
        <v>193</v>
      </c>
      <c r="G51" s="2" t="s">
        <v>0</v>
      </c>
      <c r="H51" s="2" t="s">
        <v>32</v>
      </c>
      <c r="I51" s="1">
        <v>824.58</v>
      </c>
      <c r="J51" s="2" t="s">
        <v>194</v>
      </c>
      <c r="K51" s="2" t="s">
        <v>195</v>
      </c>
      <c r="L51" s="1">
        <v>11</v>
      </c>
      <c r="M51" s="2" t="s">
        <v>40</v>
      </c>
      <c r="O51" s="6">
        <v>0.21153783928561998</v>
      </c>
      <c r="P51" s="6">
        <v>0.22167041426252942</v>
      </c>
      <c r="Q51" s="6">
        <v>0.17783519478875529</v>
      </c>
      <c r="R51" s="6">
        <v>0.21644985578592046</v>
      </c>
      <c r="S51" s="6">
        <v>0.21743447264023449</v>
      </c>
      <c r="T51" s="6"/>
      <c r="U51" s="1">
        <f>AVERAGE(O51:S51)</f>
        <v>0.20898555535261193</v>
      </c>
      <c r="V51" s="1">
        <f>_xlfn.STDEV.P(O51:S51)</f>
        <v>1.5905123365691047E-2</v>
      </c>
      <c r="W51" s="11">
        <f>V51/U51</f>
        <v>7.6106328683123808E-2</v>
      </c>
    </row>
    <row r="52" spans="1:23">
      <c r="A52" s="1" t="s">
        <v>9</v>
      </c>
      <c r="B52" s="1">
        <v>766.53813000000002</v>
      </c>
      <c r="C52" s="6">
        <v>4216700</v>
      </c>
      <c r="D52" s="41">
        <v>0.32693507327785976</v>
      </c>
      <c r="E52" s="1">
        <v>764.52358000000004</v>
      </c>
      <c r="F52" s="1" t="s">
        <v>196</v>
      </c>
      <c r="G52" s="2" t="s">
        <v>1</v>
      </c>
      <c r="H52" s="2" t="s">
        <v>95</v>
      </c>
      <c r="I52" s="1">
        <v>824.58</v>
      </c>
      <c r="J52" s="2" t="s">
        <v>197</v>
      </c>
      <c r="K52" s="2"/>
      <c r="M52" s="4" t="s">
        <v>112</v>
      </c>
      <c r="N52" s="4"/>
      <c r="O52" s="6"/>
    </row>
    <row r="53" spans="1:23">
      <c r="A53" s="1" t="s">
        <v>9</v>
      </c>
      <c r="B53" s="1">
        <v>766.53813000000002</v>
      </c>
      <c r="C53" s="6">
        <v>4216700</v>
      </c>
      <c r="D53" s="41">
        <v>0.32693507327785976</v>
      </c>
      <c r="E53" s="1">
        <v>764.52358000000004</v>
      </c>
      <c r="F53" s="1" t="s">
        <v>196</v>
      </c>
      <c r="G53" s="2" t="s">
        <v>1</v>
      </c>
      <c r="H53" s="2" t="s">
        <v>95</v>
      </c>
      <c r="I53" s="1">
        <v>824.58</v>
      </c>
      <c r="J53" s="2" t="s">
        <v>198</v>
      </c>
      <c r="K53" s="2"/>
      <c r="M53" s="4" t="s">
        <v>115</v>
      </c>
      <c r="N53" s="4"/>
      <c r="O53" s="6"/>
    </row>
    <row r="54" spans="1:23">
      <c r="A54" s="1" t="s">
        <v>59</v>
      </c>
      <c r="B54" s="1">
        <v>768.55377999999996</v>
      </c>
      <c r="C54" s="6">
        <v>12897667.9</v>
      </c>
      <c r="D54" s="41">
        <v>1</v>
      </c>
      <c r="E54" s="1">
        <v>766.53922999999998</v>
      </c>
      <c r="F54" s="1" t="s">
        <v>199</v>
      </c>
      <c r="G54" s="2" t="s">
        <v>33</v>
      </c>
      <c r="H54" s="2" t="s">
        <v>32</v>
      </c>
      <c r="I54" s="1">
        <v>826.59564999999998</v>
      </c>
      <c r="J54" s="2" t="s">
        <v>200</v>
      </c>
      <c r="M54" s="2" t="s">
        <v>40</v>
      </c>
      <c r="N54" s="2"/>
    </row>
    <row r="55" spans="1:23">
      <c r="A55" s="1" t="s">
        <v>340</v>
      </c>
      <c r="B55" s="1">
        <v>774.54321725601199</v>
      </c>
      <c r="C55" s="6">
        <v>55600</v>
      </c>
      <c r="D55" s="41">
        <v>4.3108568487796152E-3</v>
      </c>
      <c r="E55" s="1">
        <v>772.528667256012</v>
      </c>
      <c r="F55" s="1" t="s">
        <v>201</v>
      </c>
      <c r="G55" s="2" t="s">
        <v>94</v>
      </c>
      <c r="H55" s="2" t="s">
        <v>35</v>
      </c>
      <c r="I55" s="1">
        <v>832.585087256012</v>
      </c>
      <c r="J55" s="2"/>
      <c r="M55" s="2"/>
      <c r="N55" s="2"/>
    </row>
    <row r="56" spans="1:23">
      <c r="A56" s="1" t="s">
        <v>341</v>
      </c>
      <c r="B56" s="1">
        <v>776.55886732041199</v>
      </c>
      <c r="C56" s="6">
        <v>102104.8</v>
      </c>
      <c r="D56" s="41">
        <v>7.9165319491595835E-3</v>
      </c>
      <c r="E56" s="1">
        <v>774.54431732041201</v>
      </c>
      <c r="F56" s="1" t="s">
        <v>202</v>
      </c>
      <c r="G56" s="2" t="s">
        <v>97</v>
      </c>
      <c r="H56" s="2" t="s">
        <v>35</v>
      </c>
      <c r="I56" s="1">
        <v>834.60073732041201</v>
      </c>
      <c r="J56" s="2"/>
      <c r="M56" s="2"/>
      <c r="N56" s="2"/>
    </row>
    <row r="57" spans="1:23">
      <c r="A57" s="1" t="s">
        <v>341</v>
      </c>
      <c r="B57" s="1">
        <v>776.55886732041199</v>
      </c>
      <c r="C57" s="6">
        <v>102104.8</v>
      </c>
      <c r="D57" s="41">
        <v>7.9165319491595835E-3</v>
      </c>
      <c r="E57" s="1">
        <v>774.54431732041201</v>
      </c>
      <c r="F57" s="1" t="s">
        <v>203</v>
      </c>
      <c r="G57" s="2" t="s">
        <v>94</v>
      </c>
      <c r="H57" s="2" t="s">
        <v>95</v>
      </c>
      <c r="I57" s="1">
        <v>834.60073732041201</v>
      </c>
      <c r="J57" s="2"/>
      <c r="M57" s="2"/>
      <c r="N57" s="2"/>
    </row>
    <row r="58" spans="1:23">
      <c r="A58" s="1" t="s">
        <v>60</v>
      </c>
      <c r="B58" s="1">
        <v>776.52248181161201</v>
      </c>
      <c r="C58" s="6">
        <v>104000</v>
      </c>
      <c r="D58" s="41">
        <v>8.0634732423215828E-3</v>
      </c>
      <c r="E58" s="1">
        <v>774.50793181161202</v>
      </c>
      <c r="F58" s="1" t="s">
        <v>204</v>
      </c>
      <c r="G58" s="2" t="s">
        <v>30</v>
      </c>
      <c r="H58" s="2" t="s">
        <v>35</v>
      </c>
      <c r="I58" s="1">
        <v>834.56435181161203</v>
      </c>
      <c r="J58" s="2"/>
      <c r="M58" s="2"/>
      <c r="N58" s="2"/>
    </row>
    <row r="59" spans="1:23">
      <c r="A59" s="1" t="s">
        <v>60</v>
      </c>
      <c r="B59" s="1">
        <v>776.52248181161201</v>
      </c>
      <c r="C59" s="6">
        <v>104000</v>
      </c>
      <c r="D59" s="41">
        <v>8.0634732423215828E-3</v>
      </c>
      <c r="E59" s="1">
        <v>774.50793181161202</v>
      </c>
      <c r="F59" s="1" t="s">
        <v>205</v>
      </c>
      <c r="G59" s="2" t="s">
        <v>96</v>
      </c>
      <c r="H59" s="2" t="s">
        <v>95</v>
      </c>
      <c r="I59" s="1">
        <v>834.56435181161203</v>
      </c>
      <c r="J59" s="2"/>
      <c r="M59" s="2"/>
      <c r="N59" s="2"/>
    </row>
    <row r="60" spans="1:23">
      <c r="A60" s="1" t="s">
        <v>61</v>
      </c>
      <c r="B60" s="1">
        <v>778.53813187601202</v>
      </c>
      <c r="C60" s="6">
        <v>177000</v>
      </c>
      <c r="D60" s="41">
        <v>1.3723411191258847E-2</v>
      </c>
      <c r="E60" s="1">
        <v>776.52358187601203</v>
      </c>
      <c r="F60" s="1" t="s">
        <v>206</v>
      </c>
      <c r="G60" s="2" t="s">
        <v>31</v>
      </c>
      <c r="H60" s="2" t="s">
        <v>35</v>
      </c>
      <c r="I60" s="1">
        <v>836.58000187601203</v>
      </c>
      <c r="J60" s="2"/>
      <c r="M60" s="2"/>
      <c r="N60" s="2"/>
    </row>
    <row r="61" spans="1:23">
      <c r="A61" s="1" t="s">
        <v>62</v>
      </c>
      <c r="B61" s="1">
        <v>782.56943000000001</v>
      </c>
      <c r="C61" s="6">
        <v>44766.44</v>
      </c>
      <c r="D61" s="41">
        <v>3.4708941451345636E-3</v>
      </c>
      <c r="E61" s="1">
        <v>780.55488000000003</v>
      </c>
      <c r="F61" s="1" t="s">
        <v>207</v>
      </c>
      <c r="G61" s="2" t="s">
        <v>99</v>
      </c>
      <c r="H61" s="2" t="s">
        <v>32</v>
      </c>
      <c r="I61" s="1">
        <v>840.61130000000003</v>
      </c>
      <c r="J61" s="2" t="s">
        <v>208</v>
      </c>
      <c r="M61" s="2" t="s">
        <v>40</v>
      </c>
      <c r="N61" s="2"/>
    </row>
    <row r="62" spans="1:23">
      <c r="A62" s="1" t="s">
        <v>63</v>
      </c>
      <c r="B62" s="1">
        <v>786.506831747212</v>
      </c>
      <c r="C62" s="6">
        <v>126755</v>
      </c>
      <c r="D62" s="41">
        <v>9.8277456810622332E-3</v>
      </c>
      <c r="E62" s="1">
        <v>784.49228174721202</v>
      </c>
      <c r="I62" s="1">
        <v>844.54870174721202</v>
      </c>
      <c r="J62" s="2"/>
      <c r="L62" s="2"/>
    </row>
    <row r="63" spans="1:23">
      <c r="A63" s="1" t="s">
        <v>64</v>
      </c>
      <c r="B63" s="1">
        <v>788.52247999999997</v>
      </c>
      <c r="C63" s="6">
        <v>386576.69199999998</v>
      </c>
      <c r="D63" s="41">
        <v>2.9972603961992226E-2</v>
      </c>
      <c r="E63" s="1">
        <v>786.50792999999999</v>
      </c>
      <c r="F63" s="1" t="s">
        <v>209</v>
      </c>
      <c r="G63" s="2" t="s">
        <v>28</v>
      </c>
      <c r="H63" s="2" t="s">
        <v>35</v>
      </c>
      <c r="I63" s="1">
        <v>846.56434999999999</v>
      </c>
      <c r="J63" s="2" t="s">
        <v>210</v>
      </c>
      <c r="K63" s="1" t="s">
        <v>211</v>
      </c>
      <c r="L63" s="2" t="s">
        <v>38</v>
      </c>
      <c r="M63" s="1" t="s">
        <v>42</v>
      </c>
    </row>
    <row r="64" spans="1:23">
      <c r="A64" s="1" t="s">
        <v>64</v>
      </c>
      <c r="B64" s="1">
        <v>788.52247999999997</v>
      </c>
      <c r="C64" s="6">
        <v>386576.69199999998</v>
      </c>
      <c r="D64" s="41">
        <v>2.9972603961992226E-2</v>
      </c>
      <c r="E64" s="1">
        <v>786.50792999999999</v>
      </c>
      <c r="F64" s="1">
        <v>303</v>
      </c>
      <c r="G64" s="2" t="s">
        <v>32</v>
      </c>
      <c r="H64" s="2" t="s">
        <v>32</v>
      </c>
      <c r="I64" s="1">
        <v>846.56434999999999</v>
      </c>
    </row>
    <row r="65" spans="1:23">
      <c r="A65" s="1" t="s">
        <v>10</v>
      </c>
      <c r="B65" s="1">
        <v>790.53813000000002</v>
      </c>
      <c r="C65" s="6">
        <v>2660000</v>
      </c>
      <c r="D65" s="41">
        <v>0.20623883485168662</v>
      </c>
      <c r="E65" s="1">
        <v>788.52358000000004</v>
      </c>
      <c r="F65" s="1" t="s">
        <v>212</v>
      </c>
      <c r="G65" s="2" t="s">
        <v>0</v>
      </c>
      <c r="H65" s="2" t="s">
        <v>35</v>
      </c>
      <c r="I65" s="1">
        <v>848.58</v>
      </c>
      <c r="J65" s="2" t="s">
        <v>185</v>
      </c>
      <c r="K65" s="2" t="s">
        <v>213</v>
      </c>
      <c r="L65" s="1">
        <v>9</v>
      </c>
      <c r="M65" s="1" t="s">
        <v>42</v>
      </c>
      <c r="O65" s="6">
        <v>0.85933513002124207</v>
      </c>
      <c r="P65" s="6">
        <v>0.84723364665764367</v>
      </c>
      <c r="Q65" s="6">
        <v>0.88886291006358054</v>
      </c>
      <c r="R65" s="6">
        <v>0.86253684545532616</v>
      </c>
      <c r="S65" s="6">
        <v>0.86922098434503781</v>
      </c>
      <c r="T65" s="6"/>
      <c r="U65" s="1">
        <f>AVERAGE(O65:S65)</f>
        <v>0.86543790330856607</v>
      </c>
      <c r="V65" s="1">
        <f>_xlfn.STDEV.P(O65:S65)</f>
        <v>1.3712020874239934E-2</v>
      </c>
      <c r="W65" s="11">
        <f>V65/U65</f>
        <v>1.584402626903551E-2</v>
      </c>
    </row>
    <row r="66" spans="1:23">
      <c r="A66" s="1" t="s">
        <v>10</v>
      </c>
      <c r="B66" s="1">
        <v>790.53813000000002</v>
      </c>
      <c r="C66" s="6">
        <v>2660000</v>
      </c>
      <c r="D66" s="41">
        <v>0.20623883485168662</v>
      </c>
      <c r="E66" s="1">
        <v>788.52358000000004</v>
      </c>
      <c r="F66" s="1" t="s">
        <v>212</v>
      </c>
      <c r="G66" s="2" t="s">
        <v>0</v>
      </c>
      <c r="H66" s="2" t="s">
        <v>35</v>
      </c>
      <c r="I66" s="1">
        <v>848.58</v>
      </c>
      <c r="J66" s="2" t="s">
        <v>214</v>
      </c>
      <c r="K66" s="2" t="s">
        <v>213</v>
      </c>
      <c r="L66" s="1">
        <v>11</v>
      </c>
      <c r="M66" s="1" t="s">
        <v>42</v>
      </c>
      <c r="O66" s="6">
        <v>0.14066486997875782</v>
      </c>
      <c r="P66" s="6">
        <v>0.15276635334235633</v>
      </c>
      <c r="Q66" s="6">
        <v>0.11113708993641953</v>
      </c>
      <c r="R66" s="6">
        <v>0.13746315454467387</v>
      </c>
      <c r="S66" s="6">
        <v>0.13077901565496222</v>
      </c>
      <c r="T66" s="6"/>
      <c r="U66" s="1">
        <f>AVERAGE(O66:S66)</f>
        <v>0.13456209669143396</v>
      </c>
      <c r="V66" s="1">
        <f>_xlfn.STDEV.P(O66:S66)</f>
        <v>1.3712020874239906E-2</v>
      </c>
      <c r="W66" s="11">
        <f>V66/U66</f>
        <v>0.10190106435159905</v>
      </c>
    </row>
    <row r="67" spans="1:23">
      <c r="A67" s="1" t="s">
        <v>65</v>
      </c>
      <c r="B67" s="1">
        <v>792.55377999999996</v>
      </c>
      <c r="C67" s="6">
        <v>2886960</v>
      </c>
      <c r="D67" s="41">
        <v>0.22383581453512227</v>
      </c>
      <c r="E67" s="1">
        <v>790.53922999999998</v>
      </c>
      <c r="F67" s="1" t="s">
        <v>215</v>
      </c>
      <c r="G67" s="2" t="s">
        <v>33</v>
      </c>
      <c r="H67" s="2" t="s">
        <v>35</v>
      </c>
      <c r="I67" s="1">
        <v>850.59564999999998</v>
      </c>
      <c r="J67" s="2" t="s">
        <v>216</v>
      </c>
      <c r="M67" s="1" t="s">
        <v>42</v>
      </c>
    </row>
    <row r="68" spans="1:23">
      <c r="A68" s="1" t="s">
        <v>11</v>
      </c>
      <c r="B68" s="1">
        <v>794.56943000000001</v>
      </c>
      <c r="C68" s="6">
        <v>509277.75999999995</v>
      </c>
      <c r="D68" s="41">
        <v>3.9486034525668005E-2</v>
      </c>
      <c r="E68" s="1">
        <v>792.55488000000003</v>
      </c>
      <c r="F68" s="2" t="s">
        <v>217</v>
      </c>
      <c r="G68" s="2" t="s">
        <v>33</v>
      </c>
      <c r="H68" s="2" t="s">
        <v>95</v>
      </c>
      <c r="I68" s="1">
        <v>852.61130000000003</v>
      </c>
      <c r="J68" s="2" t="s">
        <v>218</v>
      </c>
      <c r="M68" s="1" t="s">
        <v>112</v>
      </c>
      <c r="O68" s="6">
        <v>0.79245102069413687</v>
      </c>
      <c r="P68" s="6">
        <v>0.79586503591181279</v>
      </c>
      <c r="Q68" s="6">
        <v>0.80753374765064201</v>
      </c>
      <c r="R68" s="6">
        <v>0.80263596698911577</v>
      </c>
      <c r="S68" s="10">
        <v>0.75215906727721704</v>
      </c>
      <c r="T68" s="6"/>
      <c r="U68" s="1">
        <f>AVERAGE(O68:S68)</f>
        <v>0.79012896770458485</v>
      </c>
      <c r="V68" s="1">
        <f>_xlfn.STDEV.P(O68:S68)</f>
        <v>1.9694461876895317E-2</v>
      </c>
      <c r="W68" s="11">
        <f>V68/U68</f>
        <v>2.4925629462883743E-2</v>
      </c>
    </row>
    <row r="69" spans="1:23">
      <c r="A69" s="1" t="s">
        <v>11</v>
      </c>
      <c r="B69" s="1">
        <v>794.56943000000001</v>
      </c>
      <c r="C69" s="6">
        <v>509277.75999999995</v>
      </c>
      <c r="D69" s="41">
        <v>3.9486034525668005E-2</v>
      </c>
      <c r="E69" s="1">
        <v>792.55488000000003</v>
      </c>
      <c r="F69" s="2" t="s">
        <v>217</v>
      </c>
      <c r="G69" s="2" t="s">
        <v>33</v>
      </c>
      <c r="H69" s="2" t="s">
        <v>95</v>
      </c>
      <c r="I69" s="1">
        <v>852.61130000000003</v>
      </c>
      <c r="J69" s="2" t="s">
        <v>219</v>
      </c>
      <c r="M69" s="1" t="s">
        <v>115</v>
      </c>
      <c r="O69" s="6">
        <v>0.20754897930586311</v>
      </c>
      <c r="P69" s="6">
        <v>0.20413496408818732</v>
      </c>
      <c r="Q69" s="6">
        <v>0.21568380358947065</v>
      </c>
      <c r="R69" s="6">
        <v>0.16701997589669454</v>
      </c>
      <c r="S69" s="10">
        <v>0.24784093272278293</v>
      </c>
      <c r="T69" s="6"/>
      <c r="U69" s="1">
        <f>AVERAGE(O69:S69)</f>
        <v>0.20844573112059969</v>
      </c>
      <c r="V69" s="1">
        <f>_xlfn.STDEV.P(O69:S69)</f>
        <v>2.584512207143614E-2</v>
      </c>
      <c r="W69" s="11">
        <f>V69/U69</f>
        <v>0.12398969234099125</v>
      </c>
    </row>
    <row r="70" spans="1:23">
      <c r="A70" s="1" t="s">
        <v>11</v>
      </c>
      <c r="B70" s="1">
        <v>794.56943000000001</v>
      </c>
      <c r="C70" s="6">
        <v>509277.75999999995</v>
      </c>
      <c r="D70" s="41">
        <v>3.9486034525668005E-2</v>
      </c>
      <c r="E70" s="1">
        <v>792.55488000000003</v>
      </c>
      <c r="F70" s="2" t="s">
        <v>220</v>
      </c>
      <c r="G70" s="2" t="s">
        <v>32</v>
      </c>
      <c r="H70" s="2" t="s">
        <v>34</v>
      </c>
      <c r="I70" s="1">
        <v>852.61130000000003</v>
      </c>
      <c r="J70" s="2" t="s">
        <v>221</v>
      </c>
      <c r="K70" s="2" t="s">
        <v>195</v>
      </c>
      <c r="L70" s="2" t="s">
        <v>40</v>
      </c>
      <c r="M70" s="2" t="s">
        <v>43</v>
      </c>
      <c r="N70" s="2"/>
      <c r="O70" s="6">
        <v>0.6667103574385681</v>
      </c>
      <c r="P70" s="6">
        <v>0.70674740442541317</v>
      </c>
      <c r="Q70" s="6">
        <v>0.62994910935000847</v>
      </c>
      <c r="R70" s="10">
        <v>0.6816840192622694</v>
      </c>
      <c r="S70" s="6">
        <v>0.6446223436576336</v>
      </c>
      <c r="T70" s="6"/>
      <c r="U70" s="1">
        <f>AVERAGE(O70:S70)</f>
        <v>0.66594264682677851</v>
      </c>
      <c r="V70" s="1">
        <f>_xlfn.STDEV.P(O70:S70)</f>
        <v>2.7068426240679452E-2</v>
      </c>
      <c r="W70" s="11">
        <f>V70/U70</f>
        <v>4.0646782976973612E-2</v>
      </c>
    </row>
    <row r="71" spans="1:23">
      <c r="A71" s="1" t="s">
        <v>11</v>
      </c>
      <c r="B71" s="1">
        <v>794.56943000000001</v>
      </c>
      <c r="C71" s="6">
        <v>509277.75999999995</v>
      </c>
      <c r="D71" s="41">
        <v>3.9486034525668005E-2</v>
      </c>
      <c r="E71" s="1">
        <v>792.55488000000003</v>
      </c>
      <c r="F71" s="2" t="s">
        <v>220</v>
      </c>
      <c r="G71" s="2" t="s">
        <v>32</v>
      </c>
      <c r="H71" s="2" t="s">
        <v>34</v>
      </c>
      <c r="I71" s="1">
        <v>852.61130000000003</v>
      </c>
      <c r="J71" s="2" t="s">
        <v>221</v>
      </c>
      <c r="K71" s="2" t="s">
        <v>222</v>
      </c>
      <c r="L71" s="2" t="s">
        <v>40</v>
      </c>
      <c r="M71" s="2" t="s">
        <v>44</v>
      </c>
      <c r="N71" s="2"/>
      <c r="O71" s="6">
        <v>0.33328964256143179</v>
      </c>
      <c r="P71" s="6">
        <v>0.29325259557458672</v>
      </c>
      <c r="Q71" s="6">
        <v>0.37005089064999142</v>
      </c>
      <c r="R71" s="10">
        <v>0.31491372144956659</v>
      </c>
      <c r="S71" s="6">
        <v>0.35537765634236634</v>
      </c>
      <c r="T71" s="6"/>
      <c r="U71" s="1">
        <f>AVERAGE(O71:S71)</f>
        <v>0.33337690131558856</v>
      </c>
      <c r="V71" s="1">
        <f>_xlfn.STDEV.P(O71:S71)</f>
        <v>2.7494985911983412E-2</v>
      </c>
      <c r="W71" s="11">
        <f>V71/U71</f>
        <v>8.2474178035374754E-2</v>
      </c>
    </row>
    <row r="72" spans="1:23">
      <c r="A72" s="1" t="s">
        <v>66</v>
      </c>
      <c r="B72" s="1">
        <v>796.58507999999995</v>
      </c>
      <c r="C72" s="6">
        <v>265066.42096000002</v>
      </c>
      <c r="D72" s="41">
        <v>2.0551499931239506E-2</v>
      </c>
      <c r="E72" s="1">
        <v>794.57052999999996</v>
      </c>
      <c r="F72" s="1" t="s">
        <v>223</v>
      </c>
      <c r="G72" s="2" t="s">
        <v>33</v>
      </c>
      <c r="H72" s="2" t="s">
        <v>98</v>
      </c>
      <c r="I72" s="1">
        <v>854.62694999999997</v>
      </c>
      <c r="J72" s="2" t="s">
        <v>224</v>
      </c>
      <c r="M72" s="1" t="s">
        <v>113</v>
      </c>
    </row>
    <row r="73" spans="1:23">
      <c r="A73" s="1" t="s">
        <v>66</v>
      </c>
      <c r="B73" s="1">
        <v>796.58507999999995</v>
      </c>
      <c r="C73" s="6">
        <v>265066.42096000002</v>
      </c>
      <c r="D73" s="41">
        <v>2.0551499931239506E-2</v>
      </c>
      <c r="E73" s="1">
        <v>794.57052999999996</v>
      </c>
      <c r="F73" s="1" t="s">
        <v>225</v>
      </c>
      <c r="G73" s="2" t="s">
        <v>32</v>
      </c>
      <c r="H73" s="2" t="s">
        <v>100</v>
      </c>
      <c r="I73" s="1">
        <v>854.62694999999997</v>
      </c>
      <c r="J73" s="2" t="s">
        <v>224</v>
      </c>
      <c r="M73" s="1" t="s">
        <v>40</v>
      </c>
    </row>
    <row r="74" spans="1:23">
      <c r="C74" s="6"/>
      <c r="J74" s="2"/>
    </row>
    <row r="75" spans="1:23">
      <c r="A75" s="1" t="s">
        <v>67</v>
      </c>
      <c r="B75" s="1">
        <v>704.52247999999997</v>
      </c>
      <c r="C75" s="6">
        <v>24600</v>
      </c>
      <c r="D75" s="41">
        <v>6.7397260273972608E-4</v>
      </c>
      <c r="E75" s="1">
        <v>762.52905999999996</v>
      </c>
      <c r="I75" s="1">
        <v>762.56434999999999</v>
      </c>
      <c r="J75" s="1" t="s">
        <v>226</v>
      </c>
    </row>
    <row r="76" spans="1:23">
      <c r="A76" s="1" t="s">
        <v>67</v>
      </c>
      <c r="B76" s="1">
        <v>704.52247999999997</v>
      </c>
      <c r="C76" s="6">
        <v>24600</v>
      </c>
      <c r="D76" s="41">
        <v>6.7397260273972608E-4</v>
      </c>
      <c r="E76" s="1">
        <v>762.52905999999996</v>
      </c>
      <c r="I76" s="1">
        <v>762.56434999999999</v>
      </c>
      <c r="J76" s="1" t="s">
        <v>227</v>
      </c>
    </row>
    <row r="77" spans="1:23">
      <c r="A77" s="1" t="s">
        <v>12</v>
      </c>
      <c r="B77" s="1">
        <v>718.53813187601202</v>
      </c>
      <c r="C77" s="6">
        <v>18938.7</v>
      </c>
      <c r="D77" s="41">
        <v>5.1886849315068491E-4</v>
      </c>
      <c r="E77" s="1">
        <v>776.544711876012</v>
      </c>
      <c r="F77" s="1" t="s">
        <v>228</v>
      </c>
      <c r="G77" s="2" t="s">
        <v>27</v>
      </c>
      <c r="H77" s="2" t="s">
        <v>36</v>
      </c>
      <c r="I77" s="1">
        <v>776.58000187601203</v>
      </c>
      <c r="J77" s="2"/>
    </row>
    <row r="78" spans="1:23">
      <c r="A78" s="1" t="s">
        <v>343</v>
      </c>
      <c r="B78" s="1">
        <v>718.57452000000001</v>
      </c>
      <c r="C78" s="6">
        <v>24600</v>
      </c>
      <c r="D78" s="41">
        <v>6.7397260273972608E-4</v>
      </c>
      <c r="E78" s="1">
        <v>776.58109999999999</v>
      </c>
      <c r="F78" s="1" t="s">
        <v>126</v>
      </c>
      <c r="G78" s="2" t="s">
        <v>1</v>
      </c>
      <c r="H78" s="2" t="s">
        <v>27</v>
      </c>
      <c r="I78" s="1">
        <v>776.61639000000002</v>
      </c>
      <c r="J78" s="2" t="s">
        <v>229</v>
      </c>
      <c r="L78" s="1">
        <v>9</v>
      </c>
      <c r="O78" s="6">
        <v>0.87892560915546614</v>
      </c>
      <c r="P78" s="10">
        <v>0.86933898431314294</v>
      </c>
      <c r="Q78" s="6">
        <v>0.89102455539212955</v>
      </c>
      <c r="R78" s="6">
        <v>0.8835266501764546</v>
      </c>
      <c r="S78" s="6">
        <v>0.85336752972600038</v>
      </c>
      <c r="T78" s="6"/>
      <c r="U78" s="1">
        <f>AVERAGE(O78:S78)</f>
        <v>0.8752366657526387</v>
      </c>
      <c r="V78" s="1">
        <f>_xlfn.STDEV.P(O78:S78)</f>
        <v>1.299716400880207E-2</v>
      </c>
      <c r="W78" s="11">
        <f>V78/U78</f>
        <v>1.48498851994797E-2</v>
      </c>
    </row>
    <row r="79" spans="1:23">
      <c r="A79" s="1" t="s">
        <v>343</v>
      </c>
      <c r="B79" s="1">
        <v>718.57452000000001</v>
      </c>
      <c r="C79" s="6">
        <v>24600</v>
      </c>
      <c r="D79" s="41">
        <v>6.7397260273972608E-4</v>
      </c>
      <c r="E79" s="1">
        <v>776.58109999999999</v>
      </c>
      <c r="F79" s="1" t="s">
        <v>126</v>
      </c>
      <c r="G79" s="2" t="s">
        <v>1</v>
      </c>
      <c r="H79" s="2" t="s">
        <v>27</v>
      </c>
      <c r="I79" s="1">
        <v>776.61639000000002</v>
      </c>
      <c r="J79" s="1" t="s">
        <v>230</v>
      </c>
      <c r="L79" s="1">
        <v>7</v>
      </c>
      <c r="O79" s="6">
        <v>0.12107439084453399</v>
      </c>
      <c r="P79" s="10">
        <v>0.13066101568685709</v>
      </c>
      <c r="Q79" s="6">
        <v>0.10897544460787036</v>
      </c>
      <c r="R79" s="6">
        <v>0.1164733498235455</v>
      </c>
      <c r="S79" s="6">
        <v>0.14663247027399956</v>
      </c>
      <c r="T79" s="6"/>
      <c r="U79" s="1">
        <f>AVERAGE(O79:S79)</f>
        <v>0.1247633342473613</v>
      </c>
      <c r="V79" s="1">
        <f>_xlfn.STDEV.P(O79:S79)</f>
        <v>1.2997164008801946E-2</v>
      </c>
      <c r="W79" s="11">
        <f>V79/U79</f>
        <v>0.10417454845374037</v>
      </c>
    </row>
    <row r="80" spans="1:23">
      <c r="A80" s="1" t="s">
        <v>13</v>
      </c>
      <c r="B80" s="1">
        <v>730.53813000000002</v>
      </c>
      <c r="C80" s="6">
        <v>372000</v>
      </c>
      <c r="D80" s="41">
        <v>1.0191780821917807E-2</v>
      </c>
      <c r="E80" s="1">
        <v>788.54471000000001</v>
      </c>
      <c r="F80" s="1" t="s">
        <v>231</v>
      </c>
      <c r="G80" s="2" t="s">
        <v>101</v>
      </c>
      <c r="H80" s="2" t="s">
        <v>28</v>
      </c>
      <c r="I80" s="1">
        <v>788.58</v>
      </c>
      <c r="J80" s="1" t="s">
        <v>232</v>
      </c>
      <c r="L80" s="1" t="s">
        <v>38</v>
      </c>
    </row>
    <row r="81" spans="1:23">
      <c r="A81" s="1" t="s">
        <v>13</v>
      </c>
      <c r="B81" s="1">
        <v>730.53813000000002</v>
      </c>
      <c r="C81" s="6">
        <v>372000</v>
      </c>
      <c r="D81" s="41">
        <v>1.0191780821917807E-2</v>
      </c>
      <c r="E81" s="1">
        <v>788.54471000000001</v>
      </c>
      <c r="F81" s="1">
        <v>253</v>
      </c>
      <c r="G81" s="2" t="s">
        <v>27</v>
      </c>
      <c r="H81" s="2" t="s">
        <v>27</v>
      </c>
      <c r="I81" s="1">
        <v>788.58</v>
      </c>
      <c r="J81" s="1" t="s">
        <v>233</v>
      </c>
      <c r="L81" s="1">
        <v>7</v>
      </c>
      <c r="O81" s="10">
        <v>9.8450059181851804E-2</v>
      </c>
      <c r="P81" s="6">
        <v>0.10700899284060371</v>
      </c>
      <c r="Q81" s="7">
        <v>8.7747962541379385E-2</v>
      </c>
      <c r="R81" s="6">
        <v>8.1656040115626369E-2</v>
      </c>
      <c r="S81" s="6">
        <v>8.0201144658142265E-2</v>
      </c>
      <c r="T81" s="6"/>
      <c r="U81" s="6">
        <f>AVERAGE(O81:P81,R81:S81)</f>
        <v>9.182905919905604E-2</v>
      </c>
      <c r="V81" s="1">
        <f>_xlfn.STDEV.P(O81:P81,R81:S81)</f>
        <v>1.1324384530478803E-2</v>
      </c>
      <c r="W81" s="11">
        <f t="shared" ref="W81:W86" si="0">V81/U81</f>
        <v>0.12332027170104355</v>
      </c>
    </row>
    <row r="82" spans="1:23">
      <c r="A82" s="1" t="s">
        <v>13</v>
      </c>
      <c r="B82" s="1">
        <v>730.53813000000002</v>
      </c>
      <c r="C82" s="6">
        <v>372000</v>
      </c>
      <c r="D82" s="41">
        <v>1.0191780821917807E-2</v>
      </c>
      <c r="E82" s="1">
        <v>788.54471000000001</v>
      </c>
      <c r="F82" s="1">
        <v>253</v>
      </c>
      <c r="G82" s="2" t="s">
        <v>27</v>
      </c>
      <c r="H82" s="2" t="s">
        <v>27</v>
      </c>
      <c r="I82" s="1">
        <v>788.58</v>
      </c>
      <c r="J82" s="1" t="s">
        <v>234</v>
      </c>
      <c r="L82" s="1">
        <v>9</v>
      </c>
      <c r="O82" s="10">
        <v>0.90154994081814821</v>
      </c>
      <c r="P82" s="6">
        <v>0.89299100715939639</v>
      </c>
      <c r="Q82" s="7">
        <v>0.9122520374586206</v>
      </c>
      <c r="R82" s="6">
        <v>0.91834395988437356</v>
      </c>
      <c r="S82" s="6">
        <v>0.91979885534185768</v>
      </c>
      <c r="T82" s="6"/>
      <c r="U82" s="6">
        <f>AVERAGE(O82:P82,R82:S82)</f>
        <v>0.90817094080094396</v>
      </c>
      <c r="V82" s="1">
        <f>_xlfn.STDEV.P(O82:P82,R82:S82)</f>
        <v>1.1324384530478739E-2</v>
      </c>
      <c r="W82" s="11">
        <f t="shared" si="0"/>
        <v>1.2469441623502525E-2</v>
      </c>
    </row>
    <row r="83" spans="1:23">
      <c r="A83" s="1" t="s">
        <v>14</v>
      </c>
      <c r="B83" s="1">
        <v>732.55377999999996</v>
      </c>
      <c r="C83" s="6">
        <v>2110000</v>
      </c>
      <c r="D83" s="41">
        <v>5.7808219178082189E-2</v>
      </c>
      <c r="E83" s="1">
        <v>790.56035999999995</v>
      </c>
      <c r="F83" s="1" t="s">
        <v>126</v>
      </c>
      <c r="G83" s="2" t="s">
        <v>1</v>
      </c>
      <c r="H83" s="2" t="s">
        <v>27</v>
      </c>
      <c r="I83" s="1">
        <v>790.59564999999998</v>
      </c>
      <c r="J83" s="1" t="s">
        <v>235</v>
      </c>
      <c r="L83" s="1">
        <v>11</v>
      </c>
      <c r="O83" s="6">
        <v>4.1248347338615704E-3</v>
      </c>
      <c r="P83" s="6">
        <v>5.6075862577277371E-3</v>
      </c>
      <c r="Q83" s="6">
        <v>4.2273981051596746E-3</v>
      </c>
      <c r="R83" s="6">
        <v>4.5087589174942115E-3</v>
      </c>
      <c r="S83" s="6">
        <v>4.5180791618318764E-3</v>
      </c>
      <c r="T83" s="6"/>
      <c r="U83" s="1">
        <f>AVERAGE(O83:S83)</f>
        <v>4.5973314352150138E-3</v>
      </c>
      <c r="V83" s="1">
        <f>_xlfn.STDEV.P(O83:S83)</f>
        <v>5.2817508870027735E-4</v>
      </c>
      <c r="W83" s="11">
        <f t="shared" si="0"/>
        <v>0.11488732020809263</v>
      </c>
    </row>
    <row r="84" spans="1:23">
      <c r="A84" s="1" t="s">
        <v>14</v>
      </c>
      <c r="B84" s="1">
        <v>732.55377999999996</v>
      </c>
      <c r="C84" s="6">
        <v>2110000</v>
      </c>
      <c r="D84" s="41">
        <v>5.7808219178082189E-2</v>
      </c>
      <c r="E84" s="1">
        <v>790.56035999999995</v>
      </c>
      <c r="F84" s="1" t="s">
        <v>126</v>
      </c>
      <c r="G84" s="2" t="s">
        <v>1</v>
      </c>
      <c r="H84" s="2" t="s">
        <v>27</v>
      </c>
      <c r="I84" s="1">
        <v>790.59564999999998</v>
      </c>
      <c r="J84" s="1" t="s">
        <v>236</v>
      </c>
      <c r="L84" s="1">
        <v>9</v>
      </c>
      <c r="O84" s="6">
        <v>0.87965249775628118</v>
      </c>
      <c r="P84" s="6">
        <v>0.86979256330331489</v>
      </c>
      <c r="Q84" s="6">
        <v>0.8837345354300572</v>
      </c>
      <c r="R84" s="6">
        <v>0.88035879694740993</v>
      </c>
      <c r="S84" s="6">
        <v>0.8766378916749874</v>
      </c>
      <c r="T84" s="6"/>
      <c r="U84" s="1">
        <f>AVERAGE(O84:S84)</f>
        <v>0.87803525702241014</v>
      </c>
      <c r="V84" s="1">
        <f>_xlfn.STDEV.P(O84:S84)</f>
        <v>4.6987383285988999E-3</v>
      </c>
      <c r="W84" s="11">
        <f t="shared" si="0"/>
        <v>5.3514232953847931E-3</v>
      </c>
    </row>
    <row r="85" spans="1:23">
      <c r="A85" s="1" t="s">
        <v>14</v>
      </c>
      <c r="B85" s="1">
        <v>732.55377999999996</v>
      </c>
      <c r="C85" s="6">
        <v>2110000</v>
      </c>
      <c r="D85" s="41">
        <v>5.7808219178082189E-2</v>
      </c>
      <c r="E85" s="1">
        <v>790.56035999999995</v>
      </c>
      <c r="F85" s="1" t="s">
        <v>126</v>
      </c>
      <c r="G85" s="2" t="s">
        <v>1</v>
      </c>
      <c r="H85" s="2" t="s">
        <v>27</v>
      </c>
      <c r="I85" s="1">
        <v>790.59564999999998</v>
      </c>
      <c r="J85" s="1" t="s">
        <v>227</v>
      </c>
      <c r="L85" s="1">
        <v>7</v>
      </c>
      <c r="O85" s="6">
        <v>9.4552392423713383E-2</v>
      </c>
      <c r="P85" s="6">
        <v>9.7888846813897354E-2</v>
      </c>
      <c r="Q85" s="6">
        <v>8.612261172149642E-2</v>
      </c>
      <c r="R85" s="6">
        <v>9.3536443111686296E-2</v>
      </c>
      <c r="S85" s="6">
        <v>9.5789647100219463E-2</v>
      </c>
      <c r="T85" s="6"/>
      <c r="U85" s="1">
        <f>AVERAGE(O85:S85)</f>
        <v>9.3577988234202589E-2</v>
      </c>
      <c r="V85" s="1">
        <f>_xlfn.STDEV.P(O85:S85)</f>
        <v>4.000219121540991E-3</v>
      </c>
      <c r="W85" s="11">
        <f t="shared" si="0"/>
        <v>4.2747436625047236E-2</v>
      </c>
    </row>
    <row r="86" spans="1:23">
      <c r="A86" s="1" t="s">
        <v>14</v>
      </c>
      <c r="B86" s="1">
        <v>732.55377999999996</v>
      </c>
      <c r="C86" s="6">
        <v>2110000</v>
      </c>
      <c r="D86" s="41">
        <v>5.7808219178082189E-2</v>
      </c>
      <c r="E86" s="1">
        <v>790.56035999999995</v>
      </c>
      <c r="F86" s="1" t="s">
        <v>126</v>
      </c>
      <c r="G86" s="2" t="s">
        <v>1</v>
      </c>
      <c r="H86" s="2" t="s">
        <v>27</v>
      </c>
      <c r="I86" s="1">
        <v>790.59564999999998</v>
      </c>
      <c r="J86" s="1" t="s">
        <v>230</v>
      </c>
      <c r="L86" s="1">
        <v>6</v>
      </c>
      <c r="O86" s="6">
        <v>2.1670275086143935E-2</v>
      </c>
      <c r="P86" s="6">
        <v>2.6711003625059973E-2</v>
      </c>
      <c r="Q86" s="6">
        <v>2.5915454743286607E-2</v>
      </c>
      <c r="R86" s="6">
        <v>2.1596001023409649E-2</v>
      </c>
      <c r="S86" s="6">
        <v>2.3054382062961194E-2</v>
      </c>
      <c r="T86" s="6"/>
      <c r="U86" s="1">
        <f>AVERAGE(O86:S86)</f>
        <v>2.3789423308172273E-2</v>
      </c>
      <c r="V86" s="1">
        <f>_xlfn.STDEV.P(O86:S86)</f>
        <v>2.1399914649129124E-3</v>
      </c>
      <c r="W86" s="11">
        <f t="shared" si="0"/>
        <v>8.9955583924464899E-2</v>
      </c>
    </row>
    <row r="87" spans="1:23">
      <c r="A87" s="1" t="s">
        <v>344</v>
      </c>
      <c r="B87" s="1">
        <v>744.590167449212</v>
      </c>
      <c r="C87" s="6">
        <v>32800</v>
      </c>
      <c r="D87" s="41">
        <v>8.9863013698630141E-4</v>
      </c>
      <c r="E87" s="1">
        <v>802.59674744921199</v>
      </c>
      <c r="F87" s="1">
        <v>279</v>
      </c>
      <c r="G87" s="2" t="s">
        <v>102</v>
      </c>
      <c r="H87" s="2" t="s">
        <v>28</v>
      </c>
      <c r="I87" s="1">
        <v>802.63203744921202</v>
      </c>
      <c r="J87" s="1" t="s">
        <v>237</v>
      </c>
      <c r="M87" s="1" t="s">
        <v>38</v>
      </c>
    </row>
    <row r="88" spans="1:23">
      <c r="A88" s="1" t="s">
        <v>68</v>
      </c>
      <c r="B88" s="1">
        <v>744.55378194041202</v>
      </c>
      <c r="C88" s="6">
        <v>265000</v>
      </c>
      <c r="D88" s="41">
        <v>7.2602739726027399E-3</v>
      </c>
      <c r="E88" s="1">
        <v>802.56036194041201</v>
      </c>
      <c r="F88" s="1" t="s">
        <v>238</v>
      </c>
      <c r="G88" s="2" t="s">
        <v>1</v>
      </c>
      <c r="H88" s="2" t="s">
        <v>96</v>
      </c>
      <c r="I88" s="1">
        <v>802.59565194041204</v>
      </c>
      <c r="J88" s="1" t="s">
        <v>237</v>
      </c>
      <c r="M88" s="1" t="s">
        <v>106</v>
      </c>
    </row>
    <row r="89" spans="1:23">
      <c r="A89" s="1" t="s">
        <v>68</v>
      </c>
      <c r="B89" s="1">
        <v>744.55378194041202</v>
      </c>
      <c r="C89" s="6">
        <v>265000</v>
      </c>
      <c r="D89" s="41">
        <v>7.2602739726027399E-3</v>
      </c>
      <c r="E89" s="1">
        <v>802.56036194041201</v>
      </c>
      <c r="F89" s="1" t="s">
        <v>239</v>
      </c>
      <c r="G89" s="2" t="s">
        <v>27</v>
      </c>
      <c r="H89" s="2" t="s">
        <v>30</v>
      </c>
      <c r="I89" s="1">
        <v>802.59565194041204</v>
      </c>
      <c r="J89" s="1" t="s">
        <v>240</v>
      </c>
      <c r="K89" s="1" t="s">
        <v>240</v>
      </c>
      <c r="L89" s="1">
        <v>9</v>
      </c>
      <c r="M89" s="1">
        <v>10</v>
      </c>
    </row>
    <row r="90" spans="1:23">
      <c r="A90" s="1" t="s">
        <v>68</v>
      </c>
      <c r="B90" s="1">
        <v>744.55378194041202</v>
      </c>
      <c r="C90" s="6">
        <v>265000</v>
      </c>
      <c r="D90" s="41">
        <v>7.2602739726027399E-3</v>
      </c>
      <c r="E90" s="1">
        <v>802.56036194041201</v>
      </c>
      <c r="F90" s="1" t="s">
        <v>239</v>
      </c>
      <c r="G90" s="2" t="s">
        <v>27</v>
      </c>
      <c r="H90" s="2" t="s">
        <v>30</v>
      </c>
      <c r="I90" s="1">
        <v>802.59565194041204</v>
      </c>
      <c r="J90" s="1" t="s">
        <v>241</v>
      </c>
      <c r="K90" s="1" t="s">
        <v>241</v>
      </c>
      <c r="L90" s="1">
        <v>7</v>
      </c>
      <c r="M90" s="1">
        <v>8</v>
      </c>
    </row>
    <row r="91" spans="1:23">
      <c r="A91" s="1" t="s">
        <v>15</v>
      </c>
      <c r="B91" s="1">
        <v>746.56943200481203</v>
      </c>
      <c r="C91" s="6">
        <v>221405</v>
      </c>
      <c r="D91" s="41">
        <v>6.0658904109589041E-3</v>
      </c>
      <c r="E91" s="1">
        <v>804.57601200481201</v>
      </c>
      <c r="F91" s="1" t="s">
        <v>242</v>
      </c>
      <c r="G91" s="2" t="s">
        <v>1</v>
      </c>
      <c r="H91" s="2" t="s">
        <v>30</v>
      </c>
      <c r="I91" s="3">
        <v>804.61130200481205</v>
      </c>
      <c r="J91" s="3"/>
      <c r="K91" s="1" t="s">
        <v>236</v>
      </c>
      <c r="L91" s="3"/>
      <c r="M91" s="3">
        <v>9</v>
      </c>
      <c r="N91" s="3"/>
      <c r="O91" s="6">
        <v>0.8066387633221711</v>
      </c>
      <c r="P91" s="6">
        <v>0.83210519190214727</v>
      </c>
      <c r="Q91" s="6">
        <v>0.82474895645915003</v>
      </c>
      <c r="R91" s="6">
        <v>0.81407542583517944</v>
      </c>
      <c r="S91" s="6">
        <v>0.82719617979211824</v>
      </c>
      <c r="T91" s="6"/>
      <c r="U91" s="1">
        <f>AVERAGE(O91:S91)</f>
        <v>0.82095290346215322</v>
      </c>
      <c r="V91" s="1">
        <f>_xlfn.STDEV.P(O91:S91)</f>
        <v>9.2731479185194365E-3</v>
      </c>
      <c r="W91" s="11">
        <f>V91/U91</f>
        <v>1.129559062330174E-2</v>
      </c>
    </row>
    <row r="92" spans="1:23">
      <c r="A92" s="1" t="s">
        <v>15</v>
      </c>
      <c r="B92" s="1">
        <v>746.56943200481203</v>
      </c>
      <c r="C92" s="6">
        <v>221405</v>
      </c>
      <c r="D92" s="41">
        <v>6.0658904109589041E-3</v>
      </c>
      <c r="E92" s="1">
        <v>804.57601200481201</v>
      </c>
      <c r="F92" s="1" t="s">
        <v>242</v>
      </c>
      <c r="G92" s="2" t="s">
        <v>1</v>
      </c>
      <c r="H92" s="2" t="s">
        <v>30</v>
      </c>
      <c r="I92" s="3">
        <v>804.61130200481205</v>
      </c>
      <c r="J92" s="3"/>
      <c r="K92" s="1" t="s">
        <v>235</v>
      </c>
      <c r="L92" s="3"/>
      <c r="M92" s="3">
        <v>11</v>
      </c>
      <c r="N92" s="3"/>
      <c r="O92" s="6">
        <v>0.19336123667782892</v>
      </c>
      <c r="P92" s="6">
        <v>0.1678948080978527</v>
      </c>
      <c r="Q92" s="6">
        <v>0.17525104354084989</v>
      </c>
      <c r="R92" s="6">
        <v>0.18592457416482056</v>
      </c>
      <c r="S92" s="6">
        <v>0.17280382020788174</v>
      </c>
      <c r="T92" s="6"/>
      <c r="U92" s="1">
        <f>AVERAGE(O92:S92)</f>
        <v>0.17904709653784676</v>
      </c>
      <c r="V92" s="1">
        <f>_xlfn.STDEV.P(O92:S92)</f>
        <v>9.2731479185194626E-3</v>
      </c>
      <c r="W92" s="11">
        <f>V92/U92</f>
        <v>5.1791668772240132E-2</v>
      </c>
    </row>
    <row r="93" spans="1:23">
      <c r="A93" s="1" t="s">
        <v>15</v>
      </c>
      <c r="B93" s="1">
        <v>746.56943200481203</v>
      </c>
      <c r="C93" s="6">
        <v>221405</v>
      </c>
      <c r="D93" s="41">
        <v>6.0658904109589041E-3</v>
      </c>
      <c r="E93" s="1">
        <v>804.57601200481201</v>
      </c>
      <c r="F93" s="1" t="s">
        <v>243</v>
      </c>
      <c r="G93" s="2" t="s">
        <v>36</v>
      </c>
      <c r="H93" s="2" t="s">
        <v>0</v>
      </c>
      <c r="I93" s="3">
        <v>804.61130200481205</v>
      </c>
      <c r="J93" s="3"/>
      <c r="K93" s="3" t="s">
        <v>229</v>
      </c>
      <c r="L93" s="3"/>
      <c r="M93" s="3">
        <v>9</v>
      </c>
      <c r="N93" s="3"/>
      <c r="O93" s="6">
        <v>0.71345713084402407</v>
      </c>
      <c r="P93" s="6">
        <v>0.71400809123384901</v>
      </c>
      <c r="Q93" s="6">
        <v>0.70748933953548221</v>
      </c>
      <c r="R93" s="6">
        <v>0.72471880087570528</v>
      </c>
      <c r="S93" s="6">
        <v>0.71198451988650713</v>
      </c>
      <c r="T93" s="6"/>
      <c r="U93" s="1">
        <f>AVERAGE(O93:S93)</f>
        <v>0.71433157647511369</v>
      </c>
      <c r="V93" s="1">
        <f>_xlfn.STDEV.P(O93:S93)</f>
        <v>5.6760657075032566E-3</v>
      </c>
      <c r="W93" s="11">
        <f>V93/U93</f>
        <v>7.9459818023332237E-3</v>
      </c>
    </row>
    <row r="94" spans="1:23">
      <c r="A94" s="1" t="s">
        <v>15</v>
      </c>
      <c r="B94" s="1">
        <v>746.56943200481203</v>
      </c>
      <c r="C94" s="6">
        <v>221405</v>
      </c>
      <c r="D94" s="41">
        <v>6.0658904109589041E-3</v>
      </c>
      <c r="E94" s="1">
        <v>804.57601200481201</v>
      </c>
      <c r="F94" s="1" t="s">
        <v>243</v>
      </c>
      <c r="G94" s="2" t="s">
        <v>36</v>
      </c>
      <c r="H94" s="2" t="s">
        <v>0</v>
      </c>
      <c r="I94" s="3">
        <v>804.61130200481205</v>
      </c>
      <c r="J94" s="3"/>
      <c r="K94" s="3" t="s">
        <v>244</v>
      </c>
      <c r="L94" s="3"/>
      <c r="M94" s="3">
        <v>11</v>
      </c>
      <c r="N94" s="3"/>
      <c r="O94" s="6">
        <v>0.28654286915597593</v>
      </c>
      <c r="P94" s="6">
        <v>0.28599190876615105</v>
      </c>
      <c r="Q94" s="6">
        <v>0.29251066046451774</v>
      </c>
      <c r="R94" s="6">
        <v>0.27528119912429483</v>
      </c>
      <c r="S94" s="6">
        <v>0.28801548011349287</v>
      </c>
      <c r="T94" s="6"/>
      <c r="U94" s="1">
        <f>AVERAGE(O94:S94)</f>
        <v>0.28566842352488647</v>
      </c>
      <c r="V94" s="1">
        <f>_xlfn.STDEV.P(O94:S94)</f>
        <v>5.6760657075032028E-3</v>
      </c>
      <c r="W94" s="11">
        <f>V94/U94</f>
        <v>1.9869419369021452E-2</v>
      </c>
    </row>
    <row r="95" spans="1:23">
      <c r="A95" s="1" t="s">
        <v>345</v>
      </c>
      <c r="B95" s="1">
        <v>746.60455245419905</v>
      </c>
      <c r="C95" s="6">
        <v>112000</v>
      </c>
      <c r="D95" s="41">
        <v>3.0684931506849314E-3</v>
      </c>
      <c r="E95" s="1">
        <v>804.61113245419904</v>
      </c>
      <c r="F95" s="1" t="s">
        <v>141</v>
      </c>
      <c r="G95" s="2" t="s">
        <v>102</v>
      </c>
      <c r="H95" s="2" t="s">
        <v>0</v>
      </c>
      <c r="I95" s="3">
        <v>804.64642245419907</v>
      </c>
      <c r="K95" s="3" t="s">
        <v>229</v>
      </c>
      <c r="L95" s="3"/>
      <c r="M95" s="3">
        <v>9</v>
      </c>
      <c r="N95" s="3"/>
      <c r="O95" s="6"/>
      <c r="P95" s="6"/>
      <c r="Q95" s="6"/>
      <c r="R95" s="6"/>
      <c r="S95" s="6"/>
      <c r="T95" s="6"/>
    </row>
    <row r="96" spans="1:23">
      <c r="A96" s="1" t="s">
        <v>345</v>
      </c>
      <c r="B96" s="1">
        <v>746.60455245419905</v>
      </c>
      <c r="C96" s="6">
        <v>112000</v>
      </c>
      <c r="D96" s="41">
        <v>3.0684931506849314E-3</v>
      </c>
      <c r="E96" s="1">
        <v>804.61113245419904</v>
      </c>
      <c r="F96" s="1" t="s">
        <v>141</v>
      </c>
      <c r="G96" s="2" t="s">
        <v>102</v>
      </c>
      <c r="H96" s="2" t="s">
        <v>0</v>
      </c>
      <c r="I96" s="3">
        <v>804.64642245419907</v>
      </c>
      <c r="K96" s="3" t="s">
        <v>244</v>
      </c>
      <c r="L96" s="3"/>
      <c r="M96" s="3">
        <v>11</v>
      </c>
      <c r="N96" s="3"/>
      <c r="O96" s="6"/>
      <c r="P96" s="6"/>
      <c r="Q96" s="6"/>
      <c r="R96" s="6"/>
      <c r="S96" s="6"/>
      <c r="T96" s="6"/>
    </row>
    <row r="97" spans="1:23">
      <c r="A97" s="1" t="s">
        <v>16</v>
      </c>
      <c r="B97" s="1">
        <v>754.53813000000002</v>
      </c>
      <c r="C97" s="6">
        <v>347000</v>
      </c>
      <c r="D97" s="41">
        <v>9.5068493150684934E-3</v>
      </c>
      <c r="E97" s="1">
        <v>812.54471000000001</v>
      </c>
      <c r="F97" s="1" t="s">
        <v>245</v>
      </c>
      <c r="G97" s="2" t="s">
        <v>27</v>
      </c>
      <c r="H97" s="2" t="s">
        <v>29</v>
      </c>
      <c r="I97" s="1">
        <v>812.58</v>
      </c>
      <c r="J97" s="1" t="s">
        <v>246</v>
      </c>
      <c r="K97" s="1" t="s">
        <v>247</v>
      </c>
      <c r="L97" s="1">
        <v>9</v>
      </c>
      <c r="M97" s="1" t="s">
        <v>41</v>
      </c>
      <c r="O97" s="6"/>
      <c r="P97" s="6"/>
      <c r="Q97" s="6"/>
      <c r="R97" s="6"/>
      <c r="S97" s="6"/>
      <c r="T97" s="6"/>
    </row>
    <row r="98" spans="1:23">
      <c r="A98" s="1" t="s">
        <v>16</v>
      </c>
      <c r="B98" s="1">
        <v>754.53813000000002</v>
      </c>
      <c r="C98" s="6">
        <v>347000</v>
      </c>
      <c r="D98" s="41">
        <v>9.5068493150684934E-3</v>
      </c>
      <c r="E98" s="1">
        <v>812.54471000000001</v>
      </c>
      <c r="F98" s="1" t="s">
        <v>245</v>
      </c>
      <c r="G98" s="2" t="s">
        <v>27</v>
      </c>
      <c r="H98" s="2" t="s">
        <v>29</v>
      </c>
      <c r="I98" s="1">
        <v>812.58</v>
      </c>
      <c r="J98" s="1" t="s">
        <v>248</v>
      </c>
      <c r="K98" s="1" t="s">
        <v>247</v>
      </c>
      <c r="L98" s="1">
        <v>7</v>
      </c>
      <c r="M98" s="1" t="s">
        <v>41</v>
      </c>
      <c r="O98" s="6"/>
      <c r="P98" s="6"/>
      <c r="Q98" s="6"/>
      <c r="R98" s="6"/>
      <c r="S98" s="6"/>
      <c r="T98" s="6"/>
    </row>
    <row r="99" spans="1:23">
      <c r="A99" s="1" t="s">
        <v>16</v>
      </c>
      <c r="B99" s="1">
        <v>754.53813000000002</v>
      </c>
      <c r="C99" s="6">
        <v>347000</v>
      </c>
      <c r="D99" s="41">
        <v>9.5068493150684934E-3</v>
      </c>
      <c r="E99" s="1">
        <v>812.54471000000001</v>
      </c>
      <c r="F99" s="1" t="s">
        <v>245</v>
      </c>
      <c r="G99" s="2" t="s">
        <v>27</v>
      </c>
      <c r="H99" s="2" t="s">
        <v>29</v>
      </c>
      <c r="I99" s="1">
        <v>812.58</v>
      </c>
      <c r="J99" s="1" t="s">
        <v>246</v>
      </c>
      <c r="K99" s="1" t="s">
        <v>247</v>
      </c>
      <c r="L99" s="1">
        <v>9</v>
      </c>
      <c r="M99" s="1" t="s">
        <v>41</v>
      </c>
      <c r="O99" s="6">
        <v>0.39163515818514871</v>
      </c>
      <c r="P99" s="6">
        <v>0.46029666986084966</v>
      </c>
      <c r="Q99" s="6">
        <v>0.46511241292063149</v>
      </c>
      <c r="R99" s="6">
        <v>0.37541033523598338</v>
      </c>
      <c r="S99" s="6">
        <v>0.403214525703814</v>
      </c>
      <c r="T99" s="6"/>
      <c r="U99" s="1">
        <f>AVERAGE(O99:S99)</f>
        <v>0.41913382038128544</v>
      </c>
      <c r="V99" s="1">
        <f>_xlfn.STDEV.P(O99:S99)</f>
        <v>3.6687203949151884E-2</v>
      </c>
      <c r="W99" s="11">
        <f>V99/U99</f>
        <v>8.7531003620222259E-2</v>
      </c>
    </row>
    <row r="100" spans="1:23">
      <c r="A100" s="1" t="s">
        <v>16</v>
      </c>
      <c r="B100" s="1">
        <v>754.53813000000002</v>
      </c>
      <c r="C100" s="6">
        <v>347000</v>
      </c>
      <c r="D100" s="41">
        <v>9.5068493150684934E-3</v>
      </c>
      <c r="E100" s="1">
        <v>812.54471000000001</v>
      </c>
      <c r="F100" s="1" t="s">
        <v>245</v>
      </c>
      <c r="G100" s="2" t="s">
        <v>27</v>
      </c>
      <c r="H100" s="2" t="s">
        <v>29</v>
      </c>
      <c r="I100" s="1">
        <v>812.58</v>
      </c>
      <c r="J100" s="1" t="s">
        <v>246</v>
      </c>
      <c r="K100" s="1" t="s">
        <v>249</v>
      </c>
      <c r="L100" s="1">
        <v>9</v>
      </c>
      <c r="M100" s="1" t="s">
        <v>39</v>
      </c>
      <c r="O100" s="6">
        <v>0.60836484181485118</v>
      </c>
      <c r="P100" s="6">
        <v>0.53970333013915039</v>
      </c>
      <c r="Q100" s="6">
        <v>0.53488758707936845</v>
      </c>
      <c r="R100" s="6">
        <v>0.62458966476401667</v>
      </c>
      <c r="S100" s="6">
        <v>0.596785474296186</v>
      </c>
      <c r="T100" s="6"/>
      <c r="U100" s="1">
        <f>AVERAGE(O100:S100)</f>
        <v>0.58086617961871456</v>
      </c>
      <c r="V100" s="1">
        <f>_xlfn.STDEV.P(O100:S100)</f>
        <v>3.6687203949151884E-2</v>
      </c>
      <c r="W100" s="11">
        <f>V100/U100</f>
        <v>6.3159476720152083E-2</v>
      </c>
    </row>
    <row r="101" spans="1:23">
      <c r="A101" s="1" t="s">
        <v>16</v>
      </c>
      <c r="B101" s="1">
        <v>754.53813000000002</v>
      </c>
      <c r="C101" s="6">
        <v>347000</v>
      </c>
      <c r="D101" s="41">
        <v>9.5068493150684934E-3</v>
      </c>
      <c r="E101" s="1">
        <v>812.54471000000001</v>
      </c>
      <c r="F101" s="1" t="s">
        <v>250</v>
      </c>
      <c r="G101" s="2" t="s">
        <v>101</v>
      </c>
      <c r="H101" s="2" t="s">
        <v>32</v>
      </c>
      <c r="I101" s="1">
        <v>812.58</v>
      </c>
      <c r="K101" s="1" t="s">
        <v>251</v>
      </c>
      <c r="M101" s="1" t="s">
        <v>40</v>
      </c>
    </row>
    <row r="102" spans="1:23">
      <c r="A102" s="1" t="s">
        <v>17</v>
      </c>
      <c r="B102" s="1">
        <v>756.55377999999996</v>
      </c>
      <c r="C102" s="6">
        <v>3270000</v>
      </c>
      <c r="D102" s="41">
        <v>8.9589041095890415E-2</v>
      </c>
      <c r="E102" s="1">
        <v>814.56035999999995</v>
      </c>
      <c r="F102" s="1" t="s">
        <v>129</v>
      </c>
      <c r="G102" s="2" t="s">
        <v>27</v>
      </c>
      <c r="H102" s="2" t="s">
        <v>28</v>
      </c>
      <c r="I102" s="1">
        <v>814.59564999999998</v>
      </c>
      <c r="J102" s="1" t="s">
        <v>252</v>
      </c>
      <c r="K102" s="1" t="s">
        <v>253</v>
      </c>
      <c r="L102" s="1">
        <v>11</v>
      </c>
      <c r="M102" s="1" t="s">
        <v>38</v>
      </c>
      <c r="O102" s="6">
        <v>5.4400833774064156E-2</v>
      </c>
      <c r="P102" s="6">
        <v>3.737482109400482E-2</v>
      </c>
      <c r="Q102" s="6">
        <v>4.317947990587695E-2</v>
      </c>
      <c r="R102" s="6">
        <v>3.903131225653568E-2</v>
      </c>
      <c r="S102" s="6">
        <v>3.6082337354922105E-2</v>
      </c>
      <c r="T102" s="6"/>
      <c r="U102" s="1">
        <f>AVERAGE(O102:S102)</f>
        <v>4.2013756877080741E-2</v>
      </c>
      <c r="V102" s="1">
        <f>_xlfn.STDEV.P(O102:S102)</f>
        <v>6.6392021040726007E-3</v>
      </c>
      <c r="W102" s="11">
        <f>V102/U102</f>
        <v>0.15802448049330253</v>
      </c>
    </row>
    <row r="103" spans="1:23">
      <c r="A103" s="1" t="s">
        <v>17</v>
      </c>
      <c r="B103" s="1">
        <v>756.55377999999996</v>
      </c>
      <c r="C103" s="6">
        <v>3270000</v>
      </c>
      <c r="D103" s="41">
        <v>8.9589041095890415E-2</v>
      </c>
      <c r="E103" s="1">
        <v>814.56035999999995</v>
      </c>
      <c r="F103" s="1" t="s">
        <v>129</v>
      </c>
      <c r="G103" s="2" t="s">
        <v>27</v>
      </c>
      <c r="H103" s="2" t="s">
        <v>28</v>
      </c>
      <c r="I103" s="1">
        <v>814.59564999999998</v>
      </c>
      <c r="J103" s="1" t="s">
        <v>254</v>
      </c>
      <c r="K103" s="1" t="s">
        <v>253</v>
      </c>
      <c r="L103" s="1">
        <v>9</v>
      </c>
      <c r="M103" s="1" t="s">
        <v>38</v>
      </c>
      <c r="O103" s="6">
        <v>0.72728224144768838</v>
      </c>
      <c r="P103" s="6">
        <v>0.72979098612768478</v>
      </c>
      <c r="Q103" s="6">
        <v>0.74448276707367234</v>
      </c>
      <c r="R103" s="6">
        <v>0.73161448853692168</v>
      </c>
      <c r="S103" s="6">
        <v>0.7316584570280531</v>
      </c>
      <c r="T103" s="6"/>
      <c r="U103" s="1">
        <f>AVERAGE(O103:S103)</f>
        <v>0.73296578804280399</v>
      </c>
      <c r="V103" s="1">
        <f>_xlfn.STDEV.P(O103:S103)</f>
        <v>5.9759183366790303E-3</v>
      </c>
      <c r="W103" s="11">
        <f>V103/U103</f>
        <v>8.1530658513218994E-3</v>
      </c>
    </row>
    <row r="104" spans="1:23">
      <c r="A104" s="1" t="s">
        <v>17</v>
      </c>
      <c r="B104" s="1">
        <v>756.55377999999996</v>
      </c>
      <c r="C104" s="6">
        <v>3270000</v>
      </c>
      <c r="D104" s="41">
        <v>8.9589041095890415E-2</v>
      </c>
      <c r="E104" s="1">
        <v>814.56035999999995</v>
      </c>
      <c r="F104" s="1" t="s">
        <v>129</v>
      </c>
      <c r="G104" s="2" t="s">
        <v>27</v>
      </c>
      <c r="H104" s="2" t="s">
        <v>28</v>
      </c>
      <c r="I104" s="1">
        <v>814.59564999999998</v>
      </c>
      <c r="J104" s="1" t="s">
        <v>255</v>
      </c>
      <c r="K104" s="1" t="s">
        <v>253</v>
      </c>
      <c r="L104" s="1">
        <v>7</v>
      </c>
      <c r="M104" s="1" t="s">
        <v>38</v>
      </c>
      <c r="O104" s="6">
        <v>0.21465924127185682</v>
      </c>
      <c r="P104" s="6">
        <v>0.22207023205381402</v>
      </c>
      <c r="Q104" s="6">
        <v>0.20962281120955253</v>
      </c>
      <c r="R104" s="6">
        <v>0.22270889857470375</v>
      </c>
      <c r="S104" s="6">
        <v>0.21987755297602782</v>
      </c>
      <c r="T104" s="6"/>
      <c r="U104" s="1">
        <f>AVERAGE(O104:S104)</f>
        <v>0.21778774721719096</v>
      </c>
      <c r="V104" s="1">
        <f>_xlfn.STDEV.P(O104:S104)</f>
        <v>4.967462624478329E-3</v>
      </c>
      <c r="W104" s="11">
        <f>V104/U104</f>
        <v>2.2808733218239678E-2</v>
      </c>
    </row>
    <row r="105" spans="1:23">
      <c r="A105" s="1" t="s">
        <v>17</v>
      </c>
      <c r="B105" s="1">
        <v>756.55377999999996</v>
      </c>
      <c r="C105" s="6">
        <v>3270000</v>
      </c>
      <c r="D105" s="41">
        <v>8.9589041095890415E-2</v>
      </c>
      <c r="E105" s="1">
        <v>814.56035999999995</v>
      </c>
      <c r="F105" s="1" t="s">
        <v>129</v>
      </c>
      <c r="G105" s="2" t="s">
        <v>27</v>
      </c>
      <c r="H105" s="2" t="s">
        <v>28</v>
      </c>
      <c r="I105" s="1">
        <v>814.59564999999998</v>
      </c>
      <c r="J105" s="1" t="s">
        <v>256</v>
      </c>
      <c r="K105" s="1" t="s">
        <v>253</v>
      </c>
      <c r="L105" s="1">
        <v>6</v>
      </c>
      <c r="M105" s="1" t="s">
        <v>38</v>
      </c>
      <c r="O105" s="6"/>
      <c r="P105" s="6"/>
      <c r="Q105" s="6"/>
      <c r="R105" s="6"/>
      <c r="S105" s="6"/>
      <c r="T105" s="6"/>
    </row>
    <row r="106" spans="1:23">
      <c r="A106" s="1" t="s">
        <v>17</v>
      </c>
      <c r="B106" s="1">
        <v>756.55377999999996</v>
      </c>
      <c r="C106" s="6">
        <v>3270000</v>
      </c>
      <c r="D106" s="41">
        <v>8.9589041095890415E-2</v>
      </c>
      <c r="E106" s="1">
        <v>814.56035999999995</v>
      </c>
      <c r="F106" s="1" t="s">
        <v>133</v>
      </c>
      <c r="G106" s="2" t="s">
        <v>1</v>
      </c>
      <c r="H106" s="2" t="s">
        <v>29</v>
      </c>
      <c r="I106" s="1">
        <v>814.59564999999998</v>
      </c>
      <c r="K106" s="1" t="s">
        <v>257</v>
      </c>
      <c r="M106" s="1" t="s">
        <v>41</v>
      </c>
      <c r="O106" s="6">
        <v>0.3968559795151605</v>
      </c>
      <c r="P106" s="6">
        <v>0.41197278142495164</v>
      </c>
      <c r="Q106" s="6">
        <v>0.43794270109344119</v>
      </c>
      <c r="R106" s="6">
        <v>0.43656468870778092</v>
      </c>
      <c r="S106" s="6">
        <v>0.41747578280678271</v>
      </c>
      <c r="T106" s="6"/>
      <c r="U106" s="1">
        <f>AVERAGE(O106:S106)</f>
        <v>0.42016238670962336</v>
      </c>
      <c r="V106" s="1">
        <f>_xlfn.STDEV.P(O106:S106)</f>
        <v>1.5509037249228301E-2</v>
      </c>
      <c r="W106" s="11">
        <f>V106/U106</f>
        <v>3.691200768989035E-2</v>
      </c>
    </row>
    <row r="107" spans="1:23">
      <c r="A107" s="1" t="s">
        <v>17</v>
      </c>
      <c r="B107" s="1">
        <v>756.55377999999996</v>
      </c>
      <c r="C107" s="6">
        <v>3270000</v>
      </c>
      <c r="D107" s="41">
        <v>8.9589041095890415E-2</v>
      </c>
      <c r="E107" s="1">
        <v>814.56035999999995</v>
      </c>
      <c r="F107" s="1" t="s">
        <v>133</v>
      </c>
      <c r="G107" s="2" t="s">
        <v>1</v>
      </c>
      <c r="H107" s="2" t="s">
        <v>29</v>
      </c>
      <c r="I107" s="1">
        <v>814.59564999999998</v>
      </c>
      <c r="K107" s="1" t="s">
        <v>258</v>
      </c>
      <c r="M107" s="1" t="s">
        <v>39</v>
      </c>
      <c r="O107" s="6">
        <v>0.6031440204848395</v>
      </c>
      <c r="P107" s="6">
        <v>0.58802721857504847</v>
      </c>
      <c r="Q107" s="6">
        <v>0.56205729890655876</v>
      </c>
      <c r="R107" s="6">
        <v>0.56343531129221913</v>
      </c>
      <c r="S107" s="6">
        <v>0.58252421719321734</v>
      </c>
      <c r="T107" s="6"/>
      <c r="U107" s="1">
        <f>AVERAGE(O107:S107)</f>
        <v>0.57983761329037675</v>
      </c>
      <c r="V107" s="1">
        <f>_xlfn.STDEV.P(O107:S107)</f>
        <v>1.5509037249228317E-2</v>
      </c>
      <c r="W107" s="11">
        <f>V107/U107</f>
        <v>2.6747208000564029E-2</v>
      </c>
    </row>
    <row r="108" spans="1:23">
      <c r="A108" s="1" t="s">
        <v>69</v>
      </c>
      <c r="B108" s="1">
        <v>758.56943000000001</v>
      </c>
      <c r="C108" s="6">
        <v>36500000</v>
      </c>
      <c r="D108" s="41">
        <v>1</v>
      </c>
      <c r="E108" s="1">
        <v>816.57601</v>
      </c>
      <c r="F108" s="1" t="s">
        <v>136</v>
      </c>
      <c r="G108" s="2" t="s">
        <v>1</v>
      </c>
      <c r="H108" s="2" t="s">
        <v>28</v>
      </c>
      <c r="I108" s="1">
        <v>816.61130000000003</v>
      </c>
      <c r="K108" s="1" t="s">
        <v>259</v>
      </c>
      <c r="M108" s="1" t="s">
        <v>38</v>
      </c>
    </row>
    <row r="109" spans="1:23">
      <c r="A109" s="1" t="s">
        <v>69</v>
      </c>
      <c r="B109" s="1">
        <v>758.56943000000001</v>
      </c>
      <c r="C109" s="6">
        <v>36500000</v>
      </c>
      <c r="D109" s="41">
        <v>1</v>
      </c>
      <c r="E109" s="1">
        <v>816.57601</v>
      </c>
      <c r="F109" s="1" t="s">
        <v>138</v>
      </c>
      <c r="G109" s="2" t="s">
        <v>27</v>
      </c>
      <c r="H109" s="2" t="s">
        <v>0</v>
      </c>
      <c r="I109" s="1">
        <v>816.61130000000003</v>
      </c>
      <c r="K109" s="1" t="s">
        <v>234</v>
      </c>
      <c r="L109" s="1">
        <v>7</v>
      </c>
      <c r="M109" s="1">
        <v>9</v>
      </c>
    </row>
    <row r="110" spans="1:23">
      <c r="A110" s="1" t="s">
        <v>69</v>
      </c>
      <c r="B110" s="1">
        <v>758.56943000000001</v>
      </c>
      <c r="C110" s="6">
        <v>36500000</v>
      </c>
      <c r="D110" s="41">
        <v>1</v>
      </c>
      <c r="E110" s="1">
        <v>816.57601</v>
      </c>
      <c r="F110" s="1" t="s">
        <v>138</v>
      </c>
      <c r="G110" s="2" t="s">
        <v>27</v>
      </c>
      <c r="H110" s="2" t="s">
        <v>0</v>
      </c>
      <c r="I110" s="1">
        <v>816.61130000000003</v>
      </c>
      <c r="K110" s="1" t="s">
        <v>260</v>
      </c>
      <c r="L110" s="1">
        <v>9</v>
      </c>
      <c r="M110" s="1">
        <v>11</v>
      </c>
    </row>
    <row r="111" spans="1:23">
      <c r="A111" s="1" t="s">
        <v>2</v>
      </c>
      <c r="B111" s="1">
        <v>760.58507999999995</v>
      </c>
      <c r="C111" s="6">
        <v>15128000</v>
      </c>
      <c r="D111" s="41">
        <v>0.41446575342465752</v>
      </c>
      <c r="E111" s="1">
        <v>818.59165999999993</v>
      </c>
      <c r="F111" s="1" t="s">
        <v>141</v>
      </c>
      <c r="G111" s="2" t="s">
        <v>1</v>
      </c>
      <c r="H111" s="2" t="s">
        <v>0</v>
      </c>
      <c r="I111" s="1">
        <v>818.62694999999997</v>
      </c>
      <c r="J111" s="1" t="s">
        <v>236</v>
      </c>
      <c r="M111" s="1">
        <v>9</v>
      </c>
      <c r="O111" s="6">
        <v>0.84506342969032155</v>
      </c>
      <c r="P111" s="6">
        <v>0.8452061923751143</v>
      </c>
      <c r="Q111" s="6">
        <v>0.8551103028301279</v>
      </c>
      <c r="R111" s="6">
        <v>0.84340258960358439</v>
      </c>
      <c r="S111" s="6">
        <v>0.85854239996122839</v>
      </c>
      <c r="T111" s="6"/>
      <c r="U111" s="1">
        <f>AVERAGE(O111:S111)</f>
        <v>0.84946498289207528</v>
      </c>
      <c r="V111" s="1">
        <f>_xlfn.STDEV.P(O111:S111)</f>
        <v>6.1405654053986155E-3</v>
      </c>
      <c r="W111" s="11">
        <f>V111/U111</f>
        <v>7.2287445969727226E-3</v>
      </c>
    </row>
    <row r="112" spans="1:23">
      <c r="A112" s="1" t="s">
        <v>2</v>
      </c>
      <c r="B112" s="1">
        <v>760.58507999999995</v>
      </c>
      <c r="C112" s="6">
        <v>15128000</v>
      </c>
      <c r="D112" s="41">
        <v>0.41446575342465752</v>
      </c>
      <c r="E112" s="1">
        <v>818.59165999999993</v>
      </c>
      <c r="F112" s="1" t="s">
        <v>141</v>
      </c>
      <c r="G112" s="2" t="s">
        <v>1</v>
      </c>
      <c r="H112" s="2" t="s">
        <v>0</v>
      </c>
      <c r="I112" s="1">
        <v>818.62694999999997</v>
      </c>
      <c r="J112" s="1" t="s">
        <v>235</v>
      </c>
      <c r="M112" s="1">
        <v>11</v>
      </c>
      <c r="O112" s="6">
        <v>0.15493657030967847</v>
      </c>
      <c r="P112" s="6">
        <v>0.15479380762488579</v>
      </c>
      <c r="Q112" s="6">
        <v>0.14488969716987213</v>
      </c>
      <c r="R112" s="6">
        <v>0.15659741039641564</v>
      </c>
      <c r="S112" s="6">
        <v>0.14145760003877164</v>
      </c>
      <c r="T112" s="6"/>
      <c r="U112" s="1">
        <f>AVERAGE(O112:S112)</f>
        <v>0.15053501710792472</v>
      </c>
      <c r="V112" s="1">
        <f>_xlfn.STDEV.P(O112:S112)</f>
        <v>6.1405654053986233E-3</v>
      </c>
      <c r="W112" s="11">
        <f>V112/U112</f>
        <v>4.0791607981790712E-2</v>
      </c>
    </row>
    <row r="113" spans="1:23">
      <c r="A113" s="1" t="s">
        <v>346</v>
      </c>
      <c r="B113" s="1">
        <v>766.574517384812</v>
      </c>
      <c r="C113" s="6">
        <v>41192.400000000001</v>
      </c>
      <c r="D113" s="41">
        <v>1.1285589041095891E-3</v>
      </c>
      <c r="E113" s="1">
        <v>824.58109738481198</v>
      </c>
      <c r="I113" s="1">
        <v>824.61638738481201</v>
      </c>
    </row>
    <row r="114" spans="1:23">
      <c r="A114" s="1" t="s">
        <v>70</v>
      </c>
      <c r="B114" s="1">
        <v>766.53813187601202</v>
      </c>
      <c r="C114" s="6">
        <v>75351</v>
      </c>
      <c r="D114" s="41">
        <v>2.0644109589041098E-3</v>
      </c>
      <c r="E114" s="1">
        <v>824.544711876012</v>
      </c>
      <c r="I114" s="1">
        <v>824.58000187601203</v>
      </c>
    </row>
    <row r="115" spans="1:23">
      <c r="A115" s="1" t="s">
        <v>347</v>
      </c>
      <c r="B115" s="1">
        <v>768.590167449212</v>
      </c>
      <c r="C115" s="6">
        <v>104000</v>
      </c>
      <c r="D115" s="41">
        <v>2.8493150684931507E-3</v>
      </c>
      <c r="E115" s="1">
        <v>826.59674744921199</v>
      </c>
      <c r="F115" s="1" t="s">
        <v>157</v>
      </c>
      <c r="G115" s="2" t="s">
        <v>102</v>
      </c>
      <c r="H115" s="2" t="s">
        <v>32</v>
      </c>
      <c r="I115" s="1">
        <v>826.63203744921202</v>
      </c>
      <c r="P115" s="6"/>
      <c r="R115" s="6"/>
      <c r="S115" s="6"/>
      <c r="T115" s="6"/>
    </row>
    <row r="116" spans="1:23">
      <c r="A116" s="1" t="s">
        <v>347</v>
      </c>
      <c r="B116" s="1">
        <v>768.590167449212</v>
      </c>
      <c r="C116" s="6">
        <v>104000</v>
      </c>
      <c r="D116" s="41">
        <v>2.8493150684931507E-3</v>
      </c>
      <c r="E116" s="1">
        <v>826.59674744921199</v>
      </c>
      <c r="F116" s="1" t="s">
        <v>159</v>
      </c>
      <c r="G116" s="2" t="s">
        <v>103</v>
      </c>
      <c r="H116" s="2" t="s">
        <v>28</v>
      </c>
      <c r="I116" s="1">
        <v>826.63203744921202</v>
      </c>
      <c r="P116" s="6"/>
      <c r="R116" s="6"/>
      <c r="S116" s="6"/>
      <c r="T116" s="6"/>
    </row>
    <row r="117" spans="1:23">
      <c r="A117" s="1" t="s">
        <v>71</v>
      </c>
      <c r="B117" s="1">
        <v>768.55378194041202</v>
      </c>
      <c r="C117" s="6">
        <v>393000</v>
      </c>
      <c r="D117" s="41">
        <v>1.0767123287671232E-2</v>
      </c>
      <c r="E117" s="1">
        <v>826.56036194041201</v>
      </c>
      <c r="I117" s="1">
        <v>826.59565194041204</v>
      </c>
    </row>
    <row r="118" spans="1:23">
      <c r="A118" s="1" t="s">
        <v>72</v>
      </c>
      <c r="B118" s="1">
        <v>770.56943200481203</v>
      </c>
      <c r="C118" s="6">
        <v>154731</v>
      </c>
      <c r="D118" s="41">
        <v>4.2392054794520547E-3</v>
      </c>
      <c r="E118" s="1">
        <v>828.57601200481201</v>
      </c>
      <c r="F118" s="1" t="s">
        <v>261</v>
      </c>
      <c r="G118" s="2" t="s">
        <v>30</v>
      </c>
      <c r="H118" s="2" t="s">
        <v>28</v>
      </c>
      <c r="I118" s="1">
        <v>828.61130200481205</v>
      </c>
      <c r="J118" s="1" t="s">
        <v>254</v>
      </c>
      <c r="K118" s="1" t="s">
        <v>262</v>
      </c>
      <c r="L118" s="1">
        <v>9</v>
      </c>
      <c r="M118" s="1" t="s">
        <v>38</v>
      </c>
      <c r="O118" s="6"/>
      <c r="Q118" s="6"/>
    </row>
    <row r="119" spans="1:23">
      <c r="A119" s="1" t="s">
        <v>73</v>
      </c>
      <c r="B119" s="1">
        <v>772.58508206921204</v>
      </c>
      <c r="C119" s="6">
        <v>479420.777</v>
      </c>
      <c r="D119" s="41">
        <v>1.3134815808219178E-2</v>
      </c>
      <c r="E119" s="1">
        <v>830.59166206921202</v>
      </c>
      <c r="F119" s="1" t="s">
        <v>145</v>
      </c>
      <c r="G119" s="2" t="s">
        <v>31</v>
      </c>
      <c r="H119" s="2" t="s">
        <v>28</v>
      </c>
      <c r="I119" s="1">
        <v>830.62695206921205</v>
      </c>
      <c r="J119" s="1" t="s">
        <v>263</v>
      </c>
      <c r="M119" s="1" t="s">
        <v>38</v>
      </c>
      <c r="O119" s="6"/>
      <c r="Q119" s="6"/>
    </row>
    <row r="120" spans="1:23">
      <c r="A120" s="1" t="s">
        <v>73</v>
      </c>
      <c r="B120" s="1">
        <v>772.58508206921204</v>
      </c>
      <c r="C120" s="6">
        <v>479420.777</v>
      </c>
      <c r="D120" s="41">
        <v>1.3134815808219178E-2</v>
      </c>
      <c r="E120" s="1">
        <v>830.59166206921202</v>
      </c>
      <c r="F120" s="1" t="s">
        <v>264</v>
      </c>
      <c r="G120" s="2" t="s">
        <v>1</v>
      </c>
      <c r="H120" s="2" t="s">
        <v>104</v>
      </c>
      <c r="I120" s="1">
        <v>830.62695206921205</v>
      </c>
      <c r="J120" s="1" t="s">
        <v>259</v>
      </c>
      <c r="M120" s="1" t="s">
        <v>38</v>
      </c>
    </row>
    <row r="121" spans="1:23">
      <c r="A121" s="1" t="s">
        <v>73</v>
      </c>
      <c r="B121" s="1">
        <v>772.58508206921204</v>
      </c>
      <c r="C121" s="6">
        <v>479420.777</v>
      </c>
      <c r="D121" s="41">
        <v>1.3134815808219178E-2</v>
      </c>
      <c r="E121" s="1">
        <v>830.59166206921202</v>
      </c>
      <c r="F121" s="1" t="s">
        <v>265</v>
      </c>
      <c r="G121" s="2" t="s">
        <v>30</v>
      </c>
      <c r="H121" s="2" t="s">
        <v>0</v>
      </c>
      <c r="I121" s="1">
        <v>830.62695206921205</v>
      </c>
      <c r="J121" s="1" t="s">
        <v>240</v>
      </c>
      <c r="L121" s="1">
        <v>8</v>
      </c>
      <c r="M121" s="1">
        <v>9</v>
      </c>
    </row>
    <row r="122" spans="1:23">
      <c r="A122" s="1" t="s">
        <v>73</v>
      </c>
      <c r="B122" s="1">
        <v>772.58508206921204</v>
      </c>
      <c r="C122" s="6">
        <v>479420.777</v>
      </c>
      <c r="D122" s="41">
        <v>1.3134815808219178E-2</v>
      </c>
      <c r="E122" s="1">
        <v>830.59166206921202</v>
      </c>
      <c r="F122" s="1" t="s">
        <v>265</v>
      </c>
      <c r="G122" s="2" t="s">
        <v>30</v>
      </c>
      <c r="H122" s="2" t="s">
        <v>0</v>
      </c>
      <c r="I122" s="1">
        <v>830.62695206921205</v>
      </c>
      <c r="J122" s="1" t="s">
        <v>266</v>
      </c>
      <c r="L122" s="1">
        <v>10</v>
      </c>
      <c r="M122" s="1">
        <v>11</v>
      </c>
    </row>
    <row r="123" spans="1:23">
      <c r="A123" s="1" t="s">
        <v>73</v>
      </c>
      <c r="B123" s="1">
        <v>772.58508206921204</v>
      </c>
      <c r="C123" s="6">
        <v>479420.777</v>
      </c>
      <c r="D123" s="41">
        <v>1.3134815808219178E-2</v>
      </c>
      <c r="E123" s="1">
        <v>830.59166206921202</v>
      </c>
      <c r="F123" s="1" t="s">
        <v>265</v>
      </c>
      <c r="G123" s="2" t="s">
        <v>30</v>
      </c>
      <c r="H123" s="2" t="s">
        <v>0</v>
      </c>
      <c r="I123" s="1">
        <v>830.62695206921205</v>
      </c>
      <c r="J123" s="1" t="s">
        <v>260</v>
      </c>
      <c r="L123" s="1">
        <v>9</v>
      </c>
      <c r="M123" s="1">
        <v>10</v>
      </c>
    </row>
    <row r="124" spans="1:23">
      <c r="A124" s="1" t="s">
        <v>18</v>
      </c>
      <c r="B124" s="1">
        <v>774.58507999999995</v>
      </c>
      <c r="C124" s="6">
        <v>150237.036659</v>
      </c>
      <c r="D124" s="41">
        <v>4.1160831961369864E-3</v>
      </c>
      <c r="E124" s="1">
        <v>832.59165999999993</v>
      </c>
      <c r="F124" s="1" t="s">
        <v>267</v>
      </c>
      <c r="G124" s="2" t="s">
        <v>31</v>
      </c>
      <c r="H124" s="2" t="s">
        <v>0</v>
      </c>
      <c r="I124" s="1">
        <v>832.62694999999997</v>
      </c>
      <c r="J124" s="1" t="s">
        <v>244</v>
      </c>
      <c r="M124" s="1">
        <v>9</v>
      </c>
      <c r="O124" s="6">
        <v>0.73528872388242528</v>
      </c>
      <c r="P124" s="6">
        <v>0.7472000323361826</v>
      </c>
      <c r="Q124" s="6">
        <v>0.75672102632165139</v>
      </c>
      <c r="R124" s="6">
        <v>0.73164752576389303</v>
      </c>
      <c r="S124" s="6">
        <v>0.75610207163176135</v>
      </c>
      <c r="T124" s="6"/>
      <c r="U124" s="1">
        <f>AVERAGE(O124:S124)</f>
        <v>0.74539187598718271</v>
      </c>
      <c r="V124" s="1">
        <f>_xlfn.STDEV.P(O124:S124)</f>
        <v>1.036637075297695E-2</v>
      </c>
      <c r="W124" s="11">
        <f t="shared" ref="W124:W129" si="1">V124/U124</f>
        <v>1.3907276275647527E-2</v>
      </c>
    </row>
    <row r="125" spans="1:23">
      <c r="A125" s="1" t="s">
        <v>18</v>
      </c>
      <c r="B125" s="1">
        <v>774.58507999999995</v>
      </c>
      <c r="C125" s="6">
        <v>150237.036659</v>
      </c>
      <c r="D125" s="41">
        <v>4.1160831961369864E-3</v>
      </c>
      <c r="E125" s="1">
        <v>832.59165999999993</v>
      </c>
      <c r="F125" s="1" t="s">
        <v>267</v>
      </c>
      <c r="G125" s="2" t="s">
        <v>31</v>
      </c>
      <c r="H125" s="2" t="s">
        <v>0</v>
      </c>
      <c r="I125" s="1">
        <v>832.62694999999997</v>
      </c>
      <c r="J125" s="1" t="s">
        <v>268</v>
      </c>
      <c r="M125" s="1">
        <v>11</v>
      </c>
      <c r="O125" s="6">
        <v>0.26471127611757472</v>
      </c>
      <c r="P125" s="6">
        <v>0.25279996766381735</v>
      </c>
      <c r="Q125" s="6">
        <v>0.2432789736783485</v>
      </c>
      <c r="R125" s="6">
        <v>0.26835247423610697</v>
      </c>
      <c r="S125" s="6">
        <v>0.24389792836823865</v>
      </c>
      <c r="T125" s="6"/>
      <c r="U125" s="1">
        <f>AVERAGE(O125:S125)</f>
        <v>0.25460812401281724</v>
      </c>
      <c r="V125" s="1">
        <f>_xlfn.STDEV.P(O125:S125)</f>
        <v>1.0366370752976976E-2</v>
      </c>
      <c r="W125" s="11">
        <f t="shared" si="1"/>
        <v>4.0715003863958092E-2</v>
      </c>
    </row>
    <row r="126" spans="1:23">
      <c r="A126" s="1" t="s">
        <v>18</v>
      </c>
      <c r="B126" s="1">
        <v>774.58507999999995</v>
      </c>
      <c r="C126" s="6">
        <v>150237.036659</v>
      </c>
      <c r="D126" s="41">
        <v>4.1160831961369864E-3</v>
      </c>
      <c r="E126" s="1">
        <v>832.59165999999993</v>
      </c>
      <c r="F126" s="1" t="s">
        <v>269</v>
      </c>
      <c r="G126" s="2" t="s">
        <v>1</v>
      </c>
      <c r="H126" s="2" t="s">
        <v>37</v>
      </c>
      <c r="I126" s="1">
        <v>832.62694999999997</v>
      </c>
      <c r="J126" s="1" t="s">
        <v>236</v>
      </c>
      <c r="M126" s="1">
        <v>9</v>
      </c>
      <c r="O126" s="6">
        <v>0.66798672759917421</v>
      </c>
      <c r="P126" s="6">
        <v>0.64263344319123572</v>
      </c>
      <c r="Q126" s="6">
        <v>0.68178696181492182</v>
      </c>
      <c r="R126" s="6">
        <v>0.65000409950444737</v>
      </c>
      <c r="S126" s="6">
        <v>0.67021230725291547</v>
      </c>
      <c r="T126" s="6"/>
      <c r="U126" s="1">
        <f>AVERAGE(O126:S126)</f>
        <v>0.66252470787253892</v>
      </c>
      <c r="V126" s="1">
        <f>_xlfn.STDEV.P(O126:S126)</f>
        <v>1.4229513801932579E-2</v>
      </c>
      <c r="W126" s="11">
        <f t="shared" si="1"/>
        <v>2.1477710390040504E-2</v>
      </c>
    </row>
    <row r="127" spans="1:23">
      <c r="A127" s="1" t="s">
        <v>18</v>
      </c>
      <c r="B127" s="1">
        <v>774.58507999999995</v>
      </c>
      <c r="C127" s="6">
        <v>150237.036659</v>
      </c>
      <c r="D127" s="41">
        <v>4.1160831961369864E-3</v>
      </c>
      <c r="E127" s="1">
        <v>832.59165999999993</v>
      </c>
      <c r="F127" s="1" t="s">
        <v>269</v>
      </c>
      <c r="G127" s="2" t="s">
        <v>1</v>
      </c>
      <c r="H127" s="2" t="s">
        <v>37</v>
      </c>
      <c r="I127" s="1">
        <v>832.62694999999997</v>
      </c>
      <c r="J127" s="1" t="s">
        <v>235</v>
      </c>
      <c r="M127" s="1">
        <v>11</v>
      </c>
      <c r="O127" s="6">
        <v>0.33201327240082573</v>
      </c>
      <c r="P127" s="6">
        <v>0.35736655680876428</v>
      </c>
      <c r="Q127" s="6">
        <v>0.31821303818507807</v>
      </c>
      <c r="R127" s="6">
        <v>0.34999590049555279</v>
      </c>
      <c r="S127" s="6">
        <v>0.32978769274708447</v>
      </c>
      <c r="T127" s="6"/>
      <c r="U127" s="1">
        <f>AVERAGE(O127:S127)</f>
        <v>0.33747529212746108</v>
      </c>
      <c r="V127" s="1">
        <f>_xlfn.STDEV.P(O127:S127)</f>
        <v>1.422951380193265E-2</v>
      </c>
      <c r="W127" s="11">
        <f t="shared" si="1"/>
        <v>4.2164609184361573E-2</v>
      </c>
    </row>
    <row r="128" spans="1:23">
      <c r="A128" s="1" t="s">
        <v>19</v>
      </c>
      <c r="B128" s="1">
        <v>780.55377999999996</v>
      </c>
      <c r="C128" s="6">
        <v>4540000</v>
      </c>
      <c r="D128" s="41">
        <v>0.12438356164383561</v>
      </c>
      <c r="E128" s="1">
        <v>838.56035999999995</v>
      </c>
      <c r="F128" s="1" t="s">
        <v>149</v>
      </c>
      <c r="G128" s="2" t="s">
        <v>27</v>
      </c>
      <c r="H128" s="2" t="s">
        <v>32</v>
      </c>
      <c r="I128" s="1">
        <v>838.59564999999998</v>
      </c>
      <c r="J128" s="2" t="s">
        <v>270</v>
      </c>
      <c r="K128" s="2" t="s">
        <v>271</v>
      </c>
      <c r="L128" s="1">
        <v>9</v>
      </c>
      <c r="M128" s="1" t="s">
        <v>40</v>
      </c>
      <c r="O128" s="6">
        <v>0.93227894818228019</v>
      </c>
      <c r="P128" s="6">
        <v>0.95170816624459742</v>
      </c>
      <c r="Q128" s="7">
        <v>0.96296845557998434</v>
      </c>
      <c r="R128" s="6">
        <v>0.93694544678598723</v>
      </c>
      <c r="S128" s="6">
        <v>0.92891123799905195</v>
      </c>
      <c r="T128" s="6"/>
      <c r="U128" s="6">
        <f>AVERAGE(O128:P128,R128:S128)</f>
        <v>0.93746094980297912</v>
      </c>
      <c r="V128" s="1">
        <f>_xlfn.STDEV.P(O128:P128,R128:S128)</f>
        <v>8.7063142664101038E-3</v>
      </c>
      <c r="W128" s="11">
        <f t="shared" si="1"/>
        <v>9.2871220590466843E-3</v>
      </c>
    </row>
    <row r="129" spans="1:23">
      <c r="A129" s="1" t="s">
        <v>19</v>
      </c>
      <c r="B129" s="1">
        <v>780.55377999999996</v>
      </c>
      <c r="C129" s="6">
        <v>4540000</v>
      </c>
      <c r="D129" s="41">
        <v>0.12438356164383561</v>
      </c>
      <c r="E129" s="1">
        <v>838.56035999999995</v>
      </c>
      <c r="F129" s="1" t="s">
        <v>149</v>
      </c>
      <c r="G129" s="2" t="s">
        <v>27</v>
      </c>
      <c r="H129" s="2" t="s">
        <v>32</v>
      </c>
      <c r="I129" s="1">
        <v>838.59564999999998</v>
      </c>
      <c r="J129" s="2" t="s">
        <v>272</v>
      </c>
      <c r="K129" s="2" t="s">
        <v>271</v>
      </c>
      <c r="L129" s="1">
        <v>7</v>
      </c>
      <c r="M129" s="1" t="s">
        <v>40</v>
      </c>
      <c r="O129" s="6">
        <v>5.7311315723589336E-2</v>
      </c>
      <c r="P129" s="6">
        <v>4.3269712869458229E-2</v>
      </c>
      <c r="Q129" s="7">
        <v>2.5943628123366966E-2</v>
      </c>
      <c r="R129" s="6">
        <v>5.824179821599651E-2</v>
      </c>
      <c r="S129" s="6">
        <v>5.6241768154255717E-2</v>
      </c>
      <c r="T129" s="6"/>
      <c r="U129" s="6">
        <f>AVERAGE(O129:P129,R129:S129)</f>
        <v>5.376614874082495E-2</v>
      </c>
      <c r="V129" s="1">
        <f>_xlfn.STDEV.P(O129:P129,R129:S129)</f>
        <v>6.1013011858569062E-3</v>
      </c>
      <c r="W129" s="11">
        <f t="shared" si="1"/>
        <v>0.11347848653374261</v>
      </c>
    </row>
    <row r="130" spans="1:23">
      <c r="A130" s="1" t="s">
        <v>19</v>
      </c>
      <c r="B130" s="1">
        <v>780.55377999999996</v>
      </c>
      <c r="C130" s="6">
        <v>4540000</v>
      </c>
      <c r="D130" s="41">
        <v>0.12438356164383561</v>
      </c>
      <c r="E130" s="1">
        <v>838.56035999999995</v>
      </c>
      <c r="F130" s="1" t="s">
        <v>149</v>
      </c>
      <c r="G130" s="2" t="s">
        <v>27</v>
      </c>
      <c r="H130" s="2" t="s">
        <v>32</v>
      </c>
      <c r="I130" s="1">
        <v>838.59564999999998</v>
      </c>
      <c r="J130" s="2" t="s">
        <v>273</v>
      </c>
      <c r="K130" s="2" t="s">
        <v>271</v>
      </c>
      <c r="L130" s="1">
        <v>6</v>
      </c>
      <c r="M130" s="1" t="s">
        <v>40</v>
      </c>
      <c r="O130" s="8"/>
      <c r="P130" s="6"/>
      <c r="Q130" s="8"/>
      <c r="R130" s="6"/>
      <c r="S130" s="6"/>
      <c r="T130" s="6"/>
    </row>
    <row r="131" spans="1:23">
      <c r="A131" s="1" t="s">
        <v>19</v>
      </c>
      <c r="B131" s="1">
        <v>780.55377999999996</v>
      </c>
      <c r="C131" s="6">
        <v>4540000</v>
      </c>
      <c r="D131" s="41">
        <v>0.12438356164383561</v>
      </c>
      <c r="E131" s="1">
        <v>838.56035999999995</v>
      </c>
      <c r="F131" s="1" t="s">
        <v>152</v>
      </c>
      <c r="G131" s="2" t="s">
        <v>1</v>
      </c>
      <c r="H131" s="2" t="s">
        <v>91</v>
      </c>
      <c r="I131" s="1">
        <v>838.59564999999998</v>
      </c>
      <c r="J131" s="2" t="s">
        <v>274</v>
      </c>
      <c r="M131" s="1" t="s">
        <v>110</v>
      </c>
    </row>
    <row r="132" spans="1:23">
      <c r="A132" s="1" t="s">
        <v>19</v>
      </c>
      <c r="B132" s="1">
        <v>780.55377999999996</v>
      </c>
      <c r="C132" s="6">
        <v>4540000</v>
      </c>
      <c r="D132" s="41">
        <v>0.12438356164383561</v>
      </c>
      <c r="E132" s="1">
        <v>838.56035999999995</v>
      </c>
      <c r="F132" s="1" t="s">
        <v>154</v>
      </c>
      <c r="G132" s="2" t="s">
        <v>29</v>
      </c>
      <c r="H132" s="2" t="s">
        <v>28</v>
      </c>
      <c r="I132" s="1">
        <v>838.59564999999998</v>
      </c>
      <c r="J132" s="1" t="s">
        <v>275</v>
      </c>
      <c r="K132" s="2" t="s">
        <v>276</v>
      </c>
      <c r="L132" s="2" t="s">
        <v>39</v>
      </c>
      <c r="M132" s="2" t="s">
        <v>38</v>
      </c>
      <c r="N132" s="2"/>
      <c r="Q132" s="6"/>
    </row>
    <row r="133" spans="1:23">
      <c r="A133" s="1" t="s">
        <v>19</v>
      </c>
      <c r="B133" s="1">
        <v>780.55377999999996</v>
      </c>
      <c r="C133" s="6">
        <v>4540000</v>
      </c>
      <c r="D133" s="41">
        <v>0.12438356164383561</v>
      </c>
      <c r="E133" s="1">
        <v>838.56035999999995</v>
      </c>
      <c r="F133" s="1" t="s">
        <v>154</v>
      </c>
      <c r="G133" s="2" t="s">
        <v>29</v>
      </c>
      <c r="H133" s="2" t="s">
        <v>28</v>
      </c>
      <c r="I133" s="1">
        <v>838.59564999999998</v>
      </c>
      <c r="J133" s="2" t="s">
        <v>277</v>
      </c>
      <c r="K133" s="2" t="s">
        <v>276</v>
      </c>
      <c r="L133" s="2" t="s">
        <v>41</v>
      </c>
      <c r="M133" s="2" t="s">
        <v>38</v>
      </c>
      <c r="N133" s="2"/>
    </row>
    <row r="134" spans="1:23">
      <c r="A134" s="1" t="s">
        <v>74</v>
      </c>
      <c r="B134" s="1">
        <v>782.56943000000001</v>
      </c>
      <c r="C134" s="6">
        <v>25068940</v>
      </c>
      <c r="D134" s="41">
        <v>0.6868202739726027</v>
      </c>
      <c r="E134" s="1">
        <v>840.57601</v>
      </c>
      <c r="F134" s="2" t="s">
        <v>157</v>
      </c>
      <c r="G134" s="2" t="s">
        <v>1</v>
      </c>
      <c r="H134" s="2" t="s">
        <v>32</v>
      </c>
      <c r="I134" s="1">
        <v>840.61130000000003</v>
      </c>
      <c r="J134" s="2" t="s">
        <v>278</v>
      </c>
      <c r="M134" s="1" t="s">
        <v>40</v>
      </c>
    </row>
    <row r="135" spans="1:23">
      <c r="A135" s="1" t="s">
        <v>74</v>
      </c>
      <c r="B135" s="1">
        <v>782.56943000000001</v>
      </c>
      <c r="C135" s="6">
        <v>25068940</v>
      </c>
      <c r="D135" s="41">
        <v>0.6868202739726027</v>
      </c>
      <c r="E135" s="1">
        <v>840.57601</v>
      </c>
      <c r="F135" s="2" t="s">
        <v>159</v>
      </c>
      <c r="G135" s="2" t="s">
        <v>28</v>
      </c>
      <c r="H135" s="2" t="s">
        <v>28</v>
      </c>
      <c r="I135" s="1">
        <v>840.61130000000003</v>
      </c>
      <c r="J135" s="1" t="s">
        <v>279</v>
      </c>
      <c r="M135" s="1" t="s">
        <v>38</v>
      </c>
    </row>
    <row r="136" spans="1:23">
      <c r="A136" s="1" t="s">
        <v>20</v>
      </c>
      <c r="B136" s="1">
        <v>784.58507999999995</v>
      </c>
      <c r="C136" s="6">
        <v>7415417.3399999999</v>
      </c>
      <c r="D136" s="41">
        <v>0.2031621189041096</v>
      </c>
      <c r="E136" s="1">
        <v>842.59165999999993</v>
      </c>
      <c r="F136" s="1" t="s">
        <v>161</v>
      </c>
      <c r="G136" s="2" t="s">
        <v>28</v>
      </c>
      <c r="H136" s="2" t="s">
        <v>0</v>
      </c>
      <c r="I136" s="1">
        <v>842.62694999999997</v>
      </c>
      <c r="J136" s="2" t="s">
        <v>280</v>
      </c>
      <c r="K136" s="2" t="s">
        <v>254</v>
      </c>
      <c r="L136" s="1">
        <v>9</v>
      </c>
      <c r="M136" s="2" t="s">
        <v>38</v>
      </c>
      <c r="N136" s="2"/>
      <c r="O136" s="6">
        <v>0.66337311819744271</v>
      </c>
      <c r="P136" s="6">
        <v>0.5921524281604702</v>
      </c>
      <c r="Q136" s="7">
        <v>0.70051636231564662</v>
      </c>
      <c r="R136" s="6">
        <v>0.66536885484464581</v>
      </c>
      <c r="S136" s="6">
        <v>0.64237359879094302</v>
      </c>
      <c r="T136" s="6"/>
      <c r="U136" s="6">
        <f>AVERAGE(O136:P136,R136:S136)</f>
        <v>0.64081699999837549</v>
      </c>
      <c r="V136" s="1">
        <f>_xlfn.STDEV.P(O136:P136,R136:S136)</f>
        <v>2.9505235114172051E-2</v>
      </c>
      <c r="W136" s="11">
        <f>V136/U136</f>
        <v>4.6043152903632159E-2</v>
      </c>
    </row>
    <row r="137" spans="1:23">
      <c r="A137" s="1" t="s">
        <v>20</v>
      </c>
      <c r="B137" s="1">
        <v>784.58507999999995</v>
      </c>
      <c r="C137" s="6">
        <v>7415417.3399999999</v>
      </c>
      <c r="D137" s="41">
        <v>0.2031621189041096</v>
      </c>
      <c r="E137" s="1">
        <v>842.59165999999993</v>
      </c>
      <c r="F137" s="1" t="s">
        <v>161</v>
      </c>
      <c r="G137" s="2" t="s">
        <v>28</v>
      </c>
      <c r="H137" s="2" t="s">
        <v>0</v>
      </c>
      <c r="I137" s="1">
        <v>842.62694999999997</v>
      </c>
      <c r="J137" s="2" t="s">
        <v>280</v>
      </c>
      <c r="K137" s="2" t="s">
        <v>252</v>
      </c>
      <c r="L137" s="1">
        <v>11</v>
      </c>
      <c r="M137" s="2" t="s">
        <v>38</v>
      </c>
      <c r="N137" s="2"/>
      <c r="O137" s="6">
        <v>0.32994269643849439</v>
      </c>
      <c r="P137" s="6">
        <v>0.40247090550870807</v>
      </c>
      <c r="Q137" s="7">
        <v>0.29551441758597663</v>
      </c>
      <c r="R137" s="6">
        <v>0.32783288805666272</v>
      </c>
      <c r="S137" s="6">
        <v>0.35091788116068506</v>
      </c>
      <c r="T137" s="6"/>
      <c r="U137" s="6">
        <f>AVERAGE(O137:P137,R137:S137)</f>
        <v>0.35279109279113757</v>
      </c>
      <c r="V137" s="1">
        <f>_xlfn.STDEV.P(O137:P137,R137:S137)</f>
        <v>3.0068895527275284E-2</v>
      </c>
      <c r="W137" s="11">
        <f>V137/U137</f>
        <v>8.5231447566837898E-2</v>
      </c>
    </row>
    <row r="138" spans="1:23">
      <c r="A138" s="1" t="s">
        <v>20</v>
      </c>
      <c r="B138" s="1">
        <v>784.58507999999995</v>
      </c>
      <c r="C138" s="6">
        <v>7415417.3399999999</v>
      </c>
      <c r="D138" s="41">
        <v>0.2031621189041096</v>
      </c>
      <c r="E138" s="1">
        <v>842.59165999999993</v>
      </c>
      <c r="F138" s="1" t="s">
        <v>161</v>
      </c>
      <c r="G138" s="2" t="s">
        <v>28</v>
      </c>
      <c r="H138" s="2" t="s">
        <v>0</v>
      </c>
      <c r="I138" s="1">
        <v>842.62694999999997</v>
      </c>
      <c r="J138" s="2" t="s">
        <v>280</v>
      </c>
      <c r="K138" s="2" t="s">
        <v>281</v>
      </c>
      <c r="L138" s="1">
        <v>13</v>
      </c>
      <c r="M138" s="2" t="s">
        <v>38</v>
      </c>
      <c r="N138" s="2"/>
      <c r="O138" s="6">
        <v>6.6841853640629192E-3</v>
      </c>
      <c r="P138" s="6">
        <v>5.3766663308217316E-3</v>
      </c>
      <c r="Q138" s="7">
        <v>2.5212115222269025E-3</v>
      </c>
      <c r="R138" s="6">
        <v>6.7982570986914658E-3</v>
      </c>
      <c r="S138" s="6">
        <v>5.7684839020112491E-3</v>
      </c>
      <c r="T138" s="6"/>
      <c r="U138" s="6">
        <f>AVERAGE(O138:P138,R138:S138)</f>
        <v>6.1568981738968414E-3</v>
      </c>
      <c r="V138" s="1">
        <f>_xlfn.STDEV.P(O138:P138,R138:S138)</f>
        <v>6.0187216808882101E-4</v>
      </c>
      <c r="W138" s="11">
        <f>V138/U138</f>
        <v>9.7755745034172351E-2</v>
      </c>
    </row>
    <row r="139" spans="1:23">
      <c r="A139" s="1" t="s">
        <v>20</v>
      </c>
      <c r="B139" s="1">
        <v>784.58507999999995</v>
      </c>
      <c r="C139" s="6">
        <v>7415417.3399999999</v>
      </c>
      <c r="D139" s="41">
        <v>0.2031621189041096</v>
      </c>
      <c r="E139" s="1">
        <v>842.59165999999993</v>
      </c>
      <c r="F139" s="1" t="s">
        <v>164</v>
      </c>
      <c r="G139" s="2" t="s">
        <v>1</v>
      </c>
      <c r="H139" s="2" t="s">
        <v>92</v>
      </c>
      <c r="I139" s="1">
        <v>842.62694999999997</v>
      </c>
      <c r="J139" s="2" t="s">
        <v>282</v>
      </c>
      <c r="M139" s="1" t="s">
        <v>111</v>
      </c>
      <c r="O139" s="6">
        <v>0.95540221416968629</v>
      </c>
      <c r="P139" s="6">
        <v>0.94112071373690787</v>
      </c>
      <c r="Q139" s="6">
        <v>0.94732898387398112</v>
      </c>
      <c r="R139" s="6">
        <v>0.94993220083537933</v>
      </c>
      <c r="S139" s="6">
        <v>0.94368698850348298</v>
      </c>
      <c r="T139" s="6"/>
      <c r="U139" s="1">
        <f>AVERAGE(O139:S139)</f>
        <v>0.94749422022388752</v>
      </c>
      <c r="V139" s="1">
        <f>_xlfn.STDEV.P(O139:S139)</f>
        <v>4.9724042287922774E-3</v>
      </c>
      <c r="W139" s="11">
        <f>V139/U139</f>
        <v>5.2479520430397204E-3</v>
      </c>
    </row>
    <row r="140" spans="1:23">
      <c r="A140" s="1" t="s">
        <v>20</v>
      </c>
      <c r="B140" s="1">
        <v>784.58507999999995</v>
      </c>
      <c r="C140" s="6">
        <v>7415417.3399999999</v>
      </c>
      <c r="D140" s="41">
        <v>0.2031621189041096</v>
      </c>
      <c r="E140" s="1">
        <v>842.59165999999993</v>
      </c>
      <c r="F140" s="1" t="s">
        <v>164</v>
      </c>
      <c r="G140" s="2" t="s">
        <v>1</v>
      </c>
      <c r="H140" s="2" t="s">
        <v>92</v>
      </c>
      <c r="I140" s="1">
        <v>842.62694999999997</v>
      </c>
      <c r="J140" s="2" t="s">
        <v>283</v>
      </c>
      <c r="M140" s="1" t="s">
        <v>114</v>
      </c>
      <c r="O140" s="6">
        <v>4.4597785830313652E-2</v>
      </c>
      <c r="P140" s="6">
        <v>5.8879286263092211E-2</v>
      </c>
      <c r="Q140" s="6">
        <v>5.2671016126018898E-2</v>
      </c>
      <c r="R140" s="6">
        <v>5.0067799164620702E-2</v>
      </c>
      <c r="S140" s="6">
        <v>5.6313011496517053E-2</v>
      </c>
      <c r="T140" s="6"/>
      <c r="U140" s="1">
        <f>AVERAGE(O140:S140)</f>
        <v>5.2505779776112503E-2</v>
      </c>
      <c r="V140" s="1">
        <f>_xlfn.STDEV.P(O140:S140)</f>
        <v>4.9724042287923173E-3</v>
      </c>
      <c r="W140" s="11">
        <f>V140/U140</f>
        <v>9.4702035661500872E-2</v>
      </c>
    </row>
    <row r="141" spans="1:23">
      <c r="A141" s="1" t="s">
        <v>21</v>
      </c>
      <c r="B141" s="1">
        <v>786.60073</v>
      </c>
      <c r="C141" s="6">
        <v>14869256.989739999</v>
      </c>
      <c r="D141" s="41">
        <v>0.40737690382849312</v>
      </c>
      <c r="E141" s="1">
        <v>844.60730999999998</v>
      </c>
      <c r="F141" s="1" t="s">
        <v>167</v>
      </c>
      <c r="G141" s="2" t="s">
        <v>28</v>
      </c>
      <c r="H141" s="2" t="s">
        <v>33</v>
      </c>
      <c r="I141" s="1">
        <v>844.64260000000002</v>
      </c>
      <c r="J141" s="2" t="s">
        <v>284</v>
      </c>
      <c r="M141" s="1" t="s">
        <v>38</v>
      </c>
    </row>
    <row r="142" spans="1:23">
      <c r="A142" s="1" t="s">
        <v>21</v>
      </c>
      <c r="B142" s="1">
        <v>786.60073</v>
      </c>
      <c r="C142" s="6">
        <v>14869256.989739999</v>
      </c>
      <c r="D142" s="41">
        <v>0.40737690382849312</v>
      </c>
      <c r="E142" s="1">
        <v>844.60730999999998</v>
      </c>
      <c r="F142" s="1" t="s">
        <v>169</v>
      </c>
      <c r="G142" s="2" t="s">
        <v>0</v>
      </c>
      <c r="H142" s="2" t="s">
        <v>0</v>
      </c>
      <c r="I142" s="1">
        <v>844.64260000000002</v>
      </c>
      <c r="J142" s="2" t="s">
        <v>260</v>
      </c>
      <c r="L142" s="1">
        <v>9</v>
      </c>
      <c r="M142" s="1">
        <v>9</v>
      </c>
      <c r="O142" s="6">
        <v>0.71241963482991844</v>
      </c>
      <c r="P142" s="6">
        <v>0.69056453430592268</v>
      </c>
      <c r="Q142" s="6">
        <v>0.75629714991748898</v>
      </c>
      <c r="R142" s="6">
        <v>0.72330202667201748</v>
      </c>
      <c r="S142" s="6">
        <v>0.71241963482991844</v>
      </c>
      <c r="T142" s="6"/>
      <c r="U142" s="1">
        <f>AVERAGE(O142:S142)</f>
        <v>0.71900059611105316</v>
      </c>
      <c r="V142" s="1">
        <f>_xlfn.STDEV.P(O142:S142)</f>
        <v>2.1469806447473854E-2</v>
      </c>
      <c r="W142" s="11">
        <f>V142/U142</f>
        <v>2.9860623987796719E-2</v>
      </c>
    </row>
    <row r="143" spans="1:23">
      <c r="A143" s="1" t="s">
        <v>21</v>
      </c>
      <c r="B143" s="1">
        <v>786.60073</v>
      </c>
      <c r="C143" s="6">
        <v>14869256.989739999</v>
      </c>
      <c r="D143" s="41">
        <v>0.40737690382849312</v>
      </c>
      <c r="E143" s="1">
        <v>844.60730999999998</v>
      </c>
      <c r="F143" s="1" t="s">
        <v>169</v>
      </c>
      <c r="G143" s="2" t="s">
        <v>0</v>
      </c>
      <c r="H143" s="2" t="s">
        <v>0</v>
      </c>
      <c r="I143" s="1">
        <v>844.64260000000002</v>
      </c>
      <c r="J143" s="2" t="s">
        <v>285</v>
      </c>
      <c r="L143" s="1">
        <v>11</v>
      </c>
      <c r="M143" s="1">
        <v>11</v>
      </c>
      <c r="O143" s="6">
        <v>0.28758036517008151</v>
      </c>
      <c r="P143" s="6">
        <v>0.30943546569407743</v>
      </c>
      <c r="Q143" s="6">
        <v>0.24370285008251102</v>
      </c>
      <c r="R143" s="6">
        <v>0.2766979733279824</v>
      </c>
      <c r="S143" s="6">
        <v>0.28758036517008151</v>
      </c>
      <c r="T143" s="6"/>
      <c r="U143" s="1">
        <f>AVERAGE(O143:S143)</f>
        <v>0.28099940388894673</v>
      </c>
      <c r="V143" s="1">
        <f>_xlfn.STDEV.P(O143:S143)</f>
        <v>2.1469806447473878E-2</v>
      </c>
      <c r="W143" s="11">
        <f>V143/U143</f>
        <v>7.6405167236436283E-2</v>
      </c>
    </row>
    <row r="144" spans="1:23">
      <c r="A144" s="1" t="s">
        <v>22</v>
      </c>
      <c r="B144" s="1">
        <v>788.61638000000005</v>
      </c>
      <c r="C144" s="6">
        <v>1243173.2784261398</v>
      </c>
      <c r="D144" s="41">
        <v>3.4059541874688765E-2</v>
      </c>
      <c r="E144" s="1">
        <v>846.62296000000003</v>
      </c>
      <c r="F144" s="1" t="s">
        <v>171</v>
      </c>
      <c r="G144" s="2" t="s">
        <v>33</v>
      </c>
      <c r="H144" s="2" t="s">
        <v>0</v>
      </c>
      <c r="I144" s="1">
        <v>846.65825000000007</v>
      </c>
      <c r="J144" s="1" t="s">
        <v>235</v>
      </c>
      <c r="M144" s="1">
        <v>9</v>
      </c>
      <c r="O144" s="6">
        <v>0.79915957978276086</v>
      </c>
      <c r="P144" s="6">
        <v>0.79660110213846469</v>
      </c>
      <c r="Q144" s="6">
        <v>0.82126134877741219</v>
      </c>
      <c r="R144" s="6">
        <v>0.79877355252182947</v>
      </c>
      <c r="S144" s="6">
        <v>0.81380027218619511</v>
      </c>
      <c r="T144" s="6"/>
      <c r="U144" s="1">
        <f>AVERAGE(O144:S144)</f>
        <v>0.80591917108133249</v>
      </c>
      <c r="V144" s="1">
        <f>_xlfn.STDEV.P(O144:S144)</f>
        <v>9.8088992147827569E-3</v>
      </c>
      <c r="W144" s="11">
        <f>V144/U144</f>
        <v>1.2171070706286567E-2</v>
      </c>
    </row>
    <row r="145" spans="1:23">
      <c r="A145" s="1" t="s">
        <v>22</v>
      </c>
      <c r="B145" s="1">
        <v>788.61638000000005</v>
      </c>
      <c r="C145" s="6">
        <v>1243173.2784261398</v>
      </c>
      <c r="D145" s="41">
        <v>3.4059541874688765E-2</v>
      </c>
      <c r="E145" s="1">
        <v>846.62296000000003</v>
      </c>
      <c r="F145" s="1" t="s">
        <v>171</v>
      </c>
      <c r="G145" s="2" t="s">
        <v>33</v>
      </c>
      <c r="H145" s="2" t="s">
        <v>0</v>
      </c>
      <c r="I145" s="1">
        <v>846.65825000000007</v>
      </c>
      <c r="J145" s="1" t="s">
        <v>286</v>
      </c>
      <c r="M145" s="1">
        <v>11</v>
      </c>
      <c r="O145" s="6">
        <v>0.20084042021723916</v>
      </c>
      <c r="P145" s="6">
        <v>0.20339889786153523</v>
      </c>
      <c r="Q145" s="6">
        <v>0.17873865122258778</v>
      </c>
      <c r="R145" s="6">
        <v>0.20122644747817042</v>
      </c>
      <c r="S145" s="6">
        <v>0.18619972781380489</v>
      </c>
      <c r="T145" s="6"/>
      <c r="U145" s="1">
        <f>AVERAGE(O145:S145)</f>
        <v>0.19408082891866749</v>
      </c>
      <c r="V145" s="1">
        <f>_xlfn.STDEV.P(O145:S145)</f>
        <v>9.8088992147827379E-3</v>
      </c>
      <c r="W145" s="11">
        <f>V145/U145</f>
        <v>5.0540278859244288E-2</v>
      </c>
    </row>
    <row r="146" spans="1:23">
      <c r="A146" s="1" t="s">
        <v>117</v>
      </c>
      <c r="B146" s="1">
        <v>790.53813187601202</v>
      </c>
      <c r="C146" s="6">
        <v>44300</v>
      </c>
      <c r="D146" s="41">
        <v>1.2136986301369862E-3</v>
      </c>
      <c r="E146" s="1">
        <v>848.544711876012</v>
      </c>
      <c r="I146" s="1">
        <v>848.58000187601203</v>
      </c>
    </row>
    <row r="147" spans="1:23">
      <c r="A147" s="1" t="s">
        <v>348</v>
      </c>
      <c r="B147" s="1">
        <v>790.574517384812</v>
      </c>
      <c r="C147" s="6">
        <v>20300</v>
      </c>
      <c r="D147" s="41">
        <v>5.5616438356164387E-4</v>
      </c>
      <c r="E147" s="1">
        <v>848.58109738481198</v>
      </c>
      <c r="I147" s="1">
        <v>848.61638738481201</v>
      </c>
      <c r="Q147" s="6"/>
    </row>
    <row r="148" spans="1:23">
      <c r="A148" s="1" t="s">
        <v>75</v>
      </c>
      <c r="B148" s="1">
        <v>792.55378194041202</v>
      </c>
      <c r="C148" s="6">
        <v>141000</v>
      </c>
      <c r="D148" s="41">
        <v>3.863013698630137E-3</v>
      </c>
      <c r="E148" s="1">
        <v>850.56036194041201</v>
      </c>
      <c r="I148" s="1">
        <v>850.59565194041204</v>
      </c>
    </row>
    <row r="149" spans="1:23">
      <c r="A149" s="1" t="s">
        <v>349</v>
      </c>
      <c r="B149" s="1">
        <v>792.590167449212</v>
      </c>
      <c r="C149" s="6">
        <v>34395.599999999999</v>
      </c>
      <c r="D149" s="41">
        <v>9.4234520547945206E-4</v>
      </c>
      <c r="E149" s="1">
        <v>850.59674744921199</v>
      </c>
      <c r="F149" s="1" t="s">
        <v>188</v>
      </c>
      <c r="G149" s="2" t="s">
        <v>1</v>
      </c>
      <c r="H149" s="2" t="s">
        <v>35</v>
      </c>
      <c r="I149" s="1">
        <v>850.63203744921202</v>
      </c>
    </row>
    <row r="150" spans="1:23">
      <c r="A150" s="1" t="s">
        <v>349</v>
      </c>
      <c r="B150" s="1">
        <v>792.590167449212</v>
      </c>
      <c r="C150" s="6">
        <v>34395.599999999999</v>
      </c>
      <c r="D150" s="41">
        <v>9.4234520547945206E-4</v>
      </c>
      <c r="E150" s="1">
        <v>850.59674744921199</v>
      </c>
      <c r="F150" s="1" t="s">
        <v>190</v>
      </c>
      <c r="G150" s="2" t="s">
        <v>28</v>
      </c>
      <c r="H150" s="2" t="s">
        <v>32</v>
      </c>
      <c r="I150" s="1">
        <v>850.63203744921202</v>
      </c>
    </row>
    <row r="151" spans="1:23">
      <c r="A151" s="1" t="s">
        <v>350</v>
      </c>
      <c r="B151" s="1">
        <v>794.60581751361201</v>
      </c>
      <c r="C151" s="6">
        <v>131909.45120000001</v>
      </c>
      <c r="D151" s="41">
        <v>3.6139575671232881E-3</v>
      </c>
      <c r="E151" s="1">
        <v>852.612397513612</v>
      </c>
      <c r="F151" s="1" t="s">
        <v>193</v>
      </c>
      <c r="G151" s="2" t="s">
        <v>0</v>
      </c>
      <c r="H151" s="2" t="s">
        <v>32</v>
      </c>
      <c r="I151" s="1">
        <v>852.64768751361203</v>
      </c>
      <c r="J151" s="1" t="s">
        <v>287</v>
      </c>
      <c r="K151" s="1" t="s">
        <v>288</v>
      </c>
      <c r="L151" s="1">
        <v>9</v>
      </c>
      <c r="M151" s="1" t="s">
        <v>40</v>
      </c>
    </row>
    <row r="152" spans="1:23">
      <c r="A152" s="1" t="s">
        <v>76</v>
      </c>
      <c r="B152" s="1">
        <v>794.56943200481203</v>
      </c>
      <c r="C152" s="6">
        <v>167696</v>
      </c>
      <c r="D152" s="41">
        <v>4.5944109589041099E-3</v>
      </c>
      <c r="E152" s="1">
        <v>852.57601200481201</v>
      </c>
      <c r="I152" s="1">
        <v>852.61130200481205</v>
      </c>
    </row>
    <row r="153" spans="1:23">
      <c r="A153" s="1" t="s">
        <v>77</v>
      </c>
      <c r="B153" s="1">
        <v>796.58507999999995</v>
      </c>
      <c r="C153" s="6">
        <v>401851.77600000001</v>
      </c>
      <c r="D153" s="41">
        <v>1.1009637698630137E-2</v>
      </c>
      <c r="E153" s="1">
        <v>854.59165999999993</v>
      </c>
      <c r="F153" s="1" t="s">
        <v>182</v>
      </c>
      <c r="G153" s="2" t="s">
        <v>31</v>
      </c>
      <c r="H153" s="2" t="s">
        <v>32</v>
      </c>
      <c r="I153" s="1">
        <v>854.62694999999997</v>
      </c>
      <c r="J153" s="2" t="s">
        <v>289</v>
      </c>
      <c r="M153" s="1" t="s">
        <v>40</v>
      </c>
    </row>
    <row r="154" spans="1:23">
      <c r="A154" s="1" t="s">
        <v>351</v>
      </c>
      <c r="B154" s="1">
        <v>796.62146757801202</v>
      </c>
      <c r="C154" s="6">
        <v>33677.401222399996</v>
      </c>
      <c r="D154" s="41">
        <v>9.2266852664109583E-4</v>
      </c>
      <c r="E154" s="1">
        <v>854.628047578012</v>
      </c>
      <c r="F154" s="1" t="s">
        <v>199</v>
      </c>
      <c r="G154" s="2" t="s">
        <v>33</v>
      </c>
      <c r="H154" s="2" t="s">
        <v>32</v>
      </c>
      <c r="I154" s="1">
        <v>854.66333757801203</v>
      </c>
      <c r="J154" s="2"/>
    </row>
    <row r="155" spans="1:23">
      <c r="A155" s="1" t="s">
        <v>352</v>
      </c>
      <c r="B155" s="1">
        <v>798.60073213361204</v>
      </c>
      <c r="C155" s="6">
        <v>119851.776</v>
      </c>
      <c r="D155" s="41">
        <v>3.2836103013698628E-3</v>
      </c>
      <c r="E155" s="1">
        <v>856.60731213361203</v>
      </c>
      <c r="F155" s="1" t="s">
        <v>290</v>
      </c>
      <c r="G155" s="2" t="s">
        <v>33</v>
      </c>
      <c r="H155" s="2" t="s">
        <v>92</v>
      </c>
      <c r="I155" s="1">
        <v>856.64260213361206</v>
      </c>
      <c r="O155" s="6"/>
      <c r="P155" s="6"/>
      <c r="Q155" s="6"/>
      <c r="R155" s="6"/>
      <c r="S155" s="6"/>
      <c r="T155" s="6"/>
    </row>
    <row r="156" spans="1:23">
      <c r="A156" s="1" t="s">
        <v>78</v>
      </c>
      <c r="B156" s="1">
        <v>798.60073213361204</v>
      </c>
      <c r="C156" s="6">
        <v>86133.344255999982</v>
      </c>
      <c r="D156" s="41">
        <v>2.3598176508493147E-3</v>
      </c>
      <c r="E156" s="1">
        <v>856.60731213361203</v>
      </c>
      <c r="I156" s="1">
        <v>856.64260213361206</v>
      </c>
      <c r="O156" s="6"/>
      <c r="P156" s="6"/>
      <c r="Q156" s="6"/>
      <c r="R156" s="6"/>
      <c r="S156" s="6"/>
      <c r="T156" s="6"/>
    </row>
    <row r="157" spans="1:23">
      <c r="A157" s="1" t="s">
        <v>79</v>
      </c>
      <c r="B157" s="1">
        <v>800.61638000000005</v>
      </c>
      <c r="C157" s="6">
        <v>249601.6</v>
      </c>
      <c r="D157" s="41">
        <v>6.8384000000000006E-3</v>
      </c>
      <c r="E157" s="1">
        <v>858.62296000000003</v>
      </c>
      <c r="I157" s="1">
        <v>858.65825000000007</v>
      </c>
    </row>
    <row r="158" spans="1:23">
      <c r="A158" s="1" t="s">
        <v>80</v>
      </c>
      <c r="B158" s="1">
        <v>804.55054632339704</v>
      </c>
      <c r="C158" s="6">
        <v>2620000</v>
      </c>
      <c r="D158" s="41">
        <v>7.1780821917808213E-2</v>
      </c>
      <c r="E158" s="1">
        <v>862.55712632339703</v>
      </c>
      <c r="F158" s="2" t="s">
        <v>184</v>
      </c>
      <c r="G158" s="2" t="s">
        <v>27</v>
      </c>
      <c r="H158" s="2" t="s">
        <v>35</v>
      </c>
      <c r="I158" s="1">
        <v>862.59241632339706</v>
      </c>
      <c r="J158" s="1" t="s">
        <v>291</v>
      </c>
      <c r="K158" s="1" t="s">
        <v>292</v>
      </c>
      <c r="L158" s="1">
        <v>9</v>
      </c>
      <c r="M158" s="1" t="s">
        <v>42</v>
      </c>
    </row>
    <row r="159" spans="1:23">
      <c r="A159" s="1" t="s">
        <v>81</v>
      </c>
      <c r="B159" s="1">
        <v>806.56943000000001</v>
      </c>
      <c r="C159" s="6">
        <v>17607000</v>
      </c>
      <c r="D159" s="41">
        <v>0.48238356164383561</v>
      </c>
      <c r="E159" s="1">
        <v>864.57601</v>
      </c>
      <c r="F159" s="1" t="s">
        <v>188</v>
      </c>
      <c r="G159" s="2" t="s">
        <v>1</v>
      </c>
      <c r="H159" s="2" t="s">
        <v>35</v>
      </c>
      <c r="I159" s="1">
        <v>864.61130000000003</v>
      </c>
      <c r="J159" s="2" t="s">
        <v>293</v>
      </c>
      <c r="M159" s="1" t="s">
        <v>42</v>
      </c>
    </row>
    <row r="160" spans="1:23">
      <c r="A160" s="1" t="s">
        <v>81</v>
      </c>
      <c r="B160" s="1">
        <v>806.56943000000001</v>
      </c>
      <c r="C160" s="6">
        <v>17607000</v>
      </c>
      <c r="D160" s="41">
        <v>0.48238356164383561</v>
      </c>
      <c r="E160" s="1">
        <v>864.57601</v>
      </c>
      <c r="F160" s="1" t="s">
        <v>190</v>
      </c>
      <c r="G160" s="2" t="s">
        <v>28</v>
      </c>
      <c r="H160" s="2" t="s">
        <v>32</v>
      </c>
      <c r="I160" s="1">
        <v>864.61130000000003</v>
      </c>
      <c r="J160" s="1" t="s">
        <v>294</v>
      </c>
      <c r="K160" s="2" t="s">
        <v>295</v>
      </c>
      <c r="L160" s="2" t="s">
        <v>38</v>
      </c>
      <c r="M160" s="1" t="s">
        <v>40</v>
      </c>
    </row>
    <row r="161" spans="1:23">
      <c r="A161" s="1" t="s">
        <v>23</v>
      </c>
      <c r="B161" s="1">
        <v>808.58507999999995</v>
      </c>
      <c r="C161" s="6">
        <v>6608950</v>
      </c>
      <c r="D161" s="41">
        <v>0.18106712328767124</v>
      </c>
      <c r="E161" s="1">
        <v>866.59165999999993</v>
      </c>
      <c r="F161" s="1" t="s">
        <v>196</v>
      </c>
      <c r="G161" s="2" t="s">
        <v>1</v>
      </c>
      <c r="H161" s="2" t="s">
        <v>95</v>
      </c>
      <c r="I161" s="1">
        <v>866.62694999999997</v>
      </c>
      <c r="K161" s="2" t="s">
        <v>296</v>
      </c>
      <c r="M161" s="1" t="s">
        <v>112</v>
      </c>
      <c r="O161" s="6">
        <v>0.87433401003915989</v>
      </c>
      <c r="P161" s="6">
        <v>0.84747994425458328</v>
      </c>
      <c r="Q161" s="6">
        <v>0.87467482350617243</v>
      </c>
      <c r="R161" s="6">
        <v>0.86411142326748658</v>
      </c>
      <c r="S161" s="6">
        <v>0.83935604560718668</v>
      </c>
      <c r="T161" s="6"/>
      <c r="U161" s="1">
        <f>AVERAGE(O161:S161)</f>
        <v>0.85999124933491777</v>
      </c>
      <c r="V161" s="1">
        <f>_xlfn.STDEV.P(O161:S161)</f>
        <v>1.4287353540769394E-2</v>
      </c>
      <c r="W161" s="11">
        <f>V161/U161</f>
        <v>1.6613370835829609E-2</v>
      </c>
    </row>
    <row r="162" spans="1:23">
      <c r="A162" s="1" t="s">
        <v>23</v>
      </c>
      <c r="B162" s="1">
        <v>808.58507999999995</v>
      </c>
      <c r="C162" s="6">
        <v>6608950</v>
      </c>
      <c r="D162" s="41">
        <v>0.18106712328767124</v>
      </c>
      <c r="E162" s="1">
        <v>866.59165999999993</v>
      </c>
      <c r="F162" s="1" t="s">
        <v>196</v>
      </c>
      <c r="G162" s="2" t="s">
        <v>1</v>
      </c>
      <c r="H162" s="2" t="s">
        <v>95</v>
      </c>
      <c r="I162" s="1">
        <v>866.62694999999997</v>
      </c>
      <c r="K162" s="2" t="s">
        <v>297</v>
      </c>
      <c r="M162" s="1" t="s">
        <v>115</v>
      </c>
      <c r="O162" s="6">
        <v>0.12566598996084011</v>
      </c>
      <c r="P162" s="6">
        <v>0.15252005574541674</v>
      </c>
      <c r="Q162" s="6">
        <v>0.12532517649382763</v>
      </c>
      <c r="R162" s="6">
        <v>0.13588857673251356</v>
      </c>
      <c r="S162" s="6">
        <v>0.16064395439281326</v>
      </c>
      <c r="T162" s="6"/>
      <c r="U162" s="1">
        <f>AVERAGE(O162:S162)</f>
        <v>0.14000875066508228</v>
      </c>
      <c r="V162" s="1">
        <f>_xlfn.STDEV.P(O162:S162)</f>
        <v>1.4287353540769191E-2</v>
      </c>
      <c r="W162" s="11">
        <f>V162/U162</f>
        <v>0.10204614692224669</v>
      </c>
    </row>
    <row r="163" spans="1:23">
      <c r="A163" s="1" t="s">
        <v>23</v>
      </c>
      <c r="B163" s="1">
        <v>808.58507999999995</v>
      </c>
      <c r="C163" s="6">
        <v>6608950</v>
      </c>
      <c r="D163" s="41">
        <v>0.18106712328767124</v>
      </c>
      <c r="E163" s="1">
        <v>866.59165999999993</v>
      </c>
      <c r="F163" s="1" t="s">
        <v>193</v>
      </c>
      <c r="G163" s="2" t="s">
        <v>0</v>
      </c>
      <c r="H163" s="2" t="s">
        <v>32</v>
      </c>
      <c r="I163" s="1">
        <v>866.62694999999997</v>
      </c>
      <c r="J163" s="2" t="s">
        <v>270</v>
      </c>
      <c r="K163" s="2" t="s">
        <v>298</v>
      </c>
      <c r="L163" s="1">
        <v>9</v>
      </c>
      <c r="M163" s="2" t="s">
        <v>40</v>
      </c>
      <c r="N163" s="2"/>
      <c r="O163" s="6">
        <v>0.7049812808641116</v>
      </c>
      <c r="P163" s="6">
        <v>0.65953528235434822</v>
      </c>
      <c r="Q163" s="6">
        <v>0.73369137033642928</v>
      </c>
      <c r="R163" s="6">
        <v>0.69779549037370503</v>
      </c>
      <c r="S163" s="6">
        <v>0.69633430896522464</v>
      </c>
      <c r="T163" s="6"/>
      <c r="U163" s="1">
        <f>AVERAGE(O163:S163)</f>
        <v>0.69846754657876375</v>
      </c>
      <c r="V163" s="1">
        <f>_xlfn.STDEV.P(O163:S163)</f>
        <v>2.3680667449839671E-2</v>
      </c>
      <c r="W163" s="11">
        <f>V163/U163</f>
        <v>3.3903747662768872E-2</v>
      </c>
    </row>
    <row r="164" spans="1:23">
      <c r="A164" s="1" t="s">
        <v>23</v>
      </c>
      <c r="B164" s="1">
        <v>808.58507999999995</v>
      </c>
      <c r="C164" s="6">
        <v>6608950</v>
      </c>
      <c r="D164" s="41">
        <v>0.18106712328767124</v>
      </c>
      <c r="E164" s="1">
        <v>866.59165999999993</v>
      </c>
      <c r="F164" s="1" t="s">
        <v>193</v>
      </c>
      <c r="G164" s="2" t="s">
        <v>0</v>
      </c>
      <c r="H164" s="2" t="s">
        <v>32</v>
      </c>
      <c r="I164" s="1">
        <v>866.62694999999997</v>
      </c>
      <c r="J164" s="2" t="s">
        <v>299</v>
      </c>
      <c r="K164" s="2" t="s">
        <v>298</v>
      </c>
      <c r="L164" s="1">
        <v>11</v>
      </c>
      <c r="M164" s="2" t="s">
        <v>40</v>
      </c>
      <c r="N164" s="2"/>
      <c r="O164" s="6">
        <v>0.2950187191358884</v>
      </c>
      <c r="P164" s="6">
        <v>0.34046471764565184</v>
      </c>
      <c r="Q164" s="6">
        <v>0.26630862966357077</v>
      </c>
      <c r="R164" s="6">
        <v>0.30220450962629508</v>
      </c>
      <c r="S164" s="6">
        <v>0.30366569103477531</v>
      </c>
      <c r="T164" s="6"/>
      <c r="U164" s="1">
        <f>AVERAGE(O164:S164)</f>
        <v>0.3015324534212363</v>
      </c>
      <c r="V164" s="1">
        <f>_xlfn.STDEV.P(O164:S164)</f>
        <v>2.3680667449839675E-2</v>
      </c>
      <c r="W164" s="11">
        <f>V164/U164</f>
        <v>7.8534390514702374E-2</v>
      </c>
    </row>
    <row r="165" spans="1:23">
      <c r="A165" s="1" t="s">
        <v>82</v>
      </c>
      <c r="B165" s="1">
        <v>810.60073</v>
      </c>
      <c r="C165" s="6">
        <v>12108657.5</v>
      </c>
      <c r="D165" s="41">
        <v>0.3317440410958904</v>
      </c>
      <c r="E165" s="1">
        <v>868.60730999999998</v>
      </c>
      <c r="F165" s="1" t="s">
        <v>199</v>
      </c>
      <c r="G165" s="2" t="s">
        <v>33</v>
      </c>
      <c r="H165" s="2" t="s">
        <v>32</v>
      </c>
      <c r="I165" s="1">
        <v>868.64260000000002</v>
      </c>
      <c r="J165" s="2" t="s">
        <v>300</v>
      </c>
      <c r="M165" s="1" t="s">
        <v>40</v>
      </c>
    </row>
    <row r="166" spans="1:23">
      <c r="A166" s="1" t="s">
        <v>82</v>
      </c>
      <c r="B166" s="1">
        <v>810.60073</v>
      </c>
      <c r="C166" s="6">
        <v>12108657.5</v>
      </c>
      <c r="D166" s="41">
        <v>0.3317440410958904</v>
      </c>
      <c r="E166" s="1">
        <v>868.60730999999998</v>
      </c>
      <c r="F166" s="1" t="s">
        <v>301</v>
      </c>
      <c r="G166" s="2" t="s">
        <v>0</v>
      </c>
      <c r="H166" s="2" t="s">
        <v>92</v>
      </c>
      <c r="I166" s="1">
        <v>868.64260000000002</v>
      </c>
      <c r="J166" s="2" t="s">
        <v>302</v>
      </c>
      <c r="K166" s="2" t="s">
        <v>303</v>
      </c>
      <c r="L166" s="1">
        <v>9</v>
      </c>
      <c r="M166" s="1" t="s">
        <v>111</v>
      </c>
      <c r="O166" s="6">
        <v>0.71357223217774601</v>
      </c>
      <c r="P166" s="6">
        <v>0.62441369015564663</v>
      </c>
      <c r="Q166" s="6">
        <v>0.74589879340969556</v>
      </c>
      <c r="R166" s="6">
        <v>0.68568506231763793</v>
      </c>
      <c r="S166" s="6">
        <v>0.69016076651900538</v>
      </c>
      <c r="T166" s="6"/>
      <c r="U166" s="1">
        <f>AVERAGE(O166:S166)</f>
        <v>0.69194610891594632</v>
      </c>
      <c r="V166" s="1">
        <f>_xlfn.STDEV.P(O166:S166)</f>
        <v>3.9953966278740295E-2</v>
      </c>
      <c r="W166" s="11">
        <f>V166/U166</f>
        <v>5.7741442236498908E-2</v>
      </c>
    </row>
    <row r="167" spans="1:23">
      <c r="A167" s="1" t="s">
        <v>82</v>
      </c>
      <c r="B167" s="1">
        <v>810.60073</v>
      </c>
      <c r="C167" s="6">
        <v>12108657.5</v>
      </c>
      <c r="D167" s="41">
        <v>0.3317440410958904</v>
      </c>
      <c r="E167" s="1">
        <v>868.60730999999998</v>
      </c>
      <c r="F167" s="1" t="s">
        <v>301</v>
      </c>
      <c r="G167" s="2" t="s">
        <v>0</v>
      </c>
      <c r="H167" s="2" t="s">
        <v>92</v>
      </c>
      <c r="I167" s="1">
        <v>868.64260000000002</v>
      </c>
      <c r="J167" s="2" t="s">
        <v>304</v>
      </c>
      <c r="K167" s="2" t="s">
        <v>303</v>
      </c>
      <c r="L167" s="1">
        <v>11</v>
      </c>
      <c r="M167" s="1" t="s">
        <v>111</v>
      </c>
      <c r="O167" s="6">
        <v>0.28642776782225393</v>
      </c>
      <c r="P167" s="6">
        <v>0.37558630984435332</v>
      </c>
      <c r="Q167" s="6">
        <v>0.25410120659030438</v>
      </c>
      <c r="R167" s="6">
        <v>0.31431493768236207</v>
      </c>
      <c r="S167" s="6">
        <v>0.30983923348099457</v>
      </c>
      <c r="T167" s="6"/>
      <c r="U167" s="1">
        <f>AVERAGE(O167:S167)</f>
        <v>0.30805389108405368</v>
      </c>
      <c r="V167" s="1">
        <f>_xlfn.STDEV.P(O167:S167)</f>
        <v>3.9953966278740628E-2</v>
      </c>
      <c r="W167" s="11">
        <f>V167/U167</f>
        <v>0.12969797634479169</v>
      </c>
    </row>
    <row r="168" spans="1:23">
      <c r="A168" s="1" t="s">
        <v>83</v>
      </c>
      <c r="B168" s="1">
        <v>812.61638000000005</v>
      </c>
      <c r="C168" s="6">
        <v>1663701.375</v>
      </c>
      <c r="D168" s="41">
        <v>4.5580859589041095E-2</v>
      </c>
      <c r="E168" s="1">
        <v>870.62296000000003</v>
      </c>
      <c r="F168" s="1" t="s">
        <v>290</v>
      </c>
      <c r="G168" s="2" t="s">
        <v>33</v>
      </c>
      <c r="H168" s="2" t="s">
        <v>92</v>
      </c>
      <c r="I168" s="1">
        <v>870.65825000000007</v>
      </c>
      <c r="J168" s="2" t="s">
        <v>305</v>
      </c>
      <c r="M168" s="1" t="s">
        <v>111</v>
      </c>
      <c r="O168" s="6">
        <v>0.8641158425652633</v>
      </c>
      <c r="P168" s="6">
        <v>0.84709056441618891</v>
      </c>
      <c r="Q168" s="6">
        <v>0.86214908591830131</v>
      </c>
      <c r="R168" s="6">
        <v>0.86689747725359234</v>
      </c>
      <c r="S168" s="6">
        <v>0.8572663701013904</v>
      </c>
      <c r="T168" s="6"/>
      <c r="U168" s="1">
        <f>AVERAGE(O168:S168)</f>
        <v>0.85950386805094736</v>
      </c>
      <c r="V168" s="1">
        <f>_xlfn.STDEV.P(O168:S168)</f>
        <v>6.9574341208650187E-3</v>
      </c>
      <c r="W168" s="11">
        <f>V168/U168</f>
        <v>8.094709494027099E-3</v>
      </c>
    </row>
    <row r="169" spans="1:23">
      <c r="A169" s="1" t="s">
        <v>83</v>
      </c>
      <c r="B169" s="1">
        <v>812.61638000000005</v>
      </c>
      <c r="C169" s="6">
        <v>1663701.375</v>
      </c>
      <c r="D169" s="41">
        <v>4.5580859589041095E-2</v>
      </c>
      <c r="E169" s="1">
        <v>870.62296000000003</v>
      </c>
      <c r="F169" s="1" t="s">
        <v>290</v>
      </c>
      <c r="G169" s="2" t="s">
        <v>33</v>
      </c>
      <c r="H169" s="2" t="s">
        <v>92</v>
      </c>
      <c r="I169" s="1">
        <v>870.65825000000007</v>
      </c>
      <c r="J169" s="2" t="s">
        <v>306</v>
      </c>
      <c r="M169" s="1" t="s">
        <v>114</v>
      </c>
      <c r="O169" s="6">
        <v>0.13588415743473667</v>
      </c>
      <c r="P169" s="6">
        <v>0.15290943558381112</v>
      </c>
      <c r="Q169" s="6">
        <v>0.13785091408169883</v>
      </c>
      <c r="R169" s="6">
        <v>0.13310252274640763</v>
      </c>
      <c r="S169" s="6">
        <v>0.14273362989860958</v>
      </c>
      <c r="T169" s="6"/>
      <c r="U169" s="1">
        <f>AVERAGE(O169:S169)</f>
        <v>0.14049613194905278</v>
      </c>
      <c r="V169" s="1">
        <f>_xlfn.STDEV.P(O169:S169)</f>
        <v>6.9574341208650256E-3</v>
      </c>
      <c r="W169" s="11">
        <f>V169/U169</f>
        <v>4.9520467391856428E-2</v>
      </c>
    </row>
    <row r="170" spans="1:23">
      <c r="A170" s="1" t="s">
        <v>84</v>
      </c>
      <c r="B170" s="1">
        <v>814.63203226241205</v>
      </c>
      <c r="C170" s="6">
        <v>504901.50624999998</v>
      </c>
      <c r="D170" s="41">
        <v>1.3832917979452054E-2</v>
      </c>
      <c r="E170" s="1">
        <v>872.63861226241204</v>
      </c>
      <c r="F170" s="1" t="s">
        <v>307</v>
      </c>
      <c r="G170" s="2" t="s">
        <v>28</v>
      </c>
      <c r="H170" s="2" t="s">
        <v>100</v>
      </c>
      <c r="I170" s="1">
        <v>872.67390226241207</v>
      </c>
    </row>
    <row r="171" spans="1:23">
      <c r="A171" s="1" t="s">
        <v>84</v>
      </c>
      <c r="B171" s="1">
        <v>814.63203226241205</v>
      </c>
      <c r="C171" s="6">
        <v>504901.50624999998</v>
      </c>
      <c r="D171" s="41">
        <v>1.3832917979452054E-2</v>
      </c>
      <c r="E171" s="1">
        <v>872.63861226241204</v>
      </c>
      <c r="F171" s="1" t="s">
        <v>308</v>
      </c>
      <c r="G171" s="2" t="s">
        <v>33</v>
      </c>
      <c r="H171" s="2" t="s">
        <v>105</v>
      </c>
      <c r="I171" s="1">
        <v>872.67390226241207</v>
      </c>
    </row>
    <row r="172" spans="1:23">
      <c r="A172" s="1" t="s">
        <v>85</v>
      </c>
      <c r="B172" s="1">
        <v>818.56943200481203</v>
      </c>
      <c r="C172" s="6">
        <v>98100</v>
      </c>
      <c r="D172" s="41">
        <v>2.6876712328767123E-3</v>
      </c>
      <c r="E172" s="1">
        <v>876.57601200481201</v>
      </c>
      <c r="I172" s="1">
        <v>876.61130200481205</v>
      </c>
    </row>
    <row r="173" spans="1:23">
      <c r="A173" s="1" t="s">
        <v>86</v>
      </c>
      <c r="B173" s="1">
        <v>820.58508206921204</v>
      </c>
      <c r="C173" s="6">
        <v>194696.4</v>
      </c>
      <c r="D173" s="41">
        <v>5.334147945205479E-3</v>
      </c>
      <c r="E173" s="1">
        <v>878.59166206921202</v>
      </c>
      <c r="I173" s="1">
        <v>878.62695206921205</v>
      </c>
    </row>
    <row r="174" spans="1:23">
      <c r="A174" s="1" t="s">
        <v>87</v>
      </c>
      <c r="B174" s="1">
        <v>824.61638000000005</v>
      </c>
      <c r="C174" s="6">
        <v>166000</v>
      </c>
      <c r="D174" s="41">
        <v>4.5479452054794523E-3</v>
      </c>
      <c r="E174" s="1">
        <v>882.62296000000003</v>
      </c>
      <c r="I174" s="1">
        <v>882.65825000000007</v>
      </c>
      <c r="J174" s="2"/>
    </row>
    <row r="175" spans="1:23">
      <c r="A175" s="1" t="s">
        <v>24</v>
      </c>
      <c r="B175" s="1">
        <v>832.58508206921204</v>
      </c>
      <c r="C175" s="6">
        <v>3175200</v>
      </c>
      <c r="D175" s="41">
        <v>8.6991780821917802E-2</v>
      </c>
      <c r="E175" s="1">
        <v>890.59166206921202</v>
      </c>
      <c r="F175" s="2" t="s">
        <v>212</v>
      </c>
      <c r="G175" s="2" t="s">
        <v>0</v>
      </c>
      <c r="H175" s="2" t="s">
        <v>35</v>
      </c>
      <c r="I175" s="1">
        <v>890.62695206921205</v>
      </c>
      <c r="J175" s="2" t="s">
        <v>291</v>
      </c>
      <c r="K175" s="1" t="s">
        <v>309</v>
      </c>
      <c r="L175" s="1">
        <v>9</v>
      </c>
      <c r="M175" s="1" t="s">
        <v>42</v>
      </c>
      <c r="O175" s="6">
        <v>0.73984698435004648</v>
      </c>
      <c r="P175" s="6">
        <v>0.69086246341627655</v>
      </c>
      <c r="Q175" s="6">
        <v>0.75183387570131277</v>
      </c>
      <c r="R175" s="6">
        <v>0.73855949033849144</v>
      </c>
      <c r="S175" s="6">
        <v>0.71153828174496292</v>
      </c>
      <c r="T175" s="6"/>
      <c r="U175" s="1">
        <f>AVERAGE(O175:S175)</f>
        <v>0.72652821911021803</v>
      </c>
      <c r="V175" s="1">
        <f>_xlfn.STDEV.P(O175:S175)</f>
        <v>2.2177743806900421E-2</v>
      </c>
      <c r="W175" s="11">
        <f>V175/U175</f>
        <v>3.0525646800149884E-2</v>
      </c>
    </row>
    <row r="176" spans="1:23">
      <c r="A176" s="1" t="s">
        <v>24</v>
      </c>
      <c r="B176" s="1">
        <v>832.58508206921204</v>
      </c>
      <c r="C176" s="6">
        <v>3175200</v>
      </c>
      <c r="D176" s="41">
        <v>8.6991780821917802E-2</v>
      </c>
      <c r="E176" s="1">
        <v>890.59166206921202</v>
      </c>
      <c r="F176" s="2" t="s">
        <v>212</v>
      </c>
      <c r="G176" s="2" t="s">
        <v>0</v>
      </c>
      <c r="H176" s="2" t="s">
        <v>35</v>
      </c>
      <c r="I176" s="1">
        <v>890.62695206921205</v>
      </c>
      <c r="J176" s="2" t="s">
        <v>310</v>
      </c>
      <c r="K176" s="1" t="s">
        <v>309</v>
      </c>
      <c r="L176" s="1">
        <v>11</v>
      </c>
      <c r="M176" s="1" t="s">
        <v>42</v>
      </c>
      <c r="O176" s="6">
        <v>0.26015301564995336</v>
      </c>
      <c r="P176" s="6">
        <v>0.30913753658372345</v>
      </c>
      <c r="Q176" s="6">
        <v>0.24816612429868715</v>
      </c>
      <c r="R176" s="6">
        <v>0.2614405096615085</v>
      </c>
      <c r="S176" s="6">
        <v>0.28846171825503708</v>
      </c>
      <c r="T176" s="6"/>
      <c r="U176" s="1">
        <f>AVERAGE(O176:S176)</f>
        <v>0.27347178088978191</v>
      </c>
      <c r="V176" s="1">
        <f>_xlfn.STDEV.P(O176:S176)</f>
        <v>2.2177743806900466E-2</v>
      </c>
      <c r="W176" s="11">
        <f>V176/U176</f>
        <v>8.1097010209762094E-2</v>
      </c>
    </row>
    <row r="177" spans="1:23">
      <c r="A177" s="1" t="s">
        <v>88</v>
      </c>
      <c r="B177" s="1">
        <v>834.60073213361204</v>
      </c>
      <c r="C177" s="6">
        <v>4075617.6</v>
      </c>
      <c r="D177" s="41">
        <v>0.11166075616438356</v>
      </c>
      <c r="E177" s="1">
        <v>892.60731213361203</v>
      </c>
      <c r="F177" s="2" t="s">
        <v>215</v>
      </c>
      <c r="G177" s="2" t="s">
        <v>33</v>
      </c>
      <c r="H177" s="2" t="s">
        <v>35</v>
      </c>
      <c r="I177" s="1">
        <v>892.64260213361206</v>
      </c>
      <c r="J177" s="2" t="s">
        <v>311</v>
      </c>
      <c r="M177" s="1" t="s">
        <v>42</v>
      </c>
    </row>
    <row r="178" spans="1:23">
      <c r="A178" s="1" t="s">
        <v>89</v>
      </c>
      <c r="B178" s="1">
        <v>838.63202999999999</v>
      </c>
      <c r="C178" s="6">
        <v>260460</v>
      </c>
      <c r="D178" s="41">
        <v>7.1358904109589038E-3</v>
      </c>
      <c r="E178" s="1">
        <v>896.63860999999997</v>
      </c>
      <c r="F178" s="2" t="s">
        <v>223</v>
      </c>
      <c r="G178" s="2" t="s">
        <v>33</v>
      </c>
      <c r="H178" s="2" t="s">
        <v>98</v>
      </c>
      <c r="I178" s="1">
        <v>896.6739</v>
      </c>
      <c r="K178" s="2" t="s">
        <v>312</v>
      </c>
      <c r="M178" s="2" t="s">
        <v>113</v>
      </c>
      <c r="N178" s="2"/>
    </row>
    <row r="180" spans="1:23">
      <c r="A180" s="1" t="s">
        <v>353</v>
      </c>
      <c r="B180" s="1">
        <v>701.55920000000003</v>
      </c>
      <c r="C180" s="6">
        <v>46500</v>
      </c>
      <c r="D180" s="41">
        <v>1.2988826815642458E-2</v>
      </c>
      <c r="E180" s="1">
        <v>759.56578000000002</v>
      </c>
      <c r="I180" s="1">
        <v>759.60107000000005</v>
      </c>
      <c r="J180" s="1" t="s">
        <v>313</v>
      </c>
      <c r="L180" s="1" t="s">
        <v>45</v>
      </c>
    </row>
    <row r="181" spans="1:23">
      <c r="A181" s="1" t="s">
        <v>354</v>
      </c>
      <c r="B181" s="1">
        <v>703.57484999999997</v>
      </c>
      <c r="C181" s="6">
        <v>1580000</v>
      </c>
      <c r="D181" s="41">
        <v>0.44134078212290501</v>
      </c>
      <c r="E181" s="1">
        <v>761.58142999999995</v>
      </c>
      <c r="F181" s="1">
        <v>449</v>
      </c>
      <c r="G181" s="2" t="s">
        <v>367</v>
      </c>
      <c r="I181" s="1">
        <v>761.61671999999999</v>
      </c>
    </row>
    <row r="182" spans="1:23">
      <c r="A182" s="1" t="s">
        <v>355</v>
      </c>
      <c r="B182" s="1">
        <v>717.59050000000002</v>
      </c>
      <c r="C182" s="6">
        <v>22800</v>
      </c>
      <c r="D182" s="41">
        <v>6.3687150837988824E-3</v>
      </c>
      <c r="E182" s="1">
        <v>775.59708000000001</v>
      </c>
      <c r="I182" s="1">
        <v>775.63237000000004</v>
      </c>
    </row>
    <row r="183" spans="1:23">
      <c r="A183" s="1" t="s">
        <v>356</v>
      </c>
      <c r="B183" s="1">
        <v>729.59050000000002</v>
      </c>
      <c r="C183" s="6">
        <v>11400</v>
      </c>
      <c r="D183" s="41">
        <v>3.1843575418994412E-3</v>
      </c>
      <c r="E183" s="1">
        <v>787.59708000000001</v>
      </c>
      <c r="F183" s="1">
        <v>447</v>
      </c>
      <c r="G183" s="2" t="s">
        <v>364</v>
      </c>
      <c r="I183" s="1">
        <v>787.63237000000004</v>
      </c>
      <c r="J183" s="1" t="s">
        <v>314</v>
      </c>
      <c r="L183" s="1" t="s">
        <v>45</v>
      </c>
    </row>
    <row r="184" spans="1:23">
      <c r="A184" s="1" t="s">
        <v>357</v>
      </c>
      <c r="B184" s="1">
        <v>731.60614999999996</v>
      </c>
      <c r="C184" s="6">
        <v>233000</v>
      </c>
      <c r="D184" s="41">
        <v>6.5083798882681565E-2</v>
      </c>
      <c r="E184" s="1">
        <v>789.61272999999994</v>
      </c>
      <c r="I184" s="1">
        <v>789.64801999999997</v>
      </c>
    </row>
    <row r="185" spans="1:23">
      <c r="A185" s="1" t="s">
        <v>358</v>
      </c>
      <c r="B185" s="1">
        <v>759.63744999999994</v>
      </c>
      <c r="C185" s="6">
        <v>15960</v>
      </c>
      <c r="D185" s="41">
        <v>4.4581005586592183E-3</v>
      </c>
      <c r="E185" s="1">
        <v>817.64402999999993</v>
      </c>
      <c r="F185" s="1">
        <v>449</v>
      </c>
      <c r="G185" s="2" t="s">
        <v>367</v>
      </c>
      <c r="I185" s="1">
        <v>817.67931999999996</v>
      </c>
    </row>
    <row r="186" spans="1:23">
      <c r="A186" s="1" t="s">
        <v>359</v>
      </c>
      <c r="B186" s="1">
        <v>785.65309999999999</v>
      </c>
      <c r="C186" s="6">
        <v>592000</v>
      </c>
      <c r="D186" s="41">
        <v>0.1653631284916201</v>
      </c>
      <c r="E186" s="1">
        <v>843.65967999999998</v>
      </c>
      <c r="F186" s="1">
        <v>449</v>
      </c>
      <c r="G186" s="2" t="s">
        <v>367</v>
      </c>
      <c r="I186" s="1">
        <v>843.69497000000001</v>
      </c>
      <c r="J186" s="1" t="s">
        <v>315</v>
      </c>
      <c r="L186" s="1" t="s">
        <v>46</v>
      </c>
      <c r="O186" s="6">
        <v>0.14704159776376335</v>
      </c>
      <c r="P186" s="6">
        <v>0.13951563796032299</v>
      </c>
      <c r="Q186" s="6">
        <v>0.15170453394343575</v>
      </c>
      <c r="R186" s="6">
        <v>0.1350589188598392</v>
      </c>
      <c r="S186" s="6">
        <v>0.17281417257874263</v>
      </c>
      <c r="T186" s="6"/>
      <c r="U186" s="1">
        <f>AVERAGE(O186:S186)</f>
        <v>0.14922697222122078</v>
      </c>
      <c r="V186" s="1">
        <f>_xlfn.STDEV.P(O186:S186)</f>
        <v>1.3132508850104873E-2</v>
      </c>
      <c r="W186" s="11">
        <f>V186/U186</f>
        <v>8.8003587117191195E-2</v>
      </c>
    </row>
    <row r="187" spans="1:23">
      <c r="A187" s="1" t="s">
        <v>359</v>
      </c>
      <c r="B187" s="1">
        <v>785.65309999999999</v>
      </c>
      <c r="C187" s="6">
        <v>592000</v>
      </c>
      <c r="D187" s="41">
        <v>0.1653631284916201</v>
      </c>
      <c r="E187" s="1">
        <v>843.65967999999998</v>
      </c>
      <c r="F187" s="1">
        <v>449</v>
      </c>
      <c r="G187" s="2" t="s">
        <v>367</v>
      </c>
      <c r="I187" s="1">
        <v>843.69497000000001</v>
      </c>
      <c r="J187" s="1" t="s">
        <v>316</v>
      </c>
      <c r="L187" s="1" t="s">
        <v>47</v>
      </c>
      <c r="O187" s="6">
        <v>0.85295840223623676</v>
      </c>
      <c r="P187" s="6">
        <v>0.86048436203967693</v>
      </c>
      <c r="Q187" s="6">
        <v>0.84829546605656425</v>
      </c>
      <c r="R187" s="6">
        <v>0.86494108114016088</v>
      </c>
      <c r="S187" s="6">
        <v>0.82718582742125735</v>
      </c>
      <c r="T187" s="6"/>
      <c r="U187" s="1">
        <f>AVERAGE(O187:S187)</f>
        <v>0.85077302777877928</v>
      </c>
      <c r="V187" s="1">
        <f>_xlfn.STDEV.P(O187:S187)</f>
        <v>1.3132508850104892E-2</v>
      </c>
      <c r="W187" s="11">
        <f>V187/U187</f>
        <v>1.543597225266014E-2</v>
      </c>
    </row>
    <row r="188" spans="1:23">
      <c r="A188" s="1" t="s">
        <v>359</v>
      </c>
      <c r="B188" s="1">
        <v>785.65309999999999</v>
      </c>
      <c r="C188" s="6">
        <v>592000</v>
      </c>
      <c r="D188" s="41">
        <v>0.1653631284916201</v>
      </c>
      <c r="E188" s="1">
        <v>843.65967999999998</v>
      </c>
      <c r="F188" s="1">
        <v>447</v>
      </c>
      <c r="G188" s="2" t="s">
        <v>364</v>
      </c>
      <c r="I188" s="1">
        <v>843.69497000000001</v>
      </c>
      <c r="J188" s="1" t="s">
        <v>317</v>
      </c>
      <c r="L188" s="1" t="s">
        <v>45</v>
      </c>
    </row>
    <row r="189" spans="1:23">
      <c r="A189" s="1" t="s">
        <v>360</v>
      </c>
      <c r="B189" s="1">
        <v>787.66875000000005</v>
      </c>
      <c r="C189" s="6">
        <v>3580000</v>
      </c>
      <c r="D189" s="41">
        <v>1</v>
      </c>
      <c r="E189" s="1">
        <v>845.67533000000003</v>
      </c>
      <c r="F189" s="1">
        <v>449</v>
      </c>
      <c r="G189" s="2" t="s">
        <v>367</v>
      </c>
      <c r="I189" s="1">
        <v>845.71062000000006</v>
      </c>
    </row>
    <row r="190" spans="1:23">
      <c r="A190" s="1" t="s">
        <v>361</v>
      </c>
      <c r="B190" s="1">
        <v>811.66875000000005</v>
      </c>
      <c r="C190" s="6">
        <v>435000</v>
      </c>
      <c r="D190" s="41">
        <v>0.12150837988826815</v>
      </c>
      <c r="E190" s="1">
        <v>869.67533000000003</v>
      </c>
      <c r="G190" s="2" t="s">
        <v>364</v>
      </c>
      <c r="H190" s="2" t="s">
        <v>366</v>
      </c>
      <c r="I190" s="1">
        <v>869.71062000000006</v>
      </c>
      <c r="J190" s="1" t="s">
        <v>318</v>
      </c>
      <c r="K190" s="1" t="s">
        <v>319</v>
      </c>
      <c r="L190" s="1" t="s">
        <v>46</v>
      </c>
      <c r="M190" s="1" t="s">
        <v>45</v>
      </c>
      <c r="O190" s="6"/>
      <c r="P190" s="6"/>
      <c r="Q190" s="6"/>
      <c r="R190" s="6"/>
      <c r="S190" s="6"/>
      <c r="T190" s="6"/>
    </row>
    <row r="191" spans="1:23">
      <c r="A191" s="1" t="s">
        <v>361</v>
      </c>
      <c r="B191" s="1">
        <v>811.66875000000005</v>
      </c>
      <c r="C191" s="6">
        <v>435000</v>
      </c>
      <c r="D191" s="41">
        <v>0.12150837988826815</v>
      </c>
      <c r="E191" s="1">
        <v>869.67533000000003</v>
      </c>
      <c r="G191" s="2" t="s">
        <v>364</v>
      </c>
      <c r="H191" s="2" t="s">
        <v>366</v>
      </c>
      <c r="I191" s="1">
        <v>869.71062000000006</v>
      </c>
      <c r="J191" s="1" t="s">
        <v>320</v>
      </c>
      <c r="K191" s="1" t="s">
        <v>319</v>
      </c>
      <c r="L191" s="1" t="s">
        <v>47</v>
      </c>
      <c r="M191" s="1" t="s">
        <v>45</v>
      </c>
      <c r="O191" s="6"/>
      <c r="P191" s="6"/>
      <c r="Q191" s="6"/>
      <c r="R191" s="6"/>
      <c r="S191" s="6"/>
      <c r="T191" s="6"/>
    </row>
    <row r="192" spans="1:23">
      <c r="A192" s="1" t="s">
        <v>361</v>
      </c>
      <c r="B192" s="1">
        <v>811.66875000000005</v>
      </c>
      <c r="C192" s="6">
        <v>435000</v>
      </c>
      <c r="D192" s="41">
        <v>0.12150837988826815</v>
      </c>
      <c r="E192" s="1">
        <v>869.67533000000003</v>
      </c>
      <c r="G192" s="2" t="s">
        <v>367</v>
      </c>
      <c r="H192" s="2" t="s">
        <v>368</v>
      </c>
      <c r="I192" s="1">
        <v>869.71062000000006</v>
      </c>
      <c r="J192" s="1" t="s">
        <v>321</v>
      </c>
      <c r="L192" s="1" t="s">
        <v>116</v>
      </c>
    </row>
    <row r="193" spans="1:23">
      <c r="A193" s="1" t="s">
        <v>362</v>
      </c>
      <c r="B193" s="1">
        <v>813.68439999999998</v>
      </c>
      <c r="C193" s="6">
        <v>2540000</v>
      </c>
      <c r="D193" s="41">
        <v>0.70949720670391059</v>
      </c>
      <c r="E193" s="1">
        <v>871.69097999999997</v>
      </c>
      <c r="F193" s="1">
        <v>449</v>
      </c>
      <c r="G193" s="2" t="s">
        <v>367</v>
      </c>
      <c r="H193" s="2" t="s">
        <v>366</v>
      </c>
      <c r="I193" s="1">
        <v>871.72627</v>
      </c>
      <c r="J193" s="1" t="s">
        <v>316</v>
      </c>
      <c r="L193" s="1" t="s">
        <v>46</v>
      </c>
      <c r="O193" s="7">
        <v>0.97413702005902758</v>
      </c>
      <c r="P193" s="6">
        <v>0.98832313533556382</v>
      </c>
      <c r="Q193" s="7">
        <v>0.99296789355912396</v>
      </c>
      <c r="R193" s="6">
        <v>0.9870812212822242</v>
      </c>
      <c r="S193" s="6">
        <v>0.98732218673817262</v>
      </c>
      <c r="T193" s="6"/>
      <c r="U193" s="6">
        <f>AVERAGE(R193:S193,P193)</f>
        <v>0.98757551445198688</v>
      </c>
      <c r="V193" s="1">
        <f>_xlfn.STDEV.P(R193:S193,P193)</f>
        <v>5.3772286970791921E-4</v>
      </c>
      <c r="W193" s="11">
        <f>V193/U193</f>
        <v>5.4448785114554572E-4</v>
      </c>
    </row>
    <row r="194" spans="1:23">
      <c r="A194" s="1" t="s">
        <v>362</v>
      </c>
      <c r="B194" s="1">
        <v>813.68439999999998</v>
      </c>
      <c r="C194" s="6">
        <v>2540000</v>
      </c>
      <c r="D194" s="41">
        <v>0.70949720670391059</v>
      </c>
      <c r="E194" s="1">
        <v>871.69097999999997</v>
      </c>
      <c r="F194" s="1">
        <v>449</v>
      </c>
      <c r="G194" s="2" t="s">
        <v>367</v>
      </c>
      <c r="H194" s="2" t="s">
        <v>366</v>
      </c>
      <c r="I194" s="1">
        <v>871.72627</v>
      </c>
      <c r="J194" s="1" t="s">
        <v>322</v>
      </c>
      <c r="L194" s="1" t="s">
        <v>47</v>
      </c>
      <c r="O194" s="7">
        <v>2.5862979940972509E-2</v>
      </c>
      <c r="P194" s="6">
        <v>1.4760794610973984E-2</v>
      </c>
      <c r="Q194" s="7">
        <v>7.032106440875931E-3</v>
      </c>
      <c r="R194" s="6">
        <v>1.2918778717775851E-2</v>
      </c>
      <c r="S194" s="6">
        <v>1.2677813261827391E-2</v>
      </c>
      <c r="T194" s="6"/>
      <c r="U194" s="6">
        <f>AVERAGE(R194:S194,P194)</f>
        <v>1.3452462196859074E-2</v>
      </c>
      <c r="V194" s="1">
        <f>_xlfn.STDEV.P(R194:S194,P194)</f>
        <v>9.3034630366257368E-4</v>
      </c>
      <c r="W194" s="11">
        <f>V194/U194</f>
        <v>6.915806861585487E-2</v>
      </c>
    </row>
    <row r="195" spans="1:23">
      <c r="A195" s="1" t="s">
        <v>362</v>
      </c>
      <c r="B195" s="1">
        <v>813.68439999999998</v>
      </c>
      <c r="C195" s="6">
        <v>2540000</v>
      </c>
      <c r="D195" s="41">
        <v>0.70949720670391059</v>
      </c>
      <c r="E195" s="1">
        <v>871.69097999999997</v>
      </c>
      <c r="F195" s="1">
        <v>447</v>
      </c>
      <c r="G195" s="2" t="s">
        <v>364</v>
      </c>
      <c r="H195" s="2" t="s">
        <v>365</v>
      </c>
      <c r="I195" s="1">
        <v>871.72627</v>
      </c>
      <c r="J195" s="1" t="s">
        <v>323</v>
      </c>
      <c r="L195" s="1" t="s">
        <v>45</v>
      </c>
    </row>
    <row r="196" spans="1:23">
      <c r="A196" s="1" t="s">
        <v>363</v>
      </c>
      <c r="B196" s="1">
        <v>815.70005000000003</v>
      </c>
      <c r="C196" s="6">
        <v>1478840</v>
      </c>
      <c r="D196" s="41">
        <v>0.41308379888268154</v>
      </c>
      <c r="E196" s="1">
        <v>873.70663000000002</v>
      </c>
      <c r="I196" s="1">
        <v>873.74192000000005</v>
      </c>
    </row>
    <row r="197" spans="1:23">
      <c r="J197" s="2"/>
    </row>
    <row r="198" spans="1:23">
      <c r="J198" s="2"/>
    </row>
    <row r="199" spans="1:23">
      <c r="A199" s="5"/>
      <c r="B199" s="5"/>
      <c r="C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23">
      <c r="B200" s="5"/>
    </row>
    <row r="201" spans="1:23">
      <c r="J201" s="2"/>
    </row>
    <row r="202" spans="1:23">
      <c r="J202" s="2"/>
    </row>
    <row r="203" spans="1:23">
      <c r="J203" s="2"/>
    </row>
    <row r="208" spans="1:23">
      <c r="J208" s="2"/>
    </row>
    <row r="209" spans="10:10">
      <c r="J209" s="2"/>
    </row>
    <row r="224" spans="10:10">
      <c r="J224" s="2"/>
    </row>
    <row r="225" spans="10:10">
      <c r="J225" s="2"/>
    </row>
  </sheetData>
  <conditionalFormatting sqref="W1:W12 W14:W25 W31 W34:W49 W52:W64 W67 W72:W82 W94:W96 W87:W91 W105 W108:W110 W113:W125 W130:W135 W139:W142 W146:W154 W157:W160 W165 W168 W177:W189 W192 W195:W1048576 W99:W101 W170:W174">
    <cfRule type="cellIs" dxfId="131" priority="140" operator="greaterThan">
      <formula>0.2</formula>
    </cfRule>
    <cfRule type="cellIs" dxfId="130" priority="141" operator="greaterThan">
      <formula>0.2</formula>
    </cfRule>
  </conditionalFormatting>
  <conditionalFormatting sqref="W13">
    <cfRule type="cellIs" dxfId="129" priority="138" operator="greaterThan">
      <formula>0.2</formula>
    </cfRule>
    <cfRule type="cellIs" dxfId="128" priority="139" operator="greaterThan">
      <formula>0.2</formula>
    </cfRule>
  </conditionalFormatting>
  <conditionalFormatting sqref="W27">
    <cfRule type="cellIs" dxfId="127" priority="136" operator="greaterThan">
      <formula>0.2</formula>
    </cfRule>
    <cfRule type="cellIs" dxfId="126" priority="137" operator="greaterThan">
      <formula>0.2</formula>
    </cfRule>
  </conditionalFormatting>
  <conditionalFormatting sqref="W28">
    <cfRule type="cellIs" dxfId="125" priority="134" operator="greaterThan">
      <formula>0.2</formula>
    </cfRule>
    <cfRule type="cellIs" dxfId="124" priority="135" operator="greaterThan">
      <formula>0.2</formula>
    </cfRule>
  </conditionalFormatting>
  <conditionalFormatting sqref="W29">
    <cfRule type="cellIs" dxfId="123" priority="132" operator="greaterThan">
      <formula>0.2</formula>
    </cfRule>
    <cfRule type="cellIs" dxfId="122" priority="133" operator="greaterThan">
      <formula>0.2</formula>
    </cfRule>
  </conditionalFormatting>
  <conditionalFormatting sqref="W30">
    <cfRule type="cellIs" dxfId="121" priority="130" operator="greaterThan">
      <formula>0.2</formula>
    </cfRule>
    <cfRule type="cellIs" dxfId="120" priority="131" operator="greaterThan">
      <formula>0.2</formula>
    </cfRule>
  </conditionalFormatting>
  <conditionalFormatting sqref="W32">
    <cfRule type="cellIs" dxfId="119" priority="128" operator="greaterThan">
      <formula>0.2</formula>
    </cfRule>
    <cfRule type="cellIs" dxfId="118" priority="129" operator="greaterThan">
      <formula>0.2</formula>
    </cfRule>
  </conditionalFormatting>
  <conditionalFormatting sqref="W33">
    <cfRule type="cellIs" dxfId="117" priority="126" operator="greaterThan">
      <formula>0.2</formula>
    </cfRule>
    <cfRule type="cellIs" dxfId="116" priority="127" operator="greaterThan">
      <formula>0.2</formula>
    </cfRule>
  </conditionalFormatting>
  <conditionalFormatting sqref="W50">
    <cfRule type="cellIs" dxfId="115" priority="124" operator="greaterThan">
      <formula>0.2</formula>
    </cfRule>
    <cfRule type="cellIs" dxfId="114" priority="125" operator="greaterThan">
      <formula>0.2</formula>
    </cfRule>
  </conditionalFormatting>
  <conditionalFormatting sqref="W51">
    <cfRule type="cellIs" dxfId="113" priority="122" operator="greaterThan">
      <formula>0.2</formula>
    </cfRule>
    <cfRule type="cellIs" dxfId="112" priority="123" operator="greaterThan">
      <formula>0.2</formula>
    </cfRule>
  </conditionalFormatting>
  <conditionalFormatting sqref="W65">
    <cfRule type="cellIs" dxfId="111" priority="120" operator="greaterThan">
      <formula>0.2</formula>
    </cfRule>
    <cfRule type="cellIs" dxfId="110" priority="121" operator="greaterThan">
      <formula>0.2</formula>
    </cfRule>
  </conditionalFormatting>
  <conditionalFormatting sqref="W66">
    <cfRule type="cellIs" dxfId="109" priority="118" operator="greaterThan">
      <formula>0.2</formula>
    </cfRule>
    <cfRule type="cellIs" dxfId="108" priority="119" operator="greaterThan">
      <formula>0.2</formula>
    </cfRule>
  </conditionalFormatting>
  <conditionalFormatting sqref="W68">
    <cfRule type="cellIs" dxfId="107" priority="116" operator="greaterThan">
      <formula>0.2</formula>
    </cfRule>
    <cfRule type="cellIs" dxfId="106" priority="117" operator="greaterThan">
      <formula>0.2</formula>
    </cfRule>
  </conditionalFormatting>
  <conditionalFormatting sqref="W69">
    <cfRule type="cellIs" dxfId="105" priority="114" operator="greaterThan">
      <formula>0.2</formula>
    </cfRule>
    <cfRule type="cellIs" dxfId="104" priority="115" operator="greaterThan">
      <formula>0.2</formula>
    </cfRule>
  </conditionalFormatting>
  <conditionalFormatting sqref="W70">
    <cfRule type="cellIs" dxfId="103" priority="112" operator="greaterThan">
      <formula>0.2</formula>
    </cfRule>
    <cfRule type="cellIs" dxfId="102" priority="113" operator="greaterThan">
      <formula>0.2</formula>
    </cfRule>
  </conditionalFormatting>
  <conditionalFormatting sqref="W71">
    <cfRule type="cellIs" dxfId="101" priority="110" operator="greaterThan">
      <formula>0.2</formula>
    </cfRule>
    <cfRule type="cellIs" dxfId="100" priority="111" operator="greaterThan">
      <formula>0.2</formula>
    </cfRule>
  </conditionalFormatting>
  <conditionalFormatting sqref="W92">
    <cfRule type="cellIs" dxfId="99" priority="108" operator="greaterThan">
      <formula>0.2</formula>
    </cfRule>
    <cfRule type="cellIs" dxfId="98" priority="109" operator="greaterThan">
      <formula>0.2</formula>
    </cfRule>
  </conditionalFormatting>
  <conditionalFormatting sqref="W93">
    <cfRule type="cellIs" dxfId="97" priority="106" operator="greaterThan">
      <formula>0.2</formula>
    </cfRule>
    <cfRule type="cellIs" dxfId="96" priority="107" operator="greaterThan">
      <formula>0.2</formula>
    </cfRule>
  </conditionalFormatting>
  <conditionalFormatting sqref="W83">
    <cfRule type="cellIs" dxfId="95" priority="104" operator="greaterThan">
      <formula>0.2</formula>
    </cfRule>
    <cfRule type="cellIs" dxfId="94" priority="105" operator="greaterThan">
      <formula>0.2</formula>
    </cfRule>
  </conditionalFormatting>
  <conditionalFormatting sqref="W84">
    <cfRule type="cellIs" dxfId="93" priority="102" operator="greaterThan">
      <formula>0.2</formula>
    </cfRule>
    <cfRule type="cellIs" dxfId="92" priority="103" operator="greaterThan">
      <formula>0.2</formula>
    </cfRule>
  </conditionalFormatting>
  <conditionalFormatting sqref="W85">
    <cfRule type="cellIs" dxfId="91" priority="100" operator="greaterThan">
      <formula>0.2</formula>
    </cfRule>
    <cfRule type="cellIs" dxfId="90" priority="101" operator="greaterThan">
      <formula>0.2</formula>
    </cfRule>
  </conditionalFormatting>
  <conditionalFormatting sqref="W86">
    <cfRule type="cellIs" dxfId="89" priority="98" operator="greaterThan">
      <formula>0.2</formula>
    </cfRule>
    <cfRule type="cellIs" dxfId="88" priority="99" operator="greaterThan">
      <formula>0.2</formula>
    </cfRule>
  </conditionalFormatting>
  <conditionalFormatting sqref="W102:W103">
    <cfRule type="cellIs" dxfId="87" priority="96" operator="greaterThan">
      <formula>0.2</formula>
    </cfRule>
    <cfRule type="cellIs" dxfId="86" priority="97" operator="greaterThan">
      <formula>0.2</formula>
    </cfRule>
  </conditionalFormatting>
  <conditionalFormatting sqref="W104">
    <cfRule type="cellIs" dxfId="85" priority="94" operator="greaterThan">
      <formula>0.2</formula>
    </cfRule>
    <cfRule type="cellIs" dxfId="84" priority="95" operator="greaterThan">
      <formula>0.2</formula>
    </cfRule>
  </conditionalFormatting>
  <conditionalFormatting sqref="W106">
    <cfRule type="cellIs" dxfId="83" priority="92" operator="greaterThan">
      <formula>0.2</formula>
    </cfRule>
    <cfRule type="cellIs" dxfId="82" priority="93" operator="greaterThan">
      <formula>0.2</formula>
    </cfRule>
  </conditionalFormatting>
  <conditionalFormatting sqref="W107">
    <cfRule type="cellIs" dxfId="81" priority="90" operator="greaterThan">
      <formula>0.2</formula>
    </cfRule>
    <cfRule type="cellIs" dxfId="80" priority="91" operator="greaterThan">
      <formula>0.2</formula>
    </cfRule>
  </conditionalFormatting>
  <conditionalFormatting sqref="W111">
    <cfRule type="cellIs" dxfId="79" priority="88" operator="greaterThan">
      <formula>0.2</formula>
    </cfRule>
    <cfRule type="cellIs" dxfId="78" priority="89" operator="greaterThan">
      <formula>0.2</formula>
    </cfRule>
  </conditionalFormatting>
  <conditionalFormatting sqref="W112">
    <cfRule type="cellIs" dxfId="77" priority="86" operator="greaterThan">
      <formula>0.2</formula>
    </cfRule>
    <cfRule type="cellIs" dxfId="76" priority="87" operator="greaterThan">
      <formula>0.2</formula>
    </cfRule>
  </conditionalFormatting>
  <conditionalFormatting sqref="W126:W127">
    <cfRule type="cellIs" dxfId="75" priority="84" operator="greaterThan">
      <formula>0.2</formula>
    </cfRule>
    <cfRule type="cellIs" dxfId="74" priority="85" operator="greaterThan">
      <formula>0.2</formula>
    </cfRule>
  </conditionalFormatting>
  <conditionalFormatting sqref="W128:W129">
    <cfRule type="cellIs" dxfId="73" priority="82" operator="greaterThan">
      <formula>0.2</formula>
    </cfRule>
    <cfRule type="cellIs" dxfId="72" priority="83" operator="greaterThan">
      <formula>0.2</formula>
    </cfRule>
  </conditionalFormatting>
  <conditionalFormatting sqref="W138">
    <cfRule type="cellIs" dxfId="71" priority="80" operator="greaterThan">
      <formula>0.2</formula>
    </cfRule>
    <cfRule type="cellIs" dxfId="70" priority="81" operator="greaterThan">
      <formula>0.2</formula>
    </cfRule>
  </conditionalFormatting>
  <conditionalFormatting sqref="W137">
    <cfRule type="cellIs" dxfId="69" priority="78" operator="greaterThan">
      <formula>0.2</formula>
    </cfRule>
    <cfRule type="cellIs" dxfId="68" priority="79" operator="greaterThan">
      <formula>0.2</formula>
    </cfRule>
  </conditionalFormatting>
  <conditionalFormatting sqref="W136">
    <cfRule type="cellIs" dxfId="67" priority="76" operator="greaterThan">
      <formula>0.2</formula>
    </cfRule>
    <cfRule type="cellIs" dxfId="66" priority="77" operator="greaterThan">
      <formula>0.2</formula>
    </cfRule>
  </conditionalFormatting>
  <conditionalFormatting sqref="W143">
    <cfRule type="cellIs" dxfId="65" priority="74" operator="greaterThan">
      <formula>0.2</formula>
    </cfRule>
    <cfRule type="cellIs" dxfId="64" priority="75" operator="greaterThan">
      <formula>0.2</formula>
    </cfRule>
  </conditionalFormatting>
  <conditionalFormatting sqref="W144">
    <cfRule type="cellIs" dxfId="63" priority="72" operator="greaterThan">
      <formula>0.2</formula>
    </cfRule>
    <cfRule type="cellIs" dxfId="62" priority="73" operator="greaterThan">
      <formula>0.2</formula>
    </cfRule>
  </conditionalFormatting>
  <conditionalFormatting sqref="W145">
    <cfRule type="cellIs" dxfId="61" priority="70" operator="greaterThan">
      <formula>0.2</formula>
    </cfRule>
    <cfRule type="cellIs" dxfId="60" priority="71" operator="greaterThan">
      <formula>0.2</formula>
    </cfRule>
  </conditionalFormatting>
  <conditionalFormatting sqref="W155">
    <cfRule type="cellIs" dxfId="59" priority="68" operator="greaterThan">
      <formula>0.2</formula>
    </cfRule>
    <cfRule type="cellIs" dxfId="58" priority="69" operator="greaterThan">
      <formula>0.2</formula>
    </cfRule>
  </conditionalFormatting>
  <conditionalFormatting sqref="W156">
    <cfRule type="cellIs" dxfId="57" priority="66" operator="greaterThan">
      <formula>0.2</formula>
    </cfRule>
    <cfRule type="cellIs" dxfId="56" priority="67" operator="greaterThan">
      <formula>0.2</formula>
    </cfRule>
  </conditionalFormatting>
  <conditionalFormatting sqref="W161">
    <cfRule type="cellIs" dxfId="55" priority="64" operator="greaterThan">
      <formula>0.2</formula>
    </cfRule>
    <cfRule type="cellIs" dxfId="54" priority="65" operator="greaterThan">
      <formula>0.2</formula>
    </cfRule>
  </conditionalFormatting>
  <conditionalFormatting sqref="W162">
    <cfRule type="cellIs" dxfId="53" priority="62" operator="greaterThan">
      <formula>0.2</formula>
    </cfRule>
    <cfRule type="cellIs" dxfId="52" priority="63" operator="greaterThan">
      <formula>0.2</formula>
    </cfRule>
  </conditionalFormatting>
  <conditionalFormatting sqref="W163">
    <cfRule type="cellIs" dxfId="51" priority="60" operator="greaterThan">
      <formula>0.2</formula>
    </cfRule>
    <cfRule type="cellIs" dxfId="50" priority="61" operator="greaterThan">
      <formula>0.2</formula>
    </cfRule>
  </conditionalFormatting>
  <conditionalFormatting sqref="W164">
    <cfRule type="cellIs" dxfId="49" priority="58" operator="greaterThan">
      <formula>0.2</formula>
    </cfRule>
    <cfRule type="cellIs" dxfId="48" priority="59" operator="greaterThan">
      <formula>0.2</formula>
    </cfRule>
  </conditionalFormatting>
  <conditionalFormatting sqref="W166">
    <cfRule type="cellIs" dxfId="47" priority="56" operator="greaterThan">
      <formula>0.2</formula>
    </cfRule>
    <cfRule type="cellIs" dxfId="46" priority="57" operator="greaterThan">
      <formula>0.2</formula>
    </cfRule>
  </conditionalFormatting>
  <conditionalFormatting sqref="W167">
    <cfRule type="cellIs" dxfId="45" priority="54" operator="greaterThan">
      <formula>0.2</formula>
    </cfRule>
    <cfRule type="cellIs" dxfId="44" priority="55" operator="greaterThan">
      <formula>0.2</formula>
    </cfRule>
  </conditionalFormatting>
  <conditionalFormatting sqref="W175">
    <cfRule type="cellIs" dxfId="43" priority="52" operator="greaterThan">
      <formula>0.2</formula>
    </cfRule>
    <cfRule type="cellIs" dxfId="42" priority="53" operator="greaterThan">
      <formula>0.2</formula>
    </cfRule>
  </conditionalFormatting>
  <conditionalFormatting sqref="W176">
    <cfRule type="cellIs" dxfId="41" priority="50" operator="greaterThan">
      <formula>0.2</formula>
    </cfRule>
    <cfRule type="cellIs" dxfId="40" priority="51" operator="greaterThan">
      <formula>0.2</formula>
    </cfRule>
  </conditionalFormatting>
  <conditionalFormatting sqref="W190:W191">
    <cfRule type="cellIs" dxfId="39" priority="48" operator="greaterThan">
      <formula>0.2</formula>
    </cfRule>
    <cfRule type="cellIs" dxfId="38" priority="49" operator="greaterThan">
      <formula>0.2</formula>
    </cfRule>
  </conditionalFormatting>
  <conditionalFormatting sqref="W193:W194">
    <cfRule type="cellIs" dxfId="37" priority="46" operator="greaterThan">
      <formula>0.2</formula>
    </cfRule>
    <cfRule type="cellIs" dxfId="36" priority="47" operator="greaterThan">
      <formula>0.2</formula>
    </cfRule>
  </conditionalFormatting>
  <conditionalFormatting sqref="W97:W98">
    <cfRule type="cellIs" dxfId="35" priority="44" operator="greaterThan">
      <formula>0.2</formula>
    </cfRule>
    <cfRule type="cellIs" dxfId="34" priority="45" operator="greaterThan">
      <formula>0.2</formula>
    </cfRule>
  </conditionalFormatting>
  <conditionalFormatting sqref="W169">
    <cfRule type="cellIs" dxfId="33" priority="42" operator="greaterThan">
      <formula>0.2</formula>
    </cfRule>
    <cfRule type="cellIs" dxfId="32" priority="43" operator="greaterThan">
      <formula>0.2</formula>
    </cfRule>
  </conditionalFormatting>
  <conditionalFormatting sqref="W168">
    <cfRule type="cellIs" dxfId="31" priority="40" operator="greaterThan">
      <formula>0.2</formula>
    </cfRule>
    <cfRule type="cellIs" dxfId="30" priority="41" operator="greaterThan">
      <formula>0.2</formula>
    </cfRule>
  </conditionalFormatting>
  <conditionalFormatting sqref="W169">
    <cfRule type="cellIs" dxfId="29" priority="38" operator="greaterThan">
      <formula>0.2</formula>
    </cfRule>
    <cfRule type="cellIs" dxfId="28" priority="39" operator="greaterThan">
      <formula>0.2</formula>
    </cfRule>
  </conditionalFormatting>
  <conditionalFormatting sqref="W1:W1048576">
    <cfRule type="cellIs" dxfId="9" priority="1" operator="greaterThan">
      <formula>0.2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0"/>
  <sheetViews>
    <sheetView workbookViewId="0">
      <pane xSplit="1" topLeftCell="B1" activePane="topRight" state="frozen"/>
      <selection pane="topRight"/>
    </sheetView>
  </sheetViews>
  <sheetFormatPr defaultRowHeight="14.4"/>
  <cols>
    <col min="1" max="1" width="9.33203125" style="1" customWidth="1"/>
    <col min="2" max="2" width="7.88671875" style="1" customWidth="1"/>
    <col min="3" max="3" width="8.44140625" style="1" customWidth="1"/>
    <col min="4" max="4" width="8.88671875" style="1"/>
    <col min="5" max="5" width="6.88671875" style="2" customWidth="1"/>
    <col min="6" max="6" width="7.6640625" style="2" customWidth="1"/>
    <col min="7" max="7" width="8.44140625" style="1" customWidth="1"/>
    <col min="8" max="8" width="8" style="1" customWidth="1"/>
    <col min="9" max="9" width="7.6640625" style="1" customWidth="1"/>
    <col min="10" max="10" width="6.33203125" style="1" customWidth="1"/>
    <col min="11" max="11" width="6.77734375" style="1" customWidth="1"/>
    <col min="12" max="20" width="8.88671875" style="1"/>
    <col min="21" max="21" width="8.88671875" style="11"/>
    <col min="22" max="16384" width="8.88671875" style="1"/>
  </cols>
  <sheetData>
    <row r="1" spans="1:22">
      <c r="A1" s="1" t="s">
        <v>3</v>
      </c>
      <c r="B1" s="1" t="s">
        <v>118</v>
      </c>
      <c r="C1" s="1" t="s">
        <v>371</v>
      </c>
      <c r="D1" s="1" t="s">
        <v>372</v>
      </c>
      <c r="E1" s="2" t="s">
        <v>25</v>
      </c>
      <c r="F1" s="2" t="s">
        <v>26</v>
      </c>
      <c r="G1" s="2" t="s">
        <v>123</v>
      </c>
      <c r="H1" s="2" t="s">
        <v>373</v>
      </c>
      <c r="I1" s="2" t="s">
        <v>373</v>
      </c>
      <c r="J1" s="2" t="s">
        <v>374</v>
      </c>
      <c r="K1" s="2" t="s">
        <v>374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S1" s="1" t="s">
        <v>329</v>
      </c>
      <c r="T1" s="1" t="s">
        <v>330</v>
      </c>
      <c r="U1" s="11" t="s">
        <v>331</v>
      </c>
      <c r="V1" s="12" t="s">
        <v>332</v>
      </c>
    </row>
    <row r="2" spans="1:22">
      <c r="A2" s="1" t="s">
        <v>4</v>
      </c>
      <c r="B2" s="1">
        <v>690.50683000000004</v>
      </c>
      <c r="C2" s="1">
        <v>688.49228000000005</v>
      </c>
      <c r="D2" s="1" t="s">
        <v>126</v>
      </c>
      <c r="E2" s="2" t="s">
        <v>1</v>
      </c>
      <c r="F2" s="2" t="s">
        <v>27</v>
      </c>
      <c r="G2" s="1">
        <v>748.54870000000005</v>
      </c>
      <c r="I2" s="2" t="s">
        <v>128</v>
      </c>
      <c r="J2" s="2" t="s">
        <v>375</v>
      </c>
      <c r="M2" s="6">
        <v>0.52838928211550307</v>
      </c>
      <c r="N2" s="6">
        <v>0.54111833579742641</v>
      </c>
      <c r="O2" s="6">
        <v>0.51503816976636252</v>
      </c>
      <c r="P2" s="6">
        <v>0.53430250404215951</v>
      </c>
      <c r="Q2" s="6">
        <v>0.57108875531299896</v>
      </c>
      <c r="S2" s="6">
        <f>AVERAGE(M2:Q2)</f>
        <v>0.53798740940689005</v>
      </c>
      <c r="T2" s="1">
        <f>_xlfn.STDEV.P(M2:Q2)</f>
        <v>1.864334721012232E-2</v>
      </c>
      <c r="U2" s="11">
        <f>T2/S2</f>
        <v>3.4653872719207085E-2</v>
      </c>
      <c r="V2" s="13" t="s">
        <v>369</v>
      </c>
    </row>
    <row r="3" spans="1:22">
      <c r="A3" s="1" t="s">
        <v>4</v>
      </c>
      <c r="B3" s="1">
        <v>690.50683000000004</v>
      </c>
      <c r="C3" s="1">
        <v>688.49228000000005</v>
      </c>
      <c r="D3" s="1" t="s">
        <v>126</v>
      </c>
      <c r="E3" s="2" t="s">
        <v>1</v>
      </c>
      <c r="F3" s="2" t="s">
        <v>27</v>
      </c>
      <c r="G3" s="1">
        <v>748.54870000000005</v>
      </c>
      <c r="I3" s="2" t="s">
        <v>127</v>
      </c>
      <c r="J3" s="2" t="s">
        <v>108</v>
      </c>
      <c r="M3" s="6">
        <v>0.47161071788449682</v>
      </c>
      <c r="N3" s="6">
        <v>0.45888166420257354</v>
      </c>
      <c r="O3" s="6">
        <v>0.48496183023363743</v>
      </c>
      <c r="P3" s="6">
        <v>0.46569749595784055</v>
      </c>
      <c r="Q3" s="6">
        <v>0.42891124468700098</v>
      </c>
      <c r="S3" s="6">
        <f>AVERAGE(M3:Q3)</f>
        <v>0.4620125905931099</v>
      </c>
      <c r="T3" s="1">
        <f>_xlfn.STDEV.P(M3:Q3)</f>
        <v>1.8643347210122316E-2</v>
      </c>
      <c r="U3" s="11">
        <f>T3/S3</f>
        <v>4.0352465689709599E-2</v>
      </c>
      <c r="V3" s="14" t="s">
        <v>370</v>
      </c>
    </row>
    <row r="4" spans="1:22">
      <c r="A4" s="1" t="s">
        <v>376</v>
      </c>
      <c r="B4" s="1">
        <v>700.52756719161198</v>
      </c>
      <c r="C4" s="1">
        <v>698.51301719161199</v>
      </c>
      <c r="D4" s="1" t="s">
        <v>377</v>
      </c>
      <c r="E4" s="2" t="s">
        <v>90</v>
      </c>
      <c r="F4" s="2" t="s">
        <v>28</v>
      </c>
      <c r="G4" s="1">
        <v>758.569437191612</v>
      </c>
      <c r="M4" s="6"/>
      <c r="N4" s="6"/>
      <c r="O4" s="6"/>
      <c r="P4" s="6"/>
      <c r="Q4" s="6"/>
      <c r="S4" s="6"/>
    </row>
    <row r="5" spans="1:22">
      <c r="A5" s="1" t="s">
        <v>376</v>
      </c>
      <c r="B5" s="1">
        <v>700.52756719161198</v>
      </c>
      <c r="C5" s="1">
        <v>698.51301719161199</v>
      </c>
      <c r="D5" s="1" t="s">
        <v>378</v>
      </c>
      <c r="E5" s="2" t="s">
        <v>93</v>
      </c>
      <c r="F5" s="2" t="s">
        <v>1</v>
      </c>
      <c r="G5" s="1">
        <v>758.569437191612</v>
      </c>
      <c r="M5" s="6"/>
      <c r="Q5" s="6"/>
      <c r="S5" s="6"/>
    </row>
    <row r="6" spans="1:22">
      <c r="A6" s="1" t="s">
        <v>379</v>
      </c>
      <c r="B6" s="1">
        <v>702.54321725601199</v>
      </c>
      <c r="C6" s="1">
        <v>700.528667256012</v>
      </c>
      <c r="D6" s="1" t="s">
        <v>380</v>
      </c>
      <c r="E6" s="2" t="s">
        <v>90</v>
      </c>
      <c r="F6" s="2" t="s">
        <v>0</v>
      </c>
      <c r="G6" s="1">
        <v>760.585087256012</v>
      </c>
      <c r="M6" s="6"/>
      <c r="Q6" s="6"/>
      <c r="S6" s="6"/>
    </row>
    <row r="7" spans="1:22">
      <c r="A7" s="1" t="s">
        <v>379</v>
      </c>
      <c r="B7" s="1">
        <v>702.54321725601199</v>
      </c>
      <c r="C7" s="1">
        <v>700.528667256012</v>
      </c>
      <c r="D7" s="1" t="s">
        <v>381</v>
      </c>
      <c r="E7" s="2" t="s">
        <v>94</v>
      </c>
      <c r="F7" s="2" t="s">
        <v>1</v>
      </c>
      <c r="G7" s="1">
        <v>760.585087256012</v>
      </c>
      <c r="M7" s="6"/>
      <c r="Q7" s="6"/>
      <c r="S7" s="6"/>
    </row>
    <row r="8" spans="1:22">
      <c r="A8" s="1" t="s">
        <v>5</v>
      </c>
      <c r="B8" s="1">
        <v>714.50683000000004</v>
      </c>
      <c r="C8" s="1">
        <v>712.49228000000005</v>
      </c>
      <c r="D8" s="1" t="s">
        <v>129</v>
      </c>
      <c r="E8" s="2" t="s">
        <v>27</v>
      </c>
      <c r="F8" s="2" t="s">
        <v>28</v>
      </c>
      <c r="G8" s="1">
        <v>772.54870000000005</v>
      </c>
      <c r="H8" s="1" t="s">
        <v>130</v>
      </c>
      <c r="I8" s="2" t="s">
        <v>382</v>
      </c>
      <c r="J8" s="1">
        <v>9</v>
      </c>
      <c r="K8" s="1" t="s">
        <v>38</v>
      </c>
      <c r="M8" s="6"/>
      <c r="Q8" s="6"/>
      <c r="S8" s="6"/>
    </row>
    <row r="9" spans="1:22">
      <c r="A9" s="15" t="s">
        <v>5</v>
      </c>
      <c r="B9" s="15">
        <v>714.50683000000004</v>
      </c>
      <c r="C9" s="15">
        <v>712.49228000000005</v>
      </c>
      <c r="D9" s="15" t="s">
        <v>129</v>
      </c>
      <c r="E9" s="16" t="s">
        <v>27</v>
      </c>
      <c r="F9" s="16" t="s">
        <v>28</v>
      </c>
      <c r="G9" s="15">
        <v>772.54870000000005</v>
      </c>
      <c r="H9" s="15" t="s">
        <v>163</v>
      </c>
      <c r="I9" s="16" t="s">
        <v>382</v>
      </c>
      <c r="J9" s="15">
        <v>11</v>
      </c>
      <c r="K9" s="15" t="s">
        <v>38</v>
      </c>
      <c r="M9" s="6"/>
      <c r="P9" s="15"/>
      <c r="Q9" s="15"/>
      <c r="S9" s="6"/>
    </row>
    <row r="10" spans="1:22">
      <c r="A10" t="s">
        <v>5</v>
      </c>
      <c r="B10">
        <v>714.50683000000004</v>
      </c>
      <c r="C10">
        <v>712.49228000000005</v>
      </c>
      <c r="D10" t="s">
        <v>133</v>
      </c>
      <c r="E10" s="16" t="s">
        <v>1</v>
      </c>
      <c r="F10" s="16" t="s">
        <v>29</v>
      </c>
      <c r="G10">
        <v>772.54870000000005</v>
      </c>
      <c r="H10"/>
      <c r="I10" s="17" t="s">
        <v>134</v>
      </c>
      <c r="J10"/>
      <c r="K10" t="s">
        <v>39</v>
      </c>
      <c r="N10"/>
      <c r="O10"/>
      <c r="P10"/>
      <c r="Q10"/>
      <c r="S10" s="6"/>
    </row>
    <row r="11" spans="1:22">
      <c r="A11" s="1" t="s">
        <v>48</v>
      </c>
      <c r="B11" s="1">
        <v>716.52247999999997</v>
      </c>
      <c r="C11" s="1">
        <v>714.50792999999999</v>
      </c>
      <c r="D11" s="1" t="s">
        <v>136</v>
      </c>
      <c r="E11" s="2" t="s">
        <v>1</v>
      </c>
      <c r="F11" s="2" t="s">
        <v>28</v>
      </c>
      <c r="G11" s="1">
        <v>774.56434999999999</v>
      </c>
      <c r="I11" s="2" t="s">
        <v>137</v>
      </c>
      <c r="K11" s="2" t="s">
        <v>38</v>
      </c>
      <c r="N11" s="6"/>
      <c r="O11" s="6"/>
      <c r="P11" s="6"/>
      <c r="S11" s="6"/>
    </row>
    <row r="12" spans="1:22">
      <c r="A12" t="s">
        <v>48</v>
      </c>
      <c r="B12">
        <v>716.52247999999997</v>
      </c>
      <c r="C12">
        <v>714.50792999999999</v>
      </c>
      <c r="D12" t="s">
        <v>138</v>
      </c>
      <c r="E12" s="16" t="s">
        <v>27</v>
      </c>
      <c r="F12" s="16" t="s">
        <v>0</v>
      </c>
      <c r="G12">
        <v>774.56434999999999</v>
      </c>
      <c r="H12" s="17" t="s">
        <v>139</v>
      </c>
      <c r="I12" s="17" t="s">
        <v>139</v>
      </c>
      <c r="J12">
        <v>7</v>
      </c>
      <c r="K12" s="17" t="s">
        <v>108</v>
      </c>
      <c r="N12"/>
      <c r="O12"/>
      <c r="P12"/>
      <c r="Q12"/>
      <c r="S12" s="6"/>
    </row>
    <row r="13" spans="1:22">
      <c r="A13" t="s">
        <v>48</v>
      </c>
      <c r="B13">
        <v>716.52247999999997</v>
      </c>
      <c r="C13">
        <v>714.50792999999999</v>
      </c>
      <c r="D13" t="s">
        <v>138</v>
      </c>
      <c r="E13" s="16" t="s">
        <v>27</v>
      </c>
      <c r="F13" s="16" t="s">
        <v>0</v>
      </c>
      <c r="G13">
        <v>774.56434999999999</v>
      </c>
      <c r="H13" s="17" t="s">
        <v>140</v>
      </c>
      <c r="I13" s="17" t="s">
        <v>140</v>
      </c>
      <c r="J13">
        <v>9</v>
      </c>
      <c r="K13" s="17" t="s">
        <v>43</v>
      </c>
      <c r="N13"/>
      <c r="O13"/>
      <c r="P13"/>
      <c r="Q13"/>
      <c r="S13" s="6"/>
    </row>
    <row r="14" spans="1:22">
      <c r="A14" s="1" t="s">
        <v>6</v>
      </c>
      <c r="B14" s="1">
        <v>718.53813000000002</v>
      </c>
      <c r="C14" s="1">
        <v>716.52358000000004</v>
      </c>
      <c r="D14" s="2" t="s">
        <v>141</v>
      </c>
      <c r="E14" s="2" t="s">
        <v>1</v>
      </c>
      <c r="F14" s="2" t="s">
        <v>0</v>
      </c>
      <c r="G14" s="1">
        <v>776.58</v>
      </c>
      <c r="I14" s="1" t="s">
        <v>127</v>
      </c>
      <c r="K14" s="1">
        <v>9</v>
      </c>
      <c r="M14" s="6">
        <v>0.77501089837333914</v>
      </c>
      <c r="N14" s="6">
        <v>0.7729811993186585</v>
      </c>
      <c r="O14" s="6">
        <v>0.76440285085245119</v>
      </c>
      <c r="P14" s="6">
        <v>0.75852616740793177</v>
      </c>
      <c r="Q14" s="6">
        <v>0.78439928163792494</v>
      </c>
      <c r="S14" s="6">
        <f>AVERAGE(M14:Q14)</f>
        <v>0.77106407951806111</v>
      </c>
      <c r="T14" s="1">
        <f>_xlfn.STDEV.P(M14:Q14)</f>
        <v>8.9291830578246377E-3</v>
      </c>
      <c r="U14" s="11">
        <f>T14/S14</f>
        <v>1.1580338515322428E-2</v>
      </c>
    </row>
    <row r="15" spans="1:22">
      <c r="A15" s="1" t="s">
        <v>6</v>
      </c>
      <c r="B15" s="1">
        <v>718.53813000000002</v>
      </c>
      <c r="C15" s="1">
        <v>716.52358000000004</v>
      </c>
      <c r="D15" s="2" t="s">
        <v>141</v>
      </c>
      <c r="E15" s="2" t="s">
        <v>1</v>
      </c>
      <c r="F15" s="2" t="s">
        <v>0</v>
      </c>
      <c r="G15" s="1">
        <v>776.58</v>
      </c>
      <c r="I15" s="1" t="s">
        <v>142</v>
      </c>
      <c r="K15" s="1">
        <v>11</v>
      </c>
      <c r="M15" s="6">
        <v>0.22498910162666086</v>
      </c>
      <c r="N15" s="6">
        <v>0.2270188006813415</v>
      </c>
      <c r="O15" s="6">
        <v>0.23559714914754892</v>
      </c>
      <c r="P15" s="6">
        <v>0.24147383259206831</v>
      </c>
      <c r="Q15" s="6">
        <v>0.21560071836207514</v>
      </c>
      <c r="S15" s="6">
        <f>AVERAGE(M15:Q15)</f>
        <v>0.22893592048193895</v>
      </c>
      <c r="T15" s="1">
        <f>_xlfn.STDEV.P(M15:Q15)</f>
        <v>8.9291830578246533E-3</v>
      </c>
      <c r="U15" s="11">
        <f>T15/S15</f>
        <v>3.9002979694176425E-2</v>
      </c>
    </row>
    <row r="16" spans="1:22">
      <c r="A16" s="1" t="s">
        <v>335</v>
      </c>
      <c r="B16" s="1">
        <v>724.52756719161198</v>
      </c>
      <c r="C16" s="1">
        <v>722.51301719161199</v>
      </c>
      <c r="D16" s="2" t="s">
        <v>143</v>
      </c>
      <c r="E16" s="2" t="s">
        <v>90</v>
      </c>
      <c r="F16" s="2" t="s">
        <v>32</v>
      </c>
      <c r="G16" s="1">
        <v>782.569437191612</v>
      </c>
      <c r="M16" s="6"/>
      <c r="Q16" s="6"/>
      <c r="S16" s="6"/>
    </row>
    <row r="17" spans="1:21">
      <c r="A17" s="1" t="s">
        <v>335</v>
      </c>
      <c r="B17" s="1">
        <v>724.52756719161198</v>
      </c>
      <c r="C17" s="1">
        <v>722.51301719161199</v>
      </c>
      <c r="D17" s="2" t="s">
        <v>383</v>
      </c>
      <c r="E17" s="2" t="s">
        <v>93</v>
      </c>
      <c r="F17" s="2" t="s">
        <v>28</v>
      </c>
      <c r="G17" s="1">
        <v>782.569437191612</v>
      </c>
      <c r="M17" s="6"/>
      <c r="Q17" s="6"/>
      <c r="S17" s="6"/>
    </row>
    <row r="18" spans="1:21">
      <c r="A18" s="1" t="s">
        <v>384</v>
      </c>
      <c r="B18" s="1">
        <v>728.55886732041199</v>
      </c>
      <c r="C18" s="1">
        <v>726.54431732041201</v>
      </c>
      <c r="D18" s="2" t="s">
        <v>385</v>
      </c>
      <c r="E18" s="2" t="s">
        <v>97</v>
      </c>
      <c r="F18" s="2" t="s">
        <v>28</v>
      </c>
      <c r="G18" s="1">
        <v>786.60073732041201</v>
      </c>
      <c r="M18" s="6"/>
      <c r="N18" s="6"/>
      <c r="O18" s="6"/>
      <c r="Q18" s="6"/>
      <c r="S18" s="6"/>
    </row>
    <row r="19" spans="1:21">
      <c r="A19" s="1" t="s">
        <v>384</v>
      </c>
      <c r="B19" s="1">
        <v>728.55886732041199</v>
      </c>
      <c r="C19" s="1">
        <v>726.54431732041201</v>
      </c>
      <c r="D19" s="2" t="s">
        <v>386</v>
      </c>
      <c r="E19" s="2" t="s">
        <v>94</v>
      </c>
      <c r="F19" s="2" t="s">
        <v>0</v>
      </c>
      <c r="G19" s="1">
        <v>786.60073732041201</v>
      </c>
      <c r="M19" s="6"/>
      <c r="Q19" s="6"/>
      <c r="S19" s="6"/>
    </row>
    <row r="20" spans="1:21">
      <c r="A20" s="1" t="s">
        <v>50</v>
      </c>
      <c r="B20" s="1">
        <v>730.53813000000002</v>
      </c>
      <c r="C20" s="1">
        <v>728.52358000000004</v>
      </c>
      <c r="D20" s="2" t="s">
        <v>145</v>
      </c>
      <c r="E20" s="2" t="s">
        <v>31</v>
      </c>
      <c r="F20" s="2" t="s">
        <v>28</v>
      </c>
      <c r="G20" s="1">
        <v>788.58</v>
      </c>
      <c r="M20" s="6"/>
      <c r="Q20" s="6"/>
      <c r="S20" s="6"/>
    </row>
    <row r="21" spans="1:21">
      <c r="A21" s="1" t="s">
        <v>387</v>
      </c>
      <c r="B21" s="1">
        <v>730.574517384812</v>
      </c>
      <c r="C21" s="1">
        <v>728.55996738481201</v>
      </c>
      <c r="D21" s="1">
        <v>281</v>
      </c>
      <c r="E21" s="2" t="s">
        <v>388</v>
      </c>
      <c r="F21" s="2" t="s">
        <v>0</v>
      </c>
      <c r="G21" s="1">
        <v>788.61638738481201</v>
      </c>
      <c r="M21" s="6"/>
      <c r="Q21" s="6"/>
      <c r="S21" s="6"/>
    </row>
    <row r="22" spans="1:21">
      <c r="A22" s="1" t="s">
        <v>387</v>
      </c>
      <c r="B22" s="1">
        <v>730.574517384812</v>
      </c>
      <c r="C22" s="1">
        <v>728.55996738481201</v>
      </c>
      <c r="D22" s="1">
        <v>309</v>
      </c>
      <c r="E22" s="2" t="s">
        <v>389</v>
      </c>
      <c r="F22" s="2" t="s">
        <v>34</v>
      </c>
      <c r="G22" s="1">
        <v>788.61638738481201</v>
      </c>
      <c r="M22" s="6"/>
      <c r="Q22" s="6"/>
      <c r="S22" s="6"/>
    </row>
    <row r="23" spans="1:21">
      <c r="A23" s="1" t="s">
        <v>390</v>
      </c>
      <c r="B23" s="1">
        <v>732.55378194041202</v>
      </c>
      <c r="C23" s="1">
        <v>730.53923194041204</v>
      </c>
      <c r="D23" s="2" t="s">
        <v>267</v>
      </c>
      <c r="E23" s="2" t="s">
        <v>31</v>
      </c>
      <c r="F23" s="2" t="s">
        <v>0</v>
      </c>
      <c r="G23" s="1">
        <v>790.59565194041204</v>
      </c>
      <c r="M23" s="6"/>
      <c r="N23" s="6"/>
      <c r="P23" s="6"/>
      <c r="Q23" s="6"/>
      <c r="S23" s="6"/>
    </row>
    <row r="24" spans="1:21">
      <c r="A24" s="1" t="s">
        <v>391</v>
      </c>
      <c r="B24" s="1">
        <v>732.590167449212</v>
      </c>
      <c r="C24" s="1">
        <v>730.57561744921202</v>
      </c>
      <c r="D24" s="2" t="s">
        <v>141</v>
      </c>
      <c r="E24" s="2" t="s">
        <v>1</v>
      </c>
      <c r="F24" s="2" t="s">
        <v>0</v>
      </c>
      <c r="G24" s="1">
        <v>790.63203744921202</v>
      </c>
      <c r="M24" s="6"/>
      <c r="N24" s="6"/>
      <c r="P24" s="6"/>
      <c r="Q24" s="6"/>
      <c r="S24" s="6"/>
    </row>
    <row r="25" spans="1:21">
      <c r="A25" s="1" t="s">
        <v>51</v>
      </c>
      <c r="B25" s="1">
        <v>738.50683000000004</v>
      </c>
      <c r="C25" s="1">
        <v>736.49228000000005</v>
      </c>
      <c r="D25" s="2" t="s">
        <v>149</v>
      </c>
      <c r="E25" s="2" t="s">
        <v>27</v>
      </c>
      <c r="F25" s="2" t="s">
        <v>32</v>
      </c>
      <c r="G25" s="1">
        <v>796.54870000000005</v>
      </c>
      <c r="H25" s="1" t="s">
        <v>150</v>
      </c>
      <c r="I25" s="1" t="s">
        <v>151</v>
      </c>
      <c r="J25" s="1">
        <v>9</v>
      </c>
      <c r="K25" s="1" t="s">
        <v>40</v>
      </c>
      <c r="M25" s="6"/>
      <c r="N25" s="6"/>
      <c r="P25" s="6"/>
      <c r="Q25" s="6"/>
      <c r="S25" s="6"/>
    </row>
    <row r="26" spans="1:21">
      <c r="A26" s="1" t="s">
        <v>51</v>
      </c>
      <c r="B26" s="1">
        <v>738.50683000000004</v>
      </c>
      <c r="C26" s="1">
        <v>736.49228000000005</v>
      </c>
      <c r="D26" s="2" t="s">
        <v>152</v>
      </c>
      <c r="E26" s="2" t="s">
        <v>1</v>
      </c>
      <c r="F26" s="2" t="s">
        <v>91</v>
      </c>
      <c r="G26" s="1">
        <v>796.54870000000005</v>
      </c>
      <c r="M26" s="6"/>
      <c r="Q26" s="6"/>
      <c r="S26" s="6"/>
    </row>
    <row r="27" spans="1:21">
      <c r="A27" s="1" t="s">
        <v>51</v>
      </c>
      <c r="B27" s="1">
        <v>738.50683000000004</v>
      </c>
      <c r="C27" s="1">
        <v>736.49228000000005</v>
      </c>
      <c r="D27" s="2" t="s">
        <v>154</v>
      </c>
      <c r="E27" s="2" t="s">
        <v>29</v>
      </c>
      <c r="F27" s="2" t="s">
        <v>28</v>
      </c>
      <c r="G27" s="1">
        <v>796.54870000000005</v>
      </c>
      <c r="M27" s="6"/>
      <c r="Q27" s="6"/>
      <c r="S27" s="6"/>
    </row>
    <row r="28" spans="1:21">
      <c r="A28" s="1" t="s">
        <v>392</v>
      </c>
      <c r="B28" s="1">
        <v>738.50683000000004</v>
      </c>
      <c r="C28" s="1">
        <v>736.49228000000005</v>
      </c>
      <c r="D28" s="2" t="s">
        <v>393</v>
      </c>
      <c r="E28" s="2" t="s">
        <v>394</v>
      </c>
      <c r="F28" s="2" t="s">
        <v>32</v>
      </c>
      <c r="G28" s="1">
        <v>796.54870000000005</v>
      </c>
      <c r="M28" s="6"/>
      <c r="N28" s="6"/>
      <c r="O28" s="6"/>
      <c r="P28" s="6"/>
      <c r="Q28" s="6"/>
      <c r="S28" s="6"/>
    </row>
    <row r="29" spans="1:21">
      <c r="A29" s="1" t="s">
        <v>51</v>
      </c>
      <c r="B29" s="1">
        <v>738.50683000000004</v>
      </c>
      <c r="C29" s="1">
        <v>736.49228000000005</v>
      </c>
      <c r="D29" s="2" t="s">
        <v>154</v>
      </c>
      <c r="E29" s="2" t="s">
        <v>29</v>
      </c>
      <c r="F29" s="2" t="s">
        <v>28</v>
      </c>
      <c r="G29" s="1">
        <v>796.54870000000005</v>
      </c>
      <c r="H29" s="1" t="s">
        <v>395</v>
      </c>
      <c r="I29" s="1" t="s">
        <v>156</v>
      </c>
      <c r="J29" s="1" t="s">
        <v>39</v>
      </c>
      <c r="K29" s="1" t="s">
        <v>38</v>
      </c>
      <c r="M29" s="6"/>
      <c r="N29" s="6"/>
      <c r="O29" s="6"/>
      <c r="P29" s="6"/>
      <c r="Q29" s="6"/>
      <c r="S29" s="6"/>
    </row>
    <row r="30" spans="1:21">
      <c r="A30" s="1" t="s">
        <v>52</v>
      </c>
      <c r="B30" s="1">
        <v>740.52247999999997</v>
      </c>
      <c r="C30" s="1">
        <v>738.50792999999999</v>
      </c>
      <c r="D30" s="2" t="s">
        <v>157</v>
      </c>
      <c r="E30" s="2" t="s">
        <v>1</v>
      </c>
      <c r="F30" s="2" t="s">
        <v>32</v>
      </c>
      <c r="G30" s="1">
        <v>798.56434999999999</v>
      </c>
      <c r="H30" s="2" t="s">
        <v>158</v>
      </c>
      <c r="K30" s="1" t="s">
        <v>40</v>
      </c>
      <c r="M30" s="6"/>
      <c r="Q30" s="6"/>
      <c r="S30" s="6"/>
    </row>
    <row r="31" spans="1:21">
      <c r="A31" s="1" t="s">
        <v>52</v>
      </c>
      <c r="B31" s="1">
        <v>740.52247999999997</v>
      </c>
      <c r="C31" s="1">
        <v>738.50792999999999</v>
      </c>
      <c r="D31" s="2" t="s">
        <v>159</v>
      </c>
      <c r="E31" s="2" t="s">
        <v>28</v>
      </c>
      <c r="F31" s="2" t="s">
        <v>28</v>
      </c>
      <c r="G31" s="1">
        <v>798.56434999999999</v>
      </c>
      <c r="H31" s="2"/>
      <c r="M31" s="6"/>
      <c r="Q31" s="6"/>
      <c r="S31" s="6"/>
    </row>
    <row r="32" spans="1:21">
      <c r="A32" s="1" t="s">
        <v>7</v>
      </c>
      <c r="B32" s="1">
        <v>742.53813000000002</v>
      </c>
      <c r="C32" s="1">
        <v>740.52358000000004</v>
      </c>
      <c r="D32" s="2" t="s">
        <v>396</v>
      </c>
      <c r="E32" s="2" t="s">
        <v>28</v>
      </c>
      <c r="F32" s="2" t="s">
        <v>0</v>
      </c>
      <c r="G32" s="1">
        <v>800.58</v>
      </c>
      <c r="H32" s="2" t="s">
        <v>130</v>
      </c>
      <c r="I32" s="2" t="s">
        <v>162</v>
      </c>
      <c r="J32" s="2" t="s">
        <v>38</v>
      </c>
      <c r="K32" s="1">
        <v>9</v>
      </c>
      <c r="M32" s="6">
        <v>0.91652896343885581</v>
      </c>
      <c r="N32" s="6">
        <v>0.90954604599074751</v>
      </c>
      <c r="O32" s="6">
        <v>0.91451172767776134</v>
      </c>
      <c r="P32" s="6">
        <v>0.91681957164186212</v>
      </c>
      <c r="Q32" s="6">
        <v>0.92522440040891463</v>
      </c>
      <c r="S32" s="6">
        <f>AVERAGE(M32:Q32)</f>
        <v>0.91652614183162817</v>
      </c>
      <c r="T32" s="1">
        <f>_xlfn.STDEV.P(M32:Q32)</f>
        <v>5.0700180201556913E-3</v>
      </c>
      <c r="U32" s="11">
        <f>T32/S32</f>
        <v>5.5317767696440529E-3</v>
      </c>
    </row>
    <row r="33" spans="1:21">
      <c r="A33" s="1" t="s">
        <v>7</v>
      </c>
      <c r="B33" s="1">
        <v>742.53813000000002</v>
      </c>
      <c r="C33" s="1">
        <v>740.52358000000004</v>
      </c>
      <c r="D33" s="2" t="s">
        <v>396</v>
      </c>
      <c r="E33" s="2" t="s">
        <v>28</v>
      </c>
      <c r="F33" s="2" t="s">
        <v>0</v>
      </c>
      <c r="G33" s="1">
        <v>800.58</v>
      </c>
      <c r="H33" s="2" t="s">
        <v>163</v>
      </c>
      <c r="I33" s="2" t="s">
        <v>162</v>
      </c>
      <c r="J33" s="2" t="s">
        <v>38</v>
      </c>
      <c r="K33" s="1">
        <v>11</v>
      </c>
      <c r="M33" s="6">
        <v>8.347103656114413E-2</v>
      </c>
      <c r="N33" s="6">
        <v>9.0453954009252435E-2</v>
      </c>
      <c r="O33" s="6">
        <v>8.5488272322238559E-2</v>
      </c>
      <c r="P33" s="6">
        <v>8.3180428358137826E-2</v>
      </c>
      <c r="Q33" s="6">
        <v>7.4775599591085401E-2</v>
      </c>
      <c r="S33" s="6">
        <f>AVERAGE(M33:Q33)</f>
        <v>8.3473858168371676E-2</v>
      </c>
      <c r="T33" s="1">
        <f>_xlfn.STDEV.P(M33:Q33)</f>
        <v>5.07001802015566E-3</v>
      </c>
      <c r="U33" s="11">
        <f>T33/S33</f>
        <v>6.0737794219708111E-2</v>
      </c>
    </row>
    <row r="34" spans="1:21">
      <c r="A34" s="1" t="s">
        <v>7</v>
      </c>
      <c r="B34" s="1">
        <v>742.53813000000002</v>
      </c>
      <c r="C34" s="1">
        <v>740.52358000000004</v>
      </c>
      <c r="D34" s="2" t="s">
        <v>164</v>
      </c>
      <c r="E34" s="2" t="s">
        <v>1</v>
      </c>
      <c r="F34" s="2" t="s">
        <v>92</v>
      </c>
      <c r="G34" s="1">
        <v>800.58</v>
      </c>
      <c r="H34" s="2" t="s">
        <v>166</v>
      </c>
      <c r="K34" s="1" t="s">
        <v>114</v>
      </c>
      <c r="M34" s="6">
        <v>0.13790984990971311</v>
      </c>
      <c r="N34" s="6">
        <v>0.14641201048337124</v>
      </c>
      <c r="O34" s="10">
        <v>0.1448292057627947</v>
      </c>
      <c r="P34" s="6">
        <v>0.14184883796734934</v>
      </c>
      <c r="Q34" s="6">
        <v>0.12968828091855936</v>
      </c>
      <c r="S34" s="6">
        <f>AVERAGE(M34:Q34)</f>
        <v>0.14013763700835755</v>
      </c>
      <c r="T34" s="1">
        <f>_xlfn.STDEV.P(M34:Q34)</f>
        <v>5.9742592285890973E-3</v>
      </c>
      <c r="U34" s="11">
        <f>T34/S34</f>
        <v>4.263136838986948E-2</v>
      </c>
    </row>
    <row r="35" spans="1:21">
      <c r="A35" s="1" t="s">
        <v>7</v>
      </c>
      <c r="B35" s="1">
        <v>742.53813000000002</v>
      </c>
      <c r="C35" s="1">
        <v>740.52358000000004</v>
      </c>
      <c r="D35" s="2" t="s">
        <v>164</v>
      </c>
      <c r="E35" s="2" t="s">
        <v>1</v>
      </c>
      <c r="F35" s="2" t="s">
        <v>92</v>
      </c>
      <c r="G35" s="1">
        <v>800.58</v>
      </c>
      <c r="H35" s="2" t="s">
        <v>165</v>
      </c>
      <c r="K35" s="1" t="s">
        <v>111</v>
      </c>
      <c r="M35" s="6">
        <v>0.862090150090287</v>
      </c>
      <c r="N35" s="6">
        <v>0.85358798951662873</v>
      </c>
      <c r="O35" s="10">
        <v>0.85517079423720543</v>
      </c>
      <c r="P35" s="6">
        <v>0.85815116203265074</v>
      </c>
      <c r="Q35" s="6">
        <v>0.87031171908144067</v>
      </c>
      <c r="S35" s="6">
        <f>AVERAGE(M35:Q35)</f>
        <v>0.85986236299164243</v>
      </c>
      <c r="T35" s="1">
        <f>_xlfn.STDEV.P(M35:Q35)</f>
        <v>5.9742592285890956E-3</v>
      </c>
      <c r="U35" s="11">
        <f>T35/S35</f>
        <v>6.9479250234925835E-3</v>
      </c>
    </row>
    <row r="36" spans="1:21">
      <c r="A36" s="1" t="s">
        <v>8</v>
      </c>
      <c r="B36" s="1">
        <v>744.55377999999996</v>
      </c>
      <c r="C36" s="1">
        <v>742.53922999999998</v>
      </c>
      <c r="D36" s="2" t="s">
        <v>167</v>
      </c>
      <c r="E36" s="2" t="s">
        <v>33</v>
      </c>
      <c r="F36" s="2" t="s">
        <v>28</v>
      </c>
      <c r="G36" s="1">
        <v>802.59564999999998</v>
      </c>
      <c r="H36" s="2"/>
      <c r="I36" s="2" t="s">
        <v>168</v>
      </c>
      <c r="K36" s="2" t="s">
        <v>38</v>
      </c>
      <c r="M36" s="6"/>
      <c r="P36" s="6"/>
      <c r="Q36" s="6"/>
      <c r="S36" s="6"/>
    </row>
    <row r="37" spans="1:21">
      <c r="A37" s="1" t="s">
        <v>8</v>
      </c>
      <c r="B37" s="1">
        <v>744.55377999999996</v>
      </c>
      <c r="C37" s="1">
        <v>742.53922999999998</v>
      </c>
      <c r="D37" s="2" t="s">
        <v>169</v>
      </c>
      <c r="E37" s="2" t="s">
        <v>0</v>
      </c>
      <c r="F37" s="2" t="s">
        <v>0</v>
      </c>
      <c r="G37" s="1">
        <v>802.59564999999998</v>
      </c>
      <c r="H37" s="2" t="s">
        <v>140</v>
      </c>
      <c r="J37" s="1">
        <v>9</v>
      </c>
      <c r="K37" s="1">
        <v>9</v>
      </c>
      <c r="M37" s="6">
        <v>0.86720839763314783</v>
      </c>
      <c r="N37" s="6">
        <v>0.86730410046363282</v>
      </c>
      <c r="O37" s="6">
        <v>0.86656678789199226</v>
      </c>
      <c r="P37" s="6">
        <v>0.86316748915826824</v>
      </c>
      <c r="Q37" s="6">
        <v>0.87813382424792807</v>
      </c>
      <c r="S37" s="6">
        <f>AVERAGE(M37:Q37)</f>
        <v>0.86847611987899387</v>
      </c>
      <c r="T37" s="1">
        <f>_xlfn.STDEV.P(M37:Q37)</f>
        <v>5.0612075959388667E-3</v>
      </c>
      <c r="U37" s="11">
        <f>T37/S37</f>
        <v>5.827687693524668E-3</v>
      </c>
    </row>
    <row r="38" spans="1:21">
      <c r="A38" s="1" t="s">
        <v>8</v>
      </c>
      <c r="B38" s="1">
        <v>744.55377999999996</v>
      </c>
      <c r="C38" s="1">
        <v>742.53922999999998</v>
      </c>
      <c r="D38" s="2" t="s">
        <v>169</v>
      </c>
      <c r="E38" s="2" t="s">
        <v>0</v>
      </c>
      <c r="F38" s="2" t="s">
        <v>0</v>
      </c>
      <c r="G38" s="1">
        <v>802.59564999999998</v>
      </c>
      <c r="H38" s="2" t="s">
        <v>170</v>
      </c>
      <c r="J38" s="1">
        <v>11</v>
      </c>
      <c r="K38" s="1">
        <v>11</v>
      </c>
      <c r="M38" s="6">
        <v>0.13279160236685217</v>
      </c>
      <c r="N38" s="6">
        <v>0.13269589953636721</v>
      </c>
      <c r="O38" s="6">
        <v>0.13343321210800785</v>
      </c>
      <c r="P38" s="6">
        <v>0.13683251084173165</v>
      </c>
      <c r="Q38" s="6">
        <v>0.12186617575207197</v>
      </c>
      <c r="S38" s="6">
        <f>AVERAGE(M38:Q38)</f>
        <v>0.13152388012100616</v>
      </c>
      <c r="T38" s="1">
        <f>_xlfn.STDEV.P(M38:Q38)</f>
        <v>5.0612075959388372E-3</v>
      </c>
      <c r="U38" s="11">
        <f>T38/S38</f>
        <v>3.8481282572277863E-2</v>
      </c>
    </row>
    <row r="39" spans="1:21">
      <c r="A39" s="1" t="s">
        <v>53</v>
      </c>
      <c r="B39" s="1">
        <v>746.56943000000001</v>
      </c>
      <c r="C39" s="1">
        <v>744.55488000000003</v>
      </c>
      <c r="D39" s="2" t="s">
        <v>171</v>
      </c>
      <c r="E39" s="2" t="s">
        <v>33</v>
      </c>
      <c r="F39" s="2" t="s">
        <v>0</v>
      </c>
      <c r="G39" s="1">
        <v>804.61130000000003</v>
      </c>
      <c r="H39" s="2"/>
      <c r="I39" s="2" t="s">
        <v>142</v>
      </c>
      <c r="K39" s="1">
        <v>9</v>
      </c>
      <c r="M39" s="6">
        <v>0.87800404504094498</v>
      </c>
      <c r="N39" s="6">
        <v>0.87959323962026892</v>
      </c>
      <c r="O39" s="6">
        <v>0.89184524742867088</v>
      </c>
      <c r="P39" s="6">
        <v>0.90998968764956378</v>
      </c>
      <c r="Q39" s="6">
        <v>0.91065851267035391</v>
      </c>
      <c r="S39" s="6">
        <f>AVERAGE(M39:Q39)</f>
        <v>0.89401814648196054</v>
      </c>
      <c r="T39" s="1">
        <f>_xlfn.STDEV.P(M39:Q39)</f>
        <v>1.4150920728911404E-2</v>
      </c>
      <c r="U39" s="11">
        <f>T39/S39</f>
        <v>1.5828449103182651E-2</v>
      </c>
    </row>
    <row r="40" spans="1:21">
      <c r="A40" s="1" t="s">
        <v>53</v>
      </c>
      <c r="B40" s="1">
        <v>746.56943000000001</v>
      </c>
      <c r="C40" s="1">
        <v>744.55488000000003</v>
      </c>
      <c r="D40" s="2" t="s">
        <v>171</v>
      </c>
      <c r="E40" s="2" t="s">
        <v>33</v>
      </c>
      <c r="F40" s="2" t="s">
        <v>0</v>
      </c>
      <c r="G40" s="1">
        <v>804.61130000000003</v>
      </c>
      <c r="H40" s="2"/>
      <c r="I40" s="2" t="s">
        <v>397</v>
      </c>
      <c r="K40" s="1">
        <v>11</v>
      </c>
      <c r="M40" s="6">
        <v>0.12199595495905498</v>
      </c>
      <c r="N40" s="6">
        <v>0.12040676037973103</v>
      </c>
      <c r="O40" s="6">
        <v>0.10815475257132905</v>
      </c>
      <c r="P40" s="6">
        <v>9.0010312350436328E-2</v>
      </c>
      <c r="Q40" s="6">
        <v>8.9341487329646085E-2</v>
      </c>
      <c r="S40" s="6">
        <f>AVERAGE(M40:Q40)</f>
        <v>0.1059818535180395</v>
      </c>
      <c r="T40" s="1">
        <f>_xlfn.STDEV.P(M40:Q40)</f>
        <v>1.4150920728911264E-2</v>
      </c>
      <c r="U40" s="11">
        <f>T40/S40</f>
        <v>0.13352211024034027</v>
      </c>
    </row>
    <row r="41" spans="1:21">
      <c r="A41" s="1" t="s">
        <v>337</v>
      </c>
      <c r="B41" s="1">
        <v>748.52756719161198</v>
      </c>
      <c r="C41" s="1">
        <v>746.51301719161199</v>
      </c>
      <c r="D41" s="2" t="s">
        <v>173</v>
      </c>
      <c r="E41" s="2" t="s">
        <v>90</v>
      </c>
      <c r="F41" s="2" t="s">
        <v>35</v>
      </c>
      <c r="G41" s="1">
        <v>806.569437191612</v>
      </c>
      <c r="H41" s="2"/>
      <c r="M41" s="6"/>
      <c r="O41" s="6"/>
      <c r="Q41" s="6"/>
      <c r="S41" s="6"/>
    </row>
    <row r="42" spans="1:21">
      <c r="A42" s="1" t="s">
        <v>398</v>
      </c>
      <c r="B42" s="1">
        <v>750.54321725601199</v>
      </c>
      <c r="C42" s="1">
        <v>748.528667256012</v>
      </c>
      <c r="D42" s="2"/>
      <c r="G42" s="1">
        <v>808.585087256012</v>
      </c>
      <c r="H42" s="2"/>
      <c r="M42" s="6"/>
      <c r="O42" s="6"/>
      <c r="Q42" s="6"/>
      <c r="S42" s="6"/>
    </row>
    <row r="43" spans="1:21">
      <c r="A43" s="1" t="s">
        <v>339</v>
      </c>
      <c r="B43" s="1">
        <v>752.55886732041199</v>
      </c>
      <c r="C43" s="1">
        <v>750.54431732041201</v>
      </c>
      <c r="D43" s="2" t="s">
        <v>179</v>
      </c>
      <c r="E43" s="2" t="s">
        <v>97</v>
      </c>
      <c r="F43" s="2" t="s">
        <v>32</v>
      </c>
      <c r="G43" s="1">
        <v>810.60073732041201</v>
      </c>
      <c r="H43" s="2"/>
      <c r="M43" s="6"/>
      <c r="O43" s="6"/>
      <c r="Q43" s="6"/>
      <c r="S43" s="6"/>
    </row>
    <row r="44" spans="1:21">
      <c r="A44" s="1" t="s">
        <v>56</v>
      </c>
      <c r="B44" s="1">
        <v>754.53813187601202</v>
      </c>
      <c r="C44" s="1">
        <v>752.52358187601203</v>
      </c>
      <c r="D44" s="2" t="s">
        <v>182</v>
      </c>
      <c r="E44" s="2" t="s">
        <v>31</v>
      </c>
      <c r="F44" s="2" t="s">
        <v>32</v>
      </c>
      <c r="H44" s="2"/>
      <c r="M44" s="6"/>
      <c r="Q44" s="6"/>
      <c r="S44" s="6"/>
    </row>
    <row r="45" spans="1:21">
      <c r="A45" s="1" t="s">
        <v>399</v>
      </c>
      <c r="B45" s="1">
        <v>754.574517384812</v>
      </c>
      <c r="C45" s="1">
        <v>752.55996738481201</v>
      </c>
      <c r="D45" s="2" t="s">
        <v>400</v>
      </c>
      <c r="E45" s="2" t="s">
        <v>401</v>
      </c>
      <c r="F45" s="2" t="s">
        <v>32</v>
      </c>
      <c r="H45" s="2"/>
      <c r="M45" s="6"/>
      <c r="Q45" s="6"/>
      <c r="S45" s="6"/>
    </row>
    <row r="46" spans="1:21">
      <c r="A46" s="1" t="s">
        <v>402</v>
      </c>
      <c r="B46" s="1">
        <v>756.55378194041202</v>
      </c>
      <c r="C46" s="1">
        <v>754.53923194041204</v>
      </c>
      <c r="D46" s="2" t="s">
        <v>403</v>
      </c>
      <c r="E46" s="2" t="s">
        <v>28</v>
      </c>
      <c r="F46" s="2" t="s">
        <v>37</v>
      </c>
      <c r="H46" s="2"/>
      <c r="M46" s="6"/>
      <c r="Q46" s="6"/>
      <c r="S46" s="6"/>
    </row>
    <row r="47" spans="1:21">
      <c r="A47" s="1" t="s">
        <v>404</v>
      </c>
      <c r="B47" s="1">
        <v>758.56943200481203</v>
      </c>
      <c r="C47" s="1">
        <v>756.55488200481204</v>
      </c>
      <c r="D47" s="2" t="s">
        <v>405</v>
      </c>
      <c r="E47" s="2" t="s">
        <v>28</v>
      </c>
      <c r="F47" s="2" t="s">
        <v>99</v>
      </c>
      <c r="H47" s="2"/>
      <c r="M47" s="6"/>
      <c r="Q47" s="6"/>
      <c r="S47" s="6"/>
    </row>
    <row r="48" spans="1:21">
      <c r="A48" s="1" t="s">
        <v>406</v>
      </c>
      <c r="B48" s="1">
        <v>762.54321725601199</v>
      </c>
      <c r="C48" s="1">
        <v>760.528667256012</v>
      </c>
      <c r="D48" s="2" t="s">
        <v>407</v>
      </c>
      <c r="E48" s="2" t="s">
        <v>394</v>
      </c>
      <c r="F48" s="2" t="s">
        <v>35</v>
      </c>
      <c r="H48" s="2"/>
      <c r="M48" s="6"/>
      <c r="Q48" s="6"/>
      <c r="S48" s="6"/>
    </row>
    <row r="49" spans="1:21">
      <c r="A49" s="1" t="s">
        <v>57</v>
      </c>
      <c r="B49" s="1">
        <v>762.50683000000004</v>
      </c>
      <c r="C49" s="1">
        <v>760.49228000000005</v>
      </c>
      <c r="D49" s="2" t="s">
        <v>184</v>
      </c>
      <c r="E49" s="2" t="s">
        <v>27</v>
      </c>
      <c r="F49" s="2" t="s">
        <v>35</v>
      </c>
      <c r="G49" s="1">
        <v>820.54870000000005</v>
      </c>
      <c r="H49" s="2"/>
      <c r="M49" s="6"/>
      <c r="S49" s="6"/>
    </row>
    <row r="50" spans="1:21">
      <c r="A50" s="1" t="s">
        <v>408</v>
      </c>
      <c r="B50" s="1">
        <v>764.55886732041199</v>
      </c>
      <c r="C50" s="1">
        <v>762.54431732041201</v>
      </c>
      <c r="D50" s="2" t="s">
        <v>407</v>
      </c>
      <c r="E50" s="2" t="s">
        <v>394</v>
      </c>
      <c r="F50" s="2" t="s">
        <v>35</v>
      </c>
      <c r="H50" s="2"/>
      <c r="M50" s="6"/>
      <c r="Q50" s="6"/>
      <c r="S50" s="6"/>
    </row>
    <row r="51" spans="1:21">
      <c r="A51" s="1" t="s">
        <v>58</v>
      </c>
      <c r="B51" s="1">
        <v>764.52247999999997</v>
      </c>
      <c r="C51" s="1">
        <v>762.50792999999999</v>
      </c>
      <c r="D51" s="2" t="s">
        <v>188</v>
      </c>
      <c r="E51" s="2" t="s">
        <v>1</v>
      </c>
      <c r="F51" s="2" t="s">
        <v>35</v>
      </c>
      <c r="G51" s="1">
        <v>822.56434999999999</v>
      </c>
      <c r="I51" s="9" t="s">
        <v>189</v>
      </c>
      <c r="K51" s="1" t="s">
        <v>42</v>
      </c>
      <c r="M51" s="6"/>
      <c r="Q51" s="6"/>
      <c r="S51" s="6"/>
    </row>
    <row r="52" spans="1:21">
      <c r="A52" s="1" t="s">
        <v>58</v>
      </c>
      <c r="B52" s="1">
        <v>764.52247999999997</v>
      </c>
      <c r="C52" s="1">
        <v>762.50792999999999</v>
      </c>
      <c r="D52" s="2" t="s">
        <v>190</v>
      </c>
      <c r="E52" s="2" t="s">
        <v>28</v>
      </c>
      <c r="F52" s="2" t="s">
        <v>32</v>
      </c>
      <c r="G52" s="1">
        <v>822.56434999999999</v>
      </c>
      <c r="H52" s="2" t="s">
        <v>409</v>
      </c>
      <c r="I52" s="2" t="s">
        <v>192</v>
      </c>
      <c r="J52" s="2" t="s">
        <v>38</v>
      </c>
      <c r="K52" s="2" t="s">
        <v>40</v>
      </c>
      <c r="M52" s="6"/>
      <c r="N52" s="6"/>
      <c r="O52" s="6"/>
      <c r="P52" s="6"/>
      <c r="Q52" s="6"/>
      <c r="S52" s="6"/>
    </row>
    <row r="53" spans="1:21">
      <c r="A53" s="1" t="s">
        <v>9</v>
      </c>
      <c r="B53" s="1">
        <v>766.53813000000002</v>
      </c>
      <c r="C53" s="1">
        <v>764.52358000000004</v>
      </c>
      <c r="D53" s="2" t="s">
        <v>193</v>
      </c>
      <c r="E53" s="2" t="s">
        <v>0</v>
      </c>
      <c r="F53" s="2" t="s">
        <v>32</v>
      </c>
      <c r="G53" s="1">
        <v>824.58</v>
      </c>
      <c r="H53" s="2" t="s">
        <v>194</v>
      </c>
      <c r="I53" s="2" t="s">
        <v>150</v>
      </c>
      <c r="J53" s="1">
        <v>9</v>
      </c>
      <c r="K53" s="2" t="s">
        <v>40</v>
      </c>
      <c r="M53" s="6">
        <v>0.93307762788377746</v>
      </c>
      <c r="N53" s="6">
        <v>0.91463919977032004</v>
      </c>
      <c r="O53" s="6">
        <v>0.91806112077395297</v>
      </c>
      <c r="P53" s="6">
        <v>0.92729001743790573</v>
      </c>
      <c r="Q53" s="6">
        <v>0.93205903128750478</v>
      </c>
      <c r="S53" s="6">
        <f>AVERAGE(M53:Q53)</f>
        <v>0.92502539943069217</v>
      </c>
      <c r="T53" s="1">
        <f>_xlfn.STDEV.P(M53:Q53)</f>
        <v>7.427155249087887E-3</v>
      </c>
      <c r="U53" s="11">
        <f>T53/S53</f>
        <v>8.0291365552329023E-3</v>
      </c>
    </row>
    <row r="54" spans="1:21">
      <c r="A54" s="1" t="s">
        <v>9</v>
      </c>
      <c r="B54" s="1">
        <v>766.53813000000002</v>
      </c>
      <c r="C54" s="1">
        <v>764.52358000000004</v>
      </c>
      <c r="D54" s="2" t="s">
        <v>193</v>
      </c>
      <c r="E54" s="2" t="s">
        <v>0</v>
      </c>
      <c r="F54" s="2" t="s">
        <v>32</v>
      </c>
      <c r="G54" s="1">
        <v>824.58</v>
      </c>
      <c r="H54" s="2" t="s">
        <v>194</v>
      </c>
      <c r="I54" s="2" t="s">
        <v>195</v>
      </c>
      <c r="J54" s="1">
        <v>11</v>
      </c>
      <c r="K54" s="2" t="s">
        <v>40</v>
      </c>
      <c r="M54" s="6">
        <v>7.3428598926436064E-2</v>
      </c>
      <c r="N54" s="6">
        <v>8.5360800229679998E-2</v>
      </c>
      <c r="O54" s="6">
        <v>8.1938879226046951E-2</v>
      </c>
      <c r="P54" s="6">
        <v>7.2709982562094322E-2</v>
      </c>
      <c r="Q54" s="6">
        <v>6.7940968712495206E-2</v>
      </c>
      <c r="S54" s="6">
        <f>AVERAGE(M54:Q54)</f>
        <v>7.6275845931350506E-2</v>
      </c>
      <c r="T54" s="1">
        <f>_xlfn.STDEV.P(M54:Q54)</f>
        <v>6.4015422521165374E-3</v>
      </c>
      <c r="U54" s="11">
        <f>T54/S54</f>
        <v>8.3926204605820162E-2</v>
      </c>
    </row>
    <row r="55" spans="1:21">
      <c r="A55" s="1" t="s">
        <v>9</v>
      </c>
      <c r="B55" s="1">
        <v>766.53813000000002</v>
      </c>
      <c r="C55" s="1">
        <v>764.52358000000004</v>
      </c>
      <c r="D55" s="2" t="s">
        <v>196</v>
      </c>
      <c r="E55" s="2" t="s">
        <v>1</v>
      </c>
      <c r="F55" s="2" t="s">
        <v>95</v>
      </c>
      <c r="G55" s="1">
        <v>824.58</v>
      </c>
      <c r="H55" s="2"/>
      <c r="I55" s="2" t="s">
        <v>197</v>
      </c>
      <c r="K55" s="2" t="s">
        <v>112</v>
      </c>
      <c r="M55" s="6"/>
      <c r="Q55" s="6"/>
      <c r="S55" s="6"/>
    </row>
    <row r="56" spans="1:21">
      <c r="A56" s="1" t="s">
        <v>59</v>
      </c>
      <c r="B56" s="1">
        <v>768.55377999999996</v>
      </c>
      <c r="C56" s="1">
        <v>766.53922999999998</v>
      </c>
      <c r="D56" s="2" t="s">
        <v>199</v>
      </c>
      <c r="E56" s="2" t="s">
        <v>33</v>
      </c>
      <c r="F56" s="2" t="s">
        <v>32</v>
      </c>
      <c r="G56" s="1">
        <v>826.59564999999998</v>
      </c>
      <c r="I56" s="2" t="s">
        <v>200</v>
      </c>
      <c r="K56" s="2" t="s">
        <v>40</v>
      </c>
      <c r="Q56" s="6"/>
      <c r="S56" s="6"/>
    </row>
    <row r="57" spans="1:21">
      <c r="A57" s="1" t="s">
        <v>410</v>
      </c>
      <c r="B57" s="1">
        <v>772.52756719161198</v>
      </c>
      <c r="C57" s="1">
        <v>770.51301719161199</v>
      </c>
      <c r="D57" s="2" t="s">
        <v>411</v>
      </c>
      <c r="E57" s="2" t="s">
        <v>93</v>
      </c>
      <c r="F57" s="2" t="s">
        <v>35</v>
      </c>
      <c r="G57" s="1">
        <v>830.569437191612</v>
      </c>
      <c r="H57" s="2"/>
      <c r="K57" s="2"/>
      <c r="Q57" s="6"/>
      <c r="S57" s="6"/>
    </row>
    <row r="58" spans="1:21">
      <c r="A58" s="1" t="s">
        <v>340</v>
      </c>
      <c r="B58" s="1">
        <v>774.54321725601199</v>
      </c>
      <c r="C58" s="1">
        <v>772.528667256012</v>
      </c>
      <c r="D58" s="1" t="s">
        <v>201</v>
      </c>
      <c r="E58" s="2" t="s">
        <v>94</v>
      </c>
      <c r="F58" s="2" t="s">
        <v>35</v>
      </c>
      <c r="G58" s="1">
        <v>832.585087256012</v>
      </c>
      <c r="H58" s="2"/>
      <c r="K58" s="2"/>
      <c r="Q58" s="6"/>
      <c r="S58" s="6"/>
    </row>
    <row r="59" spans="1:21">
      <c r="A59" s="1" t="s">
        <v>341</v>
      </c>
      <c r="B59" s="1">
        <v>776.55886732041199</v>
      </c>
      <c r="C59" s="1">
        <v>774.54431732041201</v>
      </c>
      <c r="D59" s="2" t="s">
        <v>202</v>
      </c>
      <c r="E59" s="2" t="s">
        <v>97</v>
      </c>
      <c r="F59" s="2" t="s">
        <v>35</v>
      </c>
      <c r="G59" s="1">
        <v>834.60073732041201</v>
      </c>
      <c r="H59" s="2"/>
      <c r="K59" s="2"/>
      <c r="S59" s="6"/>
    </row>
    <row r="60" spans="1:21">
      <c r="A60" s="1" t="s">
        <v>62</v>
      </c>
      <c r="B60" s="1">
        <v>782.56943000000001</v>
      </c>
      <c r="C60" s="1">
        <v>780.55488000000003</v>
      </c>
      <c r="D60" s="2" t="s">
        <v>207</v>
      </c>
      <c r="E60" s="2" t="s">
        <v>99</v>
      </c>
      <c r="F60" s="2" t="s">
        <v>32</v>
      </c>
      <c r="G60" s="1">
        <v>840.61130000000003</v>
      </c>
      <c r="I60" s="2" t="s">
        <v>208</v>
      </c>
      <c r="K60" s="2" t="s">
        <v>40</v>
      </c>
      <c r="S60" s="6"/>
    </row>
    <row r="61" spans="1:21">
      <c r="A61" s="1" t="s">
        <v>64</v>
      </c>
      <c r="B61" s="1">
        <v>788.52248181161201</v>
      </c>
      <c r="D61" s="2"/>
      <c r="I61" s="2"/>
      <c r="K61" s="2"/>
      <c r="O61" s="6"/>
      <c r="S61" s="6"/>
    </row>
    <row r="62" spans="1:21">
      <c r="A62" s="1" t="s">
        <v>10</v>
      </c>
      <c r="B62" s="1">
        <v>790.53813000000002</v>
      </c>
      <c r="C62" s="1">
        <v>788.52358000000004</v>
      </c>
      <c r="D62" s="2" t="s">
        <v>212</v>
      </c>
      <c r="E62" s="2" t="s">
        <v>0</v>
      </c>
      <c r="F62" s="2" t="s">
        <v>35</v>
      </c>
      <c r="G62" s="1">
        <v>848.58</v>
      </c>
      <c r="H62" s="2" t="s">
        <v>185</v>
      </c>
      <c r="I62" s="2" t="s">
        <v>213</v>
      </c>
      <c r="J62" s="1">
        <v>9</v>
      </c>
      <c r="K62" s="1" t="s">
        <v>42</v>
      </c>
      <c r="M62" s="6">
        <v>0.93776110337702445</v>
      </c>
      <c r="N62" s="10">
        <v>0.9374477108625715</v>
      </c>
      <c r="O62" s="6">
        <v>0.94345459755944516</v>
      </c>
      <c r="P62" s="6">
        <v>0.95156711430995078</v>
      </c>
      <c r="Q62" s="6">
        <v>0.94418114219176641</v>
      </c>
      <c r="S62" s="6">
        <f>AVERAGE(M62:Q62)</f>
        <v>0.94288233366015162</v>
      </c>
      <c r="T62" s="1">
        <f>_xlfn.STDEV.P(M62:Q62)</f>
        <v>5.1614325351040328E-3</v>
      </c>
      <c r="U62" s="11">
        <f>T62/S62</f>
        <v>5.4741003737634958E-3</v>
      </c>
    </row>
    <row r="63" spans="1:21">
      <c r="A63" s="1" t="s">
        <v>10</v>
      </c>
      <c r="B63" s="1">
        <v>790.53813000000002</v>
      </c>
      <c r="C63" s="1">
        <v>788.52358000000004</v>
      </c>
      <c r="D63" s="2" t="s">
        <v>212</v>
      </c>
      <c r="E63" s="2" t="s">
        <v>0</v>
      </c>
      <c r="F63" s="2" t="s">
        <v>35</v>
      </c>
      <c r="G63" s="1">
        <v>848.58</v>
      </c>
      <c r="H63" s="2" t="s">
        <v>214</v>
      </c>
      <c r="I63" s="2" t="s">
        <v>213</v>
      </c>
      <c r="J63" s="1">
        <v>11</v>
      </c>
      <c r="K63" s="1" t="s">
        <v>42</v>
      </c>
      <c r="M63" s="6">
        <v>6.2238896622975486E-2</v>
      </c>
      <c r="N63" s="10">
        <v>6.2552289137428496E-2</v>
      </c>
      <c r="O63" s="6">
        <v>5.6545402440554823E-2</v>
      </c>
      <c r="P63" s="6">
        <v>4.8432885690049221E-2</v>
      </c>
      <c r="Q63" s="6">
        <v>5.581885780823357E-2</v>
      </c>
      <c r="S63" s="6">
        <f>AVERAGE(M63:Q63)</f>
        <v>5.7117666339848328E-2</v>
      </c>
      <c r="T63" s="1">
        <f>_xlfn.STDEV.P(M63:Q63)</f>
        <v>5.1614325351040215E-3</v>
      </c>
      <c r="U63" s="11">
        <f>T63/S63</f>
        <v>9.0364905743761645E-2</v>
      </c>
    </row>
    <row r="64" spans="1:21">
      <c r="A64" s="1" t="s">
        <v>65</v>
      </c>
      <c r="B64" s="1">
        <v>792.55377999999996</v>
      </c>
      <c r="C64" s="1">
        <v>790.53922999999998</v>
      </c>
      <c r="D64" s="2" t="s">
        <v>215</v>
      </c>
      <c r="E64" s="2" t="s">
        <v>33</v>
      </c>
      <c r="F64" s="2" t="s">
        <v>35</v>
      </c>
      <c r="G64" s="1">
        <v>850.59564999999998</v>
      </c>
      <c r="H64" s="2" t="s">
        <v>216</v>
      </c>
      <c r="K64" s="1" t="s">
        <v>42</v>
      </c>
      <c r="S64" s="6"/>
    </row>
    <row r="65" spans="1:21">
      <c r="A65" s="1" t="s">
        <v>11</v>
      </c>
      <c r="B65" s="1">
        <v>794.56943000000001</v>
      </c>
      <c r="C65" s="1">
        <v>792.55488000000003</v>
      </c>
      <c r="D65" s="2" t="s">
        <v>217</v>
      </c>
      <c r="E65" s="2" t="s">
        <v>33</v>
      </c>
      <c r="F65" s="2" t="s">
        <v>95</v>
      </c>
      <c r="G65" s="1">
        <v>852.61130000000003</v>
      </c>
      <c r="I65" s="2" t="s">
        <v>218</v>
      </c>
      <c r="K65" s="1" t="s">
        <v>112</v>
      </c>
      <c r="M65" s="6">
        <v>0.51734746639782758</v>
      </c>
      <c r="N65" s="6">
        <v>0.54613323344345865</v>
      </c>
      <c r="O65" s="6">
        <v>0.62234816190267639</v>
      </c>
      <c r="P65" s="6">
        <v>0.58989949948209208</v>
      </c>
      <c r="Q65" s="6">
        <v>0.51594247618493772</v>
      </c>
      <c r="S65" s="6">
        <f>AVERAGE(M65:Q65)</f>
        <v>0.55833416748219844</v>
      </c>
      <c r="T65" s="1">
        <f>_xlfn.STDEV.P(M65:Q65)</f>
        <v>4.1761201166077559E-2</v>
      </c>
      <c r="U65" s="11">
        <f>T65/S65</f>
        <v>7.4796069447799013E-2</v>
      </c>
    </row>
    <row r="66" spans="1:21">
      <c r="A66" s="15" t="s">
        <v>11</v>
      </c>
      <c r="B66" s="15">
        <v>794.56943000000001</v>
      </c>
      <c r="C66" s="15">
        <v>792.55488000000003</v>
      </c>
      <c r="D66" s="16" t="s">
        <v>217</v>
      </c>
      <c r="E66" s="16" t="s">
        <v>33</v>
      </c>
      <c r="F66" s="16" t="s">
        <v>95</v>
      </c>
      <c r="G66" s="15">
        <v>852.61130000000003</v>
      </c>
      <c r="H66" s="15"/>
      <c r="I66" s="16" t="s">
        <v>219</v>
      </c>
      <c r="J66" s="15"/>
      <c r="K66" s="15" t="s">
        <v>115</v>
      </c>
      <c r="M66" s="6">
        <v>0.48265253360217253</v>
      </c>
      <c r="N66" s="18">
        <v>0.4538667665565414</v>
      </c>
      <c r="O66" s="6">
        <v>0.37765183809732356</v>
      </c>
      <c r="P66" s="6">
        <v>0.41010050051790786</v>
      </c>
      <c r="Q66" s="18">
        <v>0.48405752381506223</v>
      </c>
      <c r="S66" s="6">
        <f>AVERAGE(M66:Q66)</f>
        <v>0.4416658325178015</v>
      </c>
      <c r="T66" s="1">
        <f>_xlfn.STDEV.P(M66:Q66)</f>
        <v>4.1761201166077601E-2</v>
      </c>
      <c r="U66" s="11">
        <f>T66/S66</f>
        <v>9.4553841595601359E-2</v>
      </c>
    </row>
    <row r="67" spans="1:21">
      <c r="A67" s="1" t="s">
        <v>11</v>
      </c>
      <c r="B67" s="1">
        <v>794.56943000000001</v>
      </c>
      <c r="C67" s="1">
        <v>792.55488000000003</v>
      </c>
      <c r="D67" s="2" t="s">
        <v>220</v>
      </c>
      <c r="E67" s="2" t="s">
        <v>32</v>
      </c>
      <c r="F67" s="2" t="s">
        <v>34</v>
      </c>
      <c r="G67" s="1">
        <v>852.61130000000003</v>
      </c>
      <c r="H67" s="2" t="s">
        <v>221</v>
      </c>
      <c r="I67" s="2" t="s">
        <v>195</v>
      </c>
      <c r="J67" s="2" t="s">
        <v>40</v>
      </c>
      <c r="K67" s="2" t="s">
        <v>43</v>
      </c>
      <c r="M67" s="6">
        <v>0.85246007492751563</v>
      </c>
      <c r="N67" s="6">
        <v>0.79919580817236335</v>
      </c>
      <c r="O67" s="6">
        <v>0.82123860833170392</v>
      </c>
      <c r="P67" s="6">
        <v>0.84379313989670945</v>
      </c>
      <c r="Q67" s="6">
        <v>0.84734219003567313</v>
      </c>
      <c r="S67" s="6">
        <f>AVERAGE(M67:Q67)</f>
        <v>0.83280596427279308</v>
      </c>
      <c r="T67" s="1">
        <f>_xlfn.STDEV.P(M67:Q67)</f>
        <v>1.9908542235991977E-2</v>
      </c>
      <c r="U67" s="11">
        <f>T67/S67</f>
        <v>2.3905379031928686E-2</v>
      </c>
    </row>
    <row r="68" spans="1:21">
      <c r="A68" s="1" t="s">
        <v>11</v>
      </c>
      <c r="B68" s="1">
        <v>794.56943000000001</v>
      </c>
      <c r="C68" s="1">
        <v>792.55488000000003</v>
      </c>
      <c r="D68" s="2" t="s">
        <v>220</v>
      </c>
      <c r="E68" s="2" t="s">
        <v>32</v>
      </c>
      <c r="F68" s="2" t="s">
        <v>34</v>
      </c>
      <c r="G68" s="1">
        <v>852.61130000000003</v>
      </c>
      <c r="H68" s="2" t="s">
        <v>221</v>
      </c>
      <c r="I68" s="2" t="s">
        <v>222</v>
      </c>
      <c r="J68" s="2" t="s">
        <v>40</v>
      </c>
      <c r="K68" s="2" t="s">
        <v>44</v>
      </c>
      <c r="M68" s="6">
        <v>0.14753992507248428</v>
      </c>
      <c r="N68" s="6">
        <v>0.20080419182763667</v>
      </c>
      <c r="O68" s="6">
        <v>0.17876139166829599</v>
      </c>
      <c r="P68" s="6">
        <v>0.1309729780702851</v>
      </c>
      <c r="Q68" s="6">
        <v>0.15265780996432687</v>
      </c>
      <c r="S68" s="6">
        <f>AVERAGE(M68:Q68)</f>
        <v>0.16214725932060578</v>
      </c>
      <c r="T68" s="1">
        <f>_xlfn.STDEV.P(M68:Q68)</f>
        <v>2.4680549017052023E-2</v>
      </c>
      <c r="U68" s="11">
        <f>T68/S68</f>
        <v>0.15221070723281477</v>
      </c>
    </row>
    <row r="69" spans="1:21">
      <c r="A69" s="1" t="s">
        <v>66</v>
      </c>
      <c r="B69" s="1">
        <v>796.58508206921204</v>
      </c>
      <c r="C69" s="1">
        <v>794.57053206921205</v>
      </c>
      <c r="D69" s="2" t="s">
        <v>223</v>
      </c>
      <c r="E69" s="2" t="s">
        <v>33</v>
      </c>
      <c r="F69" s="2" t="s">
        <v>98</v>
      </c>
      <c r="G69" s="1">
        <v>854.62695206921205</v>
      </c>
      <c r="I69" s="2" t="s">
        <v>224</v>
      </c>
      <c r="K69" s="1" t="s">
        <v>113</v>
      </c>
      <c r="S69" s="6"/>
    </row>
    <row r="70" spans="1:21">
      <c r="A70" s="1" t="s">
        <v>66</v>
      </c>
      <c r="B70" s="1">
        <v>796.58508206921204</v>
      </c>
      <c r="C70" s="1">
        <v>794.57053206921205</v>
      </c>
      <c r="D70" s="2" t="s">
        <v>225</v>
      </c>
      <c r="E70" s="2" t="s">
        <v>32</v>
      </c>
      <c r="F70" s="2" t="s">
        <v>100</v>
      </c>
      <c r="G70" s="1">
        <v>854.62695206921205</v>
      </c>
      <c r="H70" s="2" t="s">
        <v>224</v>
      </c>
      <c r="J70" s="1" t="s">
        <v>40</v>
      </c>
      <c r="S70" s="6"/>
    </row>
    <row r="71" spans="1:21">
      <c r="H71" s="2"/>
      <c r="I71" s="2"/>
      <c r="K71" s="2"/>
      <c r="P71" s="6"/>
      <c r="S71" s="6"/>
    </row>
    <row r="72" spans="1:21">
      <c r="H72" s="2"/>
      <c r="K72" s="2"/>
      <c r="S72" s="6"/>
    </row>
    <row r="73" spans="1:21">
      <c r="A73" s="1" t="s">
        <v>67</v>
      </c>
      <c r="B73" s="1">
        <v>704.52247999999997</v>
      </c>
      <c r="C73" s="1">
        <v>762.52905999999996</v>
      </c>
      <c r="D73" s="2" t="s">
        <v>412</v>
      </c>
      <c r="E73" s="2" t="s">
        <v>101</v>
      </c>
      <c r="F73" s="2" t="s">
        <v>27</v>
      </c>
      <c r="G73" s="1">
        <v>762.56434999999999</v>
      </c>
      <c r="H73" s="2"/>
      <c r="S73" s="6"/>
    </row>
    <row r="74" spans="1:21">
      <c r="A74" s="1" t="s">
        <v>343</v>
      </c>
      <c r="B74" s="1">
        <v>718.57452000000001</v>
      </c>
      <c r="C74" s="1">
        <v>776.58109999999999</v>
      </c>
      <c r="D74" s="1" t="s">
        <v>413</v>
      </c>
      <c r="E74" s="2" t="s">
        <v>27</v>
      </c>
      <c r="F74" s="2" t="s">
        <v>1</v>
      </c>
      <c r="G74" s="1">
        <v>776.61639000000002</v>
      </c>
      <c r="H74" s="2" t="s">
        <v>230</v>
      </c>
      <c r="I74" s="2"/>
      <c r="J74" s="1">
        <v>7</v>
      </c>
      <c r="M74" s="6">
        <v>0.21794369759944734</v>
      </c>
      <c r="N74" s="6">
        <v>0.23508784441126204</v>
      </c>
      <c r="O74" s="6">
        <v>0.22081868053387432</v>
      </c>
      <c r="P74" s="6">
        <v>0.20117394212938108</v>
      </c>
      <c r="Q74" s="6">
        <v>0.24022547950773329</v>
      </c>
      <c r="S74" s="6">
        <f>AVERAGE(M74:Q74)</f>
        <v>0.22304992883633962</v>
      </c>
      <c r="T74" s="1">
        <f>_xlfn.STDEV.P(M74:Q74)</f>
        <v>1.378057918296228E-2</v>
      </c>
      <c r="U74" s="11">
        <f>T74/S74</f>
        <v>6.1782486346694268E-2</v>
      </c>
    </row>
    <row r="75" spans="1:21">
      <c r="A75" s="1" t="s">
        <v>343</v>
      </c>
      <c r="B75" s="1">
        <v>718.57452000000001</v>
      </c>
      <c r="C75" s="1">
        <v>776.58109999999999</v>
      </c>
      <c r="D75" s="1" t="s">
        <v>413</v>
      </c>
      <c r="E75" s="2" t="s">
        <v>27</v>
      </c>
      <c r="F75" s="2" t="s">
        <v>1</v>
      </c>
      <c r="G75" s="1">
        <v>776.61639000000002</v>
      </c>
      <c r="H75" s="2" t="s">
        <v>229</v>
      </c>
      <c r="I75" s="2"/>
      <c r="J75" s="1">
        <v>9</v>
      </c>
      <c r="M75" s="6">
        <v>0.78205630240055279</v>
      </c>
      <c r="N75" s="6">
        <v>0.76491215558873782</v>
      </c>
      <c r="O75" s="6">
        <v>0.77918131946612557</v>
      </c>
      <c r="P75" s="6">
        <v>0.79882605787061889</v>
      </c>
      <c r="Q75" s="6">
        <v>0.75977452049226679</v>
      </c>
      <c r="S75" s="6">
        <f>AVERAGE(M75:Q75)</f>
        <v>0.77695007116366033</v>
      </c>
      <c r="T75" s="1">
        <f>_xlfn.STDEV.P(M75:Q75)</f>
        <v>1.3780579182962282E-2</v>
      </c>
      <c r="U75" s="11">
        <f>T75/S75</f>
        <v>1.773676288145867E-2</v>
      </c>
    </row>
    <row r="76" spans="1:21">
      <c r="A76" s="1" t="s">
        <v>13</v>
      </c>
      <c r="B76" s="1">
        <v>730.53813000000002</v>
      </c>
      <c r="C76" s="1">
        <v>788.54471000000001</v>
      </c>
      <c r="D76" s="1" t="s">
        <v>231</v>
      </c>
      <c r="E76" s="2" t="s">
        <v>101</v>
      </c>
      <c r="F76" s="2" t="s">
        <v>28</v>
      </c>
      <c r="G76" s="1">
        <v>788.58</v>
      </c>
      <c r="H76" s="1" t="s">
        <v>414</v>
      </c>
      <c r="K76" s="1" t="s">
        <v>38</v>
      </c>
      <c r="S76" s="6"/>
    </row>
    <row r="77" spans="1:21">
      <c r="A77" s="1" t="s">
        <v>13</v>
      </c>
      <c r="B77" s="1">
        <v>730.53813000000002</v>
      </c>
      <c r="C77" s="1">
        <v>788.54471000000001</v>
      </c>
      <c r="D77" s="1" t="s">
        <v>415</v>
      </c>
      <c r="E77" s="2" t="s">
        <v>416</v>
      </c>
      <c r="F77" s="2" t="s">
        <v>1</v>
      </c>
      <c r="G77" s="1">
        <v>788.58</v>
      </c>
      <c r="H77" s="1" t="s">
        <v>414</v>
      </c>
      <c r="K77" s="1" t="s">
        <v>417</v>
      </c>
      <c r="M77" s="6"/>
      <c r="S77" s="6"/>
    </row>
    <row r="78" spans="1:21">
      <c r="A78" s="1" t="s">
        <v>13</v>
      </c>
      <c r="B78" s="1">
        <v>730.53813000000002</v>
      </c>
      <c r="C78" s="1">
        <v>788.54471000000001</v>
      </c>
      <c r="D78" s="1" t="s">
        <v>418</v>
      </c>
      <c r="E78" s="2" t="s">
        <v>27</v>
      </c>
      <c r="F78" s="2" t="s">
        <v>27</v>
      </c>
      <c r="G78" s="1">
        <v>788.58</v>
      </c>
      <c r="H78" s="1" t="s">
        <v>233</v>
      </c>
      <c r="J78" s="1">
        <v>7</v>
      </c>
      <c r="K78" s="1">
        <v>7</v>
      </c>
      <c r="M78" s="6">
        <v>0.33241627508437932</v>
      </c>
      <c r="N78" s="6">
        <v>0.50542239040063264</v>
      </c>
      <c r="O78" s="6">
        <v>0.39014880008513714</v>
      </c>
      <c r="P78" s="6">
        <v>0.39050064430418524</v>
      </c>
      <c r="Q78" s="6">
        <v>0.40333344026958101</v>
      </c>
      <c r="S78" s="6">
        <f t="shared" ref="S78:S83" si="0">AVERAGE(M78:Q78)</f>
        <v>0.40436431002878309</v>
      </c>
      <c r="T78" s="1">
        <f t="shared" ref="T78:T83" si="1">_xlfn.STDEV.P(M78:Q78)</f>
        <v>5.6186475211648691E-2</v>
      </c>
      <c r="U78" s="11">
        <f t="shared" ref="U78:U83" si="2">T78/S78</f>
        <v>0.13895013436682699</v>
      </c>
    </row>
    <row r="79" spans="1:21">
      <c r="A79" s="1" t="s">
        <v>13</v>
      </c>
      <c r="B79" s="1">
        <v>730.53813000000002</v>
      </c>
      <c r="C79" s="1">
        <v>788.54471000000001</v>
      </c>
      <c r="D79" s="1" t="s">
        <v>418</v>
      </c>
      <c r="E79" s="2" t="s">
        <v>27</v>
      </c>
      <c r="F79" s="2" t="s">
        <v>27</v>
      </c>
      <c r="G79" s="1">
        <v>788.58</v>
      </c>
      <c r="H79" s="1" t="s">
        <v>234</v>
      </c>
      <c r="J79" s="1">
        <v>9</v>
      </c>
      <c r="K79" s="1">
        <v>9</v>
      </c>
      <c r="M79" s="6">
        <v>0.66758372491562079</v>
      </c>
      <c r="N79" s="6">
        <v>0.49457760959936747</v>
      </c>
      <c r="O79" s="6">
        <v>0.60985119991486292</v>
      </c>
      <c r="P79" s="6">
        <v>0.6094993556958147</v>
      </c>
      <c r="Q79" s="6">
        <v>0.59666655973041904</v>
      </c>
      <c r="S79" s="6">
        <f t="shared" si="0"/>
        <v>0.59563568997121696</v>
      </c>
      <c r="T79" s="1">
        <f t="shared" si="1"/>
        <v>5.6186475211648691E-2</v>
      </c>
      <c r="U79" s="11">
        <f t="shared" si="2"/>
        <v>9.4330269588720927E-2</v>
      </c>
    </row>
    <row r="80" spans="1:21">
      <c r="A80" s="1" t="s">
        <v>14</v>
      </c>
      <c r="B80" s="1">
        <v>732.55377999999996</v>
      </c>
      <c r="C80" s="1">
        <v>790.56035999999995</v>
      </c>
      <c r="D80" s="1" t="s">
        <v>126</v>
      </c>
      <c r="E80" s="2" t="s">
        <v>1</v>
      </c>
      <c r="F80" s="2" t="s">
        <v>27</v>
      </c>
      <c r="G80" s="1">
        <v>790.59564999999998</v>
      </c>
      <c r="H80" s="1" t="s">
        <v>235</v>
      </c>
      <c r="J80" s="1">
        <v>11</v>
      </c>
      <c r="M80" s="6">
        <v>3.9719669832636466E-2</v>
      </c>
      <c r="N80" s="6">
        <v>4.1469654745159949E-2</v>
      </c>
      <c r="O80" s="6">
        <v>3.9482738630130493E-2</v>
      </c>
      <c r="P80" s="6">
        <v>3.5656129974010443E-2</v>
      </c>
      <c r="Q80" s="6">
        <v>4.5328020930376321E-2</v>
      </c>
      <c r="S80" s="6">
        <f t="shared" si="0"/>
        <v>4.033124282246274E-2</v>
      </c>
      <c r="T80" s="1">
        <f t="shared" si="1"/>
        <v>3.1373375399378939E-3</v>
      </c>
      <c r="U80" s="11">
        <f t="shared" si="2"/>
        <v>7.7789260146244085E-2</v>
      </c>
    </row>
    <row r="81" spans="1:21">
      <c r="A81" s="1" t="s">
        <v>14</v>
      </c>
      <c r="B81" s="1">
        <v>732.55377999999996</v>
      </c>
      <c r="C81" s="1">
        <v>790.56035999999995</v>
      </c>
      <c r="D81" s="1" t="s">
        <v>126</v>
      </c>
      <c r="E81" s="2" t="s">
        <v>1</v>
      </c>
      <c r="F81" s="2" t="s">
        <v>27</v>
      </c>
      <c r="G81" s="1">
        <v>790.59564999999998</v>
      </c>
      <c r="H81" s="1" t="s">
        <v>236</v>
      </c>
      <c r="J81" s="1">
        <v>9</v>
      </c>
      <c r="M81" s="6">
        <v>0.6622545784713465</v>
      </c>
      <c r="N81" s="6">
        <v>0.63522023449982612</v>
      </c>
      <c r="O81" s="6">
        <v>0.65945170916795182</v>
      </c>
      <c r="P81" s="6">
        <v>0.67766079834888282</v>
      </c>
      <c r="Q81" s="6">
        <v>0.63086402984289425</v>
      </c>
      <c r="S81" s="6">
        <f t="shared" si="0"/>
        <v>0.65309027006618037</v>
      </c>
      <c r="T81" s="1">
        <f t="shared" si="1"/>
        <v>1.7558514980986369E-2</v>
      </c>
      <c r="U81" s="11">
        <f t="shared" si="2"/>
        <v>2.688528031386395E-2</v>
      </c>
    </row>
    <row r="82" spans="1:21">
      <c r="A82" s="1" t="s">
        <v>14</v>
      </c>
      <c r="B82" s="1">
        <v>732.55377999999996</v>
      </c>
      <c r="C82" s="1">
        <v>790.56035999999995</v>
      </c>
      <c r="D82" s="1" t="s">
        <v>126</v>
      </c>
      <c r="E82" s="2" t="s">
        <v>1</v>
      </c>
      <c r="F82" s="2" t="s">
        <v>27</v>
      </c>
      <c r="G82" s="1">
        <v>790.59564999999998</v>
      </c>
      <c r="H82" s="1" t="s">
        <v>227</v>
      </c>
      <c r="J82" s="1">
        <v>7</v>
      </c>
      <c r="M82" s="6">
        <v>0.23059361050840763</v>
      </c>
      <c r="N82" s="6">
        <v>0.24024998455223268</v>
      </c>
      <c r="O82" s="6">
        <v>0.23244997986824756</v>
      </c>
      <c r="P82" s="6">
        <v>0.22887422239733593</v>
      </c>
      <c r="Q82" s="6">
        <v>0.24722730094028589</v>
      </c>
      <c r="S82" s="6">
        <f t="shared" si="0"/>
        <v>0.23587901965330191</v>
      </c>
      <c r="T82" s="1">
        <f t="shared" si="1"/>
        <v>6.8796783440768774E-3</v>
      </c>
      <c r="U82" s="11">
        <f t="shared" si="2"/>
        <v>2.9166130816503814E-2</v>
      </c>
    </row>
    <row r="83" spans="1:21">
      <c r="A83" s="1" t="s">
        <v>14</v>
      </c>
      <c r="B83" s="1">
        <v>732.55377999999996</v>
      </c>
      <c r="C83" s="1">
        <v>790.56035999999995</v>
      </c>
      <c r="D83" s="1" t="s">
        <v>126</v>
      </c>
      <c r="E83" s="2" t="s">
        <v>1</v>
      </c>
      <c r="F83" s="2" t="s">
        <v>27</v>
      </c>
      <c r="G83" s="1">
        <v>790.59564999999998</v>
      </c>
      <c r="H83" s="1" t="s">
        <v>230</v>
      </c>
      <c r="J83" s="1">
        <v>6</v>
      </c>
      <c r="M83" s="6">
        <v>6.7432141187609387E-2</v>
      </c>
      <c r="N83" s="6">
        <v>8.306012620278129E-2</v>
      </c>
      <c r="O83" s="6">
        <v>6.8615572333670147E-2</v>
      </c>
      <c r="P83" s="6">
        <v>5.7808849279770785E-2</v>
      </c>
      <c r="Q83" s="6">
        <v>7.6580648286443523E-2</v>
      </c>
      <c r="S83" s="6">
        <f t="shared" si="0"/>
        <v>7.0699467458055026E-2</v>
      </c>
      <c r="T83" s="1">
        <f t="shared" si="1"/>
        <v>8.5855721929884009E-3</v>
      </c>
      <c r="U83" s="11">
        <f t="shared" si="2"/>
        <v>0.12143757940018568</v>
      </c>
    </row>
    <row r="84" spans="1:21">
      <c r="A84" s="1" t="s">
        <v>419</v>
      </c>
      <c r="B84" s="1">
        <v>740.52248181161201</v>
      </c>
      <c r="C84" s="1">
        <v>798.529061811612</v>
      </c>
      <c r="G84" s="1">
        <v>798.56435181161203</v>
      </c>
      <c r="M84" s="6"/>
      <c r="S84" s="6"/>
    </row>
    <row r="85" spans="1:21">
      <c r="A85" s="1" t="s">
        <v>420</v>
      </c>
      <c r="B85" s="1">
        <v>740.55886732041199</v>
      </c>
      <c r="C85" s="1">
        <v>798.56544732041198</v>
      </c>
      <c r="G85" s="1">
        <v>798.60073732041201</v>
      </c>
      <c r="M85" s="6"/>
      <c r="S85" s="6"/>
    </row>
    <row r="86" spans="1:21">
      <c r="A86" s="1" t="s">
        <v>421</v>
      </c>
      <c r="B86" s="1">
        <v>742.57452000000001</v>
      </c>
      <c r="C86" s="1">
        <v>800.58109999999999</v>
      </c>
      <c r="D86" s="1" t="s">
        <v>129</v>
      </c>
      <c r="E86" s="2" t="s">
        <v>27</v>
      </c>
      <c r="F86" s="2" t="s">
        <v>28</v>
      </c>
      <c r="G86" s="1">
        <v>800.61639000000002</v>
      </c>
      <c r="H86" s="2"/>
      <c r="S86" s="6"/>
    </row>
    <row r="87" spans="1:21">
      <c r="A87" s="1" t="s">
        <v>421</v>
      </c>
      <c r="B87" s="1">
        <v>742.57452000000001</v>
      </c>
      <c r="C87" s="1">
        <v>800.58109999999999</v>
      </c>
      <c r="D87" s="1" t="s">
        <v>133</v>
      </c>
      <c r="E87" s="2" t="s">
        <v>1</v>
      </c>
      <c r="F87" s="2" t="s">
        <v>29</v>
      </c>
      <c r="G87" s="1">
        <v>800.61639000000002</v>
      </c>
      <c r="H87" s="2"/>
      <c r="S87" s="6"/>
    </row>
    <row r="88" spans="1:21">
      <c r="A88" s="1" t="s">
        <v>422</v>
      </c>
      <c r="B88" s="1">
        <v>742.53813187601202</v>
      </c>
      <c r="C88" s="1">
        <v>800.544711876012</v>
      </c>
      <c r="G88" s="1">
        <v>800.58000187601203</v>
      </c>
      <c r="H88" s="2"/>
      <c r="S88" s="6"/>
    </row>
    <row r="89" spans="1:21">
      <c r="A89" s="1" t="s">
        <v>344</v>
      </c>
      <c r="B89" s="1">
        <v>744.59016999999994</v>
      </c>
      <c r="C89" s="1">
        <v>802.59674999999993</v>
      </c>
      <c r="D89" s="1" t="s">
        <v>136</v>
      </c>
      <c r="E89" s="2" t="s">
        <v>1</v>
      </c>
      <c r="F89" s="2" t="s">
        <v>28</v>
      </c>
      <c r="G89" s="1">
        <v>802.63203999999996</v>
      </c>
      <c r="H89" s="2" t="s">
        <v>237</v>
      </c>
      <c r="K89" s="1" t="s">
        <v>38</v>
      </c>
      <c r="S89" s="6"/>
    </row>
    <row r="90" spans="1:21">
      <c r="A90" s="1" t="s">
        <v>344</v>
      </c>
      <c r="B90" s="1">
        <v>744.59016999999994</v>
      </c>
      <c r="C90" s="1">
        <v>802.59674999999993</v>
      </c>
      <c r="D90" s="1" t="s">
        <v>138</v>
      </c>
      <c r="E90" s="2" t="s">
        <v>27</v>
      </c>
      <c r="F90" s="2" t="s">
        <v>0</v>
      </c>
      <c r="G90" s="1">
        <v>802.63203999999996</v>
      </c>
      <c r="H90" s="2" t="s">
        <v>241</v>
      </c>
      <c r="J90" s="1">
        <v>7</v>
      </c>
      <c r="K90" s="1">
        <v>9</v>
      </c>
      <c r="S90" s="6"/>
    </row>
    <row r="91" spans="1:21">
      <c r="A91" s="1" t="s">
        <v>344</v>
      </c>
      <c r="B91" s="1">
        <v>744.59016999999994</v>
      </c>
      <c r="C91" s="1">
        <v>802.59674999999993</v>
      </c>
      <c r="D91" s="1" t="s">
        <v>138</v>
      </c>
      <c r="E91" s="2" t="s">
        <v>27</v>
      </c>
      <c r="F91" s="2" t="s">
        <v>0</v>
      </c>
      <c r="G91" s="1">
        <v>802.63203999999996</v>
      </c>
      <c r="H91" s="2" t="s">
        <v>240</v>
      </c>
      <c r="J91" s="1">
        <v>9</v>
      </c>
      <c r="K91" s="1">
        <v>11</v>
      </c>
      <c r="S91" s="6"/>
    </row>
    <row r="92" spans="1:21">
      <c r="A92" s="1" t="s">
        <v>68</v>
      </c>
      <c r="B92" s="1">
        <v>744.55378194041202</v>
      </c>
      <c r="C92" s="1">
        <v>802.56036194041201</v>
      </c>
      <c r="H92" s="2"/>
      <c r="Q92" s="6"/>
      <c r="S92" s="6"/>
    </row>
    <row r="93" spans="1:21">
      <c r="A93" s="1" t="s">
        <v>345</v>
      </c>
      <c r="B93" s="1">
        <v>746.60581999999999</v>
      </c>
      <c r="C93" s="1">
        <v>804.61239999999998</v>
      </c>
      <c r="D93" s="1" t="s">
        <v>141</v>
      </c>
      <c r="E93" s="2" t="s">
        <v>1</v>
      </c>
      <c r="F93" s="2" t="s">
        <v>0</v>
      </c>
      <c r="G93" s="1">
        <v>804.64769000000001</v>
      </c>
      <c r="H93" s="2" t="s">
        <v>229</v>
      </c>
      <c r="K93" s="1">
        <v>9</v>
      </c>
      <c r="M93" s="6">
        <v>0.93020057250500476</v>
      </c>
      <c r="N93" s="6">
        <v>0.92506175825270309</v>
      </c>
      <c r="O93" s="6">
        <v>0.92583427253152328</v>
      </c>
      <c r="P93" s="6">
        <v>0.92243465775212341</v>
      </c>
      <c r="Q93" s="6">
        <v>0.93190258529008252</v>
      </c>
      <c r="S93" s="6">
        <f>AVERAGE(M93:Q93)</f>
        <v>0.92708676926628741</v>
      </c>
      <c r="T93" s="1">
        <f>_xlfn.STDEV.P(M93:Q93)</f>
        <v>3.4698534205478554E-3</v>
      </c>
      <c r="U93" s="11">
        <f>T93/S93</f>
        <v>3.7427493688578445E-3</v>
      </c>
    </row>
    <row r="94" spans="1:21">
      <c r="A94" s="1" t="s">
        <v>345</v>
      </c>
      <c r="B94" s="1">
        <v>746.60581999999999</v>
      </c>
      <c r="C94" s="1">
        <v>804.61239999999998</v>
      </c>
      <c r="D94" s="1" t="s">
        <v>141</v>
      </c>
      <c r="E94" s="2" t="s">
        <v>1</v>
      </c>
      <c r="F94" s="2" t="s">
        <v>0</v>
      </c>
      <c r="G94" s="1">
        <v>804.64769000000001</v>
      </c>
      <c r="H94" s="2" t="s">
        <v>244</v>
      </c>
      <c r="K94" s="1">
        <v>11</v>
      </c>
      <c r="M94" s="6">
        <v>6.9799427494995181E-2</v>
      </c>
      <c r="N94" s="6">
        <v>7.4938241747296949E-2</v>
      </c>
      <c r="O94" s="6">
        <v>7.4165727468476619E-2</v>
      </c>
      <c r="P94" s="6">
        <v>7.7565342247876534E-2</v>
      </c>
      <c r="Q94" s="6">
        <v>6.8097414709917578E-2</v>
      </c>
      <c r="S94" s="6">
        <f>AVERAGE(M94:Q94)</f>
        <v>7.2913230733712572E-2</v>
      </c>
      <c r="T94" s="1">
        <f>_xlfn.STDEV.P(M94:Q94)</f>
        <v>3.4698534205478216E-3</v>
      </c>
      <c r="U94" s="11">
        <f>T94/S94</f>
        <v>4.7588803645529323E-2</v>
      </c>
    </row>
    <row r="95" spans="1:21">
      <c r="A95" s="1" t="s">
        <v>15</v>
      </c>
      <c r="B95" s="1">
        <v>746.56943200481203</v>
      </c>
      <c r="C95" s="1">
        <v>804.57601200481201</v>
      </c>
      <c r="D95" s="1" t="s">
        <v>423</v>
      </c>
      <c r="E95" s="2" t="s">
        <v>1</v>
      </c>
      <c r="F95" s="2" t="s">
        <v>30</v>
      </c>
      <c r="G95" s="1">
        <v>804.61130200481205</v>
      </c>
      <c r="H95" s="2" t="s">
        <v>236</v>
      </c>
      <c r="K95" s="1">
        <v>9</v>
      </c>
      <c r="M95" s="6"/>
      <c r="Q95" s="6"/>
      <c r="S95" s="6"/>
    </row>
    <row r="96" spans="1:21">
      <c r="A96" s="1" t="s">
        <v>17</v>
      </c>
      <c r="B96" s="1">
        <v>756.55377999999996</v>
      </c>
      <c r="C96" s="1">
        <v>814.56035999999995</v>
      </c>
      <c r="D96" s="1" t="s">
        <v>133</v>
      </c>
      <c r="E96" s="2" t="s">
        <v>1</v>
      </c>
      <c r="F96" s="2" t="s">
        <v>29</v>
      </c>
      <c r="G96" s="1">
        <v>814.59564999999998</v>
      </c>
      <c r="Q96" s="6"/>
      <c r="S96" s="6"/>
    </row>
    <row r="97" spans="1:21">
      <c r="A97" s="1" t="s">
        <v>17</v>
      </c>
      <c r="B97" s="1">
        <v>756.55377999999996</v>
      </c>
      <c r="C97" s="1">
        <v>814.56035999999995</v>
      </c>
      <c r="D97" s="1" t="s">
        <v>129</v>
      </c>
      <c r="E97" s="2" t="s">
        <v>27</v>
      </c>
      <c r="F97" s="2" t="s">
        <v>28</v>
      </c>
      <c r="G97" s="1">
        <v>814.59564999999998</v>
      </c>
      <c r="M97" s="6"/>
      <c r="N97" s="6"/>
      <c r="O97" s="6"/>
      <c r="S97" s="6"/>
    </row>
    <row r="98" spans="1:21">
      <c r="A98" s="1" t="s">
        <v>69</v>
      </c>
      <c r="B98" s="1">
        <v>758.56943000000001</v>
      </c>
      <c r="C98" s="1">
        <v>816.57601</v>
      </c>
      <c r="D98" s="2" t="s">
        <v>136</v>
      </c>
      <c r="E98" s="2" t="s">
        <v>1</v>
      </c>
      <c r="F98" s="2" t="s">
        <v>28</v>
      </c>
      <c r="G98" s="1">
        <v>816.61130000000003</v>
      </c>
      <c r="M98" s="6"/>
      <c r="N98" s="6"/>
      <c r="O98" s="6"/>
      <c r="S98" s="6"/>
    </row>
    <row r="99" spans="1:21">
      <c r="A99" s="1" t="s">
        <v>2</v>
      </c>
      <c r="B99" s="1">
        <v>760.58507999999995</v>
      </c>
      <c r="C99" s="1">
        <v>818.59165999999993</v>
      </c>
      <c r="D99" s="2" t="s">
        <v>141</v>
      </c>
      <c r="E99" s="2" t="s">
        <v>1</v>
      </c>
      <c r="F99" s="2" t="s">
        <v>0</v>
      </c>
      <c r="G99" s="1">
        <v>818.62694999999997</v>
      </c>
      <c r="H99" s="1" t="s">
        <v>236</v>
      </c>
      <c r="J99" s="1">
        <v>9</v>
      </c>
      <c r="M99" s="6">
        <v>0.62132459988524069</v>
      </c>
      <c r="N99" s="6">
        <v>0.62132459988524069</v>
      </c>
      <c r="O99" s="6">
        <v>0.60351656458455805</v>
      </c>
      <c r="P99" s="6">
        <v>0.60743434452174416</v>
      </c>
      <c r="Q99" s="6">
        <v>0.6159829031278935</v>
      </c>
      <c r="S99" s="6">
        <f>AVERAGE(M99:Q99)</f>
        <v>0.61391660240093537</v>
      </c>
      <c r="T99" s="1">
        <f>_xlfn.STDEV.P(M99:Q99)</f>
        <v>7.2692077414748648E-3</v>
      </c>
      <c r="U99" s="11">
        <f>T99/S99</f>
        <v>1.1840708840657001E-2</v>
      </c>
    </row>
    <row r="100" spans="1:21">
      <c r="A100" s="1" t="s">
        <v>2</v>
      </c>
      <c r="B100" s="1">
        <v>760.58507999999995</v>
      </c>
      <c r="C100" s="1">
        <v>818.59165999999993</v>
      </c>
      <c r="D100" s="2" t="s">
        <v>141</v>
      </c>
      <c r="E100" s="2" t="s">
        <v>1</v>
      </c>
      <c r="F100" s="2" t="s">
        <v>0</v>
      </c>
      <c r="G100" s="1">
        <v>818.62694999999997</v>
      </c>
      <c r="H100" s="1" t="s">
        <v>235</v>
      </c>
      <c r="J100" s="1">
        <v>11</v>
      </c>
      <c r="M100" s="6">
        <v>0.3786754001147592</v>
      </c>
      <c r="N100" s="6">
        <v>0.3786754001147592</v>
      </c>
      <c r="O100" s="6">
        <v>0.39648343541544201</v>
      </c>
      <c r="P100" s="6">
        <v>0.39256565547825573</v>
      </c>
      <c r="Q100" s="6">
        <v>0.38401709687210644</v>
      </c>
      <c r="S100" s="6">
        <f>AVERAGE(M100:Q100)</f>
        <v>0.38608339759906452</v>
      </c>
      <c r="T100" s="1">
        <f>_xlfn.STDEV.P(M100:Q100)</f>
        <v>7.269207741474909E-3</v>
      </c>
      <c r="U100" s="11">
        <f>T100/S100</f>
        <v>1.8828076489898052E-2</v>
      </c>
    </row>
    <row r="101" spans="1:21">
      <c r="A101" s="1" t="s">
        <v>424</v>
      </c>
      <c r="B101" s="1">
        <v>764.55886732041199</v>
      </c>
      <c r="C101" s="1">
        <v>822.56544732041198</v>
      </c>
      <c r="D101" s="2"/>
      <c r="G101" s="1">
        <v>822.60073732041201</v>
      </c>
      <c r="M101" s="6"/>
      <c r="S101" s="6"/>
    </row>
    <row r="102" spans="1:21">
      <c r="A102" s="1" t="s">
        <v>346</v>
      </c>
      <c r="B102" s="1">
        <v>766.57452000000001</v>
      </c>
      <c r="C102" s="1">
        <v>824.58109999999999</v>
      </c>
      <c r="D102" s="1">
        <v>303</v>
      </c>
      <c r="E102" s="2" t="s">
        <v>388</v>
      </c>
      <c r="F102" s="2" t="s">
        <v>32</v>
      </c>
      <c r="G102" s="1">
        <v>824.61639000000002</v>
      </c>
      <c r="S102" s="6"/>
    </row>
    <row r="103" spans="1:21">
      <c r="A103" s="1" t="s">
        <v>347</v>
      </c>
      <c r="B103" s="1">
        <v>768.59016999999994</v>
      </c>
      <c r="C103" s="1">
        <v>826.59674999999993</v>
      </c>
      <c r="D103" s="1" t="s">
        <v>157</v>
      </c>
      <c r="E103" s="2" t="s">
        <v>1</v>
      </c>
      <c r="F103" s="2" t="s">
        <v>32</v>
      </c>
      <c r="G103" s="1">
        <v>826.63203999999996</v>
      </c>
      <c r="H103" s="2" t="s">
        <v>425</v>
      </c>
      <c r="K103" s="1" t="s">
        <v>40</v>
      </c>
      <c r="S103" s="6"/>
    </row>
    <row r="104" spans="1:21">
      <c r="A104" s="1" t="s">
        <v>347</v>
      </c>
      <c r="B104" s="1">
        <v>768.59016999999994</v>
      </c>
      <c r="C104" s="1">
        <v>826.59674999999993</v>
      </c>
      <c r="D104" s="1" t="s">
        <v>159</v>
      </c>
      <c r="E104" s="2" t="s">
        <v>103</v>
      </c>
      <c r="F104" s="2" t="s">
        <v>28</v>
      </c>
      <c r="G104" s="1">
        <v>826.63203999999996</v>
      </c>
      <c r="H104" s="2"/>
      <c r="S104" s="6"/>
    </row>
    <row r="105" spans="1:21">
      <c r="A105" s="1" t="s">
        <v>77</v>
      </c>
      <c r="B105" s="1">
        <v>768.55378194041202</v>
      </c>
      <c r="C105" s="1">
        <v>826.56036194041201</v>
      </c>
      <c r="G105" s="1">
        <v>826.59565194041204</v>
      </c>
      <c r="H105" s="2"/>
      <c r="S105" s="6"/>
    </row>
    <row r="106" spans="1:21">
      <c r="A106" s="1" t="s">
        <v>426</v>
      </c>
      <c r="B106" s="1">
        <v>770.60581999999999</v>
      </c>
      <c r="C106" s="1">
        <v>828.61239999999998</v>
      </c>
      <c r="D106" s="1" t="s">
        <v>396</v>
      </c>
      <c r="E106" s="2" t="s">
        <v>0</v>
      </c>
      <c r="F106" s="2" t="s">
        <v>28</v>
      </c>
      <c r="G106" s="1">
        <v>828.64769000000001</v>
      </c>
      <c r="H106" s="1" t="s">
        <v>427</v>
      </c>
      <c r="I106" s="1" t="s">
        <v>262</v>
      </c>
      <c r="J106" s="1">
        <v>9</v>
      </c>
      <c r="K106" s="1" t="s">
        <v>38</v>
      </c>
      <c r="S106" s="6"/>
    </row>
    <row r="107" spans="1:21">
      <c r="A107" s="1" t="s">
        <v>426</v>
      </c>
      <c r="B107" s="1">
        <v>770.60581999999999</v>
      </c>
      <c r="C107" s="1">
        <v>828.61239999999998</v>
      </c>
      <c r="D107" s="1" t="s">
        <v>164</v>
      </c>
      <c r="E107" s="2" t="s">
        <v>1</v>
      </c>
      <c r="F107" s="2" t="s">
        <v>92</v>
      </c>
      <c r="G107" s="1">
        <v>828.64769000000001</v>
      </c>
      <c r="H107" s="1" t="s">
        <v>306</v>
      </c>
      <c r="J107" s="1" t="s">
        <v>111</v>
      </c>
      <c r="S107" s="6"/>
    </row>
    <row r="108" spans="1:21">
      <c r="A108" s="1" t="s">
        <v>73</v>
      </c>
      <c r="B108" s="1">
        <v>772.58507999999995</v>
      </c>
      <c r="C108" s="1">
        <v>830.59165999999993</v>
      </c>
      <c r="D108" s="1" t="s">
        <v>145</v>
      </c>
      <c r="E108" s="2" t="s">
        <v>31</v>
      </c>
      <c r="F108" s="2" t="s">
        <v>28</v>
      </c>
      <c r="G108" s="1">
        <v>830.62694999999997</v>
      </c>
      <c r="H108" s="1" t="s">
        <v>263</v>
      </c>
      <c r="S108" s="6"/>
    </row>
    <row r="109" spans="1:21">
      <c r="A109" s="1" t="s">
        <v>73</v>
      </c>
      <c r="B109" s="1">
        <v>772.58507999999995</v>
      </c>
      <c r="C109" s="1">
        <v>830.59165999999993</v>
      </c>
      <c r="D109" s="1" t="s">
        <v>265</v>
      </c>
      <c r="E109" s="2" t="s">
        <v>30</v>
      </c>
      <c r="F109" s="2" t="s">
        <v>0</v>
      </c>
      <c r="G109" s="1">
        <v>830.62694999999997</v>
      </c>
      <c r="S109" s="6"/>
    </row>
    <row r="110" spans="1:21">
      <c r="A110" s="1" t="s">
        <v>428</v>
      </c>
      <c r="B110" s="1">
        <v>772.62147000000004</v>
      </c>
      <c r="C110" s="1">
        <v>830.62805000000003</v>
      </c>
      <c r="D110" s="1" t="s">
        <v>167</v>
      </c>
      <c r="E110" s="2" t="s">
        <v>33</v>
      </c>
      <c r="F110" s="2" t="s">
        <v>28</v>
      </c>
      <c r="G110" s="1">
        <v>830.66334000000006</v>
      </c>
      <c r="S110" s="6"/>
    </row>
    <row r="111" spans="1:21">
      <c r="A111" s="1" t="s">
        <v>428</v>
      </c>
      <c r="B111" s="1">
        <v>772.62147000000004</v>
      </c>
      <c r="C111" s="1">
        <v>830.62805000000003</v>
      </c>
      <c r="D111" s="1" t="s">
        <v>169</v>
      </c>
      <c r="E111" s="2" t="s">
        <v>429</v>
      </c>
      <c r="F111" s="2" t="s">
        <v>0</v>
      </c>
      <c r="G111" s="1">
        <v>830.66334000000006</v>
      </c>
      <c r="S111" s="6"/>
    </row>
    <row r="112" spans="1:21">
      <c r="A112" s="1" t="s">
        <v>18</v>
      </c>
      <c r="B112" s="1">
        <v>774.60073</v>
      </c>
      <c r="C112" s="1">
        <v>832.60730999999998</v>
      </c>
      <c r="D112" s="1" t="s">
        <v>267</v>
      </c>
      <c r="E112" s="19" t="s">
        <v>31</v>
      </c>
      <c r="F112" s="19" t="s">
        <v>0</v>
      </c>
      <c r="G112" s="1">
        <v>832.64260000000002</v>
      </c>
      <c r="H112" s="2" t="s">
        <v>244</v>
      </c>
      <c r="I112" s="3"/>
      <c r="J112" s="3"/>
      <c r="K112" s="3"/>
      <c r="S112" s="6"/>
    </row>
    <row r="113" spans="1:21">
      <c r="A113" s="1" t="s">
        <v>18</v>
      </c>
      <c r="B113" s="1">
        <v>774.60073</v>
      </c>
      <c r="C113" s="1">
        <v>832.60730999999998</v>
      </c>
      <c r="D113" s="1" t="s">
        <v>267</v>
      </c>
      <c r="E113" s="19" t="s">
        <v>31</v>
      </c>
      <c r="F113" s="19" t="s">
        <v>0</v>
      </c>
      <c r="G113" s="1">
        <v>832.64260000000002</v>
      </c>
      <c r="H113" s="2" t="s">
        <v>268</v>
      </c>
      <c r="I113" s="3"/>
      <c r="J113" s="3"/>
      <c r="K113" s="3"/>
      <c r="S113" s="6"/>
    </row>
    <row r="114" spans="1:21">
      <c r="A114" s="1" t="s">
        <v>18</v>
      </c>
      <c r="B114" s="1">
        <v>774.60073</v>
      </c>
      <c r="C114" s="1">
        <v>832.60730999999998</v>
      </c>
      <c r="D114" s="1" t="s">
        <v>269</v>
      </c>
      <c r="E114" s="19" t="s">
        <v>1</v>
      </c>
      <c r="F114" s="19" t="s">
        <v>37</v>
      </c>
      <c r="G114" s="1">
        <v>832.64260000000002</v>
      </c>
      <c r="H114" s="2" t="s">
        <v>235</v>
      </c>
      <c r="I114" s="3"/>
      <c r="J114" s="3"/>
      <c r="K114" s="3"/>
      <c r="S114" s="6"/>
    </row>
    <row r="115" spans="1:21">
      <c r="A115" s="1" t="s">
        <v>18</v>
      </c>
      <c r="B115" s="1">
        <v>774.60073</v>
      </c>
      <c r="C115" s="1">
        <v>832.60730999999998</v>
      </c>
      <c r="D115" s="1" t="s">
        <v>269</v>
      </c>
      <c r="E115" s="19" t="s">
        <v>1</v>
      </c>
      <c r="F115" s="19" t="s">
        <v>37</v>
      </c>
      <c r="G115" s="1">
        <v>832.64260000000002</v>
      </c>
      <c r="H115" s="2" t="s">
        <v>236</v>
      </c>
      <c r="I115" s="3"/>
      <c r="J115" s="3"/>
      <c r="K115" s="3"/>
      <c r="S115" s="6"/>
    </row>
    <row r="116" spans="1:21">
      <c r="A116" s="1" t="s">
        <v>19</v>
      </c>
      <c r="B116" s="1">
        <v>780.55377999999996</v>
      </c>
      <c r="C116" s="1">
        <v>838.56035999999995</v>
      </c>
      <c r="D116" s="1" t="s">
        <v>152</v>
      </c>
      <c r="E116" s="2" t="s">
        <v>1</v>
      </c>
      <c r="F116" s="2" t="s">
        <v>91</v>
      </c>
      <c r="G116" s="1">
        <v>838.59564999999998</v>
      </c>
      <c r="H116" s="2" t="s">
        <v>274</v>
      </c>
      <c r="K116" s="1" t="s">
        <v>110</v>
      </c>
      <c r="S116" s="6"/>
    </row>
    <row r="117" spans="1:21">
      <c r="A117" s="1" t="s">
        <v>19</v>
      </c>
      <c r="B117" s="1">
        <v>780.55377999999996</v>
      </c>
      <c r="C117" s="1">
        <v>838.56035999999995</v>
      </c>
      <c r="D117" s="1" t="s">
        <v>149</v>
      </c>
      <c r="E117" s="2" t="s">
        <v>27</v>
      </c>
      <c r="F117" s="2" t="s">
        <v>32</v>
      </c>
      <c r="G117" s="1">
        <v>838.59564999999998</v>
      </c>
      <c r="H117" s="2" t="s">
        <v>270</v>
      </c>
      <c r="I117" s="2" t="s">
        <v>271</v>
      </c>
      <c r="J117" s="1">
        <v>9</v>
      </c>
      <c r="K117" s="1" t="s">
        <v>40</v>
      </c>
      <c r="S117" s="6"/>
    </row>
    <row r="118" spans="1:21">
      <c r="A118" s="1" t="s">
        <v>74</v>
      </c>
      <c r="B118" s="1">
        <v>782.56943000000001</v>
      </c>
      <c r="C118" s="1">
        <v>840.57601</v>
      </c>
      <c r="D118" s="1" t="s">
        <v>157</v>
      </c>
      <c r="E118" s="2" t="s">
        <v>1</v>
      </c>
      <c r="F118" s="2" t="s">
        <v>32</v>
      </c>
      <c r="G118" s="1">
        <v>840.61130000000003</v>
      </c>
      <c r="H118" s="2" t="s">
        <v>278</v>
      </c>
      <c r="K118" s="1" t="s">
        <v>40</v>
      </c>
      <c r="M118" s="6"/>
      <c r="Q118" s="6"/>
      <c r="S118" s="6"/>
    </row>
    <row r="119" spans="1:21">
      <c r="A119" s="1" t="s">
        <v>20</v>
      </c>
      <c r="B119" s="1">
        <v>784.58507999999995</v>
      </c>
      <c r="C119" s="1">
        <v>842.59165999999993</v>
      </c>
      <c r="D119" s="2" t="s">
        <v>161</v>
      </c>
      <c r="E119" s="2" t="s">
        <v>28</v>
      </c>
      <c r="F119" s="2" t="s">
        <v>0</v>
      </c>
      <c r="G119" s="1">
        <v>842.62694999999997</v>
      </c>
      <c r="H119" s="2" t="s">
        <v>280</v>
      </c>
      <c r="I119" s="2" t="s">
        <v>254</v>
      </c>
      <c r="J119" s="2" t="s">
        <v>38</v>
      </c>
      <c r="K119" s="1">
        <v>9</v>
      </c>
      <c r="M119" s="6">
        <v>0.79980770506083143</v>
      </c>
      <c r="N119" s="6">
        <v>0.79227628744106815</v>
      </c>
      <c r="O119" s="6">
        <v>0.78643594176843601</v>
      </c>
      <c r="P119" s="6">
        <v>0.79414549700161541</v>
      </c>
      <c r="Q119" s="6">
        <v>0.8043527442991234</v>
      </c>
      <c r="S119" s="6">
        <f>AVERAGE(M119:Q119)</f>
        <v>0.79540363511421486</v>
      </c>
      <c r="T119" s="1">
        <f>_xlfn.STDEV.P(M119:Q119)</f>
        <v>6.1849030100906742E-3</v>
      </c>
      <c r="U119" s="11">
        <f>T119/S119</f>
        <v>7.7758043049458306E-3</v>
      </c>
    </row>
    <row r="120" spans="1:21">
      <c r="A120" s="1" t="s">
        <v>20</v>
      </c>
      <c r="B120" s="1">
        <v>784.58507999999995</v>
      </c>
      <c r="C120" s="1">
        <v>842.59165999999993</v>
      </c>
      <c r="D120" s="2" t="s">
        <v>161</v>
      </c>
      <c r="E120" s="2" t="s">
        <v>28</v>
      </c>
      <c r="F120" s="2" t="s">
        <v>0</v>
      </c>
      <c r="G120" s="1">
        <v>842.62694999999997</v>
      </c>
      <c r="H120" s="2" t="s">
        <v>280</v>
      </c>
      <c r="I120" s="2" t="s">
        <v>252</v>
      </c>
      <c r="J120" s="2" t="s">
        <v>38</v>
      </c>
      <c r="K120" s="1">
        <v>11</v>
      </c>
      <c r="M120" s="6">
        <v>0.2001922949391686</v>
      </c>
      <c r="N120" s="6">
        <v>0.20772371255893193</v>
      </c>
      <c r="O120" s="6">
        <v>0.21356405823156396</v>
      </c>
      <c r="P120" s="6">
        <v>0.20585450299838456</v>
      </c>
      <c r="Q120" s="6">
        <v>0.1956472557008766</v>
      </c>
      <c r="S120" s="6">
        <f>AVERAGE(M120:Q120)</f>
        <v>0.20459636488578514</v>
      </c>
      <c r="T120" s="1">
        <f>_xlfn.STDEV.P(M120:Q120)</f>
        <v>6.1849030100906699E-3</v>
      </c>
      <c r="U120" s="11">
        <f>T120/S120</f>
        <v>3.0229779563988635E-2</v>
      </c>
    </row>
    <row r="121" spans="1:21">
      <c r="A121" s="1" t="s">
        <v>20</v>
      </c>
      <c r="B121" s="1">
        <v>784.58507999999995</v>
      </c>
      <c r="C121" s="1">
        <v>842.59165999999993</v>
      </c>
      <c r="D121" s="2" t="s">
        <v>164</v>
      </c>
      <c r="E121" s="2" t="s">
        <v>1</v>
      </c>
      <c r="F121" s="2" t="s">
        <v>92</v>
      </c>
      <c r="G121" s="1">
        <v>842.62694999999997</v>
      </c>
      <c r="H121" s="2" t="s">
        <v>282</v>
      </c>
      <c r="K121" s="1" t="s">
        <v>111</v>
      </c>
      <c r="S121" s="6"/>
    </row>
    <row r="122" spans="1:21">
      <c r="A122" s="1" t="s">
        <v>21</v>
      </c>
      <c r="B122" s="1">
        <v>786.60073</v>
      </c>
      <c r="C122" s="1">
        <v>844.60730999999998</v>
      </c>
      <c r="D122" s="1" t="s">
        <v>430</v>
      </c>
      <c r="E122" s="2" t="s">
        <v>28</v>
      </c>
      <c r="F122" s="2" t="s">
        <v>33</v>
      </c>
      <c r="G122" s="1">
        <v>844.64260000000002</v>
      </c>
      <c r="H122" s="2" t="s">
        <v>284</v>
      </c>
      <c r="K122" s="1" t="s">
        <v>38</v>
      </c>
      <c r="S122" s="6"/>
    </row>
    <row r="123" spans="1:21">
      <c r="A123" s="1" t="s">
        <v>21</v>
      </c>
      <c r="B123" s="1">
        <v>786.60073</v>
      </c>
      <c r="C123" s="1">
        <v>844.60730999999998</v>
      </c>
      <c r="D123" s="1" t="s">
        <v>169</v>
      </c>
      <c r="E123" s="2" t="s">
        <v>0</v>
      </c>
      <c r="F123" s="2" t="s">
        <v>0</v>
      </c>
      <c r="G123" s="1">
        <v>844.64260000000002</v>
      </c>
      <c r="H123" s="2" t="s">
        <v>260</v>
      </c>
      <c r="J123" s="1">
        <v>9</v>
      </c>
      <c r="K123" s="1">
        <v>9</v>
      </c>
      <c r="M123" s="6">
        <v>0.80771475528861592</v>
      </c>
      <c r="N123" s="6">
        <v>0.79905613287989785</v>
      </c>
      <c r="O123" s="6">
        <v>0.79134930610426846</v>
      </c>
      <c r="P123" s="6">
        <v>0.80140938533445405</v>
      </c>
      <c r="Q123" s="6">
        <v>0.80142941031582282</v>
      </c>
      <c r="S123" s="6">
        <f>AVERAGE(M123:Q123)</f>
        <v>0.80019179798461193</v>
      </c>
      <c r="T123" s="1">
        <f>_xlfn.STDEV.P(M123:Q123)</f>
        <v>5.2742485288187401E-3</v>
      </c>
      <c r="U123" s="11">
        <f>T123/S123</f>
        <v>6.5912304301326595E-3</v>
      </c>
    </row>
    <row r="124" spans="1:21">
      <c r="A124" s="1" t="s">
        <v>21</v>
      </c>
      <c r="B124" s="1">
        <v>786.60073</v>
      </c>
      <c r="C124" s="1">
        <v>844.60730999999998</v>
      </c>
      <c r="D124" s="1" t="s">
        <v>169</v>
      </c>
      <c r="E124" s="2" t="s">
        <v>0</v>
      </c>
      <c r="F124" s="2" t="s">
        <v>0</v>
      </c>
      <c r="G124" s="1">
        <v>844.64260000000002</v>
      </c>
      <c r="H124" s="2" t="s">
        <v>285</v>
      </c>
      <c r="J124" s="1">
        <v>11</v>
      </c>
      <c r="K124" s="1">
        <v>11</v>
      </c>
      <c r="M124" s="6">
        <v>0.19228524471138397</v>
      </c>
      <c r="N124" s="6">
        <v>0.20094386712010218</v>
      </c>
      <c r="O124" s="6">
        <v>0.20865069389573157</v>
      </c>
      <c r="P124" s="6">
        <v>0.19859061466554598</v>
      </c>
      <c r="Q124" s="6">
        <v>0.19857058968417718</v>
      </c>
      <c r="S124" s="6">
        <f>AVERAGE(M124:Q124)</f>
        <v>0.19980820201538815</v>
      </c>
      <c r="T124" s="1">
        <f>_xlfn.STDEV.P(M124:Q124)</f>
        <v>5.27424852881878E-3</v>
      </c>
      <c r="U124" s="11">
        <f>T124/S124</f>
        <v>2.6396556675949596E-2</v>
      </c>
    </row>
    <row r="125" spans="1:21">
      <c r="A125" s="1" t="s">
        <v>22</v>
      </c>
      <c r="B125" s="1">
        <v>788.61638000000005</v>
      </c>
      <c r="C125" s="1">
        <v>846.62296000000003</v>
      </c>
      <c r="D125" s="2" t="s">
        <v>171</v>
      </c>
      <c r="E125" s="2" t="s">
        <v>33</v>
      </c>
      <c r="F125" s="2" t="s">
        <v>0</v>
      </c>
      <c r="G125" s="1">
        <v>846.65825000000007</v>
      </c>
      <c r="H125" s="2" t="s">
        <v>235</v>
      </c>
      <c r="K125" s="1">
        <v>9</v>
      </c>
      <c r="M125" s="6">
        <v>0.73694038373534354</v>
      </c>
      <c r="N125" s="6">
        <v>0.73060268823043206</v>
      </c>
      <c r="O125" s="6">
        <v>0.76483818594459407</v>
      </c>
      <c r="P125" s="6">
        <v>0.76611095791487926</v>
      </c>
      <c r="Q125" s="6">
        <v>0.77386645344996785</v>
      </c>
      <c r="S125" s="6">
        <f>AVERAGE(M125:Q125)</f>
        <v>0.75447173385504329</v>
      </c>
      <c r="T125" s="1">
        <f>_xlfn.STDEV.P(M125:Q125)</f>
        <v>1.7298379056171917E-2</v>
      </c>
      <c r="U125" s="11">
        <f>T125/S125</f>
        <v>2.2927802699491795E-2</v>
      </c>
    </row>
    <row r="126" spans="1:21">
      <c r="A126" s="1" t="s">
        <v>22</v>
      </c>
      <c r="B126" s="1">
        <v>788.61638000000005</v>
      </c>
      <c r="C126" s="1">
        <v>846.62296000000003</v>
      </c>
      <c r="D126" s="2" t="s">
        <v>171</v>
      </c>
      <c r="E126" s="2" t="s">
        <v>33</v>
      </c>
      <c r="F126" s="2" t="s">
        <v>0</v>
      </c>
      <c r="G126" s="1">
        <v>846.65825000000007</v>
      </c>
      <c r="H126" s="2" t="s">
        <v>286</v>
      </c>
      <c r="K126" s="1">
        <v>11</v>
      </c>
      <c r="M126" s="6">
        <v>0.26305961626465657</v>
      </c>
      <c r="N126" s="6">
        <v>0.26939731176956794</v>
      </c>
      <c r="O126" s="6">
        <v>0.23516181405540584</v>
      </c>
      <c r="P126" s="6">
        <v>0.23388904208512074</v>
      </c>
      <c r="Q126" s="6">
        <v>0.22613354655003212</v>
      </c>
      <c r="S126" s="6">
        <f>AVERAGE(M126:Q126)</f>
        <v>0.24552826614495663</v>
      </c>
      <c r="T126" s="1">
        <f>_xlfn.STDEV.P(M126:Q126)</f>
        <v>1.7298379056171955E-2</v>
      </c>
      <c r="U126" s="11">
        <f>T126/S126</f>
        <v>7.0453717316438111E-2</v>
      </c>
    </row>
    <row r="127" spans="1:21">
      <c r="A127" s="1" t="s">
        <v>349</v>
      </c>
      <c r="B127" s="1">
        <v>792.590167449212</v>
      </c>
      <c r="C127" s="1">
        <v>850.59674744921199</v>
      </c>
      <c r="D127" s="5">
        <v>327</v>
      </c>
      <c r="E127" s="2" t="s">
        <v>102</v>
      </c>
      <c r="F127" s="2" t="s">
        <v>35</v>
      </c>
      <c r="G127" s="1">
        <v>850.63203744921202</v>
      </c>
      <c r="H127" s="2"/>
      <c r="M127" s="6"/>
      <c r="S127" s="6"/>
    </row>
    <row r="128" spans="1:21">
      <c r="A128" s="1" t="s">
        <v>77</v>
      </c>
      <c r="B128" s="1">
        <v>796.58507999999995</v>
      </c>
      <c r="C128" s="1">
        <v>854.59165999999993</v>
      </c>
      <c r="D128" s="2" t="s">
        <v>182</v>
      </c>
      <c r="E128" s="2" t="s">
        <v>31</v>
      </c>
      <c r="F128" s="2" t="s">
        <v>32</v>
      </c>
      <c r="G128" s="1">
        <v>854.62694999999997</v>
      </c>
      <c r="H128" s="2" t="s">
        <v>289</v>
      </c>
      <c r="K128" s="1" t="s">
        <v>40</v>
      </c>
      <c r="S128" s="6"/>
    </row>
    <row r="129" spans="1:21">
      <c r="A129" s="1" t="s">
        <v>351</v>
      </c>
      <c r="B129" s="1">
        <v>796.62146757801202</v>
      </c>
      <c r="C129" s="1">
        <v>854.628047578012</v>
      </c>
      <c r="D129" s="1">
        <v>331</v>
      </c>
      <c r="E129" s="2" t="s">
        <v>102</v>
      </c>
      <c r="F129" s="2" t="s">
        <v>98</v>
      </c>
      <c r="G129" s="1">
        <v>854.66333757801203</v>
      </c>
      <c r="S129" s="6"/>
    </row>
    <row r="130" spans="1:21">
      <c r="A130" s="1" t="s">
        <v>351</v>
      </c>
      <c r="B130" s="1">
        <v>796.62146757801202</v>
      </c>
      <c r="C130" s="1">
        <v>854.628047578012</v>
      </c>
      <c r="D130" s="1" t="s">
        <v>199</v>
      </c>
      <c r="E130" s="2" t="s">
        <v>33</v>
      </c>
      <c r="F130" s="2" t="s">
        <v>32</v>
      </c>
      <c r="G130" s="1">
        <v>854.66333757801203</v>
      </c>
      <c r="S130" s="6"/>
    </row>
    <row r="131" spans="1:21">
      <c r="A131" s="1" t="s">
        <v>79</v>
      </c>
      <c r="B131" s="1">
        <v>800.61638000000005</v>
      </c>
      <c r="C131" s="1">
        <v>858.62296000000003</v>
      </c>
      <c r="D131" s="2" t="s">
        <v>405</v>
      </c>
      <c r="E131" s="2" t="s">
        <v>28</v>
      </c>
      <c r="F131" s="2" t="s">
        <v>99</v>
      </c>
      <c r="G131" s="1">
        <v>858.65825000000007</v>
      </c>
      <c r="S131" s="6"/>
    </row>
    <row r="132" spans="1:21">
      <c r="A132" s="1" t="s">
        <v>80</v>
      </c>
      <c r="B132" s="1">
        <v>804.55377999999996</v>
      </c>
      <c r="C132" s="1">
        <v>862.56035999999995</v>
      </c>
      <c r="D132" s="2" t="s">
        <v>184</v>
      </c>
      <c r="E132" s="2" t="s">
        <v>27</v>
      </c>
      <c r="F132" s="2" t="s">
        <v>35</v>
      </c>
      <c r="G132" s="1">
        <v>862.59564999999998</v>
      </c>
      <c r="H132" s="1" t="s">
        <v>431</v>
      </c>
      <c r="I132" s="1" t="s">
        <v>292</v>
      </c>
      <c r="J132" s="1">
        <v>7</v>
      </c>
      <c r="K132" s="1" t="s">
        <v>42</v>
      </c>
      <c r="M132" s="6"/>
      <c r="N132" s="6"/>
      <c r="O132" s="6"/>
      <c r="P132" s="6"/>
      <c r="Q132" s="6"/>
      <c r="S132" s="6"/>
    </row>
    <row r="133" spans="1:21">
      <c r="A133" s="1" t="s">
        <v>80</v>
      </c>
      <c r="B133" s="1">
        <v>804.55377999999996</v>
      </c>
      <c r="C133" s="1">
        <v>862.56035999999995</v>
      </c>
      <c r="D133" s="2" t="s">
        <v>184</v>
      </c>
      <c r="E133" s="2" t="s">
        <v>27</v>
      </c>
      <c r="F133" s="2" t="s">
        <v>35</v>
      </c>
      <c r="G133" s="1">
        <v>862.59564999999998</v>
      </c>
      <c r="H133" s="1" t="s">
        <v>291</v>
      </c>
      <c r="I133" s="1" t="s">
        <v>292</v>
      </c>
      <c r="J133" s="1">
        <v>9</v>
      </c>
      <c r="K133" s="1" t="s">
        <v>42</v>
      </c>
      <c r="M133" s="6"/>
      <c r="N133" s="6"/>
      <c r="O133" s="6"/>
      <c r="P133" s="6"/>
      <c r="Q133" s="6"/>
      <c r="S133" s="6"/>
    </row>
    <row r="134" spans="1:21">
      <c r="A134" s="1" t="s">
        <v>81</v>
      </c>
      <c r="B134" s="1">
        <v>806.56943000000001</v>
      </c>
      <c r="C134" s="1">
        <v>864.57601</v>
      </c>
      <c r="D134" s="2" t="s">
        <v>188</v>
      </c>
      <c r="E134" s="2" t="s">
        <v>1</v>
      </c>
      <c r="F134" s="2" t="s">
        <v>35</v>
      </c>
      <c r="G134" s="1">
        <v>864.61130000000003</v>
      </c>
      <c r="H134" s="2" t="s">
        <v>293</v>
      </c>
      <c r="K134" s="1" t="s">
        <v>42</v>
      </c>
      <c r="M134" s="6"/>
      <c r="N134" s="6"/>
      <c r="O134" s="6"/>
      <c r="P134" s="6"/>
      <c r="Q134" s="6"/>
      <c r="S134" s="6"/>
    </row>
    <row r="135" spans="1:21">
      <c r="A135" s="1" t="s">
        <v>23</v>
      </c>
      <c r="B135" s="1">
        <v>808.58507999999995</v>
      </c>
      <c r="C135" s="1">
        <v>866.59165999999993</v>
      </c>
      <c r="D135" s="2" t="s">
        <v>193</v>
      </c>
      <c r="E135" s="2" t="s">
        <v>0</v>
      </c>
      <c r="F135" s="2" t="s">
        <v>32</v>
      </c>
      <c r="G135" s="1">
        <v>866.62694999999997</v>
      </c>
      <c r="H135" s="2" t="s">
        <v>270</v>
      </c>
      <c r="I135" s="2" t="s">
        <v>298</v>
      </c>
      <c r="J135" s="1">
        <v>9</v>
      </c>
      <c r="K135" s="2" t="s">
        <v>40</v>
      </c>
      <c r="M135" s="6">
        <v>0.87046639935227776</v>
      </c>
      <c r="N135" s="6">
        <v>0.85801584090970662</v>
      </c>
      <c r="O135" s="6">
        <v>0.8547178763402713</v>
      </c>
      <c r="P135" s="6">
        <v>0.86748302786715625</v>
      </c>
      <c r="Q135" s="6">
        <v>0.86069336624140114</v>
      </c>
      <c r="S135" s="6">
        <f>AVERAGE(M135:Q135)</f>
        <v>0.86227530214216264</v>
      </c>
      <c r="T135" s="1">
        <f>_xlfn.STDEV.P(M135:Q135)</f>
        <v>5.8647198853538241E-3</v>
      </c>
      <c r="U135" s="11">
        <f>T135/S135</f>
        <v>6.801447137340033E-3</v>
      </c>
    </row>
    <row r="136" spans="1:21">
      <c r="A136" s="1" t="s">
        <v>23</v>
      </c>
      <c r="B136" s="1">
        <v>808.58507999999995</v>
      </c>
      <c r="C136" s="1">
        <v>866.59165999999993</v>
      </c>
      <c r="D136" s="2" t="s">
        <v>193</v>
      </c>
      <c r="E136" s="2" t="s">
        <v>0</v>
      </c>
      <c r="F136" s="2" t="s">
        <v>32</v>
      </c>
      <c r="G136" s="1">
        <v>866.62694999999997</v>
      </c>
      <c r="H136" s="2" t="s">
        <v>299</v>
      </c>
      <c r="I136" s="2" t="s">
        <v>298</v>
      </c>
      <c r="J136" s="1">
        <v>11</v>
      </c>
      <c r="K136" s="2" t="s">
        <v>40</v>
      </c>
      <c r="M136" s="6">
        <v>0.12953360064772235</v>
      </c>
      <c r="N136" s="6">
        <v>0.14198415909029341</v>
      </c>
      <c r="O136" s="6">
        <v>0.14528212365972873</v>
      </c>
      <c r="P136" s="6">
        <v>0.13251697213284372</v>
      </c>
      <c r="Q136" s="6">
        <v>0.13930663375859875</v>
      </c>
      <c r="S136" s="6">
        <f>AVERAGE(M136:Q136)</f>
        <v>0.13772469785783739</v>
      </c>
      <c r="T136" s="1">
        <f>_xlfn.STDEV.P(M136:Q136)</f>
        <v>5.8647198853538042E-3</v>
      </c>
      <c r="U136" s="11">
        <f>T136/S136</f>
        <v>4.2582920685783628E-2</v>
      </c>
    </row>
    <row r="137" spans="1:21">
      <c r="A137" s="1" t="s">
        <v>23</v>
      </c>
      <c r="B137" s="1">
        <v>808.58507999999995</v>
      </c>
      <c r="C137" s="1">
        <v>866.59165999999993</v>
      </c>
      <c r="D137" s="2" t="s">
        <v>196</v>
      </c>
      <c r="E137" s="2" t="s">
        <v>1</v>
      </c>
      <c r="F137" s="2" t="s">
        <v>95</v>
      </c>
      <c r="G137" s="1">
        <v>866.62694999999997</v>
      </c>
      <c r="H137" s="2" t="s">
        <v>296</v>
      </c>
      <c r="K137" s="1" t="s">
        <v>112</v>
      </c>
      <c r="S137" s="6"/>
    </row>
    <row r="138" spans="1:21">
      <c r="A138" s="1" t="s">
        <v>82</v>
      </c>
      <c r="B138" s="1">
        <v>810.60073</v>
      </c>
      <c r="C138" s="1">
        <v>868.60730999999998</v>
      </c>
      <c r="D138" s="2" t="s">
        <v>199</v>
      </c>
      <c r="E138" s="2" t="s">
        <v>33</v>
      </c>
      <c r="F138" s="2" t="s">
        <v>32</v>
      </c>
      <c r="G138" s="1">
        <v>868.64260000000002</v>
      </c>
      <c r="H138" s="2"/>
      <c r="I138" s="2" t="s">
        <v>300</v>
      </c>
      <c r="K138" s="1" t="s">
        <v>40</v>
      </c>
      <c r="S138" s="6"/>
    </row>
    <row r="139" spans="1:21">
      <c r="A139" s="1" t="s">
        <v>83</v>
      </c>
      <c r="B139" s="1">
        <v>812.61638000000005</v>
      </c>
      <c r="C139" s="1">
        <v>870.62296000000003</v>
      </c>
      <c r="D139" s="2" t="s">
        <v>290</v>
      </c>
      <c r="E139" s="2" t="s">
        <v>33</v>
      </c>
      <c r="F139" s="2" t="s">
        <v>92</v>
      </c>
      <c r="G139" s="1">
        <v>870.65825000000007</v>
      </c>
      <c r="H139" s="2"/>
      <c r="I139" s="2" t="s">
        <v>305</v>
      </c>
      <c r="K139" s="1" t="s">
        <v>111</v>
      </c>
      <c r="N139" s="6"/>
      <c r="S139" s="6"/>
    </row>
    <row r="140" spans="1:21">
      <c r="A140" s="1" t="s">
        <v>432</v>
      </c>
      <c r="B140" s="1">
        <v>814.574517384812</v>
      </c>
      <c r="D140" s="2"/>
      <c r="H140" s="2"/>
      <c r="I140" s="2"/>
      <c r="S140" s="6"/>
    </row>
    <row r="141" spans="1:21">
      <c r="A141" s="1" t="s">
        <v>433</v>
      </c>
      <c r="B141" s="1">
        <v>816.590167449212</v>
      </c>
      <c r="C141" s="1">
        <v>874.59674744921199</v>
      </c>
      <c r="D141" s="2"/>
      <c r="G141" s="1">
        <v>874.63203744921202</v>
      </c>
      <c r="H141" s="2"/>
      <c r="I141" s="2"/>
      <c r="S141" s="6"/>
    </row>
    <row r="142" spans="1:21">
      <c r="A142" s="1" t="s">
        <v>434</v>
      </c>
      <c r="B142" s="1">
        <v>818.60581751361201</v>
      </c>
      <c r="C142" s="1">
        <v>876.612397513612</v>
      </c>
      <c r="D142" s="1">
        <v>327</v>
      </c>
      <c r="E142" s="2" t="s">
        <v>429</v>
      </c>
      <c r="F142" s="2" t="s">
        <v>35</v>
      </c>
      <c r="G142" s="1">
        <v>876.64768751361203</v>
      </c>
      <c r="H142" s="2"/>
      <c r="I142" s="2"/>
      <c r="S142" s="6"/>
    </row>
    <row r="143" spans="1:21">
      <c r="A143" s="1" t="s">
        <v>435</v>
      </c>
      <c r="B143" s="1">
        <v>820.62147000000004</v>
      </c>
      <c r="C143" s="1">
        <v>878.62805000000003</v>
      </c>
      <c r="D143" s="1">
        <v>327</v>
      </c>
      <c r="E143" s="2" t="s">
        <v>401</v>
      </c>
      <c r="F143" s="2" t="s">
        <v>35</v>
      </c>
      <c r="G143" s="1">
        <v>878.66334000000006</v>
      </c>
      <c r="S143" s="6"/>
    </row>
    <row r="144" spans="1:21">
      <c r="A144" s="1" t="s">
        <v>435</v>
      </c>
      <c r="B144" s="1">
        <v>820.62147000000004</v>
      </c>
      <c r="C144" s="1">
        <v>878.62805000000003</v>
      </c>
      <c r="D144" s="1">
        <v>329</v>
      </c>
      <c r="E144" s="2" t="s">
        <v>429</v>
      </c>
      <c r="F144" s="2" t="s">
        <v>95</v>
      </c>
      <c r="G144" s="1">
        <v>878.66334000000006</v>
      </c>
      <c r="S144" s="6"/>
    </row>
    <row r="145" spans="1:21">
      <c r="A145" s="1" t="s">
        <v>87</v>
      </c>
      <c r="B145" s="1">
        <v>824.61638000000005</v>
      </c>
      <c r="C145" s="1">
        <v>882.62296000000003</v>
      </c>
      <c r="D145" s="1" t="s">
        <v>207</v>
      </c>
      <c r="E145" s="2" t="s">
        <v>99</v>
      </c>
      <c r="F145" s="2" t="s">
        <v>32</v>
      </c>
      <c r="G145" s="1">
        <v>882.65825000000007</v>
      </c>
      <c r="S145" s="6"/>
    </row>
    <row r="146" spans="1:21">
      <c r="A146" s="1" t="s">
        <v>436</v>
      </c>
      <c r="B146" s="1">
        <v>830.56943200481203</v>
      </c>
      <c r="C146" s="1">
        <v>888.57601200481201</v>
      </c>
      <c r="G146" s="1">
        <v>888.61130200481205</v>
      </c>
      <c r="S146" s="6"/>
    </row>
    <row r="147" spans="1:21">
      <c r="A147" s="1" t="s">
        <v>24</v>
      </c>
      <c r="B147" s="1">
        <v>832.58508206921204</v>
      </c>
      <c r="C147" s="1">
        <v>890.59166206921202</v>
      </c>
      <c r="D147" s="2" t="s">
        <v>212</v>
      </c>
      <c r="E147" s="2" t="s">
        <v>0</v>
      </c>
      <c r="F147" s="2" t="s">
        <v>35</v>
      </c>
      <c r="G147" s="1">
        <v>890.62695206921205</v>
      </c>
      <c r="S147" s="6"/>
    </row>
    <row r="148" spans="1:21">
      <c r="A148" s="1" t="s">
        <v>88</v>
      </c>
      <c r="B148" s="1">
        <v>834.60073213361204</v>
      </c>
      <c r="C148" s="1">
        <v>892.60731213361203</v>
      </c>
      <c r="D148" s="2" t="s">
        <v>215</v>
      </c>
      <c r="E148" s="2" t="s">
        <v>33</v>
      </c>
      <c r="F148" s="2" t="s">
        <v>35</v>
      </c>
      <c r="G148" s="1">
        <v>892.64260213361206</v>
      </c>
      <c r="I148" s="2" t="s">
        <v>311</v>
      </c>
      <c r="K148" s="2" t="s">
        <v>42</v>
      </c>
      <c r="S148" s="6"/>
    </row>
    <row r="149" spans="1:21">
      <c r="A149" s="1" t="s">
        <v>437</v>
      </c>
      <c r="B149" s="1">
        <v>836.61638219801205</v>
      </c>
      <c r="C149" s="1">
        <v>894.62296219801203</v>
      </c>
      <c r="D149" s="2" t="s">
        <v>217</v>
      </c>
      <c r="E149" s="2" t="s">
        <v>33</v>
      </c>
      <c r="F149" s="2" t="s">
        <v>95</v>
      </c>
      <c r="G149" s="1">
        <v>894.65825219801206</v>
      </c>
      <c r="H149" s="2" t="s">
        <v>438</v>
      </c>
      <c r="K149" s="2" t="s">
        <v>112</v>
      </c>
      <c r="M149" s="6">
        <v>0.797806262340092</v>
      </c>
      <c r="N149" s="6">
        <v>0.77390300750587737</v>
      </c>
      <c r="O149" s="6">
        <v>0.7678198026817028</v>
      </c>
      <c r="P149" s="6">
        <v>0.75373067031203733</v>
      </c>
      <c r="Q149" s="6">
        <v>0.77800235478807711</v>
      </c>
      <c r="S149" s="6">
        <f>AVERAGE(M149:Q149)</f>
        <v>0.77425241952555734</v>
      </c>
      <c r="T149" s="1">
        <f>_xlfn.STDEV.P(M149:Q149)</f>
        <v>1.4363066279919774E-2</v>
      </c>
      <c r="U149" s="11">
        <f>T149/S149</f>
        <v>1.8550883300721365E-2</v>
      </c>
    </row>
    <row r="150" spans="1:21">
      <c r="A150" s="1" t="s">
        <v>437</v>
      </c>
      <c r="B150" s="1">
        <v>836.61638219801205</v>
      </c>
      <c r="C150" s="1">
        <v>894.62296219801203</v>
      </c>
      <c r="D150" s="2" t="s">
        <v>217</v>
      </c>
      <c r="E150" s="2" t="s">
        <v>33</v>
      </c>
      <c r="F150" s="2" t="s">
        <v>95</v>
      </c>
      <c r="G150" s="1">
        <v>894.65825219801206</v>
      </c>
      <c r="H150" s="2" t="s">
        <v>439</v>
      </c>
      <c r="K150" s="2" t="s">
        <v>115</v>
      </c>
      <c r="M150" s="6">
        <v>0.20219373765990803</v>
      </c>
      <c r="N150" s="6">
        <v>0.22609699249412263</v>
      </c>
      <c r="O150" s="6">
        <v>0.23218019731829709</v>
      </c>
      <c r="P150" s="6">
        <v>0.2462693296879627</v>
      </c>
      <c r="Q150" s="6">
        <v>0.22199764521192286</v>
      </c>
      <c r="S150" s="6">
        <f>AVERAGE(M150:Q150)</f>
        <v>0.22574758047444266</v>
      </c>
      <c r="T150" s="1">
        <f>_xlfn.STDEV.P(M150:Q150)</f>
        <v>1.4363066279919763E-2</v>
      </c>
      <c r="U150" s="11">
        <f>T150/S150</f>
        <v>6.3624452805800216E-2</v>
      </c>
    </row>
    <row r="151" spans="1:21">
      <c r="A151" s="1" t="s">
        <v>437</v>
      </c>
      <c r="B151" s="1">
        <v>836.61638219801205</v>
      </c>
      <c r="C151" s="1">
        <v>894.62296219801203</v>
      </c>
      <c r="D151" s="2" t="s">
        <v>440</v>
      </c>
      <c r="E151" s="2" t="s">
        <v>32</v>
      </c>
      <c r="F151" s="2" t="s">
        <v>34</v>
      </c>
      <c r="G151" s="1">
        <v>894.65825219801206</v>
      </c>
      <c r="H151" s="2" t="s">
        <v>441</v>
      </c>
      <c r="I151" s="1" t="s">
        <v>299</v>
      </c>
      <c r="J151" s="1" t="s">
        <v>40</v>
      </c>
      <c r="K151" s="1">
        <v>11</v>
      </c>
      <c r="M151" s="6">
        <v>0.76812078657229321</v>
      </c>
      <c r="N151" s="6">
        <v>0.72174717484035789</v>
      </c>
      <c r="O151" s="6">
        <v>0.74003956931601544</v>
      </c>
      <c r="P151" s="6">
        <v>0.74763397701976853</v>
      </c>
      <c r="Q151" s="6">
        <v>0.75946090938968458</v>
      </c>
      <c r="S151" s="6">
        <f>AVERAGE(M151:Q151)</f>
        <v>0.747400483427624</v>
      </c>
      <c r="T151" s="1">
        <f>_xlfn.STDEV.P(M151:Q151)</f>
        <v>1.6044404969227658E-2</v>
      </c>
      <c r="U151" s="11">
        <f>T151/S151</f>
        <v>2.1466944864213952E-2</v>
      </c>
    </row>
    <row r="152" spans="1:21">
      <c r="A152" s="1" t="s">
        <v>437</v>
      </c>
      <c r="B152" s="1">
        <v>836.61638219801205</v>
      </c>
      <c r="C152" s="1">
        <v>894.62296219801203</v>
      </c>
      <c r="D152" s="2" t="s">
        <v>440</v>
      </c>
      <c r="E152" s="2" t="s">
        <v>32</v>
      </c>
      <c r="F152" s="2" t="s">
        <v>34</v>
      </c>
      <c r="G152" s="1">
        <v>894.65825219801206</v>
      </c>
      <c r="H152" s="2" t="s">
        <v>441</v>
      </c>
      <c r="I152" s="1" t="s">
        <v>442</v>
      </c>
      <c r="J152" s="1" t="s">
        <v>40</v>
      </c>
      <c r="K152" s="1">
        <v>13</v>
      </c>
      <c r="M152" s="6">
        <v>0.23187921342770668</v>
      </c>
      <c r="N152" s="6">
        <v>0.27825282515964206</v>
      </c>
      <c r="O152" s="6">
        <v>0.25996043068398461</v>
      </c>
      <c r="P152" s="6">
        <v>0.25236602298023159</v>
      </c>
      <c r="Q152" s="6">
        <v>0.24053909061031542</v>
      </c>
      <c r="S152" s="6">
        <f>AVERAGE(M152:Q152)</f>
        <v>0.25259951657237611</v>
      </c>
      <c r="T152" s="1">
        <f>_xlfn.STDEV.P(M152:Q152)</f>
        <v>1.6044404969227672E-2</v>
      </c>
      <c r="U152" s="11">
        <f>T152/S152</f>
        <v>6.3517164193109404E-2</v>
      </c>
    </row>
    <row r="153" spans="1:21">
      <c r="A153" s="1" t="s">
        <v>89</v>
      </c>
      <c r="B153" s="1">
        <v>838.63202999999999</v>
      </c>
      <c r="C153" s="1">
        <v>896.63860999999997</v>
      </c>
      <c r="D153" s="2" t="s">
        <v>223</v>
      </c>
      <c r="E153" s="2" t="s">
        <v>33</v>
      </c>
      <c r="F153" s="2" t="s">
        <v>98</v>
      </c>
      <c r="G153" s="1">
        <v>896.6739</v>
      </c>
      <c r="I153" s="2" t="s">
        <v>312</v>
      </c>
      <c r="K153" s="2"/>
      <c r="S153" s="6"/>
    </row>
    <row r="154" spans="1:21">
      <c r="A154" s="1" t="s">
        <v>89</v>
      </c>
      <c r="B154" s="1">
        <v>838.63202999999999</v>
      </c>
      <c r="C154" s="1">
        <v>896.63860999999997</v>
      </c>
      <c r="D154" s="2" t="s">
        <v>225</v>
      </c>
      <c r="E154" s="2" t="s">
        <v>32</v>
      </c>
      <c r="F154" s="2" t="s">
        <v>100</v>
      </c>
      <c r="G154" s="1">
        <v>896.6739</v>
      </c>
      <c r="H154" s="2" t="s">
        <v>312</v>
      </c>
      <c r="J154" s="2" t="s">
        <v>40</v>
      </c>
      <c r="S154" s="6"/>
    </row>
    <row r="155" spans="1:21">
      <c r="S155" s="6"/>
    </row>
    <row r="156" spans="1:21">
      <c r="A156" s="1" t="s">
        <v>443</v>
      </c>
      <c r="B156" s="1">
        <v>689.55920000000003</v>
      </c>
      <c r="C156" s="1">
        <v>747.56578000000002</v>
      </c>
      <c r="D156" s="1">
        <v>449</v>
      </c>
      <c r="E156" s="2" t="s">
        <v>367</v>
      </c>
      <c r="F156" s="2" t="s">
        <v>36</v>
      </c>
      <c r="G156" s="1">
        <v>747.60107000000005</v>
      </c>
      <c r="S156" s="6"/>
    </row>
    <row r="157" spans="1:21">
      <c r="A157" s="1" t="s">
        <v>353</v>
      </c>
      <c r="B157" s="1">
        <v>701.55920000000003</v>
      </c>
      <c r="C157" s="1">
        <v>759.56578000000002</v>
      </c>
      <c r="D157" s="1">
        <v>447</v>
      </c>
      <c r="E157" s="2" t="s">
        <v>364</v>
      </c>
      <c r="F157" s="2" t="s">
        <v>1</v>
      </c>
      <c r="G157" s="1">
        <v>759.60107000000005</v>
      </c>
      <c r="H157" s="1" t="s">
        <v>313</v>
      </c>
      <c r="J157" s="1" t="s">
        <v>45</v>
      </c>
      <c r="S157" s="6"/>
    </row>
    <row r="158" spans="1:21">
      <c r="A158" s="1" t="s">
        <v>354</v>
      </c>
      <c r="B158" s="1">
        <v>703.57484999999997</v>
      </c>
      <c r="C158" s="1">
        <v>761.58142999999995</v>
      </c>
      <c r="D158" s="1">
        <v>449</v>
      </c>
      <c r="E158" s="2" t="s">
        <v>367</v>
      </c>
      <c r="F158" s="2" t="s">
        <v>1</v>
      </c>
      <c r="G158" s="1">
        <v>761.61671999999999</v>
      </c>
      <c r="S158" s="6"/>
    </row>
    <row r="159" spans="1:21">
      <c r="A159" s="1" t="s">
        <v>356</v>
      </c>
      <c r="B159" s="1">
        <v>729.59050000000002</v>
      </c>
      <c r="C159" s="1">
        <v>787.59708000000001</v>
      </c>
      <c r="E159" s="2" t="s">
        <v>364</v>
      </c>
      <c r="F159" s="2" t="s">
        <v>33</v>
      </c>
      <c r="G159" s="1">
        <v>787.63237000000004</v>
      </c>
      <c r="H159" s="1" t="s">
        <v>314</v>
      </c>
      <c r="J159" s="1" t="s">
        <v>45</v>
      </c>
      <c r="S159" s="6"/>
    </row>
    <row r="160" spans="1:21">
      <c r="A160" s="1" t="s">
        <v>357</v>
      </c>
      <c r="B160" s="1">
        <v>731.60614999999996</v>
      </c>
      <c r="C160" s="1">
        <v>789.61272999999994</v>
      </c>
      <c r="G160" s="1">
        <v>789.64801999999997</v>
      </c>
      <c r="S160" s="6"/>
    </row>
    <row r="161" spans="1:21">
      <c r="A161" s="1" t="s">
        <v>444</v>
      </c>
      <c r="B161" s="1">
        <v>757.62180000000001</v>
      </c>
      <c r="C161" s="1">
        <v>815.62837999999999</v>
      </c>
      <c r="E161" s="2" t="s">
        <v>364</v>
      </c>
      <c r="F161" s="2" t="s">
        <v>100</v>
      </c>
      <c r="G161" s="1">
        <v>815.66367000000002</v>
      </c>
      <c r="H161" s="1" t="s">
        <v>445</v>
      </c>
      <c r="J161" s="1" t="s">
        <v>45</v>
      </c>
      <c r="S161" s="6"/>
    </row>
    <row r="162" spans="1:21">
      <c r="A162" s="1" t="s">
        <v>358</v>
      </c>
      <c r="B162" s="1">
        <v>759.63744999999994</v>
      </c>
      <c r="C162" s="1">
        <v>817.64402999999993</v>
      </c>
      <c r="G162" s="1">
        <v>817.67931999999996</v>
      </c>
      <c r="S162" s="6"/>
    </row>
    <row r="163" spans="1:21">
      <c r="A163" s="1" t="s">
        <v>446</v>
      </c>
      <c r="B163" s="1">
        <v>773.65309999999999</v>
      </c>
      <c r="C163" s="1">
        <v>831.65967999999998</v>
      </c>
      <c r="G163" s="1">
        <v>831.69497000000001</v>
      </c>
      <c r="S163" s="6"/>
    </row>
    <row r="164" spans="1:21">
      <c r="A164" s="1" t="s">
        <v>446</v>
      </c>
      <c r="B164" s="1">
        <v>773.65309999999999</v>
      </c>
      <c r="C164" s="1">
        <v>831.65967999999998</v>
      </c>
      <c r="G164" s="1">
        <v>831.69497000000001</v>
      </c>
      <c r="S164" s="6"/>
    </row>
    <row r="165" spans="1:21">
      <c r="A165" s="1" t="s">
        <v>359</v>
      </c>
      <c r="B165" s="1">
        <v>785.65309999999999</v>
      </c>
      <c r="C165" s="1">
        <v>843.65967999999998</v>
      </c>
      <c r="E165" s="2" t="s">
        <v>367</v>
      </c>
      <c r="F165" s="2" t="s">
        <v>447</v>
      </c>
      <c r="G165" s="1">
        <v>843.69497000000001</v>
      </c>
      <c r="H165" s="1" t="s">
        <v>317</v>
      </c>
      <c r="J165" s="1" t="s">
        <v>47</v>
      </c>
      <c r="S165" s="6"/>
    </row>
    <row r="166" spans="1:21">
      <c r="A166" s="1" t="s">
        <v>360</v>
      </c>
      <c r="B166" s="1">
        <v>787.66875000000005</v>
      </c>
      <c r="C166" s="1">
        <v>845.67533000000003</v>
      </c>
      <c r="D166" s="1">
        <v>449</v>
      </c>
      <c r="E166" s="2" t="s">
        <v>367</v>
      </c>
      <c r="F166" s="2" t="s">
        <v>448</v>
      </c>
      <c r="G166" s="1">
        <v>845.71062000000006</v>
      </c>
      <c r="H166" s="2"/>
      <c r="J166" s="2"/>
      <c r="S166" s="6"/>
    </row>
    <row r="167" spans="1:21">
      <c r="A167" s="1" t="s">
        <v>361</v>
      </c>
      <c r="B167" s="1">
        <v>811.66875000000005</v>
      </c>
      <c r="C167" s="1">
        <v>869.67533000000003</v>
      </c>
      <c r="D167" s="1">
        <v>447</v>
      </c>
      <c r="E167" s="2" t="s">
        <v>364</v>
      </c>
      <c r="F167" s="2" t="s">
        <v>366</v>
      </c>
      <c r="G167" s="1">
        <v>869.71062000000006</v>
      </c>
      <c r="H167" s="2" t="s">
        <v>318</v>
      </c>
      <c r="I167" s="1" t="s">
        <v>319</v>
      </c>
      <c r="J167" s="2" t="s">
        <v>46</v>
      </c>
      <c r="K167" s="1" t="s">
        <v>45</v>
      </c>
      <c r="S167" s="6"/>
    </row>
    <row r="168" spans="1:21">
      <c r="A168" s="1" t="s">
        <v>361</v>
      </c>
      <c r="B168" s="1">
        <v>811.66875000000005</v>
      </c>
      <c r="C168" s="1">
        <v>869.67533000000003</v>
      </c>
      <c r="D168" s="1">
        <v>449</v>
      </c>
      <c r="E168" s="2" t="s">
        <v>367</v>
      </c>
      <c r="F168" s="2" t="s">
        <v>368</v>
      </c>
      <c r="G168" s="1">
        <v>869.71062000000006</v>
      </c>
      <c r="H168" s="2" t="s">
        <v>321</v>
      </c>
      <c r="J168" s="2" t="s">
        <v>449</v>
      </c>
      <c r="S168" s="6"/>
    </row>
    <row r="169" spans="1:21">
      <c r="A169" s="1" t="s">
        <v>362</v>
      </c>
      <c r="B169" s="1">
        <v>813.68439999999998</v>
      </c>
      <c r="C169" s="1">
        <v>871.69097999999997</v>
      </c>
      <c r="D169" s="1">
        <v>449</v>
      </c>
      <c r="E169" s="2" t="s">
        <v>367</v>
      </c>
      <c r="F169" s="2" t="s">
        <v>366</v>
      </c>
      <c r="G169" s="1">
        <v>871.72627</v>
      </c>
      <c r="H169" s="2" t="s">
        <v>316</v>
      </c>
      <c r="J169" s="2" t="s">
        <v>46</v>
      </c>
      <c r="M169" s="7">
        <v>0.99786999031172885</v>
      </c>
      <c r="N169" s="6">
        <v>0.99670739334152625</v>
      </c>
      <c r="O169" s="6">
        <v>0.9973066619487968</v>
      </c>
      <c r="P169" s="7">
        <v>0.99786999031172885</v>
      </c>
      <c r="Q169" s="6">
        <v>0.99821780495238088</v>
      </c>
      <c r="S169" s="6">
        <f>AVERAGE(N169:O169,Q169)</f>
        <v>0.99741062008090131</v>
      </c>
      <c r="T169" s="1">
        <f>_xlfn.STDEV.P(N169:O169,Q169)</f>
        <v>6.2098914562393464E-4</v>
      </c>
      <c r="U169" s="11">
        <f>T169/S169</f>
        <v>6.2260129691978354E-4</v>
      </c>
    </row>
    <row r="170" spans="1:21">
      <c r="A170" s="1" t="s">
        <v>362</v>
      </c>
      <c r="B170" s="1">
        <v>813.68439999999998</v>
      </c>
      <c r="C170" s="1">
        <v>871.69097999999997</v>
      </c>
      <c r="D170" s="1">
        <v>449</v>
      </c>
      <c r="E170" s="2" t="s">
        <v>367</v>
      </c>
      <c r="F170" s="2" t="s">
        <v>366</v>
      </c>
      <c r="G170" s="1">
        <v>871.72627</v>
      </c>
      <c r="H170" s="2" t="s">
        <v>322</v>
      </c>
      <c r="J170" s="2" t="s">
        <v>47</v>
      </c>
      <c r="M170" s="7">
        <v>2.1300096882711441E-3</v>
      </c>
      <c r="N170" s="6">
        <v>3.2926066584736935E-3</v>
      </c>
      <c r="O170" s="6">
        <v>2.6933380512030366E-3</v>
      </c>
      <c r="P170" s="7">
        <v>2.1300096882711441E-3</v>
      </c>
      <c r="Q170" s="6">
        <v>1.7821950476190752E-3</v>
      </c>
      <c r="S170" s="6">
        <f>AVERAGE(N170:O170,Q170)</f>
        <v>2.5893799190986021E-3</v>
      </c>
      <c r="T170" s="1">
        <f>_xlfn.STDEV.P(N170:O170,Q170)</f>
        <v>6.2098914562392206E-4</v>
      </c>
      <c r="U170" s="11">
        <f>T170/S170</f>
        <v>0.23982156540400479</v>
      </c>
    </row>
    <row r="171" spans="1:21">
      <c r="A171" s="1" t="s">
        <v>362</v>
      </c>
      <c r="B171" s="1">
        <v>813.68439999999998</v>
      </c>
      <c r="C171" s="1">
        <v>871.69097999999997</v>
      </c>
      <c r="D171" s="1">
        <v>447</v>
      </c>
      <c r="E171" s="2" t="s">
        <v>364</v>
      </c>
      <c r="F171" s="2" t="s">
        <v>365</v>
      </c>
      <c r="G171" s="1">
        <v>871.72627</v>
      </c>
      <c r="H171" s="2" t="s">
        <v>323</v>
      </c>
      <c r="J171" s="2" t="s">
        <v>45</v>
      </c>
    </row>
    <row r="172" spans="1:21">
      <c r="A172" s="1" t="s">
        <v>363</v>
      </c>
      <c r="B172" s="1">
        <v>815.70005000000003</v>
      </c>
      <c r="C172" s="1">
        <v>873.70663000000002</v>
      </c>
      <c r="D172" s="1">
        <v>449</v>
      </c>
      <c r="E172" s="2" t="s">
        <v>367</v>
      </c>
      <c r="F172" s="2" t="s">
        <v>365</v>
      </c>
      <c r="G172" s="1">
        <v>873.74192000000005</v>
      </c>
      <c r="H172" s="2"/>
    </row>
    <row r="192" spans="8:8">
      <c r="H192" s="2"/>
    </row>
    <row r="193" spans="8:8">
      <c r="H193" s="2"/>
    </row>
    <row r="194" spans="8:8">
      <c r="H194" s="2"/>
    </row>
    <row r="196" spans="8:8">
      <c r="H196" s="2"/>
    </row>
    <row r="197" spans="8:8">
      <c r="H197" s="2"/>
    </row>
    <row r="198" spans="8:8">
      <c r="H198" s="2"/>
    </row>
    <row r="203" spans="8:8">
      <c r="H203" s="2"/>
    </row>
    <row r="204" spans="8:8">
      <c r="H204" s="2"/>
    </row>
    <row r="219" spans="8:8">
      <c r="H219" s="2"/>
    </row>
    <row r="220" spans="8:8">
      <c r="H220" s="2"/>
    </row>
  </sheetData>
  <conditionalFormatting sqref="U1:U1048576">
    <cfRule type="cellIs" dxfId="8" priority="1" operator="greaterThan">
      <formula>0.2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5"/>
  <sheetViews>
    <sheetView workbookViewId="0">
      <pane xSplit="1" topLeftCell="B1" activePane="topRight" state="frozen"/>
      <selection pane="topRight"/>
    </sheetView>
  </sheetViews>
  <sheetFormatPr defaultRowHeight="14.4"/>
  <cols>
    <col min="1" max="1" width="10.33203125" customWidth="1"/>
    <col min="2" max="2" width="11.6640625" style="1" customWidth="1"/>
    <col min="3" max="3" width="10.5546875" customWidth="1"/>
    <col min="4" max="4" width="8.33203125" customWidth="1"/>
    <col min="5" max="5" width="7.44140625" style="17" customWidth="1"/>
    <col min="6" max="6" width="6.44140625" style="17" customWidth="1"/>
    <col min="9" max="9" width="8.21875" customWidth="1"/>
    <col min="10" max="10" width="5.21875" customWidth="1"/>
    <col min="11" max="11" width="5" customWidth="1"/>
    <col min="12" max="12" width="4.6640625" customWidth="1"/>
    <col min="21" max="21" width="11.5546875" style="23" customWidth="1"/>
  </cols>
  <sheetData>
    <row r="1" spans="1:22">
      <c r="A1" t="s">
        <v>3</v>
      </c>
      <c r="B1" s="1" t="s">
        <v>118</v>
      </c>
      <c r="C1" t="s">
        <v>121</v>
      </c>
      <c r="D1" s="17" t="s">
        <v>122</v>
      </c>
      <c r="E1" s="17" t="s">
        <v>450</v>
      </c>
      <c r="F1" s="17" t="s">
        <v>451</v>
      </c>
      <c r="G1" s="17" t="s">
        <v>123</v>
      </c>
      <c r="H1" s="17" t="s">
        <v>373</v>
      </c>
      <c r="I1" s="17" t="s">
        <v>373</v>
      </c>
      <c r="J1" s="17" t="s">
        <v>374</v>
      </c>
      <c r="K1" s="17" t="s">
        <v>374</v>
      </c>
      <c r="M1" t="s">
        <v>324</v>
      </c>
      <c r="N1" t="s">
        <v>325</v>
      </c>
      <c r="O1" t="s">
        <v>326</v>
      </c>
      <c r="P1" t="s">
        <v>327</v>
      </c>
      <c r="Q1" t="s">
        <v>328</v>
      </c>
      <c r="S1" t="s">
        <v>329</v>
      </c>
      <c r="T1" t="s">
        <v>330</v>
      </c>
      <c r="U1" s="23" t="s">
        <v>331</v>
      </c>
      <c r="V1" s="12" t="s">
        <v>332</v>
      </c>
    </row>
    <row r="2" spans="1:22">
      <c r="A2" t="s">
        <v>4</v>
      </c>
      <c r="B2" s="1">
        <v>690.50683000000004</v>
      </c>
      <c r="C2">
        <f t="shared" ref="C2:C63" si="0">B2-AB$2</f>
        <v>690.50683000000004</v>
      </c>
      <c r="D2" t="s">
        <v>126</v>
      </c>
      <c r="E2" s="2" t="s">
        <v>27</v>
      </c>
      <c r="F2" s="2" t="s">
        <v>1</v>
      </c>
      <c r="G2">
        <f t="shared" ref="G2:G63" si="1">B2+AB$1</f>
        <v>690.50683000000004</v>
      </c>
      <c r="H2" s="17"/>
      <c r="I2" s="17"/>
      <c r="J2" s="17"/>
      <c r="K2" s="17"/>
      <c r="M2" s="6"/>
      <c r="N2" s="20"/>
      <c r="O2" s="20"/>
      <c r="P2" s="20"/>
      <c r="Q2" s="20"/>
      <c r="R2" s="20"/>
      <c r="V2" s="13" t="s">
        <v>369</v>
      </c>
    </row>
    <row r="3" spans="1:22">
      <c r="A3" t="s">
        <v>376</v>
      </c>
      <c r="B3" s="1">
        <v>700.52756719161198</v>
      </c>
      <c r="C3">
        <f t="shared" si="0"/>
        <v>700.52756719161198</v>
      </c>
      <c r="D3" s="17" t="s">
        <v>485</v>
      </c>
      <c r="E3" s="17" t="s">
        <v>94</v>
      </c>
      <c r="F3" s="17" t="s">
        <v>27</v>
      </c>
      <c r="G3">
        <f t="shared" si="1"/>
        <v>700.52756719161198</v>
      </c>
      <c r="H3" s="17"/>
      <c r="I3" s="17"/>
      <c r="J3" s="17"/>
      <c r="K3" s="17"/>
      <c r="M3" s="20"/>
      <c r="N3" s="20"/>
      <c r="O3" s="20"/>
      <c r="P3" s="20"/>
      <c r="Q3" s="20"/>
      <c r="R3" s="20"/>
      <c r="V3" s="14" t="s">
        <v>370</v>
      </c>
    </row>
    <row r="4" spans="1:22">
      <c r="A4" t="s">
        <v>376</v>
      </c>
      <c r="B4" s="1">
        <v>700.52756719161198</v>
      </c>
      <c r="C4">
        <f t="shared" si="0"/>
        <v>700.52756719161198</v>
      </c>
      <c r="D4" s="17" t="s">
        <v>377</v>
      </c>
      <c r="E4" s="17" t="s">
        <v>90</v>
      </c>
      <c r="F4" s="17" t="s">
        <v>28</v>
      </c>
      <c r="G4">
        <f t="shared" si="1"/>
        <v>700.52756719161198</v>
      </c>
      <c r="H4" s="17"/>
      <c r="I4" s="17"/>
      <c r="J4" s="17"/>
      <c r="K4" s="17"/>
      <c r="M4" s="20"/>
      <c r="N4" s="20"/>
      <c r="O4" s="20"/>
      <c r="P4" s="20"/>
      <c r="Q4" s="20"/>
      <c r="R4" s="20"/>
    </row>
    <row r="5" spans="1:22">
      <c r="A5" t="s">
        <v>379</v>
      </c>
      <c r="B5" s="1">
        <v>702.54321725601199</v>
      </c>
      <c r="C5">
        <f t="shared" si="0"/>
        <v>702.54321725601199</v>
      </c>
      <c r="D5" s="17" t="s">
        <v>380</v>
      </c>
      <c r="E5" s="17" t="s">
        <v>90</v>
      </c>
      <c r="F5" s="17" t="s">
        <v>0</v>
      </c>
      <c r="G5">
        <f t="shared" si="1"/>
        <v>702.54321725601199</v>
      </c>
      <c r="H5" s="17"/>
      <c r="I5" s="17"/>
      <c r="J5" s="17"/>
      <c r="K5" s="17"/>
      <c r="M5" s="20"/>
      <c r="N5" s="20"/>
      <c r="O5" s="20"/>
      <c r="P5" s="20"/>
      <c r="Q5" s="20"/>
      <c r="R5" s="20"/>
    </row>
    <row r="6" spans="1:22">
      <c r="A6" t="s">
        <v>379</v>
      </c>
      <c r="B6" s="1">
        <v>702.54321725601199</v>
      </c>
      <c r="C6">
        <f t="shared" si="0"/>
        <v>702.54321725601199</v>
      </c>
      <c r="D6" s="17" t="s">
        <v>381</v>
      </c>
      <c r="E6" s="17" t="s">
        <v>94</v>
      </c>
      <c r="F6" s="17" t="s">
        <v>1</v>
      </c>
      <c r="G6">
        <f t="shared" si="1"/>
        <v>702.54321725601199</v>
      </c>
      <c r="H6" s="17"/>
      <c r="I6" s="17"/>
      <c r="J6" s="17"/>
      <c r="K6" s="17"/>
      <c r="M6" s="20"/>
    </row>
    <row r="7" spans="1:22">
      <c r="A7" t="s">
        <v>452</v>
      </c>
      <c r="B7" s="1">
        <v>704.52248181161201</v>
      </c>
      <c r="C7">
        <f t="shared" si="0"/>
        <v>704.52248181161201</v>
      </c>
      <c r="D7" s="17"/>
      <c r="G7">
        <f t="shared" si="1"/>
        <v>704.52248181161201</v>
      </c>
      <c r="H7" s="17"/>
      <c r="I7" s="17"/>
      <c r="J7" s="17"/>
      <c r="K7" s="17"/>
      <c r="M7" s="20"/>
    </row>
    <row r="8" spans="1:22">
      <c r="A8" t="s">
        <v>486</v>
      </c>
      <c r="B8" s="1">
        <v>714.54321725601199</v>
      </c>
      <c r="C8">
        <f t="shared" si="0"/>
        <v>714.54321725601199</v>
      </c>
      <c r="D8" s="17" t="s">
        <v>261</v>
      </c>
      <c r="E8" s="17" t="s">
        <v>30</v>
      </c>
      <c r="F8" s="17" t="s">
        <v>28</v>
      </c>
      <c r="G8">
        <f t="shared" si="1"/>
        <v>714.54321725601199</v>
      </c>
      <c r="M8" s="20"/>
    </row>
    <row r="9" spans="1:22">
      <c r="A9" t="s">
        <v>5</v>
      </c>
      <c r="B9" s="1">
        <v>714.506831747212</v>
      </c>
      <c r="C9">
        <f t="shared" si="0"/>
        <v>714.506831747212</v>
      </c>
      <c r="D9" s="17" t="s">
        <v>129</v>
      </c>
      <c r="E9" s="17" t="s">
        <v>27</v>
      </c>
      <c r="F9" s="17" t="s">
        <v>28</v>
      </c>
      <c r="G9">
        <f t="shared" si="1"/>
        <v>714.506831747212</v>
      </c>
      <c r="M9" s="20"/>
    </row>
    <row r="10" spans="1:22">
      <c r="A10" t="s">
        <v>487</v>
      </c>
      <c r="B10" s="1">
        <v>716.55886732041199</v>
      </c>
      <c r="C10">
        <f t="shared" si="0"/>
        <v>716.55886732041199</v>
      </c>
      <c r="D10" s="17" t="s">
        <v>488</v>
      </c>
      <c r="E10" s="17" t="s">
        <v>394</v>
      </c>
      <c r="F10" s="17" t="s">
        <v>0</v>
      </c>
      <c r="G10">
        <f t="shared" si="1"/>
        <v>716.55886732041199</v>
      </c>
      <c r="M10" s="20"/>
    </row>
    <row r="11" spans="1:22">
      <c r="A11" t="s">
        <v>48</v>
      </c>
      <c r="B11" s="1">
        <v>716.52247999999997</v>
      </c>
      <c r="C11">
        <f t="shared" si="0"/>
        <v>716.52247999999997</v>
      </c>
      <c r="D11" t="s">
        <v>138</v>
      </c>
      <c r="E11" s="17" t="s">
        <v>27</v>
      </c>
      <c r="F11" s="17" t="s">
        <v>0</v>
      </c>
      <c r="G11">
        <f t="shared" si="1"/>
        <v>716.52247999999997</v>
      </c>
      <c r="H11" t="s">
        <v>139</v>
      </c>
      <c r="I11" t="s">
        <v>139</v>
      </c>
      <c r="J11">
        <v>7</v>
      </c>
      <c r="K11">
        <v>9</v>
      </c>
      <c r="M11" s="20"/>
    </row>
    <row r="12" spans="1:22">
      <c r="A12" t="s">
        <v>48</v>
      </c>
      <c r="B12" s="1">
        <v>716.52247999999997</v>
      </c>
      <c r="C12">
        <f t="shared" si="0"/>
        <v>716.52247999999997</v>
      </c>
      <c r="D12" s="17" t="s">
        <v>138</v>
      </c>
      <c r="E12" s="17" t="s">
        <v>27</v>
      </c>
      <c r="F12" s="17" t="s">
        <v>0</v>
      </c>
      <c r="G12">
        <f t="shared" si="1"/>
        <v>716.52247999999997</v>
      </c>
      <c r="H12" s="17" t="s">
        <v>140</v>
      </c>
      <c r="I12" s="17" t="s">
        <v>140</v>
      </c>
      <c r="J12">
        <v>9</v>
      </c>
      <c r="K12">
        <v>11</v>
      </c>
      <c r="M12" s="20"/>
    </row>
    <row r="13" spans="1:22">
      <c r="A13" t="s">
        <v>48</v>
      </c>
      <c r="B13" s="1">
        <v>716.52247999999997</v>
      </c>
      <c r="C13">
        <f t="shared" si="0"/>
        <v>716.52247999999997</v>
      </c>
      <c r="D13" s="17" t="s">
        <v>136</v>
      </c>
      <c r="E13" s="17" t="s">
        <v>1</v>
      </c>
      <c r="F13" s="17" t="s">
        <v>28</v>
      </c>
      <c r="G13">
        <f t="shared" si="1"/>
        <v>716.52247999999997</v>
      </c>
      <c r="H13" s="17" t="s">
        <v>137</v>
      </c>
      <c r="K13" s="17" t="s">
        <v>38</v>
      </c>
      <c r="M13" s="20"/>
    </row>
    <row r="14" spans="1:22">
      <c r="A14" t="s">
        <v>6</v>
      </c>
      <c r="B14" s="1">
        <v>718.53813000000002</v>
      </c>
      <c r="C14">
        <f t="shared" si="0"/>
        <v>718.53813000000002</v>
      </c>
      <c r="D14" s="17" t="s">
        <v>141</v>
      </c>
      <c r="E14" s="17" t="s">
        <v>1</v>
      </c>
      <c r="F14" s="17" t="s">
        <v>0</v>
      </c>
      <c r="G14">
        <f t="shared" si="1"/>
        <v>718.53813000000002</v>
      </c>
      <c r="H14" t="s">
        <v>127</v>
      </c>
      <c r="K14">
        <v>9</v>
      </c>
      <c r="M14" s="20">
        <v>0.79255095610828852</v>
      </c>
      <c r="N14" s="20">
        <v>0.78451658062250162</v>
      </c>
      <c r="O14" s="20">
        <v>0.81107540389378219</v>
      </c>
      <c r="P14" s="20">
        <v>0.7973502201187842</v>
      </c>
      <c r="Q14" s="20">
        <v>0.79513140646033353</v>
      </c>
      <c r="R14" s="20"/>
      <c r="S14" s="20">
        <f>AVERAGE(M14:Q14)</f>
        <v>0.79612491344073799</v>
      </c>
      <c r="T14">
        <f>_xlfn.STDEV.P(M14:Q14)</f>
        <v>8.6432882538424634E-3</v>
      </c>
      <c r="U14" s="23">
        <f>T14/S14</f>
        <v>1.0856698625957336E-2</v>
      </c>
    </row>
    <row r="15" spans="1:22">
      <c r="A15" t="s">
        <v>6</v>
      </c>
      <c r="B15" s="1">
        <v>718.53813000000002</v>
      </c>
      <c r="C15">
        <f t="shared" si="0"/>
        <v>718.53813000000002</v>
      </c>
      <c r="D15" s="17" t="s">
        <v>141</v>
      </c>
      <c r="E15" s="17" t="s">
        <v>1</v>
      </c>
      <c r="F15" s="17" t="s">
        <v>0</v>
      </c>
      <c r="G15">
        <f t="shared" si="1"/>
        <v>718.53813000000002</v>
      </c>
      <c r="H15" t="s">
        <v>142</v>
      </c>
      <c r="K15">
        <v>11</v>
      </c>
      <c r="M15" s="20">
        <v>0.20744904389171137</v>
      </c>
      <c r="N15" s="20">
        <v>0.21548341937749838</v>
      </c>
      <c r="O15" s="20">
        <v>0.18892459610621781</v>
      </c>
      <c r="P15" s="20">
        <v>0.20264977988121577</v>
      </c>
      <c r="Q15" s="20">
        <v>0.20486859353966649</v>
      </c>
      <c r="R15" s="20"/>
      <c r="S15" s="20">
        <f>AVERAGE(M15:Q15)</f>
        <v>0.20387508655926195</v>
      </c>
      <c r="T15">
        <f>_xlfn.STDEV.P(M15:Q15)</f>
        <v>8.6432882538424547E-3</v>
      </c>
      <c r="U15" s="23">
        <f>T15/S15</f>
        <v>4.2395019419550525E-2</v>
      </c>
    </row>
    <row r="16" spans="1:22">
      <c r="A16" t="s">
        <v>335</v>
      </c>
      <c r="B16" s="1">
        <v>724.52756719161198</v>
      </c>
      <c r="C16">
        <f t="shared" si="0"/>
        <v>724.52756719161198</v>
      </c>
      <c r="D16" s="17" t="s">
        <v>143</v>
      </c>
      <c r="E16" s="17" t="s">
        <v>90</v>
      </c>
      <c r="F16" s="17" t="s">
        <v>32</v>
      </c>
      <c r="G16">
        <f t="shared" si="1"/>
        <v>724.52756719161198</v>
      </c>
      <c r="M16" s="20"/>
      <c r="N16" s="20"/>
      <c r="O16" s="20"/>
      <c r="P16" s="20"/>
      <c r="Q16" s="20"/>
      <c r="R16" s="20"/>
      <c r="S16" s="20"/>
    </row>
    <row r="17" spans="1:21">
      <c r="A17" t="s">
        <v>454</v>
      </c>
      <c r="B17" s="1">
        <v>726.54321725601199</v>
      </c>
      <c r="C17">
        <f t="shared" si="0"/>
        <v>726.54321725601199</v>
      </c>
      <c r="D17" s="17" t="s">
        <v>489</v>
      </c>
      <c r="E17" s="17" t="s">
        <v>388</v>
      </c>
      <c r="F17" s="17" t="s">
        <v>92</v>
      </c>
      <c r="G17">
        <f t="shared" si="1"/>
        <v>726.54321725601199</v>
      </c>
      <c r="I17" s="17" t="s">
        <v>490</v>
      </c>
      <c r="K17" t="s">
        <v>111</v>
      </c>
      <c r="M17" s="20"/>
      <c r="N17" s="20"/>
      <c r="O17" s="20"/>
      <c r="P17" s="20"/>
      <c r="Q17" s="20"/>
      <c r="R17" s="20"/>
      <c r="S17" s="20"/>
    </row>
    <row r="18" spans="1:21">
      <c r="A18" t="s">
        <v>454</v>
      </c>
      <c r="B18" s="1">
        <v>726.54321725601199</v>
      </c>
      <c r="C18">
        <f t="shared" si="0"/>
        <v>726.54321725601199</v>
      </c>
      <c r="D18" s="17" t="s">
        <v>491</v>
      </c>
      <c r="E18" s="17" t="s">
        <v>102</v>
      </c>
      <c r="F18" s="17" t="s">
        <v>32</v>
      </c>
      <c r="G18">
        <f t="shared" si="1"/>
        <v>726.54321725601199</v>
      </c>
      <c r="I18" s="17" t="s">
        <v>492</v>
      </c>
      <c r="K18" t="s">
        <v>40</v>
      </c>
      <c r="M18" s="20"/>
      <c r="S18" s="20"/>
    </row>
    <row r="19" spans="1:21">
      <c r="A19" t="s">
        <v>454</v>
      </c>
      <c r="B19" s="1">
        <v>726.54321725601199</v>
      </c>
      <c r="C19">
        <f t="shared" si="0"/>
        <v>726.54321725601199</v>
      </c>
      <c r="D19" s="17" t="s">
        <v>159</v>
      </c>
      <c r="E19" s="17" t="s">
        <v>103</v>
      </c>
      <c r="F19" s="17" t="s">
        <v>28</v>
      </c>
      <c r="G19">
        <f t="shared" si="1"/>
        <v>726.54321725601199</v>
      </c>
      <c r="H19" s="17" t="s">
        <v>493</v>
      </c>
      <c r="I19" s="17" t="s">
        <v>493</v>
      </c>
      <c r="J19" s="17" t="s">
        <v>38</v>
      </c>
      <c r="K19" t="s">
        <v>38</v>
      </c>
      <c r="M19" s="20"/>
      <c r="S19" s="20"/>
    </row>
    <row r="20" spans="1:21">
      <c r="A20" t="s">
        <v>384</v>
      </c>
      <c r="B20" s="1">
        <v>728.55886732041199</v>
      </c>
      <c r="C20">
        <f t="shared" si="0"/>
        <v>728.55886732041199</v>
      </c>
      <c r="D20" s="17" t="s">
        <v>386</v>
      </c>
      <c r="E20" s="17" t="s">
        <v>94</v>
      </c>
      <c r="F20" s="17" t="s">
        <v>0</v>
      </c>
      <c r="G20">
        <f t="shared" si="1"/>
        <v>728.55886732041199</v>
      </c>
      <c r="M20" s="20"/>
      <c r="S20" s="20"/>
    </row>
    <row r="21" spans="1:21">
      <c r="A21" t="s">
        <v>336</v>
      </c>
      <c r="B21" s="1">
        <v>730.574517384812</v>
      </c>
      <c r="C21">
        <f t="shared" si="0"/>
        <v>730.574517384812</v>
      </c>
      <c r="D21" s="17" t="s">
        <v>494</v>
      </c>
      <c r="E21" s="17" t="s">
        <v>97</v>
      </c>
      <c r="F21" s="17" t="s">
        <v>0</v>
      </c>
      <c r="G21">
        <f t="shared" si="1"/>
        <v>730.574517384812</v>
      </c>
      <c r="M21" s="20"/>
      <c r="S21" s="20"/>
    </row>
    <row r="22" spans="1:21">
      <c r="A22" t="s">
        <v>336</v>
      </c>
      <c r="B22" s="1">
        <v>730.574517384812</v>
      </c>
      <c r="C22">
        <f t="shared" si="0"/>
        <v>730.574517384812</v>
      </c>
      <c r="D22" s="17" t="s">
        <v>495</v>
      </c>
      <c r="E22" s="17" t="s">
        <v>90</v>
      </c>
      <c r="F22" s="17" t="s">
        <v>34</v>
      </c>
      <c r="G22">
        <f t="shared" si="1"/>
        <v>730.574517384812</v>
      </c>
      <c r="M22" s="20"/>
      <c r="S22" s="20"/>
    </row>
    <row r="23" spans="1:21">
      <c r="A23" t="s">
        <v>496</v>
      </c>
      <c r="B23" s="1">
        <v>738.54321725601199</v>
      </c>
      <c r="C23">
        <f t="shared" si="0"/>
        <v>738.54321725601199</v>
      </c>
      <c r="D23" s="17"/>
      <c r="G23">
        <f t="shared" si="1"/>
        <v>738.54321725601199</v>
      </c>
      <c r="M23" s="20"/>
      <c r="S23" s="20"/>
    </row>
    <row r="24" spans="1:21">
      <c r="A24" t="s">
        <v>51</v>
      </c>
      <c r="B24" s="1">
        <v>738.50683000000004</v>
      </c>
      <c r="C24">
        <f t="shared" si="0"/>
        <v>738.50683000000004</v>
      </c>
      <c r="D24" s="17" t="s">
        <v>149</v>
      </c>
      <c r="E24" s="17" t="s">
        <v>27</v>
      </c>
      <c r="F24" s="17" t="s">
        <v>32</v>
      </c>
      <c r="G24">
        <f t="shared" si="1"/>
        <v>738.50683000000004</v>
      </c>
      <c r="H24" s="17" t="s">
        <v>150</v>
      </c>
      <c r="I24" s="17" t="s">
        <v>151</v>
      </c>
      <c r="J24">
        <v>9</v>
      </c>
      <c r="K24" s="17" t="s">
        <v>40</v>
      </c>
      <c r="M24" s="20"/>
      <c r="S24" s="20"/>
    </row>
    <row r="25" spans="1:21">
      <c r="A25" t="s">
        <v>497</v>
      </c>
      <c r="B25" s="1">
        <v>740.55886732041199</v>
      </c>
      <c r="C25">
        <f t="shared" si="0"/>
        <v>740.55886732041199</v>
      </c>
      <c r="D25" s="17"/>
      <c r="G25">
        <f t="shared" si="1"/>
        <v>740.55886732041199</v>
      </c>
      <c r="H25" s="17"/>
      <c r="M25" s="20"/>
      <c r="S25" s="20"/>
    </row>
    <row r="26" spans="1:21">
      <c r="A26" t="s">
        <v>52</v>
      </c>
      <c r="B26" s="1">
        <v>740.52247999999997</v>
      </c>
      <c r="C26">
        <f t="shared" si="0"/>
        <v>740.52247999999997</v>
      </c>
      <c r="D26" s="17" t="s">
        <v>157</v>
      </c>
      <c r="E26" s="17" t="s">
        <v>1</v>
      </c>
      <c r="F26" s="17" t="s">
        <v>32</v>
      </c>
      <c r="G26">
        <f t="shared" si="1"/>
        <v>740.52247999999997</v>
      </c>
      <c r="I26" s="17" t="s">
        <v>158</v>
      </c>
      <c r="K26" s="17" t="s">
        <v>40</v>
      </c>
      <c r="M26" s="20"/>
      <c r="S26" s="20"/>
    </row>
    <row r="27" spans="1:21">
      <c r="A27" t="s">
        <v>498</v>
      </c>
      <c r="B27" s="1">
        <v>742.574517384812</v>
      </c>
      <c r="C27">
        <f t="shared" si="0"/>
        <v>742.574517384812</v>
      </c>
      <c r="D27" s="17" t="s">
        <v>403</v>
      </c>
      <c r="E27" s="17" t="s">
        <v>28</v>
      </c>
      <c r="F27" s="17" t="s">
        <v>37</v>
      </c>
      <c r="G27">
        <f t="shared" si="1"/>
        <v>742.574517384812</v>
      </c>
      <c r="H27" s="17"/>
      <c r="I27" s="17"/>
      <c r="J27" s="17"/>
      <c r="M27" s="20"/>
      <c r="S27" s="20"/>
    </row>
    <row r="28" spans="1:21">
      <c r="A28" t="s">
        <v>7</v>
      </c>
      <c r="B28" s="1">
        <v>742.53813187601202</v>
      </c>
      <c r="C28">
        <f t="shared" si="0"/>
        <v>742.53813187601202</v>
      </c>
      <c r="D28" s="17" t="s">
        <v>396</v>
      </c>
      <c r="E28" s="17" t="s">
        <v>0</v>
      </c>
      <c r="F28" s="17" t="s">
        <v>28</v>
      </c>
      <c r="G28">
        <f t="shared" si="1"/>
        <v>742.53813187601202</v>
      </c>
      <c r="H28" s="17" t="s">
        <v>130</v>
      </c>
      <c r="I28" s="17" t="s">
        <v>162</v>
      </c>
      <c r="J28" s="17" t="s">
        <v>38</v>
      </c>
      <c r="K28">
        <v>9</v>
      </c>
      <c r="M28" s="20">
        <v>0.59221153987806741</v>
      </c>
      <c r="N28" s="20">
        <v>0.55236843582808925</v>
      </c>
      <c r="O28" s="20">
        <v>0.4667662616260328</v>
      </c>
      <c r="P28" s="20">
        <v>0.50751775341068628</v>
      </c>
      <c r="Q28" s="20">
        <v>0.57588363700161416</v>
      </c>
      <c r="R28" s="20"/>
      <c r="S28" s="20">
        <f>AVERAGE(M28:Q28)</f>
        <v>0.53894952554889797</v>
      </c>
      <c r="T28">
        <f>_xlfn.STDEV.P(M28:Q28)</f>
        <v>4.5998734336043998E-2</v>
      </c>
      <c r="U28" s="23">
        <f>T28/S28</f>
        <v>8.5348872492644237E-2</v>
      </c>
    </row>
    <row r="29" spans="1:21">
      <c r="A29" t="s">
        <v>7</v>
      </c>
      <c r="B29" s="1">
        <v>742.53813187601202</v>
      </c>
      <c r="C29">
        <f t="shared" si="0"/>
        <v>742.53813187601202</v>
      </c>
      <c r="D29" s="17" t="s">
        <v>396</v>
      </c>
      <c r="E29" s="17" t="s">
        <v>0</v>
      </c>
      <c r="F29" s="17" t="s">
        <v>28</v>
      </c>
      <c r="G29">
        <f t="shared" si="1"/>
        <v>742.53813187601202</v>
      </c>
      <c r="H29" s="17" t="s">
        <v>163</v>
      </c>
      <c r="I29" s="17" t="s">
        <v>162</v>
      </c>
      <c r="J29" s="17" t="s">
        <v>38</v>
      </c>
      <c r="K29">
        <v>11</v>
      </c>
      <c r="M29" s="20">
        <v>0.40778846012193259</v>
      </c>
      <c r="N29" s="20">
        <v>0.44763156417191069</v>
      </c>
      <c r="O29" s="20">
        <v>0.53323373837396726</v>
      </c>
      <c r="P29" s="20">
        <v>0.49248224658931372</v>
      </c>
      <c r="Q29" s="20">
        <v>0.4241163629983859</v>
      </c>
      <c r="R29" s="20"/>
      <c r="S29" s="20">
        <f>AVERAGE(M29:Q29)</f>
        <v>0.46105047445110198</v>
      </c>
      <c r="T29">
        <f>_xlfn.STDEV.P(M29:Q29)</f>
        <v>4.5998734336044012E-2</v>
      </c>
      <c r="U29" s="23">
        <f>T29/S29</f>
        <v>9.9769411127506688E-2</v>
      </c>
    </row>
    <row r="30" spans="1:21">
      <c r="A30" t="s">
        <v>7</v>
      </c>
      <c r="B30" s="1">
        <v>742.53813187601202</v>
      </c>
      <c r="C30">
        <f t="shared" si="0"/>
        <v>742.53813187601202</v>
      </c>
      <c r="D30" s="17" t="s">
        <v>164</v>
      </c>
      <c r="E30" s="17" t="s">
        <v>1</v>
      </c>
      <c r="F30" s="17" t="s">
        <v>92</v>
      </c>
      <c r="G30">
        <f t="shared" si="1"/>
        <v>742.53813187601202</v>
      </c>
      <c r="H30" s="17" t="s">
        <v>166</v>
      </c>
      <c r="K30" t="s">
        <v>114</v>
      </c>
      <c r="M30" s="20"/>
      <c r="O30" s="20"/>
      <c r="P30" s="20"/>
      <c r="Q30" s="20"/>
      <c r="R30" s="20"/>
      <c r="S30" s="20"/>
    </row>
    <row r="31" spans="1:21">
      <c r="A31" t="s">
        <v>7</v>
      </c>
      <c r="B31" s="1">
        <v>742.53813187601202</v>
      </c>
      <c r="C31">
        <f t="shared" si="0"/>
        <v>742.53813187601202</v>
      </c>
      <c r="D31" s="17" t="s">
        <v>164</v>
      </c>
      <c r="E31" s="17" t="s">
        <v>1</v>
      </c>
      <c r="F31" s="17" t="s">
        <v>92</v>
      </c>
      <c r="G31">
        <f t="shared" si="1"/>
        <v>742.53813187601202</v>
      </c>
      <c r="H31" s="17" t="s">
        <v>165</v>
      </c>
      <c r="K31" t="s">
        <v>111</v>
      </c>
      <c r="M31" s="20"/>
      <c r="O31" s="20"/>
      <c r="P31" s="20"/>
      <c r="Q31" s="20"/>
      <c r="R31" s="20"/>
      <c r="S31" s="20"/>
    </row>
    <row r="32" spans="1:21">
      <c r="A32" t="s">
        <v>499</v>
      </c>
      <c r="B32" s="1">
        <v>744.55378194041202</v>
      </c>
      <c r="C32">
        <f t="shared" si="0"/>
        <v>744.55378194041202</v>
      </c>
      <c r="D32" s="17"/>
      <c r="G32">
        <f t="shared" si="1"/>
        <v>744.55378194041202</v>
      </c>
      <c r="H32" s="17"/>
      <c r="M32" s="20"/>
      <c r="S32" s="20"/>
    </row>
    <row r="33" spans="1:21">
      <c r="A33" t="s">
        <v>8</v>
      </c>
      <c r="B33" s="1">
        <v>744.55377999999996</v>
      </c>
      <c r="C33">
        <f t="shared" si="0"/>
        <v>744.55377999999996</v>
      </c>
      <c r="D33" s="17" t="s">
        <v>169</v>
      </c>
      <c r="E33" s="17" t="s">
        <v>0</v>
      </c>
      <c r="F33" s="17" t="s">
        <v>0</v>
      </c>
      <c r="G33">
        <f t="shared" si="1"/>
        <v>744.55377999999996</v>
      </c>
      <c r="H33" s="17" t="s">
        <v>140</v>
      </c>
      <c r="J33">
        <v>9</v>
      </c>
      <c r="K33">
        <v>9</v>
      </c>
      <c r="M33" s="20">
        <v>0.82292451866671745</v>
      </c>
      <c r="N33" s="20">
        <v>0.82508324147375978</v>
      </c>
      <c r="O33" s="20">
        <v>0.80793436790755779</v>
      </c>
      <c r="P33" s="20">
        <v>0.81745234755123353</v>
      </c>
      <c r="Q33" s="20">
        <v>0.82559766363708098</v>
      </c>
      <c r="R33" s="20"/>
      <c r="S33" s="20">
        <f>AVERAGE(M33:Q33)</f>
        <v>0.81979842784726986</v>
      </c>
      <c r="T33">
        <f>_xlfn.STDEV.P(M33:Q33)</f>
        <v>6.596860550785121E-3</v>
      </c>
      <c r="U33" s="23">
        <f>T33/S33</f>
        <v>8.0469299851037655E-3</v>
      </c>
    </row>
    <row r="34" spans="1:21">
      <c r="A34" t="s">
        <v>8</v>
      </c>
      <c r="B34" s="1">
        <v>744.55377999999996</v>
      </c>
      <c r="C34">
        <f t="shared" si="0"/>
        <v>744.55377999999996</v>
      </c>
      <c r="D34" s="17" t="s">
        <v>169</v>
      </c>
      <c r="E34" s="17" t="s">
        <v>0</v>
      </c>
      <c r="F34" s="17" t="s">
        <v>0</v>
      </c>
      <c r="G34">
        <f t="shared" si="1"/>
        <v>744.55377999999996</v>
      </c>
      <c r="H34" s="17" t="s">
        <v>170</v>
      </c>
      <c r="J34">
        <v>11</v>
      </c>
      <c r="K34">
        <v>11</v>
      </c>
      <c r="M34" s="20">
        <v>0.17707548133328258</v>
      </c>
      <c r="N34" s="20">
        <v>0.17491675852624025</v>
      </c>
      <c r="O34" s="20">
        <v>0.19206563209244212</v>
      </c>
      <c r="P34" s="20">
        <v>0.18254765244876645</v>
      </c>
      <c r="Q34" s="20">
        <v>0.17440233636291894</v>
      </c>
      <c r="R34" s="20"/>
      <c r="S34" s="20">
        <f>AVERAGE(M34:Q34)</f>
        <v>0.18020157215273008</v>
      </c>
      <c r="T34">
        <f>_xlfn.STDEV.P(M34:Q34)</f>
        <v>6.5968605507850976E-3</v>
      </c>
      <c r="U34" s="23">
        <f>T34/S34</f>
        <v>3.6608229728395045E-2</v>
      </c>
    </row>
    <row r="35" spans="1:21">
      <c r="A35" t="s">
        <v>53</v>
      </c>
      <c r="B35" s="1">
        <v>746.56700000000001</v>
      </c>
      <c r="C35">
        <f t="shared" si="0"/>
        <v>746.56700000000001</v>
      </c>
      <c r="D35" s="17" t="s">
        <v>171</v>
      </c>
      <c r="E35" s="17" t="s">
        <v>33</v>
      </c>
      <c r="F35" s="17" t="s">
        <v>0</v>
      </c>
      <c r="G35">
        <f t="shared" si="1"/>
        <v>746.56700000000001</v>
      </c>
      <c r="H35" s="17" t="s">
        <v>142</v>
      </c>
      <c r="K35">
        <v>9</v>
      </c>
      <c r="M35" s="20">
        <v>0.87167879736628417</v>
      </c>
      <c r="N35" s="20">
        <v>0.86791922695225721</v>
      </c>
      <c r="O35" s="20">
        <v>0.88628538076825902</v>
      </c>
      <c r="P35" s="20">
        <v>0.87617006642682504</v>
      </c>
      <c r="Q35" s="20">
        <v>0.87734027737895459</v>
      </c>
      <c r="R35" s="20"/>
      <c r="S35" s="20">
        <f>AVERAGE(M35:Q35)</f>
        <v>0.8758787497785161</v>
      </c>
      <c r="T35">
        <f>_xlfn.STDEV.P(M35:Q35)</f>
        <v>6.1889013687382735E-3</v>
      </c>
      <c r="U35" s="23">
        <f>T35/S35</f>
        <v>7.0659339209945028E-3</v>
      </c>
    </row>
    <row r="36" spans="1:21">
      <c r="A36" t="s">
        <v>53</v>
      </c>
      <c r="B36" s="1">
        <v>746.56700000000001</v>
      </c>
      <c r="C36">
        <f t="shared" si="0"/>
        <v>746.56700000000001</v>
      </c>
      <c r="D36" s="17" t="s">
        <v>171</v>
      </c>
      <c r="E36" s="17" t="s">
        <v>33</v>
      </c>
      <c r="F36" s="17" t="s">
        <v>0</v>
      </c>
      <c r="G36">
        <f t="shared" si="1"/>
        <v>746.56700000000001</v>
      </c>
      <c r="H36" s="17" t="s">
        <v>397</v>
      </c>
      <c r="K36">
        <v>11</v>
      </c>
      <c r="M36" s="20">
        <v>0.12832120263371585</v>
      </c>
      <c r="N36" s="20">
        <v>0.13208077304774279</v>
      </c>
      <c r="O36" s="20">
        <v>0.11371461923174102</v>
      </c>
      <c r="P36" s="20">
        <v>0.12382993357317494</v>
      </c>
      <c r="Q36" s="20">
        <v>0.12265972262104553</v>
      </c>
      <c r="R36" s="20"/>
      <c r="S36" s="20">
        <f>AVERAGE(M36:Q36)</f>
        <v>0.12412125022148404</v>
      </c>
      <c r="T36">
        <f>_xlfn.STDEV.P(M36:Q36)</f>
        <v>6.1889013687382571E-3</v>
      </c>
      <c r="U36" s="23">
        <f>T36/S36</f>
        <v>4.9861738885925475E-2</v>
      </c>
    </row>
    <row r="37" spans="1:21">
      <c r="A37" t="s">
        <v>53</v>
      </c>
      <c r="B37" s="1">
        <v>746.56700000000001</v>
      </c>
      <c r="C37">
        <f t="shared" si="0"/>
        <v>746.56700000000001</v>
      </c>
      <c r="D37" s="17" t="s">
        <v>172</v>
      </c>
      <c r="E37" s="17" t="s">
        <v>1</v>
      </c>
      <c r="F37" s="17" t="s">
        <v>34</v>
      </c>
      <c r="G37">
        <f t="shared" si="1"/>
        <v>746.56700000000001</v>
      </c>
      <c r="H37" s="17" t="s">
        <v>142</v>
      </c>
      <c r="K37">
        <v>11</v>
      </c>
      <c r="M37" s="20"/>
      <c r="O37" s="20"/>
      <c r="P37" s="20"/>
      <c r="Q37" s="20"/>
      <c r="R37" s="20"/>
      <c r="S37" s="20"/>
    </row>
    <row r="38" spans="1:21">
      <c r="A38" t="s">
        <v>53</v>
      </c>
      <c r="B38" s="1">
        <v>746.56700000000001</v>
      </c>
      <c r="C38">
        <f t="shared" si="0"/>
        <v>746.56700000000001</v>
      </c>
      <c r="D38" s="17" t="s">
        <v>172</v>
      </c>
      <c r="E38" s="17" t="s">
        <v>1</v>
      </c>
      <c r="F38" s="17" t="s">
        <v>34</v>
      </c>
      <c r="G38">
        <f t="shared" si="1"/>
        <v>746.56700000000001</v>
      </c>
      <c r="H38" s="17" t="s">
        <v>397</v>
      </c>
      <c r="K38">
        <v>13</v>
      </c>
      <c r="M38" s="20"/>
      <c r="S38" s="20"/>
    </row>
    <row r="39" spans="1:21">
      <c r="A39" t="s">
        <v>337</v>
      </c>
      <c r="B39" s="1">
        <v>748.52756719161198</v>
      </c>
      <c r="C39">
        <f t="shared" si="0"/>
        <v>748.52756719161198</v>
      </c>
      <c r="D39" s="17" t="s">
        <v>173</v>
      </c>
      <c r="E39" s="17" t="s">
        <v>90</v>
      </c>
      <c r="F39" s="17" t="s">
        <v>35</v>
      </c>
      <c r="G39">
        <f t="shared" si="1"/>
        <v>748.52756719161198</v>
      </c>
      <c r="H39" s="17"/>
      <c r="M39" s="20"/>
      <c r="S39" s="20"/>
    </row>
    <row r="40" spans="1:21">
      <c r="A40" t="s">
        <v>338</v>
      </c>
      <c r="B40" s="1">
        <v>750.54321725601199</v>
      </c>
      <c r="C40">
        <f t="shared" si="0"/>
        <v>750.54321725601199</v>
      </c>
      <c r="D40" s="17" t="s">
        <v>175</v>
      </c>
      <c r="E40" s="17" t="s">
        <v>94</v>
      </c>
      <c r="F40" s="17" t="s">
        <v>32</v>
      </c>
      <c r="G40">
        <f t="shared" si="1"/>
        <v>750.54321725601199</v>
      </c>
      <c r="H40" s="17"/>
      <c r="M40" s="20"/>
      <c r="S40" s="20"/>
    </row>
    <row r="41" spans="1:21">
      <c r="A41" t="s">
        <v>339</v>
      </c>
      <c r="B41" s="1">
        <v>752.55886732041199</v>
      </c>
      <c r="C41">
        <f t="shared" si="0"/>
        <v>752.55886732041199</v>
      </c>
      <c r="D41" s="17" t="s">
        <v>179</v>
      </c>
      <c r="E41" s="17" t="s">
        <v>97</v>
      </c>
      <c r="F41" s="17" t="s">
        <v>32</v>
      </c>
      <c r="G41">
        <f t="shared" si="1"/>
        <v>752.55886732041199</v>
      </c>
      <c r="H41" s="17"/>
      <c r="M41" s="20"/>
      <c r="S41" s="20"/>
    </row>
    <row r="42" spans="1:21">
      <c r="A42" t="s">
        <v>500</v>
      </c>
      <c r="B42" s="1">
        <v>756.590167449212</v>
      </c>
      <c r="C42">
        <f t="shared" si="0"/>
        <v>756.590167449212</v>
      </c>
      <c r="D42" s="17" t="s">
        <v>501</v>
      </c>
      <c r="E42" s="17" t="s">
        <v>94</v>
      </c>
      <c r="F42" s="17" t="s">
        <v>34</v>
      </c>
      <c r="G42">
        <f t="shared" si="1"/>
        <v>756.590167449212</v>
      </c>
      <c r="M42" s="20"/>
      <c r="S42" s="20"/>
    </row>
    <row r="43" spans="1:21">
      <c r="A43" t="s">
        <v>502</v>
      </c>
      <c r="B43" s="1">
        <v>758.60581751361201</v>
      </c>
      <c r="C43">
        <f t="shared" si="0"/>
        <v>758.60581751361201</v>
      </c>
      <c r="D43" s="17" t="s">
        <v>503</v>
      </c>
      <c r="E43" s="17" t="s">
        <v>97</v>
      </c>
      <c r="F43" s="17" t="s">
        <v>34</v>
      </c>
      <c r="G43">
        <f t="shared" si="1"/>
        <v>758.60581751361201</v>
      </c>
      <c r="M43" s="20"/>
      <c r="S43" s="20"/>
    </row>
    <row r="44" spans="1:21">
      <c r="A44" t="s">
        <v>58</v>
      </c>
      <c r="B44" s="1">
        <v>764.52247999999997</v>
      </c>
      <c r="C44">
        <f t="shared" si="0"/>
        <v>764.52247999999997</v>
      </c>
      <c r="D44" s="17" t="s">
        <v>188</v>
      </c>
      <c r="E44" s="17" t="s">
        <v>1</v>
      </c>
      <c r="F44" s="17" t="s">
        <v>35</v>
      </c>
      <c r="G44">
        <f t="shared" si="1"/>
        <v>764.52247999999997</v>
      </c>
      <c r="H44" s="9" t="s">
        <v>189</v>
      </c>
      <c r="M44" s="20"/>
      <c r="S44" s="20"/>
    </row>
    <row r="45" spans="1:21">
      <c r="A45" t="s">
        <v>9</v>
      </c>
      <c r="B45" s="1">
        <v>766.53813000000002</v>
      </c>
      <c r="C45">
        <f t="shared" si="0"/>
        <v>766.53813000000002</v>
      </c>
      <c r="D45" s="17" t="s">
        <v>193</v>
      </c>
      <c r="E45" s="17" t="s">
        <v>0</v>
      </c>
      <c r="F45" s="17" t="s">
        <v>32</v>
      </c>
      <c r="G45">
        <f t="shared" si="1"/>
        <v>766.53813000000002</v>
      </c>
      <c r="H45" s="17" t="s">
        <v>150</v>
      </c>
      <c r="I45" s="17" t="s">
        <v>194</v>
      </c>
      <c r="J45">
        <v>9</v>
      </c>
      <c r="K45" s="17" t="s">
        <v>40</v>
      </c>
      <c r="M45" s="20">
        <v>0.8032555667810235</v>
      </c>
      <c r="N45" s="20">
        <v>0.79727527453270597</v>
      </c>
      <c r="O45" s="20">
        <v>0.7750921634712219</v>
      </c>
      <c r="P45" s="20">
        <v>0.79213162597324149</v>
      </c>
      <c r="Q45" s="20">
        <v>0.80250824106017282</v>
      </c>
      <c r="R45" s="20"/>
      <c r="S45" s="20">
        <f>AVERAGE(M45:Q45)</f>
        <v>0.79405257436367305</v>
      </c>
      <c r="T45">
        <f>_xlfn.STDEV.P(M45:Q45)</f>
        <v>1.0293360860524341E-2</v>
      </c>
      <c r="U45" s="23">
        <f>T45/S45</f>
        <v>1.2963072210644355E-2</v>
      </c>
    </row>
    <row r="46" spans="1:21">
      <c r="A46" t="s">
        <v>9</v>
      </c>
      <c r="B46" s="1">
        <v>766.53813000000002</v>
      </c>
      <c r="C46">
        <f t="shared" si="0"/>
        <v>766.53813000000002</v>
      </c>
      <c r="D46" s="17" t="s">
        <v>193</v>
      </c>
      <c r="E46" s="17" t="s">
        <v>0</v>
      </c>
      <c r="F46" s="17" t="s">
        <v>32</v>
      </c>
      <c r="G46">
        <f t="shared" si="1"/>
        <v>766.53813000000002</v>
      </c>
      <c r="H46" s="17" t="s">
        <v>195</v>
      </c>
      <c r="I46" s="17" t="s">
        <v>194</v>
      </c>
      <c r="J46">
        <v>11</v>
      </c>
      <c r="K46" s="17" t="s">
        <v>40</v>
      </c>
      <c r="M46" s="20">
        <v>0.19674443321897642</v>
      </c>
      <c r="N46" s="20">
        <v>0.20272472546729411</v>
      </c>
      <c r="O46" s="20">
        <v>0.2249078365287781</v>
      </c>
      <c r="P46" s="20">
        <v>0.20786837402675853</v>
      </c>
      <c r="Q46" s="20">
        <v>0.19749175893982715</v>
      </c>
      <c r="R46" s="20"/>
      <c r="S46" s="20">
        <f>AVERAGE(M46:Q46)</f>
        <v>0.20594742563632687</v>
      </c>
      <c r="T46">
        <f>_xlfn.STDEV.P(M46:Q46)</f>
        <v>1.0293360860524356E-2</v>
      </c>
      <c r="U46" s="23">
        <f>T46/S46</f>
        <v>4.998052696565837E-2</v>
      </c>
    </row>
    <row r="47" spans="1:21">
      <c r="A47" t="s">
        <v>59</v>
      </c>
      <c r="B47" s="1">
        <v>768.55377999999996</v>
      </c>
      <c r="C47">
        <f t="shared" si="0"/>
        <v>768.55377999999996</v>
      </c>
      <c r="D47" s="17" t="s">
        <v>199</v>
      </c>
      <c r="E47" s="17" t="s">
        <v>33</v>
      </c>
      <c r="F47" s="17" t="s">
        <v>32</v>
      </c>
      <c r="G47">
        <f t="shared" si="1"/>
        <v>768.55377999999996</v>
      </c>
      <c r="I47" s="17" t="s">
        <v>200</v>
      </c>
      <c r="K47" s="17" t="s">
        <v>40</v>
      </c>
      <c r="M47" s="20"/>
      <c r="P47" s="20"/>
      <c r="S47" s="20"/>
    </row>
    <row r="48" spans="1:21">
      <c r="A48" t="s">
        <v>59</v>
      </c>
      <c r="B48" s="1">
        <v>768.55377999999996</v>
      </c>
      <c r="C48">
        <f t="shared" si="0"/>
        <v>768.55377999999996</v>
      </c>
      <c r="D48" s="17" t="s">
        <v>504</v>
      </c>
      <c r="E48" s="17" t="s">
        <v>1</v>
      </c>
      <c r="F48" s="17" t="s">
        <v>98</v>
      </c>
      <c r="G48">
        <f t="shared" si="1"/>
        <v>768.55377999999996</v>
      </c>
      <c r="I48" s="17" t="s">
        <v>200</v>
      </c>
      <c r="K48" s="17" t="s">
        <v>113</v>
      </c>
      <c r="M48" s="20"/>
      <c r="P48" s="20"/>
      <c r="S48" s="20"/>
    </row>
    <row r="49" spans="1:21">
      <c r="A49" t="s">
        <v>505</v>
      </c>
      <c r="B49" s="1">
        <v>770.56943200481203</v>
      </c>
      <c r="C49">
        <f t="shared" si="0"/>
        <v>770.56943200481203</v>
      </c>
      <c r="D49" s="17" t="s">
        <v>290</v>
      </c>
      <c r="E49" s="17" t="s">
        <v>33</v>
      </c>
      <c r="F49" s="17" t="s">
        <v>92</v>
      </c>
      <c r="G49">
        <f t="shared" si="1"/>
        <v>770.56943200481203</v>
      </c>
      <c r="H49" s="17"/>
      <c r="I49" s="17" t="s">
        <v>506</v>
      </c>
      <c r="K49" s="17" t="s">
        <v>114</v>
      </c>
      <c r="M49" s="20"/>
      <c r="S49" s="20"/>
    </row>
    <row r="50" spans="1:21">
      <c r="A50" t="s">
        <v>505</v>
      </c>
      <c r="B50" s="1">
        <v>770.56943200481203</v>
      </c>
      <c r="C50">
        <f t="shared" si="0"/>
        <v>770.56943200481203</v>
      </c>
      <c r="D50" s="17" t="s">
        <v>290</v>
      </c>
      <c r="E50" s="17" t="s">
        <v>33</v>
      </c>
      <c r="F50" s="17" t="s">
        <v>92</v>
      </c>
      <c r="G50">
        <f t="shared" si="1"/>
        <v>770.56943200481203</v>
      </c>
      <c r="H50" s="17"/>
      <c r="I50" s="17" t="s">
        <v>507</v>
      </c>
      <c r="K50" s="17" t="s">
        <v>111</v>
      </c>
      <c r="M50" s="20"/>
      <c r="S50" s="20"/>
    </row>
    <row r="51" spans="1:21">
      <c r="A51" s="1" t="s">
        <v>505</v>
      </c>
      <c r="B51" s="1">
        <v>770.56943200481203</v>
      </c>
      <c r="C51" s="1">
        <f t="shared" si="0"/>
        <v>770.56943200481203</v>
      </c>
      <c r="D51" s="2" t="s">
        <v>508</v>
      </c>
      <c r="E51" s="2" t="s">
        <v>0</v>
      </c>
      <c r="F51" s="2" t="s">
        <v>105</v>
      </c>
      <c r="G51" s="1">
        <f t="shared" si="1"/>
        <v>770.56943200481203</v>
      </c>
      <c r="H51" s="2" t="s">
        <v>163</v>
      </c>
      <c r="I51" s="2" t="s">
        <v>509</v>
      </c>
      <c r="J51" s="1">
        <v>9</v>
      </c>
      <c r="K51" s="2" t="s">
        <v>38</v>
      </c>
      <c r="M51" s="6">
        <v>0.76380288833500087</v>
      </c>
      <c r="N51" s="6">
        <v>0.77578465970814225</v>
      </c>
      <c r="O51" s="6">
        <v>0.72472090776541587</v>
      </c>
      <c r="P51" s="6">
        <v>0.75099849076767011</v>
      </c>
      <c r="Q51" s="6">
        <v>0.77116464571053089</v>
      </c>
      <c r="R51" s="6"/>
      <c r="S51" s="20">
        <f>AVERAGE(M51:Q51)</f>
        <v>0.75729431845735207</v>
      </c>
      <c r="T51">
        <f>_xlfn.STDEV.P(M51:Q51)</f>
        <v>1.8315592864752674E-2</v>
      </c>
      <c r="U51" s="23">
        <f>T51/S51</f>
        <v>2.4185567511007464E-2</v>
      </c>
    </row>
    <row r="52" spans="1:21">
      <c r="A52" s="1" t="s">
        <v>505</v>
      </c>
      <c r="B52" s="1">
        <v>770.56943200481203</v>
      </c>
      <c r="C52" s="1">
        <f t="shared" si="0"/>
        <v>770.56943200481203</v>
      </c>
      <c r="D52" s="2" t="s">
        <v>508</v>
      </c>
      <c r="E52" s="2" t="s">
        <v>0</v>
      </c>
      <c r="F52" s="2" t="s">
        <v>105</v>
      </c>
      <c r="G52" s="1">
        <f t="shared" si="1"/>
        <v>770.56943200481203</v>
      </c>
      <c r="H52" s="2" t="s">
        <v>510</v>
      </c>
      <c r="I52" s="2" t="s">
        <v>509</v>
      </c>
      <c r="J52" s="1">
        <v>11</v>
      </c>
      <c r="K52" s="2" t="s">
        <v>38</v>
      </c>
      <c r="M52" s="6">
        <v>0.2361971116649991</v>
      </c>
      <c r="N52" s="6">
        <v>0.22421534029185755</v>
      </c>
      <c r="O52" s="6">
        <v>0.27527909223458408</v>
      </c>
      <c r="P52" s="6">
        <v>0.24900150923232997</v>
      </c>
      <c r="Q52" s="6">
        <v>0.22883535428946916</v>
      </c>
      <c r="R52" s="6"/>
      <c r="S52" s="20">
        <f>AVERAGE(M52:Q52)</f>
        <v>0.24270568154264796</v>
      </c>
      <c r="T52">
        <f>_xlfn.STDEV.P(M52:Q52)</f>
        <v>1.8315592864752695E-2</v>
      </c>
      <c r="U52" s="23">
        <f>T52/S52</f>
        <v>7.5464211419930441E-2</v>
      </c>
    </row>
    <row r="53" spans="1:21">
      <c r="A53" t="s">
        <v>511</v>
      </c>
      <c r="B53" s="1">
        <v>772.58507999999995</v>
      </c>
      <c r="C53">
        <f t="shared" si="0"/>
        <v>772.58507999999995</v>
      </c>
      <c r="D53" s="17"/>
      <c r="E53" s="17" t="s">
        <v>0</v>
      </c>
      <c r="F53" s="17" t="s">
        <v>34</v>
      </c>
      <c r="G53">
        <f t="shared" si="1"/>
        <v>772.58507999999995</v>
      </c>
      <c r="H53" t="s">
        <v>170</v>
      </c>
      <c r="I53" t="s">
        <v>170</v>
      </c>
      <c r="J53">
        <v>9</v>
      </c>
      <c r="K53">
        <v>11</v>
      </c>
      <c r="M53" s="20"/>
      <c r="O53" s="20"/>
      <c r="Q53" s="20"/>
      <c r="R53" s="20"/>
      <c r="S53" s="20"/>
    </row>
    <row r="54" spans="1:21">
      <c r="A54" t="s">
        <v>511</v>
      </c>
      <c r="B54" s="1">
        <v>772.58507999999995</v>
      </c>
      <c r="C54">
        <f t="shared" si="0"/>
        <v>772.58507999999995</v>
      </c>
      <c r="D54" s="17"/>
      <c r="E54" s="17" t="s">
        <v>0</v>
      </c>
      <c r="F54" s="17" t="s">
        <v>34</v>
      </c>
      <c r="G54">
        <f t="shared" si="1"/>
        <v>772.58507999999995</v>
      </c>
      <c r="H54" t="s">
        <v>512</v>
      </c>
      <c r="I54" t="s">
        <v>512</v>
      </c>
      <c r="J54">
        <v>11</v>
      </c>
      <c r="K54">
        <v>13</v>
      </c>
      <c r="M54" s="20"/>
      <c r="O54" s="20"/>
      <c r="Q54" s="20"/>
      <c r="R54" s="20"/>
      <c r="S54" s="20"/>
    </row>
    <row r="55" spans="1:21">
      <c r="A55" t="s">
        <v>340</v>
      </c>
      <c r="B55" s="1">
        <v>774.54321725601199</v>
      </c>
      <c r="C55">
        <f t="shared" si="0"/>
        <v>774.54321725601199</v>
      </c>
      <c r="D55" s="17" t="s">
        <v>201</v>
      </c>
      <c r="E55" s="17" t="s">
        <v>94</v>
      </c>
      <c r="F55" s="17" t="s">
        <v>35</v>
      </c>
      <c r="G55">
        <f t="shared" si="1"/>
        <v>774.54321725601199</v>
      </c>
      <c r="M55" s="20"/>
      <c r="Q55" s="20"/>
      <c r="R55" s="20"/>
      <c r="S55" s="20"/>
    </row>
    <row r="56" spans="1:21">
      <c r="A56" s="1" t="s">
        <v>513</v>
      </c>
      <c r="B56" s="1">
        <v>774.60073213361204</v>
      </c>
      <c r="C56" s="1">
        <f t="shared" si="0"/>
        <v>774.60073213361204</v>
      </c>
      <c r="D56" s="2" t="s">
        <v>514</v>
      </c>
      <c r="E56" s="2" t="s">
        <v>33</v>
      </c>
      <c r="F56" s="2" t="s">
        <v>34</v>
      </c>
      <c r="G56" s="1">
        <f t="shared" si="1"/>
        <v>774.60073213361204</v>
      </c>
      <c r="H56" s="1"/>
      <c r="I56" s="2" t="s">
        <v>397</v>
      </c>
      <c r="J56" s="1"/>
      <c r="K56" s="1">
        <v>11</v>
      </c>
      <c r="M56" s="6">
        <v>0.87210008643441495</v>
      </c>
      <c r="N56" s="6">
        <v>0.87224535916050672</v>
      </c>
      <c r="O56" s="6">
        <v>0.86049453079265226</v>
      </c>
      <c r="P56" s="6">
        <v>0.86969248757038387</v>
      </c>
      <c r="Q56" s="6">
        <v>0.86575501107561359</v>
      </c>
      <c r="R56" s="6"/>
      <c r="S56" s="20">
        <f>AVERAGE(M56:Q56)</f>
        <v>0.86805749500671436</v>
      </c>
      <c r="T56">
        <f>_xlfn.STDEV.P(M56:Q56)</f>
        <v>4.4509282686053938E-3</v>
      </c>
      <c r="U56" s="23">
        <f>T56/S56</f>
        <v>5.1274579094221931E-3</v>
      </c>
    </row>
    <row r="57" spans="1:21">
      <c r="A57" s="1" t="s">
        <v>513</v>
      </c>
      <c r="B57" s="1">
        <v>774.60073213361204</v>
      </c>
      <c r="C57" s="1">
        <f t="shared" si="0"/>
        <v>774.60073213361204</v>
      </c>
      <c r="D57" s="2" t="s">
        <v>514</v>
      </c>
      <c r="E57" s="2" t="s">
        <v>33</v>
      </c>
      <c r="F57" s="2" t="s">
        <v>34</v>
      </c>
      <c r="G57" s="1">
        <f t="shared" si="1"/>
        <v>774.60073213361204</v>
      </c>
      <c r="H57" s="1"/>
      <c r="I57" s="2" t="s">
        <v>515</v>
      </c>
      <c r="J57" s="1"/>
      <c r="K57" s="1">
        <v>13</v>
      </c>
      <c r="M57" s="6">
        <v>0.12789991356558503</v>
      </c>
      <c r="N57" s="6">
        <v>0.12775464083949314</v>
      </c>
      <c r="O57" s="6">
        <v>0.1395054692073476</v>
      </c>
      <c r="P57" s="6">
        <v>0.13030751242961608</v>
      </c>
      <c r="Q57" s="6">
        <v>0.13424498892438635</v>
      </c>
      <c r="R57" s="6"/>
      <c r="S57" s="20">
        <f>AVERAGE(M57:Q57)</f>
        <v>0.13194250499328564</v>
      </c>
      <c r="T57">
        <f>_xlfn.STDEV.P(M57:Q57)</f>
        <v>4.4509282686053774E-3</v>
      </c>
      <c r="U57" s="23">
        <f>T57/S57</f>
        <v>3.3733846942134972E-2</v>
      </c>
    </row>
    <row r="58" spans="1:21">
      <c r="A58" t="s">
        <v>341</v>
      </c>
      <c r="B58" s="1">
        <v>776.55886732041199</v>
      </c>
      <c r="C58">
        <f t="shared" si="0"/>
        <v>776.55886732041199</v>
      </c>
      <c r="D58" s="17" t="s">
        <v>202</v>
      </c>
      <c r="E58" s="17" t="s">
        <v>97</v>
      </c>
      <c r="F58" s="17" t="s">
        <v>35</v>
      </c>
      <c r="G58">
        <f t="shared" si="1"/>
        <v>776.55886732041199</v>
      </c>
      <c r="M58" s="20"/>
      <c r="N58" s="20"/>
      <c r="O58" s="20"/>
      <c r="S58" s="20"/>
    </row>
    <row r="59" spans="1:21">
      <c r="A59" t="s">
        <v>516</v>
      </c>
      <c r="B59" s="1">
        <v>780.590167449212</v>
      </c>
      <c r="C59">
        <f t="shared" si="0"/>
        <v>780.590167449212</v>
      </c>
      <c r="D59" s="17" t="s">
        <v>517</v>
      </c>
      <c r="E59" s="17" t="s">
        <v>97</v>
      </c>
      <c r="F59" s="17" t="s">
        <v>98</v>
      </c>
      <c r="G59">
        <f t="shared" si="1"/>
        <v>780.590167449212</v>
      </c>
      <c r="M59" s="20"/>
      <c r="N59" s="20"/>
      <c r="O59" s="20"/>
      <c r="S59" s="20"/>
    </row>
    <row r="60" spans="1:21">
      <c r="A60" t="s">
        <v>518</v>
      </c>
      <c r="B60" s="1">
        <v>786.60073213361204</v>
      </c>
      <c r="C60">
        <f t="shared" si="0"/>
        <v>786.60073213361204</v>
      </c>
      <c r="D60" s="17"/>
      <c r="G60">
        <f t="shared" si="1"/>
        <v>786.60073213361204</v>
      </c>
      <c r="M60" s="20"/>
      <c r="O60" s="20"/>
      <c r="S60" s="20"/>
    </row>
    <row r="61" spans="1:21">
      <c r="A61" t="s">
        <v>519</v>
      </c>
      <c r="B61" s="1">
        <v>788.61638219801205</v>
      </c>
      <c r="C61">
        <f t="shared" si="0"/>
        <v>788.61638219801205</v>
      </c>
      <c r="D61" s="17"/>
      <c r="E61" s="17" t="s">
        <v>99</v>
      </c>
      <c r="F61" s="17" t="s">
        <v>34</v>
      </c>
      <c r="G61">
        <f t="shared" si="1"/>
        <v>788.61638219801205</v>
      </c>
      <c r="I61" t="s">
        <v>520</v>
      </c>
      <c r="K61">
        <v>11</v>
      </c>
      <c r="M61" s="20"/>
      <c r="O61" s="20"/>
      <c r="S61" s="20"/>
    </row>
    <row r="62" spans="1:21">
      <c r="A62" t="s">
        <v>65</v>
      </c>
      <c r="B62" s="1">
        <v>792.55377999999996</v>
      </c>
      <c r="C62">
        <f t="shared" si="0"/>
        <v>792.55377999999996</v>
      </c>
      <c r="D62" s="17" t="s">
        <v>215</v>
      </c>
      <c r="E62" s="17" t="s">
        <v>33</v>
      </c>
      <c r="F62" s="17" t="s">
        <v>35</v>
      </c>
      <c r="G62">
        <f t="shared" si="1"/>
        <v>792.55377999999996</v>
      </c>
      <c r="H62" s="17" t="s">
        <v>216</v>
      </c>
      <c r="M62" s="20"/>
      <c r="S62" s="20"/>
    </row>
    <row r="63" spans="1:21">
      <c r="A63" t="s">
        <v>66</v>
      </c>
      <c r="B63" s="1">
        <v>796.62149999999997</v>
      </c>
      <c r="C63">
        <f t="shared" si="0"/>
        <v>796.62149999999997</v>
      </c>
      <c r="D63" s="17" t="s">
        <v>223</v>
      </c>
      <c r="E63" s="17" t="s">
        <v>98</v>
      </c>
      <c r="F63" s="17" t="s">
        <v>33</v>
      </c>
      <c r="G63">
        <f t="shared" si="1"/>
        <v>796.62149999999997</v>
      </c>
      <c r="H63" s="17" t="s">
        <v>224</v>
      </c>
      <c r="N63" s="20"/>
      <c r="S63" s="20"/>
    </row>
    <row r="64" spans="1:21">
      <c r="N64" s="20"/>
      <c r="S64" s="20"/>
    </row>
    <row r="65" spans="1:21">
      <c r="A65" t="s">
        <v>521</v>
      </c>
      <c r="B65" s="1">
        <v>702.54321725601199</v>
      </c>
      <c r="C65">
        <f t="shared" ref="C65:C128" si="2">B65+AB$3</f>
        <v>702.54321725601199</v>
      </c>
      <c r="G65">
        <f t="shared" ref="G65:G128" si="3">B65+AB$1</f>
        <v>702.54321725601199</v>
      </c>
      <c r="N65" s="20"/>
      <c r="S65" s="20"/>
    </row>
    <row r="66" spans="1:21">
      <c r="A66" t="s">
        <v>12</v>
      </c>
      <c r="B66" s="1">
        <v>718.53813187601202</v>
      </c>
      <c r="C66">
        <f t="shared" si="2"/>
        <v>718.53813187601202</v>
      </c>
      <c r="D66" s="17"/>
      <c r="G66">
        <f t="shared" si="3"/>
        <v>718.53813187601202</v>
      </c>
      <c r="M66" s="20"/>
      <c r="N66" s="20"/>
      <c r="S66" s="20"/>
    </row>
    <row r="67" spans="1:21">
      <c r="A67" t="s">
        <v>343</v>
      </c>
      <c r="B67" s="1">
        <v>718.57452000000001</v>
      </c>
      <c r="C67">
        <f t="shared" si="2"/>
        <v>718.57452000000001</v>
      </c>
      <c r="D67" s="17" t="s">
        <v>126</v>
      </c>
      <c r="E67" s="17" t="s">
        <v>1</v>
      </c>
      <c r="F67" s="17" t="s">
        <v>27</v>
      </c>
      <c r="G67">
        <f t="shared" si="3"/>
        <v>718.57452000000001</v>
      </c>
      <c r="I67" s="17" t="s">
        <v>229</v>
      </c>
      <c r="K67">
        <v>9</v>
      </c>
      <c r="M67" s="20"/>
      <c r="S67" s="20"/>
    </row>
    <row r="68" spans="1:21">
      <c r="A68" t="s">
        <v>522</v>
      </c>
      <c r="B68" s="1">
        <v>728.55886732041199</v>
      </c>
      <c r="C68">
        <f t="shared" si="2"/>
        <v>728.55886732041199</v>
      </c>
      <c r="G68">
        <f t="shared" si="3"/>
        <v>728.55886732041199</v>
      </c>
      <c r="S68" s="20"/>
    </row>
    <row r="69" spans="1:21">
      <c r="A69" t="s">
        <v>523</v>
      </c>
      <c r="B69" s="1">
        <v>728.52248181161201</v>
      </c>
      <c r="C69">
        <f t="shared" si="2"/>
        <v>728.52248181161201</v>
      </c>
      <c r="G69">
        <f t="shared" si="3"/>
        <v>728.52248181161201</v>
      </c>
      <c r="S69" s="20"/>
    </row>
    <row r="70" spans="1:21">
      <c r="A70" t="s">
        <v>524</v>
      </c>
      <c r="B70" s="1">
        <v>730.574517384812</v>
      </c>
      <c r="C70">
        <f t="shared" si="2"/>
        <v>730.574517384812</v>
      </c>
      <c r="G70">
        <f t="shared" si="3"/>
        <v>730.574517384812</v>
      </c>
      <c r="N70" s="20"/>
      <c r="S70" s="20"/>
    </row>
    <row r="71" spans="1:21">
      <c r="A71" s="1" t="s">
        <v>13</v>
      </c>
      <c r="B71" s="1">
        <v>730.53813187601202</v>
      </c>
      <c r="C71" s="1">
        <f t="shared" si="2"/>
        <v>730.53813187601202</v>
      </c>
      <c r="D71" s="1"/>
      <c r="E71" s="2" t="s">
        <v>27</v>
      </c>
      <c r="F71" s="2" t="s">
        <v>27</v>
      </c>
      <c r="G71" s="1">
        <f t="shared" si="3"/>
        <v>730.53813187601202</v>
      </c>
      <c r="H71" s="1" t="s">
        <v>233</v>
      </c>
      <c r="I71" s="1" t="s">
        <v>233</v>
      </c>
      <c r="J71" s="1">
        <v>7</v>
      </c>
      <c r="K71" s="1">
        <v>7</v>
      </c>
      <c r="M71" s="6"/>
      <c r="N71" s="6"/>
      <c r="O71" s="6"/>
      <c r="P71" s="6"/>
      <c r="Q71" s="6"/>
      <c r="R71" s="6"/>
      <c r="S71" s="20"/>
    </row>
    <row r="72" spans="1:21">
      <c r="A72" s="1" t="s">
        <v>13</v>
      </c>
      <c r="B72" s="1">
        <v>730.53813187601202</v>
      </c>
      <c r="C72" s="1">
        <f t="shared" si="2"/>
        <v>730.53813187601202</v>
      </c>
      <c r="D72" s="1"/>
      <c r="E72" s="2" t="s">
        <v>27</v>
      </c>
      <c r="F72" s="2" t="s">
        <v>27</v>
      </c>
      <c r="G72" s="1">
        <f t="shared" si="3"/>
        <v>730.53813187601202</v>
      </c>
      <c r="H72" s="1" t="s">
        <v>234</v>
      </c>
      <c r="I72" s="1" t="s">
        <v>234</v>
      </c>
      <c r="J72" s="1">
        <v>9</v>
      </c>
      <c r="K72" s="1">
        <v>9</v>
      </c>
      <c r="M72" s="6"/>
      <c r="N72" s="6"/>
      <c r="O72" s="6"/>
      <c r="P72" s="6"/>
      <c r="Q72" s="6"/>
      <c r="R72" s="6"/>
      <c r="S72" s="20"/>
    </row>
    <row r="73" spans="1:21">
      <c r="A73" t="s">
        <v>14</v>
      </c>
      <c r="B73" s="1">
        <v>732.55377999999996</v>
      </c>
      <c r="C73">
        <f t="shared" si="2"/>
        <v>732.55377999999996</v>
      </c>
      <c r="D73" s="17" t="s">
        <v>126</v>
      </c>
      <c r="E73" s="17" t="s">
        <v>27</v>
      </c>
      <c r="F73" s="17" t="s">
        <v>1</v>
      </c>
      <c r="G73">
        <f t="shared" si="3"/>
        <v>732.55377999999996</v>
      </c>
      <c r="H73" t="s">
        <v>235</v>
      </c>
      <c r="J73">
        <v>11</v>
      </c>
      <c r="M73" s="20">
        <v>3.3785530611705625E-2</v>
      </c>
      <c r="N73" s="20">
        <v>2.7855494735826342E-2</v>
      </c>
      <c r="O73" s="20">
        <v>3.0443489091964444E-2</v>
      </c>
      <c r="P73" s="20">
        <v>3.5545424326780435E-2</v>
      </c>
      <c r="Q73" s="20">
        <v>3.6205211647187208E-2</v>
      </c>
      <c r="R73" s="20"/>
      <c r="S73" s="20">
        <f>AVERAGE(M73:Q73)</f>
        <v>3.2767030082692813E-2</v>
      </c>
      <c r="T73">
        <f>_xlfn.STDEV.P(M73:Q73)</f>
        <v>3.1654362281594442E-3</v>
      </c>
      <c r="U73" s="23">
        <f>T73/S73</f>
        <v>9.6604306834368645E-2</v>
      </c>
    </row>
    <row r="74" spans="1:21">
      <c r="A74" t="s">
        <v>14</v>
      </c>
      <c r="B74" s="1">
        <v>732.55377999999996</v>
      </c>
      <c r="C74">
        <f t="shared" si="2"/>
        <v>732.55377999999996</v>
      </c>
      <c r="D74" s="17" t="s">
        <v>126</v>
      </c>
      <c r="E74" s="17" t="s">
        <v>27</v>
      </c>
      <c r="F74" s="17" t="s">
        <v>1</v>
      </c>
      <c r="G74">
        <f t="shared" si="3"/>
        <v>732.55377999999996</v>
      </c>
      <c r="H74" t="s">
        <v>236</v>
      </c>
      <c r="J74">
        <v>9</v>
      </c>
      <c r="M74" s="20">
        <v>0.61778156772236392</v>
      </c>
      <c r="N74" s="20">
        <v>0.60959332409130862</v>
      </c>
      <c r="O74" s="20">
        <v>0.61889044590256126</v>
      </c>
      <c r="P74" s="20">
        <v>0.61843284120679509</v>
      </c>
      <c r="Q74" s="20">
        <v>0.5997333406350841</v>
      </c>
      <c r="R74" s="20"/>
      <c r="S74" s="20">
        <f>AVERAGE(M74:Q74)</f>
        <v>0.61288630391162258</v>
      </c>
      <c r="T74">
        <f>_xlfn.STDEV.P(M74:Q74)</f>
        <v>7.4110938982286734E-3</v>
      </c>
      <c r="U74" s="23">
        <f>T74/S74</f>
        <v>1.2092118637549687E-2</v>
      </c>
    </row>
    <row r="75" spans="1:21">
      <c r="A75" t="s">
        <v>14</v>
      </c>
      <c r="B75" s="1">
        <v>732.55377999999996</v>
      </c>
      <c r="C75">
        <f t="shared" si="2"/>
        <v>732.55377999999996</v>
      </c>
      <c r="D75" s="17" t="s">
        <v>126</v>
      </c>
      <c r="E75" s="17" t="s">
        <v>27</v>
      </c>
      <c r="F75" s="17" t="s">
        <v>1</v>
      </c>
      <c r="G75">
        <f t="shared" si="3"/>
        <v>732.55377999999996</v>
      </c>
      <c r="H75" t="s">
        <v>227</v>
      </c>
      <c r="J75">
        <v>7</v>
      </c>
      <c r="M75" s="20">
        <v>0.2731576091554162</v>
      </c>
      <c r="N75" s="20">
        <v>0.27977952280634005</v>
      </c>
      <c r="O75" s="20">
        <v>0.26393398774359295</v>
      </c>
      <c r="P75" s="20">
        <v>0.26260332742708109</v>
      </c>
      <c r="Q75" s="20">
        <v>0.27610711363742502</v>
      </c>
      <c r="R75" s="20"/>
      <c r="S75" s="20">
        <f>AVERAGE(M75:Q75)</f>
        <v>0.27111631215397108</v>
      </c>
      <c r="T75">
        <f>_xlfn.STDEV.P(M75:Q75)</f>
        <v>6.7554852468027782E-3</v>
      </c>
      <c r="U75" s="23">
        <f>T75/S75</f>
        <v>2.4917295433578467E-2</v>
      </c>
    </row>
    <row r="76" spans="1:21">
      <c r="A76" t="s">
        <v>14</v>
      </c>
      <c r="B76" s="1">
        <v>732.55377999999996</v>
      </c>
      <c r="C76">
        <f t="shared" si="2"/>
        <v>732.55377999999996</v>
      </c>
      <c r="D76" s="17" t="s">
        <v>126</v>
      </c>
      <c r="E76" s="17" t="s">
        <v>27</v>
      </c>
      <c r="F76" s="17" t="s">
        <v>1</v>
      </c>
      <c r="G76">
        <f t="shared" si="3"/>
        <v>732.55377999999996</v>
      </c>
      <c r="H76" t="s">
        <v>230</v>
      </c>
      <c r="J76">
        <v>6</v>
      </c>
      <c r="M76" s="20">
        <v>7.5275292510514069E-2</v>
      </c>
      <c r="N76" s="20">
        <v>8.2771658366525017E-2</v>
      </c>
      <c r="O76" s="20">
        <v>8.6732077261881257E-2</v>
      </c>
      <c r="P76" s="20">
        <v>8.3418407039343598E-2</v>
      </c>
      <c r="Q76" s="20">
        <v>8.795433408030362E-2</v>
      </c>
      <c r="R76" s="20"/>
      <c r="S76" s="20">
        <f>AVERAGE(M76:Q76)</f>
        <v>8.3230353851713512E-2</v>
      </c>
      <c r="T76">
        <f>_xlfn.STDEV.P(M76:Q76)</f>
        <v>4.429600942143278E-3</v>
      </c>
      <c r="U76" s="23">
        <f>T76/S76</f>
        <v>5.3220979332074328E-2</v>
      </c>
    </row>
    <row r="77" spans="1:21">
      <c r="A77" t="s">
        <v>419</v>
      </c>
      <c r="B77" s="1">
        <v>740.52248181161201</v>
      </c>
      <c r="C77">
        <f t="shared" si="2"/>
        <v>740.52248181161201</v>
      </c>
      <c r="D77" s="17"/>
      <c r="G77">
        <f t="shared" si="3"/>
        <v>740.52248181161201</v>
      </c>
      <c r="M77" s="20"/>
      <c r="S77" s="20"/>
    </row>
    <row r="78" spans="1:21">
      <c r="A78" t="s">
        <v>421</v>
      </c>
      <c r="B78" s="1">
        <v>742.574517384812</v>
      </c>
      <c r="C78">
        <f t="shared" si="2"/>
        <v>742.574517384812</v>
      </c>
      <c r="D78" s="17"/>
      <c r="G78">
        <f t="shared" si="3"/>
        <v>742.574517384812</v>
      </c>
      <c r="M78" s="20"/>
      <c r="N78" s="20"/>
      <c r="S78" s="20"/>
    </row>
    <row r="79" spans="1:21">
      <c r="A79" t="s">
        <v>344</v>
      </c>
      <c r="B79" s="1">
        <v>744.590167449212</v>
      </c>
      <c r="C79">
        <f t="shared" si="2"/>
        <v>744.590167449212</v>
      </c>
      <c r="D79" s="17" t="s">
        <v>136</v>
      </c>
      <c r="E79" s="17" t="s">
        <v>1</v>
      </c>
      <c r="F79" s="17" t="s">
        <v>28</v>
      </c>
      <c r="G79">
        <f t="shared" si="3"/>
        <v>744.590167449212</v>
      </c>
      <c r="M79" s="20"/>
      <c r="N79" s="20"/>
      <c r="S79" s="20"/>
    </row>
    <row r="80" spans="1:21">
      <c r="A80" t="s">
        <v>344</v>
      </c>
      <c r="B80" s="1">
        <v>744.590167449212</v>
      </c>
      <c r="C80">
        <f t="shared" si="2"/>
        <v>744.590167449212</v>
      </c>
      <c r="D80" s="17" t="s">
        <v>138</v>
      </c>
      <c r="E80" s="17" t="s">
        <v>27</v>
      </c>
      <c r="F80" s="17" t="s">
        <v>0</v>
      </c>
      <c r="G80">
        <f t="shared" si="3"/>
        <v>744.590167449212</v>
      </c>
      <c r="H80" s="17" t="s">
        <v>241</v>
      </c>
      <c r="I80" s="17" t="s">
        <v>241</v>
      </c>
      <c r="J80">
        <v>7</v>
      </c>
      <c r="K80">
        <v>9</v>
      </c>
      <c r="M80" s="20"/>
      <c r="N80" s="20"/>
      <c r="Q80" s="20"/>
      <c r="R80" s="20"/>
      <c r="S80" s="20"/>
    </row>
    <row r="81" spans="1:21">
      <c r="A81" t="s">
        <v>344</v>
      </c>
      <c r="B81" s="1">
        <v>744.590167449212</v>
      </c>
      <c r="C81">
        <f t="shared" si="2"/>
        <v>744.590167449212</v>
      </c>
      <c r="D81" s="17" t="s">
        <v>138</v>
      </c>
      <c r="E81" s="17" t="s">
        <v>27</v>
      </c>
      <c r="F81" s="17" t="s">
        <v>0</v>
      </c>
      <c r="G81">
        <f t="shared" si="3"/>
        <v>744.590167449212</v>
      </c>
      <c r="H81" s="17" t="s">
        <v>240</v>
      </c>
      <c r="I81" s="17" t="s">
        <v>240</v>
      </c>
      <c r="J81">
        <v>9</v>
      </c>
      <c r="K81">
        <v>11</v>
      </c>
      <c r="M81" s="20"/>
      <c r="Q81" s="20"/>
      <c r="R81" s="20"/>
      <c r="S81" s="20"/>
    </row>
    <row r="82" spans="1:21">
      <c r="A82" t="s">
        <v>68</v>
      </c>
      <c r="B82" s="1">
        <v>744.55378194041202</v>
      </c>
      <c r="C82">
        <f t="shared" si="2"/>
        <v>744.55378194041202</v>
      </c>
      <c r="D82" s="17"/>
      <c r="G82">
        <f t="shared" si="3"/>
        <v>744.55378194041202</v>
      </c>
      <c r="M82" s="20"/>
      <c r="Q82" s="20"/>
      <c r="R82" s="20"/>
      <c r="S82" s="20"/>
    </row>
    <row r="83" spans="1:21">
      <c r="A83" t="s">
        <v>345</v>
      </c>
      <c r="B83" s="1">
        <v>746.60581751361201</v>
      </c>
      <c r="C83">
        <f t="shared" si="2"/>
        <v>746.60581751361201</v>
      </c>
      <c r="D83" s="17" t="s">
        <v>141</v>
      </c>
      <c r="E83" s="17" t="s">
        <v>1</v>
      </c>
      <c r="F83" s="17" t="s">
        <v>0</v>
      </c>
      <c r="G83">
        <f t="shared" si="3"/>
        <v>746.60581751361201</v>
      </c>
      <c r="H83" s="17" t="s">
        <v>229</v>
      </c>
      <c r="K83">
        <v>9</v>
      </c>
      <c r="M83" s="20">
        <v>0.7854278319555541</v>
      </c>
      <c r="N83" s="20">
        <v>0.78538420477054383</v>
      </c>
      <c r="O83" s="20">
        <v>0.78660554474936673</v>
      </c>
      <c r="P83" s="20">
        <v>0.7882312965459205</v>
      </c>
      <c r="Q83" s="20">
        <v>0.79021332126885468</v>
      </c>
      <c r="R83" s="20"/>
      <c r="S83" s="20">
        <f>AVERAGE(M83:Q83)</f>
        <v>0.78717243985804797</v>
      </c>
      <c r="T83">
        <f>_xlfn.STDEV.P(M83:Q83)</f>
        <v>1.8401602520386074E-3</v>
      </c>
      <c r="U83" s="23">
        <f>T83/S83</f>
        <v>2.3376837892983733E-3</v>
      </c>
    </row>
    <row r="84" spans="1:21">
      <c r="A84" t="s">
        <v>345</v>
      </c>
      <c r="B84" s="1">
        <v>746.60581751361201</v>
      </c>
      <c r="C84">
        <f t="shared" si="2"/>
        <v>746.60581751361201</v>
      </c>
      <c r="D84" s="17" t="s">
        <v>141</v>
      </c>
      <c r="E84" s="17" t="s">
        <v>1</v>
      </c>
      <c r="F84" s="17" t="s">
        <v>0</v>
      </c>
      <c r="G84">
        <f t="shared" si="3"/>
        <v>746.60581751361201</v>
      </c>
      <c r="H84" s="17" t="s">
        <v>244</v>
      </c>
      <c r="K84">
        <v>11</v>
      </c>
      <c r="M84" s="20">
        <v>0.21457216804444582</v>
      </c>
      <c r="N84" s="20">
        <v>0.2146157952294562</v>
      </c>
      <c r="O84" s="20">
        <v>0.21339445525063319</v>
      </c>
      <c r="P84" s="20">
        <v>0.21176870345407936</v>
      </c>
      <c r="Q84" s="20">
        <v>0.20978667873114529</v>
      </c>
      <c r="R84" s="20"/>
      <c r="S84" s="20">
        <f>AVERAGE(M84:Q84)</f>
        <v>0.21282756014195198</v>
      </c>
      <c r="T84">
        <f>_xlfn.STDEV.P(M84:Q84)</f>
        <v>1.8401602520386169E-3</v>
      </c>
      <c r="U84" s="23">
        <f>T84/S84</f>
        <v>8.6462498128121405E-3</v>
      </c>
    </row>
    <row r="85" spans="1:21">
      <c r="A85" s="1" t="s">
        <v>15</v>
      </c>
      <c r="B85" s="1">
        <v>746.56943200481203</v>
      </c>
      <c r="C85" s="1">
        <f t="shared" si="2"/>
        <v>746.56943200481203</v>
      </c>
      <c r="D85" s="2" t="s">
        <v>242</v>
      </c>
      <c r="E85" s="2" t="s">
        <v>1</v>
      </c>
      <c r="F85" s="2" t="s">
        <v>30</v>
      </c>
      <c r="G85" s="1">
        <f t="shared" si="3"/>
        <v>746.56943200481203</v>
      </c>
      <c r="H85" s="2" t="s">
        <v>236</v>
      </c>
      <c r="I85" s="1"/>
      <c r="J85" s="1"/>
      <c r="K85" s="1">
        <v>9</v>
      </c>
      <c r="M85" s="6">
        <v>0.88488552000254161</v>
      </c>
      <c r="N85" s="6">
        <v>0.89629747956845673</v>
      </c>
      <c r="O85" s="6">
        <v>0.90889670658460431</v>
      </c>
      <c r="P85" s="6">
        <v>0.884038802263587</v>
      </c>
      <c r="Q85" s="6">
        <v>0.87445322021436012</v>
      </c>
      <c r="R85" s="6"/>
      <c r="S85" s="20">
        <f>AVERAGE(M85:Q85)</f>
        <v>0.88971434572670982</v>
      </c>
      <c r="T85">
        <f>_xlfn.STDEV.P(M85:Q85)</f>
        <v>1.1829893682030383E-2</v>
      </c>
      <c r="U85" s="23">
        <f>T85/S85</f>
        <v>1.3296282946149242E-2</v>
      </c>
    </row>
    <row r="86" spans="1:21">
      <c r="A86" s="1" t="s">
        <v>15</v>
      </c>
      <c r="B86" s="1">
        <v>746.56943200481203</v>
      </c>
      <c r="C86" s="1">
        <f t="shared" si="2"/>
        <v>746.56943200481203</v>
      </c>
      <c r="D86" s="2" t="s">
        <v>242</v>
      </c>
      <c r="E86" s="2" t="s">
        <v>1</v>
      </c>
      <c r="F86" s="2" t="s">
        <v>30</v>
      </c>
      <c r="G86" s="1">
        <f t="shared" si="3"/>
        <v>746.56943200481203</v>
      </c>
      <c r="H86" s="2" t="s">
        <v>235</v>
      </c>
      <c r="I86" s="1"/>
      <c r="J86" s="1"/>
      <c r="K86" s="1">
        <v>11</v>
      </c>
      <c r="M86" s="6">
        <v>0.11511447999745839</v>
      </c>
      <c r="N86" s="6">
        <v>0.10370252043154314</v>
      </c>
      <c r="O86" s="6">
        <v>9.1103293415395623E-2</v>
      </c>
      <c r="P86" s="6">
        <v>0.11596119773641302</v>
      </c>
      <c r="Q86" s="6">
        <v>0.12554677978563991</v>
      </c>
      <c r="R86" s="6"/>
      <c r="S86" s="20">
        <f>AVERAGE(M86:Q86)</f>
        <v>0.11028565427329003</v>
      </c>
      <c r="T86">
        <f>_xlfn.STDEV.P(M86:Q86)</f>
        <v>1.1829893682030383E-2</v>
      </c>
      <c r="U86" s="23">
        <f>T86/S86</f>
        <v>0.10726593372439604</v>
      </c>
    </row>
    <row r="87" spans="1:21">
      <c r="A87" t="s">
        <v>69</v>
      </c>
      <c r="B87" s="1">
        <v>758.56943000000001</v>
      </c>
      <c r="C87">
        <f t="shared" si="2"/>
        <v>758.56943000000001</v>
      </c>
      <c r="D87" s="17" t="s">
        <v>136</v>
      </c>
      <c r="E87" s="17" t="s">
        <v>1</v>
      </c>
      <c r="F87" s="17" t="s">
        <v>28</v>
      </c>
      <c r="G87">
        <f t="shared" si="3"/>
        <v>758.56943000000001</v>
      </c>
      <c r="H87" s="17" t="s">
        <v>259</v>
      </c>
      <c r="K87" t="s">
        <v>38</v>
      </c>
      <c r="M87" s="20"/>
      <c r="P87" s="20"/>
      <c r="S87" s="20"/>
    </row>
    <row r="88" spans="1:21">
      <c r="A88" t="s">
        <v>69</v>
      </c>
      <c r="B88" s="1">
        <v>758.56943000000001</v>
      </c>
      <c r="C88">
        <f t="shared" si="2"/>
        <v>758.56943000000001</v>
      </c>
      <c r="D88" s="17" t="s">
        <v>138</v>
      </c>
      <c r="E88" s="17" t="s">
        <v>27</v>
      </c>
      <c r="F88" s="17" t="s">
        <v>0</v>
      </c>
      <c r="G88">
        <f t="shared" si="3"/>
        <v>758.56943000000001</v>
      </c>
      <c r="H88" s="17" t="s">
        <v>234</v>
      </c>
      <c r="J88">
        <v>7</v>
      </c>
      <c r="K88">
        <v>9</v>
      </c>
      <c r="M88" s="20"/>
      <c r="P88" s="20"/>
      <c r="S88" s="20"/>
    </row>
    <row r="89" spans="1:21">
      <c r="A89" t="s">
        <v>69</v>
      </c>
      <c r="B89" s="1">
        <v>758.56943000000001</v>
      </c>
      <c r="C89">
        <f t="shared" si="2"/>
        <v>758.56943000000001</v>
      </c>
      <c r="D89" s="17" t="s">
        <v>138</v>
      </c>
      <c r="E89" s="17" t="s">
        <v>27</v>
      </c>
      <c r="F89" s="17" t="s">
        <v>0</v>
      </c>
      <c r="G89">
        <f t="shared" si="3"/>
        <v>758.56943000000001</v>
      </c>
      <c r="H89" s="17" t="s">
        <v>260</v>
      </c>
      <c r="J89">
        <v>9</v>
      </c>
      <c r="K89">
        <v>11</v>
      </c>
      <c r="M89" s="20"/>
      <c r="N89" s="20"/>
      <c r="P89" s="20"/>
      <c r="S89" s="20"/>
    </row>
    <row r="90" spans="1:21">
      <c r="A90" t="s">
        <v>2</v>
      </c>
      <c r="B90" s="1">
        <v>760.58507999999995</v>
      </c>
      <c r="C90">
        <f t="shared" si="2"/>
        <v>760.58507999999995</v>
      </c>
      <c r="D90" s="17" t="s">
        <v>141</v>
      </c>
      <c r="E90" s="17" t="s">
        <v>1</v>
      </c>
      <c r="F90" s="17" t="s">
        <v>0</v>
      </c>
      <c r="G90">
        <f t="shared" si="3"/>
        <v>760.58507999999995</v>
      </c>
      <c r="H90" t="s">
        <v>236</v>
      </c>
      <c r="K90">
        <v>9</v>
      </c>
      <c r="M90" s="20">
        <v>0.67310818445205611</v>
      </c>
      <c r="N90" s="20">
        <v>0.67741187556855864</v>
      </c>
      <c r="O90" s="20">
        <v>0.6933729048414683</v>
      </c>
      <c r="P90" s="20">
        <v>0.68448942374858912</v>
      </c>
      <c r="Q90" s="10">
        <v>0.68677842160727132</v>
      </c>
      <c r="R90" s="6"/>
      <c r="S90" s="20">
        <f>AVERAGE(M90:Q90)</f>
        <v>0.68303216204358874</v>
      </c>
      <c r="T90">
        <f>_xlfn.STDEV.P(M90:Q90)</f>
        <v>7.1156445288658096E-3</v>
      </c>
      <c r="U90" s="23">
        <f>T90/S90</f>
        <v>1.0417729829260534E-2</v>
      </c>
    </row>
    <row r="91" spans="1:21">
      <c r="A91" t="s">
        <v>2</v>
      </c>
      <c r="B91" s="1">
        <v>760.58507999999995</v>
      </c>
      <c r="C91">
        <f t="shared" si="2"/>
        <v>760.58507999999995</v>
      </c>
      <c r="D91" s="17" t="s">
        <v>141</v>
      </c>
      <c r="E91" s="17" t="s">
        <v>1</v>
      </c>
      <c r="F91" s="17" t="s">
        <v>0</v>
      </c>
      <c r="G91">
        <f t="shared" si="3"/>
        <v>760.58507999999995</v>
      </c>
      <c r="H91" t="s">
        <v>235</v>
      </c>
      <c r="K91">
        <v>11</v>
      </c>
      <c r="M91" s="20">
        <v>0.32650687338215523</v>
      </c>
      <c r="N91" s="20">
        <v>0.32226072807214107</v>
      </c>
      <c r="O91" s="20">
        <v>0.30635999545044601</v>
      </c>
      <c r="P91" s="20">
        <v>0.31523667457460725</v>
      </c>
      <c r="Q91" s="10">
        <v>0.31295765222850114</v>
      </c>
      <c r="R91" s="6"/>
      <c r="S91" s="20">
        <f>AVERAGE(M91:Q91)</f>
        <v>0.3166643847415701</v>
      </c>
      <c r="T91">
        <f>_xlfn.STDEV.P(M91:Q91)</f>
        <v>7.0732213625900034E-3</v>
      </c>
      <c r="U91" s="23">
        <f>T91/S91</f>
        <v>2.2336649473108448E-2</v>
      </c>
    </row>
    <row r="92" spans="1:21">
      <c r="A92" t="s">
        <v>2</v>
      </c>
      <c r="B92" s="1">
        <v>760.58507999999995</v>
      </c>
      <c r="C92">
        <f t="shared" si="2"/>
        <v>760.58507999999995</v>
      </c>
      <c r="D92" s="17" t="s">
        <v>141</v>
      </c>
      <c r="E92" s="17" t="s">
        <v>1</v>
      </c>
      <c r="F92" s="17" t="s">
        <v>0</v>
      </c>
      <c r="G92">
        <f t="shared" si="3"/>
        <v>760.58507999999995</v>
      </c>
      <c r="H92" t="s">
        <v>286</v>
      </c>
      <c r="K92">
        <v>13</v>
      </c>
      <c r="M92" s="20">
        <v>3.8494216578862782E-4</v>
      </c>
      <c r="N92" s="20">
        <v>3.2739635930033225E-4</v>
      </c>
      <c r="O92" s="20">
        <v>2.6709970808562656E-4</v>
      </c>
      <c r="P92" s="20">
        <v>2.7390167680366986E-4</v>
      </c>
      <c r="Q92" s="10">
        <v>2.6392616422748469E-4</v>
      </c>
      <c r="R92" s="6"/>
      <c r="S92" s="20">
        <f>AVERAGE(M92:Q92)</f>
        <v>3.034532148411482E-4</v>
      </c>
      <c r="T92">
        <f>_xlfn.STDEV.P(M92:Q92)</f>
        <v>4.6842249897146274E-5</v>
      </c>
      <c r="U92" s="23">
        <f>T92/S92</f>
        <v>0.15436399288657157</v>
      </c>
    </row>
    <row r="93" spans="1:21">
      <c r="A93" t="s">
        <v>347</v>
      </c>
      <c r="B93" s="1">
        <v>768.55380000000002</v>
      </c>
      <c r="C93">
        <f t="shared" si="2"/>
        <v>768.55380000000002</v>
      </c>
      <c r="D93" s="17" t="s">
        <v>157</v>
      </c>
      <c r="E93" s="17" t="s">
        <v>1</v>
      </c>
      <c r="F93" s="17" t="s">
        <v>32</v>
      </c>
      <c r="G93">
        <f t="shared" si="3"/>
        <v>768.55380000000002</v>
      </c>
      <c r="I93" s="17" t="s">
        <v>425</v>
      </c>
      <c r="K93" t="s">
        <v>40</v>
      </c>
      <c r="M93" s="20"/>
      <c r="O93" s="20"/>
      <c r="Q93" s="6"/>
      <c r="R93" s="6"/>
      <c r="S93" s="20"/>
    </row>
    <row r="94" spans="1:21">
      <c r="A94" t="s">
        <v>71</v>
      </c>
      <c r="B94" s="1">
        <v>768.55378194041202</v>
      </c>
      <c r="C94">
        <f t="shared" si="2"/>
        <v>768.55378194041202</v>
      </c>
      <c r="D94" s="17"/>
      <c r="G94">
        <f t="shared" si="3"/>
        <v>768.55378194041202</v>
      </c>
      <c r="H94" s="17"/>
      <c r="M94" s="20"/>
      <c r="O94" s="20"/>
      <c r="Q94" s="20"/>
      <c r="R94" s="20"/>
      <c r="S94" s="20"/>
    </row>
    <row r="95" spans="1:21">
      <c r="A95" t="s">
        <v>428</v>
      </c>
      <c r="B95" s="1">
        <v>772.62149999999997</v>
      </c>
      <c r="C95">
        <f t="shared" si="2"/>
        <v>772.62149999999997</v>
      </c>
      <c r="D95" s="17" t="s">
        <v>167</v>
      </c>
      <c r="E95" s="17" t="s">
        <v>33</v>
      </c>
      <c r="F95" s="17" t="s">
        <v>28</v>
      </c>
      <c r="G95">
        <f t="shared" si="3"/>
        <v>772.62149999999997</v>
      </c>
      <c r="I95" s="17"/>
      <c r="M95" s="20"/>
      <c r="P95" s="20"/>
      <c r="S95" s="20"/>
    </row>
    <row r="96" spans="1:21">
      <c r="A96" t="s">
        <v>428</v>
      </c>
      <c r="B96" s="1">
        <v>772.62149999999997</v>
      </c>
      <c r="C96">
        <f t="shared" si="2"/>
        <v>772.62149999999997</v>
      </c>
      <c r="D96" s="17" t="s">
        <v>525</v>
      </c>
      <c r="E96" s="17" t="s">
        <v>1</v>
      </c>
      <c r="F96" s="17" t="s">
        <v>105</v>
      </c>
      <c r="G96">
        <f t="shared" si="3"/>
        <v>772.62149999999997</v>
      </c>
      <c r="H96" s="17"/>
      <c r="M96" s="20"/>
      <c r="P96" s="20"/>
      <c r="S96" s="20"/>
    </row>
    <row r="97" spans="1:21">
      <c r="A97" t="s">
        <v>428</v>
      </c>
      <c r="B97" s="1">
        <v>772.62149999999997</v>
      </c>
      <c r="C97">
        <f t="shared" si="2"/>
        <v>772.62149999999997</v>
      </c>
      <c r="D97" s="17" t="s">
        <v>169</v>
      </c>
      <c r="E97" s="17" t="s">
        <v>0</v>
      </c>
      <c r="F97" s="17" t="s">
        <v>0</v>
      </c>
      <c r="G97">
        <f t="shared" si="3"/>
        <v>772.62149999999997</v>
      </c>
      <c r="H97" s="17" t="s">
        <v>240</v>
      </c>
      <c r="J97">
        <v>9</v>
      </c>
      <c r="K97">
        <v>9</v>
      </c>
      <c r="M97" s="20">
        <v>0.69996230767203793</v>
      </c>
      <c r="N97" s="20">
        <v>0.71124004056962453</v>
      </c>
      <c r="O97" s="20">
        <v>0.67562578186691535</v>
      </c>
      <c r="P97" s="20">
        <v>0.66554421864346247</v>
      </c>
      <c r="Q97" s="20">
        <v>0.68233479027274013</v>
      </c>
      <c r="R97" s="20"/>
      <c r="S97" s="20">
        <f>AVERAGE(M97:Q97)</f>
        <v>0.68694142780495615</v>
      </c>
      <c r="T97">
        <f>_xlfn.STDEV.P(M97:Q97)</f>
        <v>1.6535243615074503E-2</v>
      </c>
      <c r="U97" s="23">
        <f>T97/S97</f>
        <v>2.4070820226858365E-2</v>
      </c>
    </row>
    <row r="98" spans="1:21">
      <c r="A98" t="s">
        <v>428</v>
      </c>
      <c r="B98" s="1">
        <v>772.62149999999997</v>
      </c>
      <c r="C98">
        <f t="shared" si="2"/>
        <v>772.62149999999997</v>
      </c>
      <c r="D98" s="17" t="s">
        <v>169</v>
      </c>
      <c r="E98" s="17" t="s">
        <v>0</v>
      </c>
      <c r="F98" s="17" t="s">
        <v>0</v>
      </c>
      <c r="G98">
        <f t="shared" si="3"/>
        <v>772.62149999999997</v>
      </c>
      <c r="H98" s="17" t="s">
        <v>266</v>
      </c>
      <c r="J98">
        <v>11</v>
      </c>
      <c r="K98">
        <v>11</v>
      </c>
      <c r="M98" s="20">
        <v>0.30003769232796212</v>
      </c>
      <c r="N98" s="20">
        <v>0.28875995943037558</v>
      </c>
      <c r="O98" s="20">
        <v>0.32437421813308448</v>
      </c>
      <c r="P98" s="20">
        <v>0.33445578135653747</v>
      </c>
      <c r="Q98" s="20">
        <v>0.31766520972725987</v>
      </c>
      <c r="R98" s="20"/>
      <c r="S98" s="20">
        <f>AVERAGE(M98:Q98)</f>
        <v>0.3130585721950439</v>
      </c>
      <c r="T98">
        <f>_xlfn.STDEV.P(M98:Q98)</f>
        <v>1.6535243615074424E-2</v>
      </c>
      <c r="U98" s="23">
        <f>T98/S98</f>
        <v>5.2818370374386435E-2</v>
      </c>
    </row>
    <row r="99" spans="1:21">
      <c r="A99" t="s">
        <v>73</v>
      </c>
      <c r="B99" s="1">
        <v>772.62149999999997</v>
      </c>
      <c r="C99">
        <f t="shared" si="2"/>
        <v>772.62149999999997</v>
      </c>
      <c r="D99" s="17" t="s">
        <v>265</v>
      </c>
      <c r="E99" s="17" t="s">
        <v>30</v>
      </c>
      <c r="F99" s="17" t="s">
        <v>0</v>
      </c>
      <c r="G99">
        <f t="shared" si="3"/>
        <v>772.62149999999997</v>
      </c>
      <c r="H99" s="17" t="s">
        <v>260</v>
      </c>
      <c r="J99">
        <v>9</v>
      </c>
      <c r="K99">
        <v>10</v>
      </c>
      <c r="S99" s="20"/>
    </row>
    <row r="100" spans="1:21">
      <c r="A100" t="s">
        <v>73</v>
      </c>
      <c r="B100" s="1">
        <v>772.62149999999997</v>
      </c>
      <c r="C100">
        <f t="shared" si="2"/>
        <v>772.62149999999997</v>
      </c>
      <c r="D100" s="17" t="s">
        <v>265</v>
      </c>
      <c r="E100" s="17" t="s">
        <v>30</v>
      </c>
      <c r="F100" s="17" t="s">
        <v>0</v>
      </c>
      <c r="G100">
        <f t="shared" si="3"/>
        <v>772.62149999999997</v>
      </c>
      <c r="H100" s="17" t="s">
        <v>285</v>
      </c>
      <c r="J100">
        <v>11</v>
      </c>
      <c r="K100">
        <v>12</v>
      </c>
      <c r="M100" s="20"/>
      <c r="N100" s="20"/>
      <c r="O100" s="20"/>
      <c r="P100" s="20"/>
      <c r="Q100" s="20"/>
      <c r="R100" s="20"/>
      <c r="S100" s="20"/>
    </row>
    <row r="101" spans="1:21">
      <c r="A101" t="s">
        <v>18</v>
      </c>
      <c r="B101" s="1">
        <v>774.59490000000005</v>
      </c>
      <c r="C101">
        <f t="shared" si="2"/>
        <v>774.59490000000005</v>
      </c>
      <c r="D101" s="17" t="s">
        <v>267</v>
      </c>
      <c r="E101" s="17" t="s">
        <v>31</v>
      </c>
      <c r="F101" s="17" t="s">
        <v>0</v>
      </c>
      <c r="G101">
        <f t="shared" si="3"/>
        <v>774.59490000000005</v>
      </c>
      <c r="I101" s="17" t="s">
        <v>244</v>
      </c>
      <c r="K101">
        <v>9</v>
      </c>
      <c r="M101" s="20">
        <v>0.69282392847194696</v>
      </c>
      <c r="N101" s="6">
        <v>0.68955004660842634</v>
      </c>
      <c r="O101" s="20">
        <v>0.72112825201282638</v>
      </c>
      <c r="P101" s="20">
        <v>0.70791579791942771</v>
      </c>
      <c r="Q101" s="20">
        <v>0.70079887949983632</v>
      </c>
      <c r="R101" s="20"/>
      <c r="S101" s="20">
        <f>AVERAGE(M101:Q101)</f>
        <v>0.7024433809024927</v>
      </c>
      <c r="T101">
        <f>_xlfn.STDEV.P(M101:Q101)</f>
        <v>1.1318551811627147E-2</v>
      </c>
      <c r="U101" s="23">
        <f>T101/S101</f>
        <v>1.6113116187507066E-2</v>
      </c>
    </row>
    <row r="102" spans="1:21">
      <c r="A102" t="s">
        <v>18</v>
      </c>
      <c r="B102" s="1">
        <v>774.59490000000005</v>
      </c>
      <c r="C102">
        <f t="shared" si="2"/>
        <v>774.59490000000005</v>
      </c>
      <c r="D102" s="17" t="s">
        <v>267</v>
      </c>
      <c r="E102" s="17" t="s">
        <v>31</v>
      </c>
      <c r="F102" s="17" t="s">
        <v>0</v>
      </c>
      <c r="G102">
        <f t="shared" si="3"/>
        <v>774.59490000000005</v>
      </c>
      <c r="I102" s="17" t="s">
        <v>268</v>
      </c>
      <c r="K102">
        <v>11</v>
      </c>
      <c r="M102" s="20">
        <v>0.3071760715280531</v>
      </c>
      <c r="N102" s="6">
        <v>0.31044995339157366</v>
      </c>
      <c r="O102" s="20">
        <v>0.27887174798717362</v>
      </c>
      <c r="P102" s="20">
        <v>0.29208420208057229</v>
      </c>
      <c r="Q102" s="20">
        <v>0.29920112050016362</v>
      </c>
      <c r="R102" s="20"/>
      <c r="S102" s="20">
        <f>AVERAGE(M102:Q102)</f>
        <v>0.2975566190975073</v>
      </c>
      <c r="T102">
        <f>_xlfn.STDEV.P(M102:Q102)</f>
        <v>1.1318551811627154E-2</v>
      </c>
      <c r="U102" s="23">
        <f>T102/S102</f>
        <v>3.8038312997225383E-2</v>
      </c>
    </row>
    <row r="103" spans="1:21">
      <c r="A103" s="1" t="s">
        <v>18</v>
      </c>
      <c r="B103" s="1">
        <v>774.59490000000005</v>
      </c>
      <c r="C103" s="1">
        <f t="shared" si="2"/>
        <v>774.59490000000005</v>
      </c>
      <c r="D103" s="2" t="s">
        <v>269</v>
      </c>
      <c r="E103" s="2" t="s">
        <v>1</v>
      </c>
      <c r="F103" s="2" t="s">
        <v>37</v>
      </c>
      <c r="G103" s="1">
        <f t="shared" si="3"/>
        <v>774.59490000000005</v>
      </c>
      <c r="H103" s="1"/>
      <c r="I103" s="2" t="s">
        <v>235</v>
      </c>
      <c r="J103" s="1"/>
      <c r="K103" s="1">
        <v>9</v>
      </c>
      <c r="M103" s="6">
        <v>0.95613656609080999</v>
      </c>
      <c r="N103" s="6">
        <v>0.96530122317475509</v>
      </c>
      <c r="O103" s="6">
        <v>0.96030404489047727</v>
      </c>
      <c r="P103" s="6">
        <v>0.96245371413322989</v>
      </c>
      <c r="Q103" s="6">
        <v>0.94555786601537761</v>
      </c>
      <c r="R103" s="6"/>
      <c r="S103" s="20">
        <f>AVERAGE(M103:Q103)</f>
        <v>0.9579506828609301</v>
      </c>
      <c r="T103">
        <f>_xlfn.STDEV.P(M103:Q103)</f>
        <v>6.8806827482399023E-3</v>
      </c>
      <c r="U103" s="23">
        <f>T103/S103</f>
        <v>7.1827108340177474E-3</v>
      </c>
    </row>
    <row r="104" spans="1:21">
      <c r="A104" s="1" t="s">
        <v>18</v>
      </c>
      <c r="B104" s="1">
        <v>774.59490000000005</v>
      </c>
      <c r="C104" s="1">
        <f t="shared" si="2"/>
        <v>774.59490000000005</v>
      </c>
      <c r="D104" s="2" t="s">
        <v>269</v>
      </c>
      <c r="E104" s="2" t="s">
        <v>1</v>
      </c>
      <c r="F104" s="2" t="s">
        <v>37</v>
      </c>
      <c r="G104" s="1">
        <f t="shared" si="3"/>
        <v>774.59490000000005</v>
      </c>
      <c r="H104" s="1"/>
      <c r="I104" s="2" t="s">
        <v>286</v>
      </c>
      <c r="J104" s="1"/>
      <c r="K104" s="1">
        <v>11</v>
      </c>
      <c r="M104" s="6">
        <v>4.3863433909190064E-2</v>
      </c>
      <c r="N104" s="6">
        <v>3.4698776825244845E-2</v>
      </c>
      <c r="O104" s="6">
        <v>3.9695955109522695E-2</v>
      </c>
      <c r="P104" s="6">
        <v>3.7546285866770036E-2</v>
      </c>
      <c r="Q104" s="6">
        <v>5.444213398462238E-2</v>
      </c>
      <c r="R104" s="6"/>
      <c r="S104" s="20">
        <f>AVERAGE(M104:Q104)</f>
        <v>4.2049317139070001E-2</v>
      </c>
      <c r="T104">
        <f>_xlfn.STDEV.P(M104:Q104)</f>
        <v>6.8806827482399344E-3</v>
      </c>
      <c r="U104" s="23">
        <f>T104/S104</f>
        <v>0.16363363822255197</v>
      </c>
    </row>
    <row r="105" spans="1:21">
      <c r="A105" t="s">
        <v>526</v>
      </c>
      <c r="B105" s="1">
        <v>774.59490000000005</v>
      </c>
      <c r="C105">
        <f t="shared" si="2"/>
        <v>774.59490000000005</v>
      </c>
      <c r="D105" s="17" t="s">
        <v>171</v>
      </c>
      <c r="E105" s="17" t="s">
        <v>33</v>
      </c>
      <c r="F105" s="17" t="s">
        <v>0</v>
      </c>
      <c r="G105">
        <f t="shared" si="3"/>
        <v>774.59490000000005</v>
      </c>
      <c r="I105" s="17" t="s">
        <v>244</v>
      </c>
      <c r="K105">
        <v>9</v>
      </c>
      <c r="M105" s="20"/>
      <c r="S105" s="20"/>
    </row>
    <row r="106" spans="1:21">
      <c r="A106" t="s">
        <v>526</v>
      </c>
      <c r="B106" s="1">
        <v>774.59490000000005</v>
      </c>
      <c r="C106">
        <f t="shared" si="2"/>
        <v>774.59490000000005</v>
      </c>
      <c r="D106" s="17" t="s">
        <v>172</v>
      </c>
      <c r="E106" s="17" t="s">
        <v>1</v>
      </c>
      <c r="F106" s="17" t="s">
        <v>34</v>
      </c>
      <c r="G106">
        <f t="shared" si="3"/>
        <v>774.59490000000005</v>
      </c>
      <c r="I106" s="17" t="s">
        <v>268</v>
      </c>
      <c r="K106">
        <v>11</v>
      </c>
      <c r="M106" s="20"/>
      <c r="S106" s="20"/>
    </row>
    <row r="107" spans="1:21">
      <c r="A107" t="s">
        <v>19</v>
      </c>
      <c r="B107" s="1">
        <v>780.55377999999996</v>
      </c>
      <c r="C107">
        <f t="shared" si="2"/>
        <v>780.55377999999996</v>
      </c>
      <c r="D107" s="17" t="s">
        <v>152</v>
      </c>
      <c r="E107" s="17" t="s">
        <v>1</v>
      </c>
      <c r="F107" s="17" t="s">
        <v>91</v>
      </c>
      <c r="G107">
        <f t="shared" si="3"/>
        <v>780.55377999999996</v>
      </c>
      <c r="I107" s="17" t="s">
        <v>274</v>
      </c>
      <c r="K107" t="s">
        <v>110</v>
      </c>
      <c r="S107" s="20"/>
    </row>
    <row r="108" spans="1:21">
      <c r="A108" t="s">
        <v>19</v>
      </c>
      <c r="B108" s="1">
        <v>780.55377999999996</v>
      </c>
      <c r="C108">
        <f t="shared" si="2"/>
        <v>780.55377999999996</v>
      </c>
      <c r="D108" s="17" t="s">
        <v>149</v>
      </c>
      <c r="E108" s="17" t="s">
        <v>27</v>
      </c>
      <c r="F108" s="17" t="s">
        <v>32</v>
      </c>
      <c r="G108">
        <f t="shared" si="3"/>
        <v>780.55377999999996</v>
      </c>
      <c r="H108" s="17" t="s">
        <v>270</v>
      </c>
      <c r="I108" s="17" t="s">
        <v>271</v>
      </c>
      <c r="J108">
        <v>9</v>
      </c>
      <c r="K108" t="s">
        <v>40</v>
      </c>
      <c r="S108" s="20"/>
    </row>
    <row r="109" spans="1:21">
      <c r="A109" t="s">
        <v>74</v>
      </c>
      <c r="B109" s="1">
        <v>782.56943000000001</v>
      </c>
      <c r="C109">
        <f t="shared" si="2"/>
        <v>782.56943000000001</v>
      </c>
      <c r="D109" s="17" t="s">
        <v>157</v>
      </c>
      <c r="E109" s="17" t="s">
        <v>1</v>
      </c>
      <c r="F109" s="17" t="s">
        <v>32</v>
      </c>
      <c r="G109">
        <f t="shared" si="3"/>
        <v>782.56943000000001</v>
      </c>
      <c r="H109" s="17" t="s">
        <v>278</v>
      </c>
      <c r="S109" s="20"/>
    </row>
    <row r="110" spans="1:21">
      <c r="A110" t="s">
        <v>20</v>
      </c>
      <c r="B110" s="1">
        <v>784.58507999999995</v>
      </c>
      <c r="C110">
        <f t="shared" si="2"/>
        <v>784.58507999999995</v>
      </c>
      <c r="D110" s="17" t="s">
        <v>164</v>
      </c>
      <c r="E110" s="17" t="s">
        <v>1</v>
      </c>
      <c r="F110" s="17" t="s">
        <v>92</v>
      </c>
      <c r="G110">
        <f t="shared" si="3"/>
        <v>784.58507999999995</v>
      </c>
      <c r="H110" s="17" t="s">
        <v>282</v>
      </c>
      <c r="K110" t="s">
        <v>111</v>
      </c>
      <c r="O110" s="20"/>
      <c r="P110" s="20"/>
      <c r="S110" s="20"/>
    </row>
    <row r="111" spans="1:21">
      <c r="A111" t="s">
        <v>20</v>
      </c>
      <c r="B111" s="1">
        <v>784.58507999999995</v>
      </c>
      <c r="C111">
        <f t="shared" si="2"/>
        <v>784.58507999999995</v>
      </c>
      <c r="D111" s="17" t="s">
        <v>161</v>
      </c>
      <c r="E111" s="17" t="s">
        <v>28</v>
      </c>
      <c r="F111" s="17" t="s">
        <v>0</v>
      </c>
      <c r="G111">
        <f t="shared" si="3"/>
        <v>784.58507999999995</v>
      </c>
      <c r="H111" s="17" t="s">
        <v>280</v>
      </c>
      <c r="I111" s="17" t="s">
        <v>254</v>
      </c>
      <c r="J111" s="17" t="s">
        <v>38</v>
      </c>
      <c r="K111">
        <v>9</v>
      </c>
      <c r="M111" s="20">
        <v>0.62337978476688594</v>
      </c>
      <c r="N111" s="20">
        <v>0.62770291739380202</v>
      </c>
      <c r="O111" s="20">
        <v>0.61369128550136176</v>
      </c>
      <c r="P111" s="20">
        <v>0.62238117665653103</v>
      </c>
      <c r="Q111" s="20">
        <v>0.62589481991680773</v>
      </c>
      <c r="R111" s="20"/>
      <c r="S111" s="20">
        <f>AVERAGE(M111:Q111)</f>
        <v>0.62260999684707774</v>
      </c>
      <c r="T111">
        <f>_xlfn.STDEV.P(M111:Q111)</f>
        <v>4.8356229481621923E-3</v>
      </c>
      <c r="U111" s="23">
        <f>T111/S111</f>
        <v>7.7666966040538746E-3</v>
      </c>
    </row>
    <row r="112" spans="1:21">
      <c r="A112" t="s">
        <v>20</v>
      </c>
      <c r="B112" s="1">
        <v>784.58507999999995</v>
      </c>
      <c r="C112">
        <f t="shared" si="2"/>
        <v>784.58507999999995</v>
      </c>
      <c r="D112" s="17" t="s">
        <v>161</v>
      </c>
      <c r="E112" s="17" t="s">
        <v>28</v>
      </c>
      <c r="F112" s="17" t="s">
        <v>0</v>
      </c>
      <c r="G112">
        <f t="shared" si="3"/>
        <v>784.58507999999995</v>
      </c>
      <c r="H112" s="17" t="s">
        <v>280</v>
      </c>
      <c r="I112" s="17" t="s">
        <v>252</v>
      </c>
      <c r="J112" s="17" t="s">
        <v>38</v>
      </c>
      <c r="K112">
        <v>11</v>
      </c>
      <c r="M112" s="20">
        <v>0.37662021523311412</v>
      </c>
      <c r="N112" s="20">
        <v>0.37229708260619804</v>
      </c>
      <c r="O112" s="20">
        <v>0.38630871449863829</v>
      </c>
      <c r="P112" s="20">
        <v>0.37761882334346897</v>
      </c>
      <c r="Q112" s="20">
        <v>0.37410518008319221</v>
      </c>
      <c r="R112" s="20"/>
      <c r="S112" s="20">
        <f>AVERAGE(M112:Q112)</f>
        <v>0.37739000315292237</v>
      </c>
      <c r="T112">
        <f>_xlfn.STDEV.P(M112:Q112)</f>
        <v>4.8356229481622071E-3</v>
      </c>
      <c r="U112" s="23">
        <f>T112/S112</f>
        <v>1.2813330792450171E-2</v>
      </c>
    </row>
    <row r="113" spans="1:21">
      <c r="A113" t="s">
        <v>21</v>
      </c>
      <c r="B113" s="1">
        <v>786.60073</v>
      </c>
      <c r="C113">
        <f t="shared" si="2"/>
        <v>786.60073</v>
      </c>
      <c r="D113" s="17" t="s">
        <v>169</v>
      </c>
      <c r="E113" s="17" t="s">
        <v>0</v>
      </c>
      <c r="F113" s="17" t="s">
        <v>0</v>
      </c>
      <c r="G113">
        <f t="shared" si="3"/>
        <v>786.60073</v>
      </c>
      <c r="H113" s="17" t="s">
        <v>260</v>
      </c>
      <c r="J113">
        <v>9</v>
      </c>
      <c r="K113">
        <v>9</v>
      </c>
      <c r="M113" s="20">
        <v>0.66932083239567841</v>
      </c>
      <c r="N113" s="20">
        <v>0.67103220148696197</v>
      </c>
      <c r="O113" s="20">
        <v>0.67094053689562771</v>
      </c>
      <c r="P113" s="20">
        <v>0.67211021031096818</v>
      </c>
      <c r="Q113" s="20">
        <v>0.67441773974752373</v>
      </c>
      <c r="R113" s="20"/>
      <c r="S113" s="20">
        <f>AVERAGE(M113:Q113)</f>
        <v>0.67156430416735202</v>
      </c>
      <c r="T113">
        <f>_xlfn.STDEV.P(M113:Q113)</f>
        <v>1.6819924250647915E-3</v>
      </c>
      <c r="U113" s="23">
        <f>T113/S113</f>
        <v>2.5045887856565462E-3</v>
      </c>
    </row>
    <row r="114" spans="1:21">
      <c r="A114" t="s">
        <v>21</v>
      </c>
      <c r="B114" s="1">
        <v>786.60073</v>
      </c>
      <c r="C114">
        <f t="shared" si="2"/>
        <v>786.60073</v>
      </c>
      <c r="D114" s="17" t="s">
        <v>169</v>
      </c>
      <c r="E114" s="17" t="s">
        <v>0</v>
      </c>
      <c r="F114" s="17" t="s">
        <v>0</v>
      </c>
      <c r="G114">
        <f t="shared" si="3"/>
        <v>786.60073</v>
      </c>
      <c r="H114" s="17" t="s">
        <v>285</v>
      </c>
      <c r="J114">
        <v>11</v>
      </c>
      <c r="K114">
        <v>11</v>
      </c>
      <c r="M114" s="20">
        <v>0.33067916760432153</v>
      </c>
      <c r="N114" s="20">
        <v>0.32896779851303809</v>
      </c>
      <c r="O114" s="20">
        <v>0.32905946310437234</v>
      </c>
      <c r="P114" s="20">
        <v>0.32788978968903176</v>
      </c>
      <c r="Q114" s="20">
        <v>0.32558226025247611</v>
      </c>
      <c r="R114" s="20"/>
      <c r="S114" s="20">
        <f>AVERAGE(M114:Q114)</f>
        <v>0.32843569583264798</v>
      </c>
      <c r="T114">
        <f>_xlfn.STDEV.P(M114:Q114)</f>
        <v>1.6819924250648444E-3</v>
      </c>
      <c r="U114" s="23">
        <f>T114/S114</f>
        <v>5.1212229559904213E-3</v>
      </c>
    </row>
    <row r="115" spans="1:21">
      <c r="A115" t="s">
        <v>21</v>
      </c>
      <c r="B115" s="1">
        <v>786.60073</v>
      </c>
      <c r="C115">
        <f t="shared" si="2"/>
        <v>786.60073</v>
      </c>
      <c r="D115" s="17" t="s">
        <v>525</v>
      </c>
      <c r="E115" s="17" t="s">
        <v>1</v>
      </c>
      <c r="F115" s="17" t="s">
        <v>105</v>
      </c>
      <c r="G115">
        <f t="shared" si="3"/>
        <v>786.60073</v>
      </c>
      <c r="H115" s="17" t="s">
        <v>237</v>
      </c>
      <c r="K115" t="s">
        <v>106</v>
      </c>
      <c r="M115" s="20"/>
      <c r="O115" s="20"/>
      <c r="P115" s="20"/>
      <c r="Q115" s="20"/>
      <c r="R115" s="20"/>
      <c r="S115" s="20"/>
    </row>
    <row r="116" spans="1:21">
      <c r="A116" t="s">
        <v>21</v>
      </c>
      <c r="B116" s="1">
        <v>786.60073</v>
      </c>
      <c r="C116">
        <f t="shared" si="2"/>
        <v>786.60073</v>
      </c>
      <c r="D116" s="17" t="s">
        <v>167</v>
      </c>
      <c r="E116" s="17" t="s">
        <v>33</v>
      </c>
      <c r="F116" s="17" t="s">
        <v>28</v>
      </c>
      <c r="G116">
        <f t="shared" si="3"/>
        <v>786.60073</v>
      </c>
      <c r="H116" s="17" t="s">
        <v>284</v>
      </c>
      <c r="K116" t="s">
        <v>38</v>
      </c>
      <c r="M116" s="20"/>
      <c r="O116" s="20"/>
      <c r="P116" s="20"/>
      <c r="Q116" s="20"/>
      <c r="R116" s="20"/>
      <c r="S116" s="20"/>
    </row>
    <row r="117" spans="1:21">
      <c r="A117" t="s">
        <v>22</v>
      </c>
      <c r="B117" s="1">
        <v>788.61638000000005</v>
      </c>
      <c r="C117">
        <f t="shared" si="2"/>
        <v>788.61638000000005</v>
      </c>
      <c r="D117" s="17" t="s">
        <v>171</v>
      </c>
      <c r="E117" s="17" t="s">
        <v>33</v>
      </c>
      <c r="F117" s="17" t="s">
        <v>0</v>
      </c>
      <c r="G117">
        <f t="shared" si="3"/>
        <v>788.61638000000005</v>
      </c>
      <c r="H117" s="17" t="s">
        <v>235</v>
      </c>
      <c r="K117">
        <v>9</v>
      </c>
      <c r="M117" s="20">
        <v>0.78147000967483449</v>
      </c>
      <c r="N117" s="20">
        <v>0.78073104747587452</v>
      </c>
      <c r="O117" s="20">
        <v>0.79997068213513922</v>
      </c>
      <c r="P117" s="20">
        <v>0.79643608007284028</v>
      </c>
      <c r="Q117" s="20">
        <v>0.79509253535964319</v>
      </c>
      <c r="R117" s="20"/>
      <c r="S117" s="20">
        <f>AVERAGE(M117:Q117)</f>
        <v>0.79074007094366627</v>
      </c>
      <c r="T117">
        <f>_xlfn.STDEV.P(M117:Q117)</f>
        <v>8.0337691797415477E-3</v>
      </c>
      <c r="U117" s="23">
        <f>T117/S117</f>
        <v>1.0159810378844312E-2</v>
      </c>
    </row>
    <row r="118" spans="1:21">
      <c r="A118" t="s">
        <v>22</v>
      </c>
      <c r="B118" s="1">
        <v>788.61638000000005</v>
      </c>
      <c r="C118">
        <f t="shared" si="2"/>
        <v>788.61638000000005</v>
      </c>
      <c r="D118" s="17" t="s">
        <v>171</v>
      </c>
      <c r="E118" s="17" t="s">
        <v>33</v>
      </c>
      <c r="F118" s="17" t="s">
        <v>0</v>
      </c>
      <c r="G118">
        <f t="shared" si="3"/>
        <v>788.61638000000005</v>
      </c>
      <c r="H118" s="17" t="s">
        <v>286</v>
      </c>
      <c r="K118">
        <v>11</v>
      </c>
      <c r="M118" s="20">
        <v>0.21852999032516549</v>
      </c>
      <c r="N118" s="20">
        <v>0.21926895252412545</v>
      </c>
      <c r="O118" s="20">
        <v>0.20002931786486075</v>
      </c>
      <c r="P118" s="20">
        <v>0.20356391992715972</v>
      </c>
      <c r="Q118" s="20">
        <v>0.20490746464035672</v>
      </c>
      <c r="R118" s="20"/>
      <c r="S118" s="20">
        <f>AVERAGE(M118:Q118)</f>
        <v>0.20925992905633364</v>
      </c>
      <c r="T118">
        <f>_xlfn.STDEV.P(M118:Q118)</f>
        <v>8.0337691797415494E-3</v>
      </c>
      <c r="U118" s="23">
        <f>T118/S118</f>
        <v>3.8391340453808646E-2</v>
      </c>
    </row>
    <row r="119" spans="1:21">
      <c r="A119" t="s">
        <v>22</v>
      </c>
      <c r="B119" s="1">
        <v>788.61638000000005</v>
      </c>
      <c r="C119">
        <f t="shared" si="2"/>
        <v>788.61638000000005</v>
      </c>
      <c r="D119" s="17" t="s">
        <v>172</v>
      </c>
      <c r="E119" s="17" t="s">
        <v>1</v>
      </c>
      <c r="F119" s="17" t="s">
        <v>34</v>
      </c>
      <c r="G119">
        <f t="shared" si="3"/>
        <v>788.61638000000005</v>
      </c>
      <c r="H119" s="17" t="s">
        <v>235</v>
      </c>
      <c r="K119">
        <v>11</v>
      </c>
      <c r="M119" s="20"/>
      <c r="N119" s="20"/>
      <c r="S119" s="20"/>
    </row>
    <row r="120" spans="1:21">
      <c r="A120" t="s">
        <v>22</v>
      </c>
      <c r="B120" s="1">
        <v>788.61638000000005</v>
      </c>
      <c r="C120">
        <f t="shared" si="2"/>
        <v>788.61638000000005</v>
      </c>
      <c r="D120" s="17" t="s">
        <v>172</v>
      </c>
      <c r="E120" s="17" t="s">
        <v>1</v>
      </c>
      <c r="F120" s="17" t="s">
        <v>34</v>
      </c>
      <c r="G120">
        <f t="shared" si="3"/>
        <v>788.61638000000005</v>
      </c>
      <c r="H120" s="17" t="s">
        <v>286</v>
      </c>
      <c r="K120">
        <v>13</v>
      </c>
      <c r="M120" s="20"/>
      <c r="S120" s="20"/>
    </row>
    <row r="121" spans="1:21">
      <c r="A121" t="s">
        <v>457</v>
      </c>
      <c r="B121" s="1">
        <v>792.590167449212</v>
      </c>
      <c r="C121">
        <f t="shared" si="2"/>
        <v>792.590167449212</v>
      </c>
      <c r="D121" s="17" t="s">
        <v>188</v>
      </c>
      <c r="E121" s="17" t="s">
        <v>1</v>
      </c>
      <c r="F121" s="17" t="s">
        <v>35</v>
      </c>
      <c r="G121">
        <f t="shared" si="3"/>
        <v>792.590167449212</v>
      </c>
      <c r="S121" s="20"/>
    </row>
    <row r="122" spans="1:21">
      <c r="A122" t="s">
        <v>75</v>
      </c>
      <c r="B122" s="1">
        <v>792.55378194041202</v>
      </c>
      <c r="C122">
        <f t="shared" si="2"/>
        <v>792.55378194041202</v>
      </c>
      <c r="D122" s="17"/>
      <c r="G122">
        <f t="shared" si="3"/>
        <v>792.55378194041202</v>
      </c>
      <c r="S122" s="20"/>
    </row>
    <row r="123" spans="1:21">
      <c r="A123" t="s">
        <v>351</v>
      </c>
      <c r="B123" s="1">
        <v>796.62146757801202</v>
      </c>
      <c r="C123">
        <f t="shared" si="2"/>
        <v>796.62146757801202</v>
      </c>
      <c r="D123" s="17" t="s">
        <v>199</v>
      </c>
      <c r="E123" s="17" t="s">
        <v>33</v>
      </c>
      <c r="F123" s="17" t="s">
        <v>32</v>
      </c>
      <c r="G123">
        <f t="shared" si="3"/>
        <v>796.62146757801202</v>
      </c>
      <c r="S123" s="20"/>
    </row>
    <row r="124" spans="1:21">
      <c r="A124" t="s">
        <v>77</v>
      </c>
      <c r="B124" s="1">
        <v>796.58508206921204</v>
      </c>
      <c r="C124">
        <f t="shared" si="2"/>
        <v>796.58508206921204</v>
      </c>
      <c r="D124" s="17" t="s">
        <v>182</v>
      </c>
      <c r="E124" s="17" t="s">
        <v>31</v>
      </c>
      <c r="F124" s="17" t="s">
        <v>32</v>
      </c>
      <c r="G124">
        <f t="shared" si="3"/>
        <v>796.58508206921204</v>
      </c>
      <c r="H124" s="17"/>
      <c r="I124" s="17" t="s">
        <v>289</v>
      </c>
      <c r="K124" t="s">
        <v>40</v>
      </c>
      <c r="S124" s="20"/>
    </row>
    <row r="125" spans="1:21">
      <c r="A125" t="s">
        <v>352</v>
      </c>
      <c r="B125" s="1">
        <v>798.63711764241202</v>
      </c>
      <c r="C125">
        <f t="shared" si="2"/>
        <v>798.63711764241202</v>
      </c>
      <c r="G125">
        <f t="shared" si="3"/>
        <v>798.63711764241202</v>
      </c>
      <c r="I125" s="17"/>
      <c r="S125" s="20"/>
    </row>
    <row r="126" spans="1:21">
      <c r="A126" t="s">
        <v>527</v>
      </c>
      <c r="B126" s="1">
        <v>800.65279999999996</v>
      </c>
      <c r="C126">
        <f t="shared" si="2"/>
        <v>800.65279999999996</v>
      </c>
      <c r="G126">
        <f t="shared" si="3"/>
        <v>800.65279999999996</v>
      </c>
      <c r="H126" s="17"/>
      <c r="S126" s="20"/>
    </row>
    <row r="127" spans="1:21">
      <c r="A127" t="s">
        <v>79</v>
      </c>
      <c r="B127" s="1">
        <v>800.61638219801205</v>
      </c>
      <c r="C127">
        <f t="shared" si="2"/>
        <v>800.61638219801205</v>
      </c>
      <c r="G127">
        <f t="shared" si="3"/>
        <v>800.61638219801205</v>
      </c>
      <c r="H127" s="17"/>
      <c r="S127" s="20"/>
    </row>
    <row r="128" spans="1:21">
      <c r="A128" t="s">
        <v>528</v>
      </c>
      <c r="B128" s="1">
        <v>802.63203226241205</v>
      </c>
      <c r="C128">
        <f t="shared" si="2"/>
        <v>802.63203226241205</v>
      </c>
      <c r="G128">
        <f t="shared" si="3"/>
        <v>802.63203226241205</v>
      </c>
      <c r="S128" s="20"/>
    </row>
    <row r="129" spans="1:21">
      <c r="A129" t="s">
        <v>80</v>
      </c>
      <c r="B129" s="1">
        <v>804.55377999999996</v>
      </c>
      <c r="C129">
        <f t="shared" ref="C129:C149" si="4">B129+AB$3</f>
        <v>804.55377999999996</v>
      </c>
      <c r="D129" t="s">
        <v>184</v>
      </c>
      <c r="E129" s="17" t="s">
        <v>27</v>
      </c>
      <c r="F129" s="17" t="s">
        <v>35</v>
      </c>
      <c r="G129">
        <f t="shared" ref="G129:G148" si="5">B129+AB$1</f>
        <v>804.55377999999996</v>
      </c>
      <c r="H129" t="s">
        <v>431</v>
      </c>
      <c r="I129" t="s">
        <v>292</v>
      </c>
      <c r="J129">
        <v>7</v>
      </c>
      <c r="K129" t="s">
        <v>42</v>
      </c>
      <c r="M129" s="20">
        <v>0.68485557037849321</v>
      </c>
      <c r="N129" s="20">
        <v>0.6797741579184553</v>
      </c>
      <c r="O129" s="20">
        <v>0.70201584327164912</v>
      </c>
      <c r="P129" s="20">
        <v>0.69281193791162654</v>
      </c>
      <c r="Q129" s="6">
        <v>0.69003515710158414</v>
      </c>
      <c r="R129" s="6"/>
      <c r="S129" s="20">
        <f>AVERAGE(M129:Q129)</f>
        <v>0.68989853331636164</v>
      </c>
      <c r="T129">
        <f>_xlfn.STDEV.P(M129:Q129)</f>
        <v>7.5268884054083603E-3</v>
      </c>
      <c r="U129" s="23">
        <f>T129/S129</f>
        <v>1.091013829124465E-2</v>
      </c>
    </row>
    <row r="130" spans="1:21">
      <c r="A130" t="s">
        <v>80</v>
      </c>
      <c r="B130" s="1">
        <v>804.55377999999996</v>
      </c>
      <c r="C130">
        <f t="shared" si="4"/>
        <v>804.55377999999996</v>
      </c>
      <c r="D130" t="s">
        <v>184</v>
      </c>
      <c r="E130" s="17" t="s">
        <v>27</v>
      </c>
      <c r="F130" s="17" t="s">
        <v>35</v>
      </c>
      <c r="G130">
        <f t="shared" si="5"/>
        <v>804.55377999999996</v>
      </c>
      <c r="H130" t="s">
        <v>291</v>
      </c>
      <c r="I130" t="s">
        <v>292</v>
      </c>
      <c r="J130">
        <v>9</v>
      </c>
      <c r="K130" t="s">
        <v>42</v>
      </c>
      <c r="M130" s="20">
        <v>0.31514442962150668</v>
      </c>
      <c r="N130" s="20">
        <v>0.3202258420815447</v>
      </c>
      <c r="O130" s="20">
        <v>0.29798415672835088</v>
      </c>
      <c r="P130" s="20">
        <v>0.3071880620883734</v>
      </c>
      <c r="Q130" s="6">
        <v>0.30996484289841586</v>
      </c>
      <c r="R130" s="6"/>
      <c r="S130" s="20">
        <f>AVERAGE(M130:Q130)</f>
        <v>0.3101014666836383</v>
      </c>
      <c r="T130">
        <f>_xlfn.STDEV.P(M130:Q130)</f>
        <v>7.5268884054083499E-3</v>
      </c>
      <c r="U130" s="23">
        <f>T130/S130</f>
        <v>2.4272340553252489E-2</v>
      </c>
    </row>
    <row r="131" spans="1:21">
      <c r="A131" t="s">
        <v>81</v>
      </c>
      <c r="B131" s="1">
        <v>806.56943000000001</v>
      </c>
      <c r="C131">
        <f t="shared" si="4"/>
        <v>806.56943000000001</v>
      </c>
      <c r="D131" s="17" t="s">
        <v>188</v>
      </c>
      <c r="E131" s="17" t="s">
        <v>1</v>
      </c>
      <c r="F131" s="17" t="s">
        <v>35</v>
      </c>
      <c r="G131">
        <f t="shared" si="5"/>
        <v>806.56943000000001</v>
      </c>
      <c r="H131" s="17" t="s">
        <v>293</v>
      </c>
      <c r="K131" t="s">
        <v>42</v>
      </c>
      <c r="M131" s="20"/>
      <c r="N131" s="20"/>
      <c r="O131" s="20"/>
      <c r="P131" s="20"/>
      <c r="Q131" s="20"/>
      <c r="R131" s="20"/>
      <c r="S131" s="20"/>
    </row>
    <row r="132" spans="1:21">
      <c r="A132" t="s">
        <v>23</v>
      </c>
      <c r="B132" s="1">
        <v>808.58507999999995</v>
      </c>
      <c r="C132">
        <f t="shared" si="4"/>
        <v>808.58507999999995</v>
      </c>
      <c r="D132" s="17" t="s">
        <v>193</v>
      </c>
      <c r="E132" s="17" t="s">
        <v>0</v>
      </c>
      <c r="F132" s="17" t="s">
        <v>32</v>
      </c>
      <c r="G132">
        <f t="shared" si="5"/>
        <v>808.58507999999995</v>
      </c>
      <c r="H132" s="17" t="s">
        <v>270</v>
      </c>
      <c r="I132" s="17" t="s">
        <v>298</v>
      </c>
      <c r="J132">
        <v>9</v>
      </c>
      <c r="K132" s="17" t="s">
        <v>40</v>
      </c>
      <c r="M132" s="20">
        <v>0.79861353565125548</v>
      </c>
      <c r="N132" s="20">
        <v>0.79762132489525106</v>
      </c>
      <c r="O132" s="20">
        <v>0.77906006192215338</v>
      </c>
      <c r="P132" s="20">
        <v>0.80066934549598334</v>
      </c>
      <c r="Q132" s="20">
        <v>0.80222239920481975</v>
      </c>
      <c r="R132" s="20"/>
      <c r="S132" s="20">
        <f>AVERAGE(M132:Q132)</f>
        <v>0.79563733343389265</v>
      </c>
      <c r="T132">
        <f>_xlfn.STDEV.P(M132:Q132)</f>
        <v>8.4413762992981527E-3</v>
      </c>
      <c r="U132" s="23">
        <f>T132/S132</f>
        <v>1.0609577937809932E-2</v>
      </c>
    </row>
    <row r="133" spans="1:21">
      <c r="A133" t="s">
        <v>23</v>
      </c>
      <c r="B133" s="1">
        <v>808.58507999999995</v>
      </c>
      <c r="C133">
        <f t="shared" si="4"/>
        <v>808.58507999999995</v>
      </c>
      <c r="D133" s="17" t="s">
        <v>193</v>
      </c>
      <c r="E133" s="17" t="s">
        <v>0</v>
      </c>
      <c r="F133" s="17" t="s">
        <v>32</v>
      </c>
      <c r="G133">
        <f t="shared" si="5"/>
        <v>808.58507999999995</v>
      </c>
      <c r="H133" s="17" t="s">
        <v>299</v>
      </c>
      <c r="I133" s="17" t="s">
        <v>298</v>
      </c>
      <c r="J133">
        <v>11</v>
      </c>
      <c r="K133" s="17" t="s">
        <v>40</v>
      </c>
      <c r="M133" s="20">
        <v>0.20138646434874455</v>
      </c>
      <c r="N133" s="20">
        <v>0.20237867510474894</v>
      </c>
      <c r="O133" s="20">
        <v>0.22093993807784676</v>
      </c>
      <c r="P133" s="20">
        <v>0.19933065450401677</v>
      </c>
      <c r="Q133" s="20">
        <v>0.19777760079518028</v>
      </c>
      <c r="R133" s="20"/>
      <c r="S133" s="20">
        <f>AVERAGE(M133:Q133)</f>
        <v>0.20436266656610744</v>
      </c>
      <c r="T133">
        <f>_xlfn.STDEV.P(M133:Q133)</f>
        <v>8.4413762992981874E-3</v>
      </c>
      <c r="U133" s="23">
        <f>T133/S133</f>
        <v>4.1305862959894205E-2</v>
      </c>
    </row>
    <row r="134" spans="1:21">
      <c r="A134" t="s">
        <v>82</v>
      </c>
      <c r="B134" s="1">
        <v>810.60073</v>
      </c>
      <c r="C134">
        <f t="shared" si="4"/>
        <v>810.60073</v>
      </c>
      <c r="D134" s="17" t="s">
        <v>199</v>
      </c>
      <c r="E134" s="17" t="s">
        <v>33</v>
      </c>
      <c r="F134" s="17" t="s">
        <v>32</v>
      </c>
      <c r="G134">
        <f t="shared" si="5"/>
        <v>810.60073</v>
      </c>
      <c r="I134" s="17" t="s">
        <v>300</v>
      </c>
      <c r="K134" t="s">
        <v>40</v>
      </c>
      <c r="M134" s="20"/>
      <c r="N134" s="20"/>
      <c r="O134" s="20"/>
      <c r="P134" s="20"/>
      <c r="S134" s="20"/>
    </row>
    <row r="135" spans="1:21">
      <c r="A135" t="s">
        <v>82</v>
      </c>
      <c r="B135" s="1">
        <v>810.60073</v>
      </c>
      <c r="C135">
        <f t="shared" si="4"/>
        <v>810.60073</v>
      </c>
      <c r="D135" s="17" t="s">
        <v>199</v>
      </c>
      <c r="E135" s="17" t="s">
        <v>1</v>
      </c>
      <c r="F135" s="17" t="s">
        <v>98</v>
      </c>
      <c r="G135">
        <f t="shared" si="5"/>
        <v>810.60073</v>
      </c>
      <c r="I135" s="17" t="s">
        <v>300</v>
      </c>
      <c r="K135" t="s">
        <v>113</v>
      </c>
      <c r="M135" s="20"/>
      <c r="P135" s="20"/>
      <c r="S135" s="20"/>
    </row>
    <row r="136" spans="1:21">
      <c r="A136" t="s">
        <v>83</v>
      </c>
      <c r="B136" s="1">
        <v>812.6164</v>
      </c>
      <c r="C136">
        <f t="shared" si="4"/>
        <v>812.6164</v>
      </c>
      <c r="D136" s="17"/>
      <c r="E136" s="17" t="s">
        <v>33</v>
      </c>
      <c r="F136" s="17" t="s">
        <v>92</v>
      </c>
      <c r="G136">
        <f t="shared" si="5"/>
        <v>812.6164</v>
      </c>
      <c r="I136" s="17" t="s">
        <v>305</v>
      </c>
      <c r="K136" t="s">
        <v>111</v>
      </c>
      <c r="M136" s="20"/>
      <c r="S136" s="20"/>
    </row>
    <row r="137" spans="1:21">
      <c r="A137" t="s">
        <v>84</v>
      </c>
      <c r="B137" s="1">
        <v>814.63199999999995</v>
      </c>
      <c r="C137">
        <f t="shared" si="4"/>
        <v>814.63199999999995</v>
      </c>
      <c r="D137" s="17" t="s">
        <v>480</v>
      </c>
      <c r="E137" s="17" t="s">
        <v>0</v>
      </c>
      <c r="F137" s="17" t="s">
        <v>34</v>
      </c>
      <c r="G137">
        <f t="shared" si="5"/>
        <v>814.63199999999995</v>
      </c>
      <c r="H137" s="17" t="s">
        <v>285</v>
      </c>
      <c r="J137">
        <v>9</v>
      </c>
      <c r="K137">
        <v>11</v>
      </c>
      <c r="M137" s="20"/>
      <c r="S137" s="20"/>
    </row>
    <row r="138" spans="1:21">
      <c r="A138" t="s">
        <v>84</v>
      </c>
      <c r="B138" s="1">
        <v>814.63199999999995</v>
      </c>
      <c r="C138">
        <f t="shared" si="4"/>
        <v>814.63199999999995</v>
      </c>
      <c r="D138" s="17" t="s">
        <v>480</v>
      </c>
      <c r="E138" s="17" t="s">
        <v>0</v>
      </c>
      <c r="F138" s="17" t="s">
        <v>34</v>
      </c>
      <c r="G138">
        <f t="shared" si="5"/>
        <v>814.63199999999995</v>
      </c>
      <c r="H138" s="17" t="s">
        <v>529</v>
      </c>
      <c r="J138">
        <v>11</v>
      </c>
      <c r="K138">
        <v>13</v>
      </c>
      <c r="M138" s="20"/>
      <c r="S138" s="20"/>
    </row>
    <row r="139" spans="1:21">
      <c r="A139" t="s">
        <v>84</v>
      </c>
      <c r="B139" s="1">
        <v>814.63199999999995</v>
      </c>
      <c r="C139">
        <f t="shared" si="4"/>
        <v>814.63199999999995</v>
      </c>
      <c r="D139" s="17" t="s">
        <v>308</v>
      </c>
      <c r="E139" s="17" t="s">
        <v>33</v>
      </c>
      <c r="F139" s="17" t="s">
        <v>105</v>
      </c>
      <c r="G139">
        <f t="shared" si="5"/>
        <v>814.63199999999995</v>
      </c>
      <c r="H139" s="17" t="s">
        <v>263</v>
      </c>
      <c r="K139" t="s">
        <v>106</v>
      </c>
      <c r="M139" s="20"/>
      <c r="S139" s="20"/>
    </row>
    <row r="140" spans="1:21">
      <c r="A140" t="s">
        <v>530</v>
      </c>
      <c r="B140" s="1">
        <v>816.64769999999999</v>
      </c>
      <c r="C140">
        <f t="shared" si="4"/>
        <v>816.64769999999999</v>
      </c>
      <c r="D140" s="17" t="s">
        <v>514</v>
      </c>
      <c r="E140" s="17" t="s">
        <v>33</v>
      </c>
      <c r="F140" s="17" t="s">
        <v>34</v>
      </c>
      <c r="G140">
        <f t="shared" si="5"/>
        <v>816.64769999999999</v>
      </c>
      <c r="H140" s="17"/>
      <c r="M140" s="20"/>
      <c r="S140" s="20"/>
    </row>
    <row r="141" spans="1:21">
      <c r="A141" t="s">
        <v>530</v>
      </c>
      <c r="B141" s="1">
        <v>816.64769999999999</v>
      </c>
      <c r="C141">
        <f t="shared" si="4"/>
        <v>816.64769999999999</v>
      </c>
      <c r="D141" s="17" t="s">
        <v>531</v>
      </c>
      <c r="E141" s="17" t="s">
        <v>0</v>
      </c>
      <c r="F141" s="17" t="s">
        <v>100</v>
      </c>
      <c r="G141">
        <f t="shared" si="5"/>
        <v>816.64769999999999</v>
      </c>
      <c r="H141" s="17"/>
      <c r="M141" s="20"/>
      <c r="S141" s="20"/>
    </row>
    <row r="142" spans="1:21">
      <c r="A142" t="s">
        <v>24</v>
      </c>
      <c r="B142" s="1">
        <v>832.58508206921204</v>
      </c>
      <c r="C142">
        <f t="shared" si="4"/>
        <v>832.58508206921204</v>
      </c>
      <c r="D142" s="17" t="s">
        <v>212</v>
      </c>
      <c r="E142" s="17" t="s">
        <v>0</v>
      </c>
      <c r="F142" s="17" t="s">
        <v>35</v>
      </c>
      <c r="G142">
        <f t="shared" si="5"/>
        <v>832.58508206921204</v>
      </c>
      <c r="H142" s="17" t="s">
        <v>291</v>
      </c>
      <c r="I142" s="17" t="s">
        <v>309</v>
      </c>
      <c r="J142">
        <v>9</v>
      </c>
      <c r="K142" s="17" t="s">
        <v>42</v>
      </c>
      <c r="M142" s="20">
        <v>0.81217123298492655</v>
      </c>
      <c r="N142" s="20">
        <v>0.81930271897704288</v>
      </c>
      <c r="O142" s="20">
        <v>0.79973975624884008</v>
      </c>
      <c r="P142" s="20">
        <v>0.81266014930016761</v>
      </c>
      <c r="Q142" s="6">
        <v>0.81017910612421695</v>
      </c>
      <c r="R142" s="6"/>
      <c r="S142" s="20">
        <f>AVERAGE(M142:Q142)</f>
        <v>0.81081059272703881</v>
      </c>
      <c r="T142">
        <f>_xlfn.STDEV.P(M142:Q142)</f>
        <v>6.3300964499943598E-3</v>
      </c>
      <c r="U142" s="23">
        <f>T142/S142</f>
        <v>7.8071210548742807E-3</v>
      </c>
    </row>
    <row r="143" spans="1:21">
      <c r="A143" t="s">
        <v>24</v>
      </c>
      <c r="B143" s="1">
        <v>832.58508206921204</v>
      </c>
      <c r="C143">
        <f t="shared" si="4"/>
        <v>832.58508206921204</v>
      </c>
      <c r="D143" s="17" t="s">
        <v>212</v>
      </c>
      <c r="E143" s="17" t="s">
        <v>0</v>
      </c>
      <c r="F143" s="17" t="s">
        <v>35</v>
      </c>
      <c r="G143">
        <f t="shared" si="5"/>
        <v>832.58508206921204</v>
      </c>
      <c r="H143" s="17" t="s">
        <v>310</v>
      </c>
      <c r="I143" s="17" t="s">
        <v>309</v>
      </c>
      <c r="J143">
        <v>11</v>
      </c>
      <c r="K143" s="17" t="s">
        <v>42</v>
      </c>
      <c r="M143" s="20">
        <v>0.18782876701507356</v>
      </c>
      <c r="N143" s="20">
        <v>0.18069728102295704</v>
      </c>
      <c r="O143" s="20">
        <v>0.20026024375115994</v>
      </c>
      <c r="P143" s="20">
        <v>0.18733985069983236</v>
      </c>
      <c r="Q143" s="6">
        <v>0.1898208938757831</v>
      </c>
      <c r="R143" s="6"/>
      <c r="S143" s="20">
        <f>AVERAGE(M143:Q143)</f>
        <v>0.18918940727296119</v>
      </c>
      <c r="T143">
        <f>_xlfn.STDEV.P(M143:Q143)</f>
        <v>6.3300964499943902E-3</v>
      </c>
      <c r="U143" s="23">
        <f>T143/S143</f>
        <v>3.3459042666492265E-2</v>
      </c>
    </row>
    <row r="144" spans="1:21">
      <c r="A144" t="s">
        <v>88</v>
      </c>
      <c r="B144" s="1">
        <v>834.60073213361204</v>
      </c>
      <c r="C144">
        <f t="shared" si="4"/>
        <v>834.60073213361204</v>
      </c>
      <c r="D144" s="17" t="s">
        <v>215</v>
      </c>
      <c r="E144" s="17" t="s">
        <v>33</v>
      </c>
      <c r="F144" s="17" t="s">
        <v>35</v>
      </c>
      <c r="G144">
        <f t="shared" si="5"/>
        <v>834.60073213361204</v>
      </c>
      <c r="I144" s="17" t="s">
        <v>311</v>
      </c>
      <c r="K144" s="17" t="s">
        <v>42</v>
      </c>
      <c r="M144" s="20"/>
      <c r="S144" s="20"/>
    </row>
    <row r="145" spans="1:19">
      <c r="A145" t="s">
        <v>89</v>
      </c>
      <c r="B145" s="1">
        <v>838.63202999999999</v>
      </c>
      <c r="C145">
        <f t="shared" si="4"/>
        <v>838.63202999999999</v>
      </c>
      <c r="D145" s="17" t="s">
        <v>223</v>
      </c>
      <c r="E145" s="17" t="s">
        <v>33</v>
      </c>
      <c r="F145" s="17" t="s">
        <v>98</v>
      </c>
      <c r="G145">
        <f t="shared" si="5"/>
        <v>838.63202999999999</v>
      </c>
      <c r="I145" s="17" t="s">
        <v>312</v>
      </c>
      <c r="J145" s="17"/>
      <c r="K145" s="17" t="s">
        <v>113</v>
      </c>
      <c r="S145" s="20"/>
    </row>
    <row r="146" spans="1:19">
      <c r="A146" t="s">
        <v>89</v>
      </c>
      <c r="B146" s="1">
        <v>838.63202999999999</v>
      </c>
      <c r="C146">
        <f t="shared" si="4"/>
        <v>838.63202999999999</v>
      </c>
      <c r="D146" s="17" t="s">
        <v>225</v>
      </c>
      <c r="E146" s="17" t="s">
        <v>32</v>
      </c>
      <c r="F146" s="17" t="s">
        <v>100</v>
      </c>
      <c r="G146">
        <f t="shared" si="5"/>
        <v>838.63202999999999</v>
      </c>
      <c r="H146" s="17" t="s">
        <v>312</v>
      </c>
      <c r="J146" s="17" t="s">
        <v>40</v>
      </c>
      <c r="S146" s="20"/>
    </row>
    <row r="147" spans="1:19">
      <c r="A147" t="s">
        <v>532</v>
      </c>
      <c r="B147" s="1">
        <v>840.64768232681206</v>
      </c>
      <c r="C147">
        <f t="shared" si="4"/>
        <v>840.64768232681206</v>
      </c>
      <c r="D147" s="17"/>
      <c r="G147">
        <f t="shared" si="5"/>
        <v>840.64768232681206</v>
      </c>
      <c r="S147" s="20"/>
    </row>
    <row r="148" spans="1:19">
      <c r="A148" t="s">
        <v>533</v>
      </c>
      <c r="B148" s="1">
        <v>842.66333239121207</v>
      </c>
      <c r="C148">
        <f t="shared" si="4"/>
        <v>842.66333239121207</v>
      </c>
      <c r="D148" s="17"/>
      <c r="G148">
        <f t="shared" si="5"/>
        <v>842.66333239121207</v>
      </c>
      <c r="S148" s="20"/>
    </row>
    <row r="149" spans="1:19">
      <c r="A149" t="s">
        <v>534</v>
      </c>
      <c r="B149" s="1">
        <v>844.67898245561196</v>
      </c>
      <c r="C149">
        <f t="shared" si="4"/>
        <v>844.67898245561196</v>
      </c>
      <c r="D149" s="17" t="s">
        <v>535</v>
      </c>
      <c r="E149" s="17" t="s">
        <v>0</v>
      </c>
      <c r="F149" s="17" t="s">
        <v>448</v>
      </c>
      <c r="G149">
        <v>902.68</v>
      </c>
      <c r="H149" s="17"/>
      <c r="S149" s="20"/>
    </row>
    <row r="150" spans="1:19">
      <c r="M150" s="20"/>
      <c r="S150" s="20"/>
    </row>
    <row r="151" spans="1:19">
      <c r="A151" t="s">
        <v>354</v>
      </c>
      <c r="B151" s="1">
        <v>703.57484999999997</v>
      </c>
      <c r="C151">
        <f t="shared" ref="C151:C166" si="6">B151+AB$3</f>
        <v>703.57484999999997</v>
      </c>
      <c r="D151">
        <v>449</v>
      </c>
      <c r="E151" s="17" t="s">
        <v>367</v>
      </c>
      <c r="F151" s="17" t="s">
        <v>1</v>
      </c>
      <c r="G151">
        <f t="shared" ref="G151:G166" si="7">B151+AB$1</f>
        <v>703.57484999999997</v>
      </c>
      <c r="M151" s="20"/>
      <c r="S151" s="20"/>
    </row>
    <row r="152" spans="1:19">
      <c r="A152" t="s">
        <v>356</v>
      </c>
      <c r="B152" s="1">
        <v>729.59050000000002</v>
      </c>
      <c r="C152">
        <f t="shared" si="6"/>
        <v>729.59050000000002</v>
      </c>
      <c r="D152">
        <v>447</v>
      </c>
      <c r="E152" s="17" t="s">
        <v>364</v>
      </c>
      <c r="F152" s="17" t="s">
        <v>33</v>
      </c>
      <c r="G152">
        <f t="shared" si="7"/>
        <v>729.59050000000002</v>
      </c>
      <c r="H152" t="s">
        <v>314</v>
      </c>
      <c r="J152" t="s">
        <v>45</v>
      </c>
      <c r="M152" s="20"/>
      <c r="S152" s="20"/>
    </row>
    <row r="153" spans="1:19">
      <c r="A153" t="s">
        <v>357</v>
      </c>
      <c r="B153" s="1">
        <v>731.60614999999996</v>
      </c>
      <c r="C153">
        <f t="shared" si="6"/>
        <v>731.60614999999996</v>
      </c>
      <c r="D153">
        <v>449</v>
      </c>
      <c r="E153" s="17" t="s">
        <v>367</v>
      </c>
      <c r="F153" s="17" t="s">
        <v>33</v>
      </c>
      <c r="G153">
        <f t="shared" si="7"/>
        <v>731.60614999999996</v>
      </c>
      <c r="S153" s="20"/>
    </row>
    <row r="154" spans="1:19">
      <c r="A154" t="s">
        <v>358</v>
      </c>
      <c r="B154" s="1">
        <v>759.63744999999994</v>
      </c>
      <c r="C154">
        <f t="shared" si="6"/>
        <v>759.63744999999994</v>
      </c>
      <c r="D154">
        <v>449</v>
      </c>
      <c r="E154" s="17" t="s">
        <v>367</v>
      </c>
      <c r="F154" s="17" t="s">
        <v>100</v>
      </c>
      <c r="G154">
        <f t="shared" si="7"/>
        <v>759.63744999999994</v>
      </c>
      <c r="S154" s="20"/>
    </row>
    <row r="155" spans="1:19">
      <c r="A155" t="s">
        <v>536</v>
      </c>
      <c r="B155" s="1">
        <v>783.64</v>
      </c>
      <c r="C155">
        <f t="shared" si="6"/>
        <v>783.64</v>
      </c>
      <c r="G155">
        <f t="shared" si="7"/>
        <v>783.64</v>
      </c>
      <c r="S155" s="20"/>
    </row>
    <row r="156" spans="1:19">
      <c r="A156" t="s">
        <v>359</v>
      </c>
      <c r="B156" s="1">
        <v>785.65309999999999</v>
      </c>
      <c r="C156">
        <f t="shared" si="6"/>
        <v>785.65309999999999</v>
      </c>
      <c r="D156">
        <v>449</v>
      </c>
      <c r="E156" s="17" t="s">
        <v>367</v>
      </c>
      <c r="F156" s="17" t="s">
        <v>447</v>
      </c>
      <c r="G156">
        <f t="shared" si="7"/>
        <v>785.65309999999999</v>
      </c>
      <c r="H156" t="s">
        <v>316</v>
      </c>
      <c r="J156" t="s">
        <v>47</v>
      </c>
      <c r="S156" s="20"/>
    </row>
    <row r="157" spans="1:19">
      <c r="A157" t="s">
        <v>360</v>
      </c>
      <c r="B157" s="1">
        <v>787.66875000000005</v>
      </c>
      <c r="C157">
        <f t="shared" si="6"/>
        <v>787.66875000000005</v>
      </c>
      <c r="D157">
        <v>449</v>
      </c>
      <c r="E157" s="17" t="s">
        <v>367</v>
      </c>
      <c r="F157" s="17" t="s">
        <v>448</v>
      </c>
      <c r="G157">
        <f t="shared" si="7"/>
        <v>787.66875000000005</v>
      </c>
      <c r="M157" s="20"/>
      <c r="S157" s="20"/>
    </row>
    <row r="158" spans="1:19">
      <c r="A158" s="1" t="s">
        <v>537</v>
      </c>
      <c r="B158" s="1">
        <v>799.66875000000005</v>
      </c>
      <c r="C158" s="1">
        <f t="shared" si="6"/>
        <v>799.66875000000005</v>
      </c>
      <c r="D158" s="1"/>
      <c r="E158" s="2"/>
      <c r="F158" s="2"/>
      <c r="G158" s="1">
        <f t="shared" si="7"/>
        <v>799.66875000000005</v>
      </c>
      <c r="H158" s="1" t="s">
        <v>314</v>
      </c>
      <c r="I158" s="1"/>
      <c r="J158" s="1" t="s">
        <v>46</v>
      </c>
      <c r="K158" s="1"/>
      <c r="M158" s="6"/>
      <c r="N158" s="6"/>
      <c r="O158" s="1"/>
      <c r="P158" s="20"/>
      <c r="Q158" s="20"/>
      <c r="R158" s="20"/>
      <c r="S158" s="20"/>
    </row>
    <row r="159" spans="1:19">
      <c r="A159" s="1" t="s">
        <v>537</v>
      </c>
      <c r="B159" s="1">
        <v>799.66875000000005</v>
      </c>
      <c r="C159" s="1">
        <f t="shared" si="6"/>
        <v>799.66875000000005</v>
      </c>
      <c r="D159" s="1"/>
      <c r="E159" s="2"/>
      <c r="F159" s="2"/>
      <c r="G159" s="1">
        <f t="shared" si="7"/>
        <v>799.66875000000005</v>
      </c>
      <c r="H159" s="1" t="s">
        <v>445</v>
      </c>
      <c r="I159" s="1"/>
      <c r="J159" s="1" t="s">
        <v>47</v>
      </c>
      <c r="K159" s="1"/>
      <c r="M159" s="6"/>
      <c r="N159" s="6"/>
      <c r="O159" s="1"/>
      <c r="P159" s="20"/>
      <c r="Q159" s="20"/>
      <c r="R159" s="20"/>
      <c r="S159" s="20"/>
    </row>
    <row r="160" spans="1:19">
      <c r="A160" t="s">
        <v>538</v>
      </c>
      <c r="B160" s="1">
        <v>801.68439999999998</v>
      </c>
      <c r="C160">
        <f t="shared" si="6"/>
        <v>801.68439999999998</v>
      </c>
      <c r="G160">
        <f t="shared" si="7"/>
        <v>801.68439999999998</v>
      </c>
      <c r="S160" s="20"/>
    </row>
    <row r="161" spans="1:21">
      <c r="A161" t="s">
        <v>361</v>
      </c>
      <c r="B161" s="1">
        <v>811.66875000000005</v>
      </c>
      <c r="C161">
        <f t="shared" si="6"/>
        <v>811.66875000000005</v>
      </c>
      <c r="D161">
        <v>449</v>
      </c>
      <c r="E161" s="17" t="s">
        <v>367</v>
      </c>
      <c r="F161" s="17" t="s">
        <v>368</v>
      </c>
      <c r="G161">
        <f t="shared" si="7"/>
        <v>811.66875000000005</v>
      </c>
      <c r="H161" t="s">
        <v>321</v>
      </c>
      <c r="J161" t="s">
        <v>449</v>
      </c>
      <c r="S161" s="20"/>
    </row>
    <row r="162" spans="1:21">
      <c r="A162" t="s">
        <v>361</v>
      </c>
      <c r="B162" s="1">
        <v>811.66875000000005</v>
      </c>
      <c r="C162">
        <f t="shared" si="6"/>
        <v>811.66875000000005</v>
      </c>
      <c r="E162" s="17" t="s">
        <v>364</v>
      </c>
      <c r="F162" s="17" t="s">
        <v>366</v>
      </c>
      <c r="G162">
        <f t="shared" si="7"/>
        <v>811.66875000000005</v>
      </c>
      <c r="H162" t="s">
        <v>319</v>
      </c>
      <c r="I162" t="s">
        <v>318</v>
      </c>
      <c r="J162" t="s">
        <v>45</v>
      </c>
      <c r="K162" t="s">
        <v>46</v>
      </c>
      <c r="M162" s="20">
        <v>0.93637689615659947</v>
      </c>
      <c r="N162" s="6">
        <v>0.94184501568781254</v>
      </c>
      <c r="O162" s="6">
        <v>0.91142122663868308</v>
      </c>
      <c r="P162" s="20">
        <v>0.92513319109778092</v>
      </c>
      <c r="Q162" s="7">
        <v>0.98266304858343578</v>
      </c>
      <c r="R162" s="20"/>
      <c r="S162" s="20">
        <f>AVERAGE(M162:P162)</f>
        <v>0.928694082395219</v>
      </c>
      <c r="T162">
        <f>_xlfn.STDEV.P(M162:P162)</f>
        <v>1.1651224898874029E-2</v>
      </c>
      <c r="U162" s="23">
        <f>T162/S162</f>
        <v>1.2545815807099851E-2</v>
      </c>
    </row>
    <row r="163" spans="1:21">
      <c r="A163" t="s">
        <v>361</v>
      </c>
      <c r="B163" s="1">
        <v>811.66875000000005</v>
      </c>
      <c r="C163">
        <f t="shared" si="6"/>
        <v>811.66875000000005</v>
      </c>
      <c r="E163" s="17" t="s">
        <v>364</v>
      </c>
      <c r="F163" s="17" t="s">
        <v>366</v>
      </c>
      <c r="G163">
        <f t="shared" si="7"/>
        <v>811.66875000000005</v>
      </c>
      <c r="H163" t="s">
        <v>319</v>
      </c>
      <c r="I163" t="s">
        <v>320</v>
      </c>
      <c r="J163" t="s">
        <v>45</v>
      </c>
      <c r="K163" t="s">
        <v>47</v>
      </c>
      <c r="M163" s="20">
        <v>6.3623103843400614E-2</v>
      </c>
      <c r="N163" s="6">
        <v>5.8154984312187498E-2</v>
      </c>
      <c r="O163" s="6">
        <v>8.857877336131692E-2</v>
      </c>
      <c r="P163" s="20">
        <v>7.4866808902219029E-2</v>
      </c>
      <c r="Q163" s="7">
        <v>1.7336951416564252E-2</v>
      </c>
      <c r="R163" s="20"/>
      <c r="S163" s="20">
        <f>AVERAGE(M163:P163)</f>
        <v>7.1305917604781013E-2</v>
      </c>
      <c r="T163">
        <f>_xlfn.STDEV.P(M163:P163)</f>
        <v>1.1651224898874026E-2</v>
      </c>
      <c r="U163" s="23">
        <f>T163/S163</f>
        <v>0.16339772756942714</v>
      </c>
    </row>
    <row r="164" spans="1:21">
      <c r="A164" t="s">
        <v>362</v>
      </c>
      <c r="B164" s="1">
        <v>813.68439999999998</v>
      </c>
      <c r="C164">
        <f t="shared" si="6"/>
        <v>813.68439999999998</v>
      </c>
      <c r="D164">
        <v>449</v>
      </c>
      <c r="E164" s="17" t="s">
        <v>367</v>
      </c>
      <c r="F164" s="17" t="s">
        <v>366</v>
      </c>
      <c r="G164">
        <f t="shared" si="7"/>
        <v>813.68439999999998</v>
      </c>
      <c r="H164" t="s">
        <v>316</v>
      </c>
      <c r="J164" t="s">
        <v>46</v>
      </c>
      <c r="M164" s="20">
        <v>0.96493668157439227</v>
      </c>
      <c r="N164" s="20">
        <v>0.96647991311981618</v>
      </c>
      <c r="O164" s="20">
        <v>0.96342429821872233</v>
      </c>
      <c r="P164" s="20">
        <v>0.9673458873745564</v>
      </c>
      <c r="Q164" s="20">
        <v>0.97118656483986665</v>
      </c>
      <c r="R164" s="20"/>
      <c r="S164" s="20">
        <f>AVERAGE(M164:Q164)</f>
        <v>0.96667466902547083</v>
      </c>
      <c r="T164">
        <f>_xlfn.STDEV.P(M164:Q164)</f>
        <v>2.6241638110593812E-3</v>
      </c>
      <c r="U164" s="23">
        <f>T164/S164</f>
        <v>2.7146297458118637E-3</v>
      </c>
    </row>
    <row r="165" spans="1:21">
      <c r="A165" t="s">
        <v>362</v>
      </c>
      <c r="B165" s="1">
        <v>813.68439999999998</v>
      </c>
      <c r="C165">
        <f t="shared" si="6"/>
        <v>813.68439999999998</v>
      </c>
      <c r="D165">
        <v>449</v>
      </c>
      <c r="E165" s="17" t="s">
        <v>367</v>
      </c>
      <c r="F165" s="17" t="s">
        <v>366</v>
      </c>
      <c r="G165">
        <f t="shared" si="7"/>
        <v>813.68439999999998</v>
      </c>
      <c r="H165" t="s">
        <v>322</v>
      </c>
      <c r="J165" t="s">
        <v>47</v>
      </c>
      <c r="M165" s="20">
        <v>3.5063318425607629E-2</v>
      </c>
      <c r="N165" s="20">
        <v>3.3520086880183882E-2</v>
      </c>
      <c r="O165" s="20">
        <v>3.6575701781277718E-2</v>
      </c>
      <c r="P165" s="20">
        <v>3.265411262544362E-2</v>
      </c>
      <c r="Q165" s="20">
        <v>3.2161342378433697E-2</v>
      </c>
      <c r="R165" s="20"/>
      <c r="S165" s="20">
        <f>AVERAGE(M165:Q165)</f>
        <v>3.3994912418189319E-2</v>
      </c>
      <c r="T165">
        <f>_xlfn.STDEV.P(M165:Q165)</f>
        <v>1.6240164777351403E-3</v>
      </c>
      <c r="U165" s="23">
        <f>T165/S165</f>
        <v>4.7772338924050119E-2</v>
      </c>
    </row>
    <row r="166" spans="1:21">
      <c r="A166" t="s">
        <v>363</v>
      </c>
      <c r="B166" s="1">
        <v>815.70005000000003</v>
      </c>
      <c r="C166">
        <f t="shared" si="6"/>
        <v>815.70005000000003</v>
      </c>
      <c r="G166">
        <f t="shared" si="7"/>
        <v>815.70005000000003</v>
      </c>
      <c r="H166" t="s">
        <v>539</v>
      </c>
      <c r="J166" t="s">
        <v>46</v>
      </c>
    </row>
    <row r="171" spans="1:21">
      <c r="M171" s="20"/>
    </row>
    <row r="174" spans="1:21">
      <c r="M174" s="20"/>
    </row>
    <row r="175" spans="1:21">
      <c r="M175" s="20"/>
    </row>
  </sheetData>
  <conditionalFormatting sqref="U1:U1048576">
    <cfRule type="cellIs" dxfId="7" priority="1" operator="greaterThan">
      <formula>0.2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7"/>
  <sheetViews>
    <sheetView workbookViewId="0">
      <pane xSplit="1" topLeftCell="B1" activePane="topRight" state="frozen"/>
      <selection pane="topRight"/>
    </sheetView>
  </sheetViews>
  <sheetFormatPr defaultRowHeight="14.4"/>
  <cols>
    <col min="1" max="1" width="11.44140625" style="24" customWidth="1"/>
    <col min="2" max="2" width="8" style="25" customWidth="1"/>
    <col min="3" max="3" width="8.33203125" style="24" customWidth="1"/>
    <col min="4" max="4" width="10.77734375" style="24" customWidth="1"/>
    <col min="5" max="6" width="8.88671875" style="26"/>
    <col min="7" max="7" width="8.109375" style="24" customWidth="1"/>
    <col min="8" max="8" width="8.88671875" style="25"/>
    <col min="9" max="9" width="7.77734375" style="25" customWidth="1"/>
    <col min="10" max="10" width="5.6640625" style="25" customWidth="1"/>
    <col min="11" max="11" width="6.33203125" style="25" customWidth="1"/>
    <col min="12" max="12" width="12" style="25" bestFit="1" customWidth="1"/>
    <col min="13" max="20" width="8.88671875" style="25"/>
    <col min="21" max="21" width="8.88671875" style="28"/>
    <col min="22" max="16384" width="8.88671875" style="25"/>
  </cols>
  <sheetData>
    <row r="1" spans="1:22">
      <c r="A1" s="24" t="s">
        <v>3</v>
      </c>
      <c r="B1" s="25" t="s">
        <v>118</v>
      </c>
      <c r="C1" s="24" t="s">
        <v>121</v>
      </c>
      <c r="D1" s="24" t="s">
        <v>122</v>
      </c>
      <c r="E1" s="26" t="s">
        <v>25</v>
      </c>
      <c r="F1" s="26" t="s">
        <v>26</v>
      </c>
      <c r="G1" s="27" t="s">
        <v>123</v>
      </c>
      <c r="H1" s="26" t="s">
        <v>373</v>
      </c>
      <c r="I1" s="26" t="s">
        <v>373</v>
      </c>
      <c r="J1" s="26" t="s">
        <v>374</v>
      </c>
      <c r="K1" s="26" t="s">
        <v>374</v>
      </c>
      <c r="M1" s="25" t="s">
        <v>324</v>
      </c>
      <c r="N1" s="25" t="s">
        <v>325</v>
      </c>
      <c r="O1" s="25" t="s">
        <v>326</v>
      </c>
      <c r="P1" s="25" t="s">
        <v>327</v>
      </c>
      <c r="Q1" s="25" t="s">
        <v>328</v>
      </c>
      <c r="S1" s="25" t="s">
        <v>329</v>
      </c>
      <c r="T1" s="25" t="s">
        <v>330</v>
      </c>
      <c r="U1" s="28" t="s">
        <v>331</v>
      </c>
      <c r="V1" s="12" t="s">
        <v>332</v>
      </c>
    </row>
    <row r="2" spans="1:22">
      <c r="A2" s="24" t="s">
        <v>4</v>
      </c>
      <c r="B2" s="25">
        <v>690.50683000000004</v>
      </c>
      <c r="C2" s="24">
        <v>688.49228000000005</v>
      </c>
      <c r="D2" s="24" t="s">
        <v>126</v>
      </c>
      <c r="E2" s="26" t="s">
        <v>27</v>
      </c>
      <c r="F2" s="26" t="s">
        <v>1</v>
      </c>
      <c r="G2" s="24">
        <v>748.54870000000005</v>
      </c>
      <c r="H2" s="26"/>
      <c r="I2" s="26"/>
      <c r="J2" s="26"/>
      <c r="K2" s="26"/>
      <c r="M2" s="29"/>
      <c r="N2" s="29"/>
      <c r="O2" s="29"/>
      <c r="P2" s="29"/>
      <c r="Q2" s="29"/>
      <c r="U2" s="30"/>
      <c r="V2" s="31" t="s">
        <v>369</v>
      </c>
    </row>
    <row r="3" spans="1:22">
      <c r="A3" s="24" t="s">
        <v>540</v>
      </c>
      <c r="B3" s="25">
        <v>700.52756719161198</v>
      </c>
      <c r="C3" s="24">
        <v>698.51301719161199</v>
      </c>
      <c r="D3" s="24" t="s">
        <v>136</v>
      </c>
      <c r="E3" s="26" t="s">
        <v>1</v>
      </c>
      <c r="F3" s="26" t="s">
        <v>28</v>
      </c>
      <c r="G3" s="24">
        <v>758.569437191612</v>
      </c>
      <c r="H3" s="26"/>
      <c r="I3" s="26"/>
      <c r="J3" s="26"/>
      <c r="K3" s="26"/>
      <c r="M3" s="29"/>
      <c r="O3" s="29"/>
      <c r="P3" s="29"/>
      <c r="Q3" s="29"/>
      <c r="V3" s="32" t="s">
        <v>370</v>
      </c>
    </row>
    <row r="4" spans="1:22">
      <c r="A4" s="24" t="s">
        <v>540</v>
      </c>
      <c r="B4" s="25">
        <v>700.52756719161198</v>
      </c>
      <c r="C4" s="24">
        <v>698.51301719161199</v>
      </c>
      <c r="D4" s="24" t="s">
        <v>138</v>
      </c>
      <c r="E4" s="26" t="s">
        <v>27</v>
      </c>
      <c r="F4" s="26" t="s">
        <v>0</v>
      </c>
      <c r="G4" s="24">
        <v>758.569437191612</v>
      </c>
      <c r="H4" s="26"/>
      <c r="I4" s="26"/>
      <c r="J4" s="26"/>
      <c r="K4" s="26"/>
      <c r="M4" s="29"/>
      <c r="O4" s="29"/>
      <c r="P4" s="29"/>
      <c r="Q4" s="29"/>
    </row>
    <row r="5" spans="1:22">
      <c r="A5" s="24" t="s">
        <v>379</v>
      </c>
      <c r="B5" s="25">
        <v>702.54321725601199</v>
      </c>
      <c r="C5" s="24">
        <v>700.528667256012</v>
      </c>
      <c r="D5" s="24" t="s">
        <v>380</v>
      </c>
      <c r="E5" s="26" t="s">
        <v>90</v>
      </c>
      <c r="F5" s="26" t="s">
        <v>0</v>
      </c>
      <c r="G5" s="24">
        <v>760.585087256012</v>
      </c>
      <c r="H5" s="26"/>
      <c r="I5" s="26"/>
      <c r="J5" s="26"/>
      <c r="K5" s="26"/>
      <c r="M5" s="29"/>
      <c r="O5" s="29"/>
      <c r="Q5" s="29"/>
    </row>
    <row r="6" spans="1:22">
      <c r="A6" s="24" t="s">
        <v>379</v>
      </c>
      <c r="B6" s="25">
        <v>702.54321725601199</v>
      </c>
      <c r="C6" s="24">
        <v>700.528667256012</v>
      </c>
      <c r="D6" s="24" t="s">
        <v>381</v>
      </c>
      <c r="E6" s="26" t="s">
        <v>94</v>
      </c>
      <c r="F6" s="26" t="s">
        <v>1</v>
      </c>
      <c r="G6" s="24">
        <v>760.585087256012</v>
      </c>
      <c r="H6" s="26"/>
      <c r="I6" s="26"/>
      <c r="J6" s="26"/>
      <c r="K6" s="26"/>
      <c r="M6" s="29"/>
    </row>
    <row r="7" spans="1:22">
      <c r="A7" s="24" t="s">
        <v>541</v>
      </c>
      <c r="B7" s="25">
        <v>704.55886732041199</v>
      </c>
      <c r="C7" s="24">
        <v>702.54431732041201</v>
      </c>
      <c r="G7" s="24">
        <v>762.60073732041201</v>
      </c>
      <c r="H7" s="26"/>
      <c r="I7" s="26"/>
      <c r="J7" s="26"/>
      <c r="K7" s="26"/>
      <c r="M7" s="29"/>
    </row>
    <row r="8" spans="1:22">
      <c r="A8" s="25" t="s">
        <v>48</v>
      </c>
      <c r="B8" s="25">
        <v>716.52247999999997</v>
      </c>
      <c r="C8" s="24">
        <v>714.50792999999999</v>
      </c>
      <c r="D8" s="25" t="s">
        <v>138</v>
      </c>
      <c r="E8" s="26" t="s">
        <v>27</v>
      </c>
      <c r="F8" s="26" t="s">
        <v>0</v>
      </c>
      <c r="G8" s="24">
        <v>774.56434999999999</v>
      </c>
      <c r="H8" s="25" t="s">
        <v>139</v>
      </c>
      <c r="I8" s="25" t="s">
        <v>139</v>
      </c>
      <c r="J8" s="25">
        <v>7</v>
      </c>
      <c r="K8" s="25">
        <v>9</v>
      </c>
      <c r="M8" s="29"/>
      <c r="N8" s="29"/>
      <c r="P8" s="29"/>
      <c r="Q8" s="29"/>
    </row>
    <row r="9" spans="1:22">
      <c r="A9" s="25" t="s">
        <v>48</v>
      </c>
      <c r="B9" s="25">
        <v>716.52247999999997</v>
      </c>
      <c r="C9" s="24">
        <v>714.50792999999999</v>
      </c>
      <c r="D9" s="25" t="s">
        <v>138</v>
      </c>
      <c r="E9" s="26" t="s">
        <v>27</v>
      </c>
      <c r="F9" s="26" t="s">
        <v>0</v>
      </c>
      <c r="G9" s="24">
        <v>774.56434999999999</v>
      </c>
      <c r="H9" s="26" t="s">
        <v>140</v>
      </c>
      <c r="I9" s="26" t="s">
        <v>140</v>
      </c>
      <c r="J9" s="25">
        <v>9</v>
      </c>
      <c r="K9" s="25">
        <v>11</v>
      </c>
      <c r="M9" s="29"/>
      <c r="N9" s="29"/>
      <c r="P9" s="29"/>
      <c r="Q9" s="29"/>
    </row>
    <row r="10" spans="1:22">
      <c r="A10" s="24" t="s">
        <v>48</v>
      </c>
      <c r="B10" s="25">
        <v>716.52247999999997</v>
      </c>
      <c r="C10" s="24">
        <v>714.50792999999999</v>
      </c>
      <c r="D10" s="24" t="s">
        <v>136</v>
      </c>
      <c r="E10" s="26" t="s">
        <v>1</v>
      </c>
      <c r="F10" s="26" t="s">
        <v>28</v>
      </c>
      <c r="G10" s="24">
        <v>774.56434999999999</v>
      </c>
      <c r="I10" s="26" t="s">
        <v>137</v>
      </c>
      <c r="K10" s="26" t="s">
        <v>38</v>
      </c>
      <c r="M10" s="29"/>
      <c r="N10" s="29"/>
      <c r="P10" s="29"/>
      <c r="Q10" s="29"/>
    </row>
    <row r="11" spans="1:22">
      <c r="A11" s="24" t="s">
        <v>6</v>
      </c>
      <c r="B11" s="25">
        <v>718.53813000000002</v>
      </c>
      <c r="C11" s="24">
        <v>716.52358000000004</v>
      </c>
      <c r="D11" s="24" t="s">
        <v>141</v>
      </c>
      <c r="E11" s="26" t="s">
        <v>1</v>
      </c>
      <c r="F11" s="26" t="s">
        <v>0</v>
      </c>
      <c r="G11" s="24">
        <v>776.58</v>
      </c>
      <c r="I11" s="25" t="s">
        <v>127</v>
      </c>
      <c r="K11" s="25">
        <v>9</v>
      </c>
      <c r="M11" s="29">
        <v>0.80884774006787319</v>
      </c>
      <c r="N11" s="29">
        <v>0.79555153387746058</v>
      </c>
      <c r="O11" s="29">
        <v>0.800019054271354</v>
      </c>
      <c r="P11" s="29">
        <v>0.80622603160048278</v>
      </c>
      <c r="Q11" s="29">
        <v>0.80365150418599429</v>
      </c>
      <c r="S11" s="29">
        <f>AVERAGE(M11:Q11)</f>
        <v>0.8028591728006329</v>
      </c>
      <c r="T11" s="25">
        <f>_xlfn.STDEV.P(M11:Q11)</f>
        <v>4.6753465114028406E-3</v>
      </c>
      <c r="U11" s="28">
        <f>T11/S11</f>
        <v>5.8233706106809707E-3</v>
      </c>
    </row>
    <row r="12" spans="1:22">
      <c r="A12" s="24" t="s">
        <v>6</v>
      </c>
      <c r="B12" s="25">
        <v>718.53813000000002</v>
      </c>
      <c r="C12" s="24">
        <v>716.52358000000004</v>
      </c>
      <c r="D12" s="24" t="s">
        <v>141</v>
      </c>
      <c r="E12" s="26" t="s">
        <v>1</v>
      </c>
      <c r="F12" s="26" t="s">
        <v>0</v>
      </c>
      <c r="G12" s="24">
        <v>776.58</v>
      </c>
      <c r="I12" s="25" t="s">
        <v>142</v>
      </c>
      <c r="K12" s="25">
        <v>11</v>
      </c>
      <c r="M12" s="29">
        <v>0.19115225993212689</v>
      </c>
      <c r="N12" s="29">
        <v>0.20444846612253939</v>
      </c>
      <c r="O12" s="29">
        <v>0.19998094572864603</v>
      </c>
      <c r="P12" s="29">
        <v>0.19377396839951713</v>
      </c>
      <c r="Q12" s="29">
        <v>0.19634849581400571</v>
      </c>
      <c r="S12" s="29">
        <f>AVERAGE(M12:Q12)</f>
        <v>0.19714082719936704</v>
      </c>
      <c r="T12" s="25">
        <f>_xlfn.STDEV.P(M12:Q12)</f>
        <v>4.6753465114028258E-3</v>
      </c>
      <c r="U12" s="28">
        <f>T12/S12</f>
        <v>2.3715769979369535E-2</v>
      </c>
    </row>
    <row r="13" spans="1:22">
      <c r="A13" s="25" t="s">
        <v>335</v>
      </c>
      <c r="B13" s="25">
        <v>724.52756719161198</v>
      </c>
      <c r="C13" s="25">
        <v>722.51301719161199</v>
      </c>
      <c r="D13" s="25" t="s">
        <v>143</v>
      </c>
      <c r="E13" s="26" t="s">
        <v>90</v>
      </c>
      <c r="F13" s="26" t="s">
        <v>32</v>
      </c>
      <c r="G13" s="25">
        <v>782.569437191612</v>
      </c>
      <c r="M13" s="29"/>
      <c r="N13" s="29"/>
      <c r="O13" s="29"/>
      <c r="S13" s="29"/>
    </row>
    <row r="14" spans="1:22">
      <c r="A14" s="25" t="s">
        <v>454</v>
      </c>
      <c r="B14" s="25">
        <v>726.54321725601199</v>
      </c>
      <c r="C14" s="25">
        <v>724.528667256012</v>
      </c>
      <c r="D14" s="25">
        <v>303</v>
      </c>
      <c r="E14" s="26" t="s">
        <v>102</v>
      </c>
      <c r="F14" s="26" t="s">
        <v>32</v>
      </c>
      <c r="G14" s="25">
        <v>784.585087256012</v>
      </c>
      <c r="M14" s="29"/>
      <c r="N14" s="29"/>
      <c r="O14" s="29"/>
      <c r="S14" s="29"/>
    </row>
    <row r="15" spans="1:22">
      <c r="A15" s="25" t="s">
        <v>454</v>
      </c>
      <c r="B15" s="25">
        <v>726.54321725601199</v>
      </c>
      <c r="C15" s="25">
        <v>724.528667256012</v>
      </c>
      <c r="D15" s="25" t="s">
        <v>159</v>
      </c>
      <c r="E15" s="26" t="s">
        <v>103</v>
      </c>
      <c r="F15" s="26" t="s">
        <v>28</v>
      </c>
      <c r="G15" s="25">
        <v>784.585087256012</v>
      </c>
      <c r="M15" s="29"/>
      <c r="N15" s="29"/>
      <c r="O15" s="29"/>
      <c r="S15" s="29"/>
    </row>
    <row r="16" spans="1:22">
      <c r="A16" s="25" t="s">
        <v>384</v>
      </c>
      <c r="B16" s="25">
        <v>728.55886732041199</v>
      </c>
      <c r="C16" s="25">
        <v>726.54431732041201</v>
      </c>
      <c r="D16" s="25" t="s">
        <v>386</v>
      </c>
      <c r="E16" s="26" t="s">
        <v>94</v>
      </c>
      <c r="F16" s="26" t="s">
        <v>0</v>
      </c>
      <c r="G16" s="25">
        <v>786.60073732041201</v>
      </c>
      <c r="M16" s="29"/>
      <c r="S16" s="29"/>
    </row>
    <row r="17" spans="1:21">
      <c r="A17" s="25" t="s">
        <v>384</v>
      </c>
      <c r="B17" s="25">
        <v>730.574517384812</v>
      </c>
      <c r="C17" s="25">
        <v>728.55996738481201</v>
      </c>
      <c r="D17" s="25" t="s">
        <v>494</v>
      </c>
      <c r="E17" s="26" t="s">
        <v>97</v>
      </c>
      <c r="F17" s="26" t="s">
        <v>0</v>
      </c>
      <c r="G17" s="25">
        <v>788.61638738481201</v>
      </c>
      <c r="M17" s="29"/>
      <c r="S17" s="29"/>
    </row>
    <row r="18" spans="1:21">
      <c r="A18" s="25" t="s">
        <v>384</v>
      </c>
      <c r="B18" s="25">
        <v>730.574517384812</v>
      </c>
      <c r="C18" s="25">
        <v>728.55996738481201</v>
      </c>
      <c r="D18" s="25" t="s">
        <v>495</v>
      </c>
      <c r="E18" s="26" t="s">
        <v>90</v>
      </c>
      <c r="F18" s="26" t="s">
        <v>34</v>
      </c>
      <c r="G18" s="25">
        <v>788.61638738481201</v>
      </c>
      <c r="M18" s="29"/>
      <c r="S18" s="29"/>
    </row>
    <row r="19" spans="1:21">
      <c r="A19" s="24" t="s">
        <v>51</v>
      </c>
      <c r="B19" s="25">
        <v>738.506831747212</v>
      </c>
      <c r="C19" s="24">
        <v>736.49228174721202</v>
      </c>
      <c r="D19" s="24" t="s">
        <v>149</v>
      </c>
      <c r="E19" s="26" t="s">
        <v>27</v>
      </c>
      <c r="F19" s="26" t="s">
        <v>32</v>
      </c>
      <c r="G19" s="24">
        <v>796.54870174721202</v>
      </c>
      <c r="H19" s="26"/>
      <c r="M19" s="29"/>
      <c r="S19" s="29"/>
    </row>
    <row r="20" spans="1:21">
      <c r="A20" s="25" t="s">
        <v>52</v>
      </c>
      <c r="B20" s="25">
        <v>740.52247999999997</v>
      </c>
      <c r="C20" s="24">
        <v>738.50792999999999</v>
      </c>
      <c r="D20" s="25" t="s">
        <v>157</v>
      </c>
      <c r="E20" s="26" t="s">
        <v>1</v>
      </c>
      <c r="F20" s="26" t="s">
        <v>32</v>
      </c>
      <c r="G20" s="24">
        <v>798.56434999999999</v>
      </c>
      <c r="I20" s="26" t="s">
        <v>158</v>
      </c>
      <c r="K20" s="25" t="s">
        <v>40</v>
      </c>
      <c r="M20" s="29"/>
      <c r="P20" s="29"/>
      <c r="Q20" s="29"/>
      <c r="S20" s="29"/>
    </row>
    <row r="21" spans="1:21">
      <c r="A21" s="25" t="s">
        <v>7</v>
      </c>
      <c r="B21" s="25">
        <v>742.53813000000002</v>
      </c>
      <c r="C21" s="24">
        <v>740.52358000000004</v>
      </c>
      <c r="D21" s="25" t="s">
        <v>161</v>
      </c>
      <c r="E21" s="26" t="s">
        <v>0</v>
      </c>
      <c r="F21" s="26" t="s">
        <v>28</v>
      </c>
      <c r="G21" s="24">
        <v>800.58</v>
      </c>
      <c r="H21" s="26" t="s">
        <v>130</v>
      </c>
      <c r="I21" s="26" t="s">
        <v>162</v>
      </c>
      <c r="J21" s="25">
        <v>9</v>
      </c>
      <c r="K21" s="26" t="s">
        <v>38</v>
      </c>
      <c r="M21" s="29">
        <v>0.77983479202000583</v>
      </c>
      <c r="N21" s="29">
        <v>0.76528041839492833</v>
      </c>
      <c r="O21" s="29">
        <v>0.7327873283359837</v>
      </c>
      <c r="P21" s="29">
        <v>0.75483604507328161</v>
      </c>
      <c r="Q21" s="29">
        <v>0.74803461327425735</v>
      </c>
      <c r="S21" s="29">
        <f t="shared" ref="S21:S26" si="0">AVERAGE(M21:Q21)</f>
        <v>0.7561546394196913</v>
      </c>
      <c r="T21" s="25">
        <f t="shared" ref="T21:T26" si="1">_xlfn.STDEV.P(M21:Q21)</f>
        <v>1.5860228321274192E-2</v>
      </c>
      <c r="U21" s="28">
        <f t="shared" ref="U21:U26" si="2">T21/S21</f>
        <v>2.0974847596579027E-2</v>
      </c>
    </row>
    <row r="22" spans="1:21">
      <c r="A22" s="24" t="s">
        <v>7</v>
      </c>
      <c r="B22" s="25">
        <v>742.53813000000002</v>
      </c>
      <c r="C22" s="24">
        <v>740.52358000000004</v>
      </c>
      <c r="D22" s="24" t="s">
        <v>161</v>
      </c>
      <c r="E22" s="26" t="s">
        <v>0</v>
      </c>
      <c r="F22" s="26" t="s">
        <v>28</v>
      </c>
      <c r="G22" s="24">
        <v>800.58</v>
      </c>
      <c r="H22" s="26" t="s">
        <v>163</v>
      </c>
      <c r="I22" s="26" t="s">
        <v>162</v>
      </c>
      <c r="J22" s="25">
        <v>11</v>
      </c>
      <c r="K22" s="26" t="s">
        <v>38</v>
      </c>
      <c r="M22" s="29">
        <v>0.22016520797999428</v>
      </c>
      <c r="N22" s="29">
        <v>0.23471958160507164</v>
      </c>
      <c r="O22" s="29">
        <v>0.2672126716640163</v>
      </c>
      <c r="P22" s="29">
        <v>0.24516395492671836</v>
      </c>
      <c r="Q22" s="29">
        <v>0.25196538672574259</v>
      </c>
      <c r="S22" s="29">
        <f t="shared" si="0"/>
        <v>0.24384536058030865</v>
      </c>
      <c r="T22" s="25">
        <f t="shared" si="1"/>
        <v>1.5860228321274157E-2</v>
      </c>
      <c r="U22" s="28">
        <f t="shared" si="2"/>
        <v>6.5042157388312136E-2</v>
      </c>
    </row>
    <row r="23" spans="1:21">
      <c r="A23" s="24" t="s">
        <v>7</v>
      </c>
      <c r="B23" s="25">
        <v>742.53813000000002</v>
      </c>
      <c r="C23" s="24">
        <v>740.52358000000004</v>
      </c>
      <c r="D23" s="24" t="s">
        <v>164</v>
      </c>
      <c r="E23" s="26" t="s">
        <v>1</v>
      </c>
      <c r="F23" s="26" t="s">
        <v>92</v>
      </c>
      <c r="G23" s="24">
        <v>800.58</v>
      </c>
      <c r="I23" s="26" t="s">
        <v>166</v>
      </c>
      <c r="K23" s="26" t="s">
        <v>114</v>
      </c>
      <c r="M23" s="29">
        <v>0.7115387968159923</v>
      </c>
      <c r="N23" s="29">
        <v>0.60065786309596958</v>
      </c>
      <c r="O23" s="29">
        <v>0.65311472735259501</v>
      </c>
      <c r="P23" s="29">
        <v>0.66672485947985383</v>
      </c>
      <c r="Q23" s="29">
        <v>0.68377766604766899</v>
      </c>
      <c r="S23" s="29">
        <f t="shared" si="0"/>
        <v>0.66316278255841599</v>
      </c>
      <c r="T23" s="25">
        <f t="shared" si="1"/>
        <v>3.6839459657126025E-2</v>
      </c>
      <c r="U23" s="28">
        <f t="shared" si="2"/>
        <v>5.555115670846765E-2</v>
      </c>
    </row>
    <row r="24" spans="1:21">
      <c r="A24" s="24" t="s">
        <v>7</v>
      </c>
      <c r="B24" s="25">
        <v>742.53813000000002</v>
      </c>
      <c r="C24" s="24">
        <v>740.52358000000004</v>
      </c>
      <c r="D24" s="24" t="s">
        <v>164</v>
      </c>
      <c r="E24" s="26" t="s">
        <v>1</v>
      </c>
      <c r="F24" s="26" t="s">
        <v>92</v>
      </c>
      <c r="G24" s="24">
        <v>800.58</v>
      </c>
      <c r="I24" s="26" t="s">
        <v>542</v>
      </c>
      <c r="K24" s="26" t="s">
        <v>111</v>
      </c>
      <c r="M24" s="29">
        <v>0.2884612031840077</v>
      </c>
      <c r="N24" s="29">
        <v>0.39934213690403042</v>
      </c>
      <c r="O24" s="29">
        <v>0.34688527264740504</v>
      </c>
      <c r="P24" s="29">
        <v>0.33327514052014617</v>
      </c>
      <c r="Q24" s="29">
        <v>0.31622233395233112</v>
      </c>
      <c r="S24" s="29">
        <f t="shared" si="0"/>
        <v>0.33683721744158407</v>
      </c>
      <c r="T24" s="25">
        <f t="shared" si="1"/>
        <v>3.6839459657126164E-2</v>
      </c>
      <c r="U24" s="28">
        <f t="shared" si="2"/>
        <v>0.10936873287618533</v>
      </c>
    </row>
    <row r="25" spans="1:21">
      <c r="A25" s="24" t="s">
        <v>8</v>
      </c>
      <c r="B25" s="25">
        <v>744.55377999999996</v>
      </c>
      <c r="C25" s="24">
        <v>742.53922999999998</v>
      </c>
      <c r="D25" s="24" t="s">
        <v>169</v>
      </c>
      <c r="E25" s="26" t="s">
        <v>0</v>
      </c>
      <c r="F25" s="26" t="s">
        <v>0</v>
      </c>
      <c r="G25" s="24">
        <v>802.59564999999998</v>
      </c>
      <c r="H25" s="26" t="s">
        <v>140</v>
      </c>
      <c r="J25" s="25">
        <v>9</v>
      </c>
      <c r="K25" s="25">
        <v>9</v>
      </c>
      <c r="M25" s="29">
        <v>0.79015892062642068</v>
      </c>
      <c r="N25" s="29">
        <v>0.80673301226831085</v>
      </c>
      <c r="O25" s="29">
        <v>0.79989012571718876</v>
      </c>
      <c r="P25" s="29">
        <v>0.79969931302561648</v>
      </c>
      <c r="Q25" s="29">
        <v>0.78840167341301015</v>
      </c>
      <c r="S25" s="29">
        <f t="shared" si="0"/>
        <v>0.79697660901010936</v>
      </c>
      <c r="T25" s="25">
        <f t="shared" si="1"/>
        <v>6.7985218494407539E-3</v>
      </c>
      <c r="U25" s="28">
        <f t="shared" si="2"/>
        <v>8.5303906947594207E-3</v>
      </c>
    </row>
    <row r="26" spans="1:21">
      <c r="A26" s="24" t="s">
        <v>8</v>
      </c>
      <c r="B26" s="25">
        <v>744.55377999999996</v>
      </c>
      <c r="C26" s="24">
        <v>742.53922999999998</v>
      </c>
      <c r="D26" s="24" t="s">
        <v>169</v>
      </c>
      <c r="E26" s="26" t="s">
        <v>0</v>
      </c>
      <c r="F26" s="26" t="s">
        <v>0</v>
      </c>
      <c r="G26" s="24">
        <v>802.59564999999998</v>
      </c>
      <c r="H26" s="26" t="s">
        <v>170</v>
      </c>
      <c r="J26" s="25">
        <v>11</v>
      </c>
      <c r="K26" s="25">
        <v>11</v>
      </c>
      <c r="M26" s="29">
        <v>0.20984107937357929</v>
      </c>
      <c r="N26" s="29">
        <v>0.19326698773168927</v>
      </c>
      <c r="O26" s="29">
        <v>0.20010987428281116</v>
      </c>
      <c r="P26" s="29">
        <v>0.20030068697438344</v>
      </c>
      <c r="Q26" s="29">
        <v>0.21159832658698982</v>
      </c>
      <c r="S26" s="29">
        <f t="shared" si="0"/>
        <v>0.20302339098989058</v>
      </c>
      <c r="T26" s="25">
        <f t="shared" si="1"/>
        <v>6.7985218494407236E-3</v>
      </c>
      <c r="U26" s="28">
        <f t="shared" si="2"/>
        <v>3.3486396893938453E-2</v>
      </c>
    </row>
    <row r="27" spans="1:21">
      <c r="A27" s="24" t="s">
        <v>8</v>
      </c>
      <c r="B27" s="25">
        <v>744.55377999999996</v>
      </c>
      <c r="C27" s="24">
        <v>742.53922999999998</v>
      </c>
      <c r="D27" s="24" t="s">
        <v>167</v>
      </c>
      <c r="E27" s="26" t="s">
        <v>33</v>
      </c>
      <c r="F27" s="26" t="s">
        <v>28</v>
      </c>
      <c r="G27" s="24">
        <v>802.59564999999998</v>
      </c>
      <c r="H27" s="26" t="s">
        <v>168</v>
      </c>
      <c r="K27" s="25" t="s">
        <v>38</v>
      </c>
      <c r="M27" s="29"/>
      <c r="N27" s="29"/>
      <c r="O27" s="29"/>
      <c r="P27" s="29"/>
      <c r="Q27" s="29"/>
      <c r="S27" s="29"/>
    </row>
    <row r="28" spans="1:21">
      <c r="A28" s="24" t="s">
        <v>53</v>
      </c>
      <c r="B28" s="25">
        <v>746.56943200481203</v>
      </c>
      <c r="C28" s="24">
        <v>744.55488200481204</v>
      </c>
      <c r="D28" s="24" t="s">
        <v>171</v>
      </c>
      <c r="E28" s="26" t="s">
        <v>33</v>
      </c>
      <c r="F28" s="26" t="s">
        <v>0</v>
      </c>
      <c r="G28" s="24">
        <v>804.61130200481205</v>
      </c>
      <c r="H28" s="26" t="s">
        <v>142</v>
      </c>
      <c r="K28" s="25">
        <v>9</v>
      </c>
      <c r="M28" s="29">
        <v>0.92982195683459123</v>
      </c>
      <c r="N28" s="29">
        <v>0.92028308344167609</v>
      </c>
      <c r="O28" s="29">
        <v>0.91948166671466547</v>
      </c>
      <c r="P28" s="29">
        <v>0.92340324678743524</v>
      </c>
      <c r="Q28" s="29">
        <v>0.92080567755802212</v>
      </c>
      <c r="S28" s="29">
        <f>AVERAGE(M28:Q28)</f>
        <v>0.92275912626727796</v>
      </c>
      <c r="T28" s="25">
        <f>_xlfn.STDEV.P(M28:Q28)</f>
        <v>3.7679426195201308E-3</v>
      </c>
      <c r="U28" s="28">
        <f>T28/S28</f>
        <v>4.0833436508638148E-3</v>
      </c>
    </row>
    <row r="29" spans="1:21">
      <c r="A29" s="24" t="s">
        <v>53</v>
      </c>
      <c r="B29" s="25">
        <v>746.56943200481203</v>
      </c>
      <c r="C29" s="24">
        <v>744.55488200481204</v>
      </c>
      <c r="D29" s="24" t="s">
        <v>171</v>
      </c>
      <c r="E29" s="26" t="s">
        <v>33</v>
      </c>
      <c r="F29" s="26" t="s">
        <v>0</v>
      </c>
      <c r="G29" s="24">
        <v>804.61130200481205</v>
      </c>
      <c r="H29" s="26" t="s">
        <v>397</v>
      </c>
      <c r="K29" s="25">
        <v>11</v>
      </c>
      <c r="M29" s="29">
        <v>7.0178043165408779E-2</v>
      </c>
      <c r="N29" s="29">
        <v>7.9716916558323955E-2</v>
      </c>
      <c r="O29" s="29">
        <v>8.0518333285334573E-2</v>
      </c>
      <c r="P29" s="29">
        <v>7.6596753212564817E-2</v>
      </c>
      <c r="Q29" s="29">
        <v>7.9194322441977966E-2</v>
      </c>
      <c r="S29" s="29">
        <f>AVERAGE(M29:Q29)</f>
        <v>7.724087373272201E-2</v>
      </c>
      <c r="T29" s="25">
        <f>_xlfn.STDEV.P(M29:Q29)</f>
        <v>3.7679426195201451E-3</v>
      </c>
      <c r="U29" s="28">
        <f>T29/S29</f>
        <v>4.878171928192352E-2</v>
      </c>
    </row>
    <row r="30" spans="1:21">
      <c r="A30" s="25" t="s">
        <v>53</v>
      </c>
      <c r="B30" s="25">
        <v>746.56943200481203</v>
      </c>
      <c r="C30" s="25">
        <v>744.55488200481204</v>
      </c>
      <c r="D30" s="25" t="s">
        <v>172</v>
      </c>
      <c r="E30" s="26" t="s">
        <v>1</v>
      </c>
      <c r="F30" s="26" t="s">
        <v>34</v>
      </c>
      <c r="G30" s="25">
        <v>804.61130200481205</v>
      </c>
      <c r="H30" s="26" t="s">
        <v>142</v>
      </c>
      <c r="K30" s="25">
        <v>11</v>
      </c>
      <c r="M30" s="29"/>
      <c r="N30" s="29"/>
      <c r="O30" s="29"/>
      <c r="P30" s="24"/>
      <c r="S30" s="29"/>
    </row>
    <row r="31" spans="1:21">
      <c r="A31" s="25" t="s">
        <v>53</v>
      </c>
      <c r="B31" s="25">
        <v>746.56943200481203</v>
      </c>
      <c r="C31" s="25">
        <v>744.55488200481204</v>
      </c>
      <c r="D31" s="25" t="s">
        <v>172</v>
      </c>
      <c r="E31" s="26" t="s">
        <v>1</v>
      </c>
      <c r="F31" s="26" t="s">
        <v>34</v>
      </c>
      <c r="G31" s="25">
        <v>804.61130200481205</v>
      </c>
      <c r="H31" s="26" t="s">
        <v>397</v>
      </c>
      <c r="K31" s="25">
        <v>13</v>
      </c>
      <c r="M31" s="29"/>
      <c r="N31" s="29"/>
      <c r="O31" s="29"/>
      <c r="P31" s="24"/>
      <c r="S31" s="29"/>
    </row>
    <row r="32" spans="1:21">
      <c r="A32" s="24" t="s">
        <v>337</v>
      </c>
      <c r="B32" s="25">
        <v>748.52756719161198</v>
      </c>
      <c r="C32" s="24">
        <v>746.51301719161199</v>
      </c>
      <c r="D32" s="33" t="s">
        <v>173</v>
      </c>
      <c r="E32" s="26" t="s">
        <v>90</v>
      </c>
      <c r="F32" s="26" t="s">
        <v>35</v>
      </c>
      <c r="G32" s="24">
        <v>806.569437191612</v>
      </c>
      <c r="H32" s="26"/>
      <c r="M32" s="29"/>
      <c r="P32" s="24"/>
      <c r="S32" s="29"/>
    </row>
    <row r="33" spans="1:21">
      <c r="A33" s="24" t="s">
        <v>338</v>
      </c>
      <c r="B33" s="25">
        <v>750.54321725601199</v>
      </c>
      <c r="C33" s="24">
        <v>748.528667256012</v>
      </c>
      <c r="D33" s="33" t="s">
        <v>176</v>
      </c>
      <c r="E33" s="26" t="s">
        <v>90</v>
      </c>
      <c r="F33" s="26" t="s">
        <v>95</v>
      </c>
      <c r="G33" s="24">
        <v>808.585087256012</v>
      </c>
      <c r="H33" s="26"/>
      <c r="M33" s="29"/>
      <c r="P33" s="24"/>
      <c r="S33" s="29"/>
    </row>
    <row r="34" spans="1:21">
      <c r="A34" s="24" t="s">
        <v>338</v>
      </c>
      <c r="B34" s="25">
        <v>750.54321725601199</v>
      </c>
      <c r="C34" s="24">
        <v>748.528667256012</v>
      </c>
      <c r="D34" s="33" t="s">
        <v>175</v>
      </c>
      <c r="E34" s="26" t="s">
        <v>94</v>
      </c>
      <c r="F34" s="26" t="s">
        <v>32</v>
      </c>
      <c r="G34" s="24">
        <v>808.585087256012</v>
      </c>
      <c r="H34" s="26"/>
      <c r="M34" s="29"/>
      <c r="S34" s="29"/>
    </row>
    <row r="35" spans="1:21">
      <c r="A35" s="24" t="s">
        <v>339</v>
      </c>
      <c r="B35" s="25">
        <v>752.55886732041199</v>
      </c>
      <c r="C35" s="24">
        <v>750.54431732041201</v>
      </c>
      <c r="D35" s="33" t="s">
        <v>180</v>
      </c>
      <c r="E35" s="26" t="s">
        <v>90</v>
      </c>
      <c r="F35" s="26" t="s">
        <v>98</v>
      </c>
      <c r="G35" s="24">
        <v>810.60073732041201</v>
      </c>
      <c r="H35" s="26"/>
      <c r="M35" s="29"/>
      <c r="S35" s="29"/>
    </row>
    <row r="36" spans="1:21">
      <c r="A36" s="24" t="s">
        <v>339</v>
      </c>
      <c r="B36" s="25">
        <v>752.55886732041199</v>
      </c>
      <c r="C36" s="24">
        <v>750.54431732041201</v>
      </c>
      <c r="D36" s="33" t="s">
        <v>179</v>
      </c>
      <c r="E36" s="26" t="s">
        <v>97</v>
      </c>
      <c r="F36" s="26" t="s">
        <v>32</v>
      </c>
      <c r="G36" s="24">
        <v>810.60073732041201</v>
      </c>
      <c r="H36" s="26"/>
      <c r="M36" s="29"/>
      <c r="O36" s="24"/>
      <c r="Q36" s="24"/>
      <c r="S36" s="29"/>
    </row>
    <row r="37" spans="1:21">
      <c r="A37" s="24" t="s">
        <v>500</v>
      </c>
      <c r="B37" s="25">
        <v>756.590167449212</v>
      </c>
      <c r="C37" s="24">
        <v>754.57561744921202</v>
      </c>
      <c r="D37" s="33" t="s">
        <v>501</v>
      </c>
      <c r="E37" s="26" t="s">
        <v>94</v>
      </c>
      <c r="F37" s="26" t="s">
        <v>34</v>
      </c>
      <c r="G37" s="24">
        <v>814.63203744921202</v>
      </c>
      <c r="H37" s="26"/>
      <c r="M37" s="29"/>
      <c r="O37" s="24"/>
      <c r="Q37" s="24"/>
      <c r="S37" s="29"/>
    </row>
    <row r="38" spans="1:21">
      <c r="A38" s="25" t="s">
        <v>502</v>
      </c>
      <c r="B38" s="25">
        <v>758.60581751361201</v>
      </c>
      <c r="C38" s="25">
        <v>756.59126751361202</v>
      </c>
      <c r="D38" s="26" t="s">
        <v>503</v>
      </c>
      <c r="E38" s="26" t="s">
        <v>97</v>
      </c>
      <c r="F38" s="26" t="s">
        <v>34</v>
      </c>
      <c r="G38" s="25">
        <v>816.64768751361203</v>
      </c>
      <c r="H38" s="26"/>
      <c r="I38" s="26" t="s">
        <v>148</v>
      </c>
      <c r="K38" s="25">
        <v>11</v>
      </c>
      <c r="M38" s="29">
        <v>0.688070597780435</v>
      </c>
      <c r="N38" s="29">
        <v>0.66331522440770274</v>
      </c>
      <c r="O38" s="29">
        <v>0.60395079302923926</v>
      </c>
      <c r="P38" s="29">
        <v>0.63533813831994379</v>
      </c>
      <c r="Q38" s="29">
        <v>0.6276121719772475</v>
      </c>
      <c r="S38" s="29">
        <f>AVERAGE(M38:Q38)</f>
        <v>0.6436573851029137</v>
      </c>
      <c r="T38" s="25">
        <f>_xlfn.STDEV.P(M38:Q38)</f>
        <v>2.9196699443124863E-2</v>
      </c>
      <c r="U38" s="28">
        <f>T38/S38</f>
        <v>4.5360622155304925E-2</v>
      </c>
    </row>
    <row r="39" spans="1:21">
      <c r="A39" s="25" t="s">
        <v>502</v>
      </c>
      <c r="B39" s="25">
        <v>758.60581751361201</v>
      </c>
      <c r="C39" s="25">
        <v>756.59126751361202</v>
      </c>
      <c r="D39" s="26" t="s">
        <v>503</v>
      </c>
      <c r="E39" s="26" t="s">
        <v>97</v>
      </c>
      <c r="F39" s="26" t="s">
        <v>34</v>
      </c>
      <c r="G39" s="25">
        <v>816.64768751361203</v>
      </c>
      <c r="H39" s="26"/>
      <c r="I39" s="26" t="s">
        <v>543</v>
      </c>
      <c r="K39" s="25">
        <v>13</v>
      </c>
      <c r="M39" s="29">
        <v>0.27177353850026748</v>
      </c>
      <c r="N39" s="29">
        <v>0.33668477559229726</v>
      </c>
      <c r="O39" s="29">
        <v>0.39604920697076085</v>
      </c>
      <c r="P39" s="29">
        <v>0.36466186168005627</v>
      </c>
      <c r="Q39" s="29">
        <v>0.37238782802275244</v>
      </c>
      <c r="S39" s="29">
        <f>AVERAGE(M39:Q39)</f>
        <v>0.34831144215322685</v>
      </c>
      <c r="T39" s="25">
        <f>_xlfn.STDEV.P(M39:Q39)</f>
        <v>4.2706282525933822E-2</v>
      </c>
      <c r="U39" s="28">
        <f>T39/S39</f>
        <v>0.12260947346985736</v>
      </c>
    </row>
    <row r="40" spans="1:21">
      <c r="A40" s="24" t="s">
        <v>404</v>
      </c>
      <c r="B40" s="25">
        <v>758.56943200481203</v>
      </c>
      <c r="C40" s="24">
        <v>756.55488200481204</v>
      </c>
      <c r="D40" s="33" t="s">
        <v>544</v>
      </c>
      <c r="E40" s="26" t="s">
        <v>30</v>
      </c>
      <c r="F40" s="26" t="s">
        <v>34</v>
      </c>
      <c r="G40" s="24">
        <v>816.61130200481205</v>
      </c>
      <c r="H40" s="26"/>
      <c r="I40" s="26"/>
      <c r="M40" s="29"/>
      <c r="P40" s="24"/>
      <c r="Q40" s="24"/>
      <c r="S40" s="29"/>
    </row>
    <row r="41" spans="1:21">
      <c r="A41" s="24" t="s">
        <v>57</v>
      </c>
      <c r="B41" s="25">
        <v>762.506831747212</v>
      </c>
      <c r="C41" s="24">
        <v>760.49228174721202</v>
      </c>
      <c r="D41" s="24" t="s">
        <v>184</v>
      </c>
      <c r="E41" s="26" t="s">
        <v>27</v>
      </c>
      <c r="F41" s="26" t="s">
        <v>35</v>
      </c>
      <c r="G41" s="24">
        <v>820.54870174721202</v>
      </c>
      <c r="H41" s="26"/>
      <c r="I41" s="34"/>
      <c r="M41" s="29"/>
      <c r="Q41" s="24"/>
      <c r="S41" s="29"/>
    </row>
    <row r="42" spans="1:21">
      <c r="A42" s="24" t="s">
        <v>545</v>
      </c>
      <c r="B42" s="25">
        <v>764.55886732041199</v>
      </c>
      <c r="C42" s="24">
        <v>762.54431732041201</v>
      </c>
      <c r="G42" s="24">
        <v>822.60073732041201</v>
      </c>
      <c r="H42" s="34"/>
      <c r="M42" s="29"/>
      <c r="S42" s="29"/>
    </row>
    <row r="43" spans="1:21">
      <c r="A43" s="24" t="s">
        <v>58</v>
      </c>
      <c r="B43" s="25">
        <v>764.52247999999997</v>
      </c>
      <c r="C43" s="24">
        <v>762.50792999999999</v>
      </c>
      <c r="D43" s="24" t="s">
        <v>188</v>
      </c>
      <c r="E43" s="26" t="s">
        <v>1</v>
      </c>
      <c r="F43" s="26" t="s">
        <v>35</v>
      </c>
      <c r="G43" s="24">
        <v>822.56434999999999</v>
      </c>
      <c r="I43" s="34" t="s">
        <v>189</v>
      </c>
      <c r="K43" s="25" t="s">
        <v>42</v>
      </c>
      <c r="M43" s="29"/>
      <c r="S43" s="29"/>
    </row>
    <row r="44" spans="1:21">
      <c r="A44" s="24" t="s">
        <v>58</v>
      </c>
      <c r="B44" s="25">
        <v>764.52247999999997</v>
      </c>
      <c r="C44" s="24">
        <v>762.50792999999999</v>
      </c>
      <c r="D44" s="24" t="s">
        <v>190</v>
      </c>
      <c r="E44" s="26" t="s">
        <v>28</v>
      </c>
      <c r="F44" s="26" t="s">
        <v>32</v>
      </c>
      <c r="G44" s="24">
        <v>822.56434999999999</v>
      </c>
      <c r="H44" s="34" t="s">
        <v>546</v>
      </c>
      <c r="I44" s="34" t="s">
        <v>547</v>
      </c>
      <c r="J44" s="25" t="s">
        <v>38</v>
      </c>
      <c r="K44" s="25" t="s">
        <v>40</v>
      </c>
      <c r="M44" s="29"/>
      <c r="S44" s="29"/>
    </row>
    <row r="45" spans="1:21">
      <c r="A45" s="24" t="s">
        <v>9</v>
      </c>
      <c r="B45" s="25">
        <v>766.53813000000002</v>
      </c>
      <c r="C45" s="24">
        <v>764.52358000000004</v>
      </c>
      <c r="D45" s="24" t="s">
        <v>193</v>
      </c>
      <c r="E45" s="26" t="s">
        <v>0</v>
      </c>
      <c r="F45" s="26" t="s">
        <v>32</v>
      </c>
      <c r="G45" s="24">
        <v>824.58</v>
      </c>
      <c r="H45" s="26" t="s">
        <v>194</v>
      </c>
      <c r="I45" s="26" t="s">
        <v>150</v>
      </c>
      <c r="J45" s="25">
        <v>9</v>
      </c>
      <c r="K45" s="26" t="s">
        <v>40</v>
      </c>
      <c r="M45" s="29">
        <v>0.75558195885187052</v>
      </c>
      <c r="N45" s="29">
        <v>0.75783293163838616</v>
      </c>
      <c r="O45" s="29">
        <v>0.74018809929067297</v>
      </c>
      <c r="P45" s="29">
        <v>0.73052977653602047</v>
      </c>
      <c r="Q45" s="29">
        <v>0.7428987383512452</v>
      </c>
      <c r="S45" s="29">
        <f>AVERAGE(M45:Q45)</f>
        <v>0.74540630093363913</v>
      </c>
      <c r="T45" s="25">
        <f>_xlfn.STDEV.P(M45:Q45)</f>
        <v>1.0127128333197392E-2</v>
      </c>
      <c r="U45" s="28">
        <f>T45/S45</f>
        <v>1.3586051419893988E-2</v>
      </c>
    </row>
    <row r="46" spans="1:21">
      <c r="A46" s="24" t="s">
        <v>9</v>
      </c>
      <c r="B46" s="25">
        <v>766.53813000000002</v>
      </c>
      <c r="C46" s="24">
        <v>764.52358000000004</v>
      </c>
      <c r="D46" s="24" t="s">
        <v>193</v>
      </c>
      <c r="E46" s="26" t="s">
        <v>0</v>
      </c>
      <c r="F46" s="26" t="s">
        <v>32</v>
      </c>
      <c r="G46" s="24">
        <v>824.58</v>
      </c>
      <c r="H46" s="26" t="s">
        <v>194</v>
      </c>
      <c r="I46" s="26" t="s">
        <v>195</v>
      </c>
      <c r="J46" s="25">
        <v>11</v>
      </c>
      <c r="K46" s="26" t="s">
        <v>40</v>
      </c>
      <c r="M46" s="29">
        <v>0.24441804114812951</v>
      </c>
      <c r="N46" s="29">
        <v>0.24216706836161375</v>
      </c>
      <c r="O46" s="29">
        <v>0.25981190070932697</v>
      </c>
      <c r="P46" s="29">
        <v>0.26947022346397959</v>
      </c>
      <c r="Q46" s="29">
        <v>0.25710126164875496</v>
      </c>
      <c r="S46" s="29">
        <f>AVERAGE(M46:Q46)</f>
        <v>0.25459369906636098</v>
      </c>
      <c r="T46" s="25">
        <f>_xlfn.STDEV.P(M46:Q46)</f>
        <v>1.0127128333197425E-2</v>
      </c>
      <c r="U46" s="28">
        <f>T46/S46</f>
        <v>3.9777607891850239E-2</v>
      </c>
    </row>
    <row r="47" spans="1:21">
      <c r="A47" s="25" t="s">
        <v>9</v>
      </c>
      <c r="B47" s="25">
        <v>766.53813000000002</v>
      </c>
      <c r="C47" s="25">
        <v>764.52358000000004</v>
      </c>
      <c r="D47" s="25" t="s">
        <v>196</v>
      </c>
      <c r="E47" s="26" t="s">
        <v>1</v>
      </c>
      <c r="F47" s="26" t="s">
        <v>95</v>
      </c>
      <c r="G47" s="25">
        <v>824.58</v>
      </c>
      <c r="H47" s="26" t="s">
        <v>197</v>
      </c>
      <c r="I47" s="26"/>
      <c r="K47" s="26" t="s">
        <v>112</v>
      </c>
      <c r="S47" s="29"/>
    </row>
    <row r="48" spans="1:21">
      <c r="A48" s="25" t="s">
        <v>9</v>
      </c>
      <c r="B48" s="25">
        <v>766.53813000000002</v>
      </c>
      <c r="C48" s="25">
        <v>764.52358000000004</v>
      </c>
      <c r="D48" s="25" t="s">
        <v>196</v>
      </c>
      <c r="E48" s="26" t="s">
        <v>1</v>
      </c>
      <c r="F48" s="26" t="s">
        <v>95</v>
      </c>
      <c r="G48" s="25">
        <v>824.58</v>
      </c>
      <c r="H48" s="26" t="s">
        <v>548</v>
      </c>
      <c r="I48" s="26"/>
      <c r="K48" s="26" t="s">
        <v>115</v>
      </c>
      <c r="S48" s="29"/>
    </row>
    <row r="49" spans="1:21">
      <c r="A49" s="24" t="s">
        <v>549</v>
      </c>
      <c r="B49" s="25">
        <v>768.590167449212</v>
      </c>
      <c r="C49" s="24">
        <v>766.57561744921202</v>
      </c>
      <c r="G49" s="24">
        <v>826.63203744921202</v>
      </c>
      <c r="H49" s="26"/>
      <c r="K49" s="26"/>
      <c r="M49" s="24"/>
      <c r="S49" s="29"/>
    </row>
    <row r="50" spans="1:21">
      <c r="A50" s="24" t="s">
        <v>59</v>
      </c>
      <c r="B50" s="25">
        <v>768.55377999999996</v>
      </c>
      <c r="C50" s="24">
        <v>766.53922999999998</v>
      </c>
      <c r="D50" s="24" t="s">
        <v>504</v>
      </c>
      <c r="E50" s="26" t="s">
        <v>1</v>
      </c>
      <c r="F50" s="26" t="s">
        <v>98</v>
      </c>
      <c r="G50" s="24">
        <v>826.59564999999998</v>
      </c>
      <c r="H50" s="26" t="s">
        <v>200</v>
      </c>
      <c r="K50" s="26" t="s">
        <v>113</v>
      </c>
      <c r="M50" s="24"/>
      <c r="S50" s="29"/>
    </row>
    <row r="51" spans="1:21">
      <c r="A51" s="24" t="s">
        <v>59</v>
      </c>
      <c r="B51" s="25">
        <v>768.55377999999996</v>
      </c>
      <c r="C51" s="24">
        <v>766.53922999999998</v>
      </c>
      <c r="D51" s="24" t="s">
        <v>199</v>
      </c>
      <c r="E51" s="26" t="s">
        <v>33</v>
      </c>
      <c r="F51" s="26" t="s">
        <v>32</v>
      </c>
      <c r="G51" s="24">
        <v>826.59564999999998</v>
      </c>
      <c r="H51" s="26" t="s">
        <v>200</v>
      </c>
      <c r="K51" s="26" t="s">
        <v>40</v>
      </c>
      <c r="M51" s="24"/>
      <c r="P51" s="24"/>
      <c r="S51" s="29"/>
    </row>
    <row r="52" spans="1:21">
      <c r="A52" s="24" t="s">
        <v>549</v>
      </c>
      <c r="B52" s="25">
        <v>770.60581751361201</v>
      </c>
      <c r="C52" s="24">
        <v>768.59126751361202</v>
      </c>
      <c r="G52" s="24">
        <v>828.64768751361203</v>
      </c>
      <c r="H52" s="26"/>
      <c r="K52" s="26"/>
      <c r="M52" s="24"/>
      <c r="Q52" s="24"/>
      <c r="S52" s="29"/>
    </row>
    <row r="53" spans="1:21">
      <c r="A53" s="24" t="s">
        <v>511</v>
      </c>
      <c r="B53" s="25">
        <v>772.58507999999995</v>
      </c>
      <c r="C53" s="24">
        <v>770.57052999999996</v>
      </c>
      <c r="E53" s="26" t="s">
        <v>0</v>
      </c>
      <c r="F53" s="26" t="s">
        <v>34</v>
      </c>
      <c r="G53" s="24">
        <v>830.62694999999997</v>
      </c>
      <c r="H53" s="26" t="s">
        <v>170</v>
      </c>
      <c r="I53" s="25">
        <v>9</v>
      </c>
      <c r="J53" s="25">
        <v>11</v>
      </c>
      <c r="M53" s="24"/>
      <c r="O53" s="24"/>
      <c r="S53" s="29"/>
    </row>
    <row r="54" spans="1:21">
      <c r="A54" s="24" t="s">
        <v>511</v>
      </c>
      <c r="B54" s="25">
        <v>772.58507999999995</v>
      </c>
      <c r="C54" s="24">
        <v>770.57052999999996</v>
      </c>
      <c r="E54" s="26" t="s">
        <v>0</v>
      </c>
      <c r="F54" s="26" t="s">
        <v>34</v>
      </c>
      <c r="G54" s="24">
        <v>830.62694999999997</v>
      </c>
      <c r="H54" s="26" t="s">
        <v>512</v>
      </c>
      <c r="I54" s="25">
        <v>11</v>
      </c>
      <c r="J54" s="25">
        <v>13</v>
      </c>
      <c r="M54" s="24"/>
      <c r="O54" s="24"/>
      <c r="S54" s="29"/>
    </row>
    <row r="55" spans="1:21">
      <c r="A55" s="24" t="s">
        <v>340</v>
      </c>
      <c r="B55" s="25">
        <v>774.54321725601199</v>
      </c>
      <c r="C55" s="24">
        <v>772.528667256012</v>
      </c>
      <c r="D55" s="24" t="s">
        <v>201</v>
      </c>
      <c r="E55" s="26" t="s">
        <v>94</v>
      </c>
      <c r="F55" s="26" t="s">
        <v>35</v>
      </c>
      <c r="G55" s="24">
        <v>832.585087256012</v>
      </c>
      <c r="H55" s="26"/>
      <c r="M55" s="24"/>
      <c r="N55" s="24"/>
      <c r="Q55" s="24"/>
      <c r="S55" s="29"/>
    </row>
    <row r="56" spans="1:21">
      <c r="A56" s="25" t="s">
        <v>341</v>
      </c>
      <c r="B56" s="25">
        <v>776.55886732041199</v>
      </c>
      <c r="C56" s="24">
        <v>774.54431732041201</v>
      </c>
      <c r="D56" s="25" t="s">
        <v>202</v>
      </c>
      <c r="E56" s="26" t="s">
        <v>97</v>
      </c>
      <c r="F56" s="26" t="s">
        <v>35</v>
      </c>
      <c r="G56" s="24">
        <v>834.60073732041201</v>
      </c>
      <c r="H56" s="26"/>
      <c r="M56" s="24"/>
      <c r="O56" s="35"/>
      <c r="P56" s="35"/>
      <c r="Q56" s="24"/>
      <c r="S56" s="29"/>
    </row>
    <row r="57" spans="1:21">
      <c r="A57" s="25" t="s">
        <v>516</v>
      </c>
      <c r="B57" s="25">
        <v>780.590167449212</v>
      </c>
      <c r="C57" s="24">
        <v>778.57561744921202</v>
      </c>
      <c r="D57" s="25" t="s">
        <v>517</v>
      </c>
      <c r="E57" s="26" t="s">
        <v>97</v>
      </c>
      <c r="F57" s="26" t="s">
        <v>98</v>
      </c>
      <c r="G57" s="24">
        <v>838.63203744921202</v>
      </c>
      <c r="H57" s="26"/>
      <c r="M57" s="24"/>
      <c r="N57" s="35"/>
      <c r="O57" s="35"/>
      <c r="P57" s="35"/>
      <c r="Q57" s="24"/>
      <c r="S57" s="29"/>
    </row>
    <row r="58" spans="1:21">
      <c r="A58" s="25" t="s">
        <v>550</v>
      </c>
      <c r="B58" s="25">
        <v>784.62146757801202</v>
      </c>
      <c r="C58" s="24">
        <v>782.60691757801203</v>
      </c>
      <c r="D58" s="25" t="s">
        <v>551</v>
      </c>
      <c r="E58" s="26" t="s">
        <v>94</v>
      </c>
      <c r="F58" s="26" t="s">
        <v>447</v>
      </c>
      <c r="G58" s="24">
        <v>842.66333757801203</v>
      </c>
      <c r="H58" s="26"/>
      <c r="M58" s="24"/>
      <c r="O58" s="35"/>
      <c r="P58" s="35"/>
      <c r="Q58" s="24"/>
      <c r="S58" s="29"/>
    </row>
    <row r="59" spans="1:21">
      <c r="A59" s="24" t="s">
        <v>64</v>
      </c>
      <c r="B59" s="25">
        <v>788.52248181161201</v>
      </c>
      <c r="C59" s="24">
        <v>786.50793181161202</v>
      </c>
      <c r="G59" s="24">
        <v>846.56435181161203</v>
      </c>
      <c r="H59" s="26"/>
      <c r="M59" s="24"/>
      <c r="Q59" s="24"/>
      <c r="S59" s="29"/>
    </row>
    <row r="60" spans="1:21">
      <c r="A60" s="24" t="s">
        <v>10</v>
      </c>
      <c r="B60" s="25">
        <v>790.53813000000002</v>
      </c>
      <c r="C60" s="24">
        <v>788.52358000000004</v>
      </c>
      <c r="D60" s="24" t="s">
        <v>212</v>
      </c>
      <c r="E60" s="26" t="s">
        <v>0</v>
      </c>
      <c r="F60" s="26" t="s">
        <v>35</v>
      </c>
      <c r="G60" s="24">
        <v>848.58</v>
      </c>
      <c r="H60" s="26" t="s">
        <v>185</v>
      </c>
      <c r="I60" s="26" t="s">
        <v>213</v>
      </c>
      <c r="J60" s="25">
        <v>9</v>
      </c>
      <c r="K60" s="25" t="s">
        <v>42</v>
      </c>
      <c r="M60" s="29">
        <v>0.60262830995112227</v>
      </c>
      <c r="N60" s="29">
        <v>0.60426803144031149</v>
      </c>
      <c r="O60" s="29">
        <v>0.57594451602632502</v>
      </c>
      <c r="P60" s="29">
        <v>0.59164166895484316</v>
      </c>
      <c r="Q60" s="29">
        <v>0.58967196937987609</v>
      </c>
      <c r="S60" s="29">
        <f>AVERAGE(M60:Q60)</f>
        <v>0.59283089915049558</v>
      </c>
      <c r="T60" s="25">
        <f>_xlfn.STDEV.P(M60:Q60)</f>
        <v>1.0230740874259462E-2</v>
      </c>
      <c r="U60" s="28">
        <f>T60/S60</f>
        <v>1.7257435280313035E-2</v>
      </c>
    </row>
    <row r="61" spans="1:21">
      <c r="A61" s="24" t="s">
        <v>10</v>
      </c>
      <c r="B61" s="25">
        <v>790.53813000000002</v>
      </c>
      <c r="C61" s="24">
        <v>788.52358000000004</v>
      </c>
      <c r="D61" s="24" t="s">
        <v>212</v>
      </c>
      <c r="E61" s="26" t="s">
        <v>0</v>
      </c>
      <c r="F61" s="26" t="s">
        <v>35</v>
      </c>
      <c r="G61" s="24">
        <v>848.58</v>
      </c>
      <c r="H61" s="26" t="s">
        <v>214</v>
      </c>
      <c r="I61" s="26" t="s">
        <v>213</v>
      </c>
      <c r="J61" s="25">
        <v>11</v>
      </c>
      <c r="K61" s="25" t="s">
        <v>42</v>
      </c>
      <c r="M61" s="29">
        <v>0.39737169004887773</v>
      </c>
      <c r="N61" s="29">
        <v>0.39573196855968851</v>
      </c>
      <c r="O61" s="29">
        <v>0.42405548397367493</v>
      </c>
      <c r="P61" s="29">
        <v>0.40835833104515684</v>
      </c>
      <c r="Q61" s="29">
        <v>0.41032803062012385</v>
      </c>
      <c r="S61" s="29">
        <f>AVERAGE(M61:Q61)</f>
        <v>0.40716910084950442</v>
      </c>
      <c r="T61" s="25">
        <f>_xlfn.STDEV.P(M61:Q61)</f>
        <v>1.0230740874259439E-2</v>
      </c>
      <c r="U61" s="28">
        <f>T61/S61</f>
        <v>2.5126515869977249E-2</v>
      </c>
    </row>
    <row r="62" spans="1:21">
      <c r="A62" s="24" t="s">
        <v>65</v>
      </c>
      <c r="B62" s="25">
        <v>792.55377999999996</v>
      </c>
      <c r="C62" s="24">
        <v>790.53922999999998</v>
      </c>
      <c r="D62" s="24" t="s">
        <v>215</v>
      </c>
      <c r="E62" s="26" t="s">
        <v>33</v>
      </c>
      <c r="F62" s="26" t="s">
        <v>35</v>
      </c>
      <c r="G62" s="24">
        <v>850.59564999999998</v>
      </c>
      <c r="H62" s="26" t="s">
        <v>216</v>
      </c>
      <c r="K62" s="25" t="s">
        <v>42</v>
      </c>
      <c r="M62" s="24"/>
      <c r="O62" s="29"/>
      <c r="P62" s="24"/>
      <c r="S62" s="29"/>
    </row>
    <row r="63" spans="1:21">
      <c r="A63" s="24" t="s">
        <v>65</v>
      </c>
      <c r="B63" s="25">
        <v>794.56943200481203</v>
      </c>
      <c r="C63" s="24">
        <v>792.55488200481204</v>
      </c>
      <c r="G63" s="24">
        <v>852.61130200481205</v>
      </c>
      <c r="H63" s="26"/>
      <c r="M63" s="24"/>
      <c r="O63" s="29"/>
      <c r="P63" s="24"/>
      <c r="S63" s="29"/>
    </row>
    <row r="64" spans="1:21">
      <c r="A64" s="24" t="s">
        <v>66</v>
      </c>
      <c r="B64" s="25">
        <v>796.58507999999995</v>
      </c>
      <c r="C64" s="24">
        <v>794.57052999999996</v>
      </c>
      <c r="D64" s="24" t="s">
        <v>223</v>
      </c>
      <c r="E64" s="26" t="s">
        <v>33</v>
      </c>
      <c r="F64" s="26" t="s">
        <v>98</v>
      </c>
      <c r="G64" s="24">
        <v>854.62694999999997</v>
      </c>
      <c r="H64" s="25" t="s">
        <v>224</v>
      </c>
      <c r="K64" s="25" t="s">
        <v>113</v>
      </c>
      <c r="M64" s="24"/>
      <c r="P64" s="24"/>
      <c r="S64" s="29"/>
    </row>
    <row r="65" spans="1:21">
      <c r="M65" s="24"/>
      <c r="N65" s="24"/>
      <c r="P65" s="24"/>
      <c r="S65" s="29"/>
    </row>
    <row r="66" spans="1:21">
      <c r="A66" s="24" t="s">
        <v>67</v>
      </c>
      <c r="B66" s="25">
        <v>704.52247999999997</v>
      </c>
      <c r="C66" s="24">
        <v>762.52905999999996</v>
      </c>
      <c r="G66" s="24">
        <v>762.56434999999999</v>
      </c>
      <c r="H66" s="26"/>
      <c r="M66" s="24"/>
      <c r="N66" s="24"/>
      <c r="P66" s="24"/>
      <c r="S66" s="29"/>
    </row>
    <row r="67" spans="1:21">
      <c r="A67" s="24" t="s">
        <v>12</v>
      </c>
      <c r="B67" s="25">
        <v>718.53813187601202</v>
      </c>
      <c r="C67" s="24">
        <v>776.544711876012</v>
      </c>
      <c r="D67" s="33" t="s">
        <v>552</v>
      </c>
      <c r="E67" s="26" t="s">
        <v>553</v>
      </c>
      <c r="F67" s="26" t="s">
        <v>1</v>
      </c>
      <c r="G67" s="24">
        <v>776.58000187601203</v>
      </c>
      <c r="H67" s="26"/>
      <c r="M67" s="24"/>
      <c r="O67" s="24"/>
      <c r="P67" s="24"/>
      <c r="S67" s="29"/>
    </row>
    <row r="68" spans="1:21">
      <c r="A68" s="24" t="s">
        <v>343</v>
      </c>
      <c r="B68" s="25">
        <v>718.57452000000001</v>
      </c>
      <c r="C68" s="24">
        <v>776.58109999999999</v>
      </c>
      <c r="D68" s="24" t="s">
        <v>126</v>
      </c>
      <c r="E68" s="26" t="s">
        <v>27</v>
      </c>
      <c r="F68" s="26" t="s">
        <v>1</v>
      </c>
      <c r="G68" s="24">
        <v>776.61639000000002</v>
      </c>
      <c r="H68" s="26" t="s">
        <v>230</v>
      </c>
      <c r="J68" s="25">
        <v>7</v>
      </c>
      <c r="M68" s="29"/>
      <c r="N68" s="29"/>
      <c r="O68" s="29"/>
      <c r="P68" s="29"/>
      <c r="Q68" s="29"/>
      <c r="S68" s="29"/>
    </row>
    <row r="69" spans="1:21">
      <c r="A69" s="24" t="s">
        <v>343</v>
      </c>
      <c r="B69" s="25">
        <v>718.57452000000001</v>
      </c>
      <c r="C69" s="24">
        <v>776.58109999999999</v>
      </c>
      <c r="D69" s="24" t="s">
        <v>126</v>
      </c>
      <c r="E69" s="26" t="s">
        <v>27</v>
      </c>
      <c r="F69" s="26" t="s">
        <v>1</v>
      </c>
      <c r="G69" s="24">
        <v>776.61639000000002</v>
      </c>
      <c r="H69" s="26" t="s">
        <v>229</v>
      </c>
      <c r="J69" s="25">
        <v>9</v>
      </c>
      <c r="M69" s="29"/>
      <c r="N69" s="29"/>
      <c r="O69" s="29"/>
      <c r="P69" s="29"/>
      <c r="Q69" s="29"/>
      <c r="S69" s="29"/>
    </row>
    <row r="70" spans="1:21">
      <c r="A70" s="24" t="s">
        <v>522</v>
      </c>
      <c r="B70" s="25">
        <v>728.55886732041199</v>
      </c>
      <c r="C70" s="24">
        <v>786.56544732041198</v>
      </c>
      <c r="G70" s="24">
        <v>786.60073732041201</v>
      </c>
      <c r="S70" s="29"/>
    </row>
    <row r="71" spans="1:21">
      <c r="A71" s="24" t="s">
        <v>524</v>
      </c>
      <c r="B71" s="25">
        <v>730.574517384812</v>
      </c>
      <c r="C71" s="24">
        <v>788.58109738481198</v>
      </c>
      <c r="G71" s="24">
        <v>788.61638738481201</v>
      </c>
      <c r="S71" s="29"/>
    </row>
    <row r="72" spans="1:21">
      <c r="A72" s="25" t="s">
        <v>13</v>
      </c>
      <c r="B72" s="25">
        <v>730.53813187601202</v>
      </c>
      <c r="C72" s="25">
        <v>788.544711876012</v>
      </c>
      <c r="D72" s="25"/>
      <c r="E72" s="26" t="s">
        <v>27</v>
      </c>
      <c r="F72" s="26" t="s">
        <v>27</v>
      </c>
      <c r="G72" s="25">
        <v>788.58000187601203</v>
      </c>
      <c r="H72" s="25" t="s">
        <v>554</v>
      </c>
      <c r="K72" s="25">
        <v>6</v>
      </c>
      <c r="M72" s="29"/>
      <c r="N72" s="29"/>
      <c r="O72" s="36"/>
      <c r="P72" s="29"/>
      <c r="Q72" s="29"/>
      <c r="S72" s="29"/>
    </row>
    <row r="73" spans="1:21">
      <c r="A73" s="24" t="s">
        <v>13</v>
      </c>
      <c r="B73" s="25">
        <v>730.53813187601202</v>
      </c>
      <c r="C73" s="24">
        <v>788.544711876012</v>
      </c>
      <c r="E73" s="26" t="s">
        <v>27</v>
      </c>
      <c r="F73" s="26" t="s">
        <v>27</v>
      </c>
      <c r="G73" s="24">
        <v>788.58000187601203</v>
      </c>
      <c r="H73" s="25" t="s">
        <v>233</v>
      </c>
      <c r="K73" s="25">
        <v>7</v>
      </c>
      <c r="M73" s="29">
        <v>0.35317924449072674</v>
      </c>
      <c r="N73" s="29">
        <v>0.33650550262406859</v>
      </c>
      <c r="O73" s="29">
        <v>0.35385090052439416</v>
      </c>
      <c r="P73" s="29">
        <v>0.28401026966447518</v>
      </c>
      <c r="Q73" s="29">
        <v>0.42488865345483906</v>
      </c>
      <c r="S73" s="29">
        <f>AVERAGE(M73:Q73)</f>
        <v>0.35048691415170075</v>
      </c>
      <c r="T73" s="25">
        <f>_xlfn.STDEV.P(M73:Q73)</f>
        <v>4.5097246011011005E-2</v>
      </c>
      <c r="U73" s="28">
        <f>T73/S73</f>
        <v>0.12867027038701831</v>
      </c>
    </row>
    <row r="74" spans="1:21">
      <c r="A74" s="24" t="s">
        <v>13</v>
      </c>
      <c r="B74" s="25">
        <v>730.53813187601202</v>
      </c>
      <c r="C74" s="24">
        <v>788.544711876012</v>
      </c>
      <c r="E74" s="26" t="s">
        <v>27</v>
      </c>
      <c r="F74" s="26" t="s">
        <v>27</v>
      </c>
      <c r="G74" s="24">
        <v>788.58000187601203</v>
      </c>
      <c r="H74" s="25" t="s">
        <v>234</v>
      </c>
      <c r="K74" s="25">
        <v>9</v>
      </c>
      <c r="M74" s="29">
        <v>0.6468207555092732</v>
      </c>
      <c r="N74" s="29">
        <v>0.66349449737593136</v>
      </c>
      <c r="O74" s="29">
        <v>0.64614909947560595</v>
      </c>
      <c r="P74" s="29">
        <v>0.71598973033552471</v>
      </c>
      <c r="Q74" s="29">
        <v>0.57511134654516105</v>
      </c>
      <c r="S74" s="29">
        <f>AVERAGE(M74:Q74)</f>
        <v>0.64951308584829925</v>
      </c>
      <c r="T74" s="25">
        <f>_xlfn.STDEV.P(M74:Q74)</f>
        <v>4.509724601101095E-2</v>
      </c>
      <c r="U74" s="28">
        <f>T74/S74</f>
        <v>6.9432390191356205E-2</v>
      </c>
    </row>
    <row r="75" spans="1:21">
      <c r="A75" s="24" t="s">
        <v>555</v>
      </c>
      <c r="B75" s="25">
        <v>732.590167449212</v>
      </c>
      <c r="C75" s="24">
        <v>790.59674744921199</v>
      </c>
      <c r="G75" s="24">
        <v>790.63203744921202</v>
      </c>
      <c r="M75" s="24"/>
      <c r="P75" s="29"/>
      <c r="Q75" s="29"/>
      <c r="S75" s="29"/>
    </row>
    <row r="76" spans="1:21">
      <c r="A76" s="24" t="s">
        <v>555</v>
      </c>
      <c r="B76" s="25">
        <v>732.590167449212</v>
      </c>
      <c r="C76" s="24">
        <v>790.59674744921199</v>
      </c>
      <c r="G76" s="24">
        <v>790.63203744921202</v>
      </c>
      <c r="M76" s="24"/>
      <c r="S76" s="29"/>
    </row>
    <row r="77" spans="1:21">
      <c r="A77" s="24" t="s">
        <v>14</v>
      </c>
      <c r="B77" s="25">
        <v>732.55377999999996</v>
      </c>
      <c r="C77" s="24">
        <v>790.56035999999995</v>
      </c>
      <c r="D77" s="24" t="s">
        <v>126</v>
      </c>
      <c r="E77" s="26" t="s">
        <v>27</v>
      </c>
      <c r="F77" s="26" t="s">
        <v>1</v>
      </c>
      <c r="G77" s="24">
        <v>790.59564999999998</v>
      </c>
      <c r="H77" s="25" t="s">
        <v>235</v>
      </c>
      <c r="K77" s="25">
        <v>11</v>
      </c>
      <c r="M77" s="29">
        <v>2.1324874548205613E-2</v>
      </c>
      <c r="N77" s="29">
        <v>2.4910504730328728E-2</v>
      </c>
      <c r="O77" s="29">
        <v>3.8151641174993083E-2</v>
      </c>
      <c r="P77" s="29">
        <v>3.4371656346572563E-2</v>
      </c>
      <c r="Q77" s="29">
        <v>2.0924319719479303E-2</v>
      </c>
      <c r="S77" s="29">
        <f>AVERAGE(M77:N77,P77:Q77)</f>
        <v>2.5382838836146553E-2</v>
      </c>
      <c r="T77" s="25">
        <f>_xlfn.STDEV.P(M77:N77,P77:Q77)</f>
        <v>5.4168119456731948E-3</v>
      </c>
      <c r="U77" s="28">
        <f>T77/S77</f>
        <v>0.21340449666171138</v>
      </c>
    </row>
    <row r="78" spans="1:21">
      <c r="A78" s="24" t="s">
        <v>14</v>
      </c>
      <c r="B78" s="25">
        <v>732.55377999999996</v>
      </c>
      <c r="C78" s="24">
        <v>790.56035999999995</v>
      </c>
      <c r="D78" s="24" t="s">
        <v>126</v>
      </c>
      <c r="E78" s="26" t="s">
        <v>27</v>
      </c>
      <c r="F78" s="26" t="s">
        <v>1</v>
      </c>
      <c r="G78" s="24">
        <v>790.59564999999998</v>
      </c>
      <c r="H78" s="25" t="s">
        <v>236</v>
      </c>
      <c r="K78" s="25">
        <v>9</v>
      </c>
      <c r="M78" s="29">
        <v>0.58557120815175245</v>
      </c>
      <c r="N78" s="29">
        <v>0.56916354542821057</v>
      </c>
      <c r="O78" s="29">
        <v>0.57592345410897916</v>
      </c>
      <c r="P78" s="29">
        <v>0.58750672621594968</v>
      </c>
      <c r="Q78" s="29">
        <v>0.5736554996053429</v>
      </c>
      <c r="S78" s="29">
        <f>AVERAGE(M78:N78,P78:Q78)</f>
        <v>0.5789742448503139</v>
      </c>
      <c r="T78" s="25">
        <f>_xlfn.STDEV.P(M78:N78,P78:Q78)</f>
        <v>7.7598652885731388E-3</v>
      </c>
      <c r="U78" s="28">
        <f>T78/S78</f>
        <v>1.3402781483966267E-2</v>
      </c>
    </row>
    <row r="79" spans="1:21">
      <c r="A79" s="24" t="s">
        <v>14</v>
      </c>
      <c r="B79" s="25">
        <v>732.55377999999996</v>
      </c>
      <c r="C79" s="24">
        <v>790.56035999999995</v>
      </c>
      <c r="D79" s="24" t="s">
        <v>126</v>
      </c>
      <c r="E79" s="26" t="s">
        <v>27</v>
      </c>
      <c r="F79" s="26" t="s">
        <v>1</v>
      </c>
      <c r="G79" s="24">
        <v>790.59564999999998</v>
      </c>
      <c r="H79" s="25" t="s">
        <v>227</v>
      </c>
      <c r="K79" s="25">
        <v>7</v>
      </c>
      <c r="M79" s="29">
        <v>0.2015136632971338</v>
      </c>
      <c r="N79" s="29">
        <v>0.19820385728668488</v>
      </c>
      <c r="O79" s="29">
        <v>0.19462830263368003</v>
      </c>
      <c r="P79" s="29">
        <v>0.19620534631132244</v>
      </c>
      <c r="Q79" s="29">
        <v>0.20163960394973435</v>
      </c>
      <c r="S79" s="29">
        <f>AVERAGE(M79:Q79)</f>
        <v>0.19843815469571111</v>
      </c>
      <c r="T79" s="25">
        <f>_xlfn.STDEV.P(M79:Q79)</f>
        <v>2.8022609362921974E-3</v>
      </c>
      <c r="U79" s="28">
        <f>T79/S79</f>
        <v>1.4121583324483331E-2</v>
      </c>
    </row>
    <row r="80" spans="1:21">
      <c r="A80" s="24" t="s">
        <v>14</v>
      </c>
      <c r="B80" s="25">
        <v>732.55377999999996</v>
      </c>
      <c r="C80" s="25">
        <v>790.56035999999995</v>
      </c>
      <c r="D80" s="24" t="s">
        <v>126</v>
      </c>
      <c r="E80" s="26" t="s">
        <v>27</v>
      </c>
      <c r="F80" s="26" t="s">
        <v>1</v>
      </c>
      <c r="G80" s="25">
        <v>790.59564999999998</v>
      </c>
      <c r="H80" s="25" t="s">
        <v>230</v>
      </c>
      <c r="K80" s="25">
        <v>6</v>
      </c>
      <c r="M80" s="29">
        <v>0.19159025400290819</v>
      </c>
      <c r="N80" s="29">
        <v>0.20772209255477581</v>
      </c>
      <c r="O80" s="29">
        <v>0.19129660208234781</v>
      </c>
      <c r="P80" s="29">
        <v>0.18191627112615533</v>
      </c>
      <c r="Q80" s="29">
        <v>0.20378057672544356</v>
      </c>
      <c r="S80" s="29">
        <f>AVERAGE(M80:Q80)</f>
        <v>0.19526115929832616</v>
      </c>
      <c r="T80" s="25">
        <f>_xlfn.STDEV.P(M80:Q80)</f>
        <v>9.3288223356820677E-3</v>
      </c>
      <c r="U80" s="28">
        <f>T80/S80</f>
        <v>4.7776129001821599E-2</v>
      </c>
    </row>
    <row r="81" spans="1:21">
      <c r="A81" s="24" t="s">
        <v>419</v>
      </c>
      <c r="B81" s="25">
        <v>740.52248181161201</v>
      </c>
      <c r="C81" s="24">
        <v>798.529061811612</v>
      </c>
      <c r="G81" s="24">
        <v>798.56435181161203</v>
      </c>
      <c r="P81" s="24"/>
      <c r="Q81" s="24"/>
      <c r="S81" s="29"/>
    </row>
    <row r="82" spans="1:21">
      <c r="A82" s="24" t="s">
        <v>421</v>
      </c>
      <c r="B82" s="25">
        <v>742.574517384812</v>
      </c>
      <c r="C82" s="24">
        <v>800.58109738481198</v>
      </c>
      <c r="G82" s="24">
        <v>800.61638738481201</v>
      </c>
      <c r="P82" s="24"/>
      <c r="Q82" s="24"/>
      <c r="S82" s="29"/>
    </row>
    <row r="83" spans="1:21">
      <c r="A83" s="24" t="s">
        <v>68</v>
      </c>
      <c r="B83" s="25">
        <v>744.55377999999996</v>
      </c>
      <c r="C83" s="24">
        <v>802.56035999999995</v>
      </c>
      <c r="D83" s="24" t="s">
        <v>136</v>
      </c>
      <c r="E83" s="26" t="s">
        <v>1</v>
      </c>
      <c r="F83" s="26" t="s">
        <v>28</v>
      </c>
      <c r="G83" s="24">
        <v>802.59564999999998</v>
      </c>
      <c r="P83" s="24"/>
      <c r="Q83" s="24"/>
      <c r="S83" s="29"/>
    </row>
    <row r="84" spans="1:21">
      <c r="A84" s="24" t="s">
        <v>344</v>
      </c>
      <c r="B84" s="25">
        <v>744.59016999999994</v>
      </c>
      <c r="C84" s="24">
        <v>802.59674999999993</v>
      </c>
      <c r="D84" s="24" t="s">
        <v>136</v>
      </c>
      <c r="E84" s="26" t="s">
        <v>1</v>
      </c>
      <c r="F84" s="26" t="s">
        <v>28</v>
      </c>
      <c r="G84" s="24">
        <v>802.63203999999996</v>
      </c>
      <c r="S84" s="29"/>
    </row>
    <row r="85" spans="1:21">
      <c r="A85" s="24" t="s">
        <v>344</v>
      </c>
      <c r="B85" s="25">
        <v>744.59016999999994</v>
      </c>
      <c r="C85" s="24">
        <v>802.59674999999993</v>
      </c>
      <c r="D85" s="24" t="s">
        <v>138</v>
      </c>
      <c r="E85" s="26" t="s">
        <v>27</v>
      </c>
      <c r="F85" s="26" t="s">
        <v>0</v>
      </c>
      <c r="G85" s="24">
        <v>802.63203999999996</v>
      </c>
      <c r="H85" s="25" t="s">
        <v>241</v>
      </c>
      <c r="J85" s="25">
        <v>7</v>
      </c>
      <c r="K85" s="25">
        <v>9</v>
      </c>
      <c r="M85" s="29"/>
      <c r="N85" s="29"/>
      <c r="P85" s="29"/>
      <c r="Q85" s="29"/>
      <c r="S85" s="29"/>
    </row>
    <row r="86" spans="1:21">
      <c r="A86" s="24" t="s">
        <v>344</v>
      </c>
      <c r="B86" s="25">
        <v>744.59016999999994</v>
      </c>
      <c r="C86" s="24">
        <v>802.59674999999993</v>
      </c>
      <c r="D86" s="24" t="s">
        <v>138</v>
      </c>
      <c r="E86" s="26" t="s">
        <v>27</v>
      </c>
      <c r="F86" s="26" t="s">
        <v>0</v>
      </c>
      <c r="G86" s="24">
        <v>802.63203999999996</v>
      </c>
      <c r="H86" s="25" t="s">
        <v>240</v>
      </c>
      <c r="J86" s="25">
        <v>9</v>
      </c>
      <c r="K86" s="25">
        <v>11</v>
      </c>
      <c r="M86" s="29"/>
      <c r="N86" s="29"/>
      <c r="P86" s="29"/>
      <c r="Q86" s="29"/>
      <c r="S86" s="29"/>
    </row>
    <row r="87" spans="1:21">
      <c r="A87" s="24" t="s">
        <v>345</v>
      </c>
      <c r="B87" s="25">
        <v>746.60581999999999</v>
      </c>
      <c r="C87" s="24">
        <v>804.61239999999998</v>
      </c>
      <c r="D87" s="24" t="s">
        <v>141</v>
      </c>
      <c r="E87" s="26" t="s">
        <v>1</v>
      </c>
      <c r="F87" s="26" t="s">
        <v>0</v>
      </c>
      <c r="G87" s="24">
        <v>804.64769000000001</v>
      </c>
      <c r="H87" s="25" t="s">
        <v>229</v>
      </c>
      <c r="K87" s="25">
        <v>9</v>
      </c>
      <c r="M87" s="29">
        <v>0.84018408385485388</v>
      </c>
      <c r="N87" s="29">
        <v>0.86717890359286687</v>
      </c>
      <c r="O87" s="29">
        <v>0.83667609360369566</v>
      </c>
      <c r="P87" s="29">
        <v>0.83753883607538493</v>
      </c>
      <c r="Q87" s="29">
        <v>0.83306120828255859</v>
      </c>
      <c r="S87" s="29">
        <f>AVERAGE(M87:Q87)</f>
        <v>0.84292782508187192</v>
      </c>
      <c r="T87" s="25">
        <f>_xlfn.STDEV.P(M87:Q87)</f>
        <v>1.2337896100381371E-2</v>
      </c>
      <c r="U87" s="28">
        <f>T87/S87</f>
        <v>1.4636954355116959E-2</v>
      </c>
    </row>
    <row r="88" spans="1:21">
      <c r="A88" s="24" t="s">
        <v>345</v>
      </c>
      <c r="B88" s="25">
        <v>746.60581999999999</v>
      </c>
      <c r="C88" s="24">
        <v>804.61239999999998</v>
      </c>
      <c r="D88" s="24" t="s">
        <v>141</v>
      </c>
      <c r="E88" s="26" t="s">
        <v>1</v>
      </c>
      <c r="F88" s="26" t="s">
        <v>0</v>
      </c>
      <c r="G88" s="24">
        <v>804.64769000000001</v>
      </c>
      <c r="H88" s="25" t="s">
        <v>244</v>
      </c>
      <c r="K88" s="25">
        <v>11</v>
      </c>
      <c r="M88" s="29">
        <v>0.15981591614514609</v>
      </c>
      <c r="N88" s="29">
        <v>0.13282109640713305</v>
      </c>
      <c r="O88" s="29">
        <v>0.16332390639630437</v>
      </c>
      <c r="P88" s="29">
        <v>0.16246116392461496</v>
      </c>
      <c r="Q88" s="29">
        <v>0.1669387917174415</v>
      </c>
      <c r="S88" s="29">
        <f>AVERAGE(M88:Q88)</f>
        <v>0.157072174918128</v>
      </c>
      <c r="T88" s="25">
        <f>_xlfn.STDEV.P(M88:Q88)</f>
        <v>1.2337896100381407E-2</v>
      </c>
      <c r="U88" s="28">
        <f>T88/S88</f>
        <v>7.8549215396122127E-2</v>
      </c>
    </row>
    <row r="89" spans="1:21">
      <c r="A89" s="24" t="s">
        <v>15</v>
      </c>
      <c r="B89" s="25">
        <v>746.56943000000001</v>
      </c>
      <c r="C89" s="24">
        <v>804.57601</v>
      </c>
      <c r="D89" s="24" t="s">
        <v>242</v>
      </c>
      <c r="E89" s="26" t="s">
        <v>1</v>
      </c>
      <c r="F89" s="26" t="s">
        <v>30</v>
      </c>
      <c r="G89" s="24">
        <v>804.61130000000003</v>
      </c>
      <c r="H89" s="25" t="s">
        <v>236</v>
      </c>
      <c r="K89" s="25">
        <v>9</v>
      </c>
      <c r="M89" s="29"/>
      <c r="N89" s="29"/>
      <c r="O89" s="29"/>
      <c r="P89" s="29"/>
      <c r="Q89" s="29"/>
      <c r="S89" s="29"/>
    </row>
    <row r="90" spans="1:21">
      <c r="A90" s="24" t="s">
        <v>15</v>
      </c>
      <c r="B90" s="25">
        <v>746.56943000000001</v>
      </c>
      <c r="C90" s="24">
        <v>804.57601</v>
      </c>
      <c r="D90" s="24" t="s">
        <v>242</v>
      </c>
      <c r="E90" s="26" t="s">
        <v>1</v>
      </c>
      <c r="F90" s="26" t="s">
        <v>30</v>
      </c>
      <c r="G90" s="24">
        <v>804.61130000000003</v>
      </c>
      <c r="H90" s="25" t="s">
        <v>235</v>
      </c>
      <c r="K90" s="25">
        <v>11</v>
      </c>
      <c r="M90" s="29"/>
      <c r="N90" s="29"/>
      <c r="O90" s="29"/>
      <c r="P90" s="29"/>
      <c r="Q90" s="29"/>
      <c r="S90" s="29"/>
    </row>
    <row r="91" spans="1:21">
      <c r="A91" s="24" t="s">
        <v>69</v>
      </c>
      <c r="B91" s="25">
        <v>758.56943000000001</v>
      </c>
      <c r="C91" s="24">
        <v>816.57601</v>
      </c>
      <c r="D91" s="24" t="s">
        <v>136</v>
      </c>
      <c r="E91" s="26" t="s">
        <v>1</v>
      </c>
      <c r="F91" s="26" t="s">
        <v>28</v>
      </c>
      <c r="G91" s="24">
        <v>816.61130000000003</v>
      </c>
      <c r="I91" s="25" t="s">
        <v>259</v>
      </c>
      <c r="K91" s="25" t="s">
        <v>38</v>
      </c>
      <c r="S91" s="29"/>
    </row>
    <row r="92" spans="1:21">
      <c r="A92" s="24" t="s">
        <v>69</v>
      </c>
      <c r="B92" s="25">
        <v>758.56943000000001</v>
      </c>
      <c r="C92" s="24">
        <v>816.57601</v>
      </c>
      <c r="D92" s="24" t="s">
        <v>138</v>
      </c>
      <c r="E92" s="26" t="s">
        <v>27</v>
      </c>
      <c r="F92" s="26" t="s">
        <v>0</v>
      </c>
      <c r="G92" s="24">
        <v>816.61130000000003</v>
      </c>
      <c r="H92" s="26" t="s">
        <v>234</v>
      </c>
      <c r="J92" s="25">
        <v>7</v>
      </c>
      <c r="K92" s="25">
        <v>9</v>
      </c>
      <c r="M92" s="29"/>
      <c r="N92" s="29"/>
      <c r="O92" s="29"/>
      <c r="P92" s="29"/>
      <c r="Q92" s="29"/>
      <c r="S92" s="29"/>
    </row>
    <row r="93" spans="1:21">
      <c r="A93" s="24" t="s">
        <v>69</v>
      </c>
      <c r="B93" s="25">
        <v>758.56943000000001</v>
      </c>
      <c r="C93" s="24">
        <v>816.57601</v>
      </c>
      <c r="D93" s="24" t="s">
        <v>138</v>
      </c>
      <c r="E93" s="26" t="s">
        <v>27</v>
      </c>
      <c r="F93" s="26" t="s">
        <v>0</v>
      </c>
      <c r="G93" s="24">
        <v>816.61130000000003</v>
      </c>
      <c r="H93" s="26" t="s">
        <v>260</v>
      </c>
      <c r="J93" s="25">
        <v>9</v>
      </c>
      <c r="K93" s="25">
        <v>11</v>
      </c>
      <c r="M93" s="29"/>
      <c r="N93" s="29"/>
      <c r="O93" s="29"/>
      <c r="P93" s="29"/>
      <c r="Q93" s="29"/>
      <c r="S93" s="29"/>
    </row>
    <row r="94" spans="1:21">
      <c r="A94" s="24" t="s">
        <v>2</v>
      </c>
      <c r="B94" s="25">
        <v>760.58507999999995</v>
      </c>
      <c r="C94" s="24">
        <v>818.59165999999993</v>
      </c>
      <c r="D94" s="24" t="s">
        <v>141</v>
      </c>
      <c r="E94" s="26" t="s">
        <v>1</v>
      </c>
      <c r="F94" s="26" t="s">
        <v>0</v>
      </c>
      <c r="G94" s="24">
        <v>818.62694999999997</v>
      </c>
      <c r="H94" s="25" t="s">
        <v>236</v>
      </c>
      <c r="K94" s="25">
        <v>9</v>
      </c>
      <c r="M94" s="29">
        <v>0.7655594777741298</v>
      </c>
      <c r="N94" s="29">
        <v>0.76075429663086502</v>
      </c>
      <c r="O94" s="37">
        <v>0.76573960010506048</v>
      </c>
      <c r="P94" s="29">
        <v>0.76523672251902142</v>
      </c>
      <c r="Q94" s="29">
        <v>0.76354544597473628</v>
      </c>
      <c r="S94" s="29">
        <f>AVERAGE(M94:Q94)</f>
        <v>0.76416710860076253</v>
      </c>
      <c r="T94" s="25">
        <f>_xlfn.STDEV.P(M94:Q94)</f>
        <v>1.8755929911704928E-3</v>
      </c>
      <c r="U94" s="28">
        <f>T94/S94</f>
        <v>2.4544277947330397E-3</v>
      </c>
    </row>
    <row r="95" spans="1:21">
      <c r="A95" s="24" t="s">
        <v>2</v>
      </c>
      <c r="B95" s="25">
        <v>760.58507999999995</v>
      </c>
      <c r="C95" s="24">
        <v>818.59165999999993</v>
      </c>
      <c r="D95" s="24" t="s">
        <v>141</v>
      </c>
      <c r="E95" s="26" t="s">
        <v>1</v>
      </c>
      <c r="F95" s="26" t="s">
        <v>0</v>
      </c>
      <c r="G95" s="24">
        <v>818.62694999999997</v>
      </c>
      <c r="H95" s="25" t="s">
        <v>235</v>
      </c>
      <c r="K95" s="25">
        <v>11</v>
      </c>
      <c r="M95" s="29">
        <v>0.23444052222587008</v>
      </c>
      <c r="N95" s="29">
        <v>0.239245703369135</v>
      </c>
      <c r="O95" s="37">
        <v>0.23426039989493949</v>
      </c>
      <c r="P95" s="29">
        <v>0.23476327748097858</v>
      </c>
      <c r="Q95" s="29">
        <v>0.23645455402526372</v>
      </c>
      <c r="S95" s="29">
        <f>AVERAGE(M95:Q95)</f>
        <v>0.23583289139923735</v>
      </c>
      <c r="T95" s="25">
        <f>_xlfn.STDEV.P(M95:Q95)</f>
        <v>1.8755929911705238E-3</v>
      </c>
      <c r="U95" s="28">
        <f>T95/S95</f>
        <v>7.9530593889694783E-3</v>
      </c>
    </row>
    <row r="96" spans="1:21">
      <c r="A96" s="24" t="s">
        <v>2</v>
      </c>
      <c r="B96" s="25">
        <v>760.58507999999995</v>
      </c>
      <c r="C96" s="24">
        <v>818.59165999999993</v>
      </c>
      <c r="D96" s="24" t="s">
        <v>141</v>
      </c>
      <c r="E96" s="26" t="s">
        <v>1</v>
      </c>
      <c r="F96" s="26" t="s">
        <v>0</v>
      </c>
      <c r="G96" s="24">
        <v>818.62694999999997</v>
      </c>
      <c r="H96" s="25" t="s">
        <v>286</v>
      </c>
      <c r="K96" s="25">
        <v>13</v>
      </c>
      <c r="M96" s="29"/>
      <c r="N96" s="29"/>
      <c r="O96" s="29"/>
      <c r="P96" s="29"/>
      <c r="Q96" s="29"/>
      <c r="S96" s="29"/>
    </row>
    <row r="97" spans="1:21">
      <c r="A97" s="25" t="s">
        <v>71</v>
      </c>
      <c r="B97" s="25">
        <v>768.55378194041202</v>
      </c>
      <c r="C97" s="24">
        <v>826.56036194041201</v>
      </c>
      <c r="D97" s="25"/>
      <c r="G97" s="25">
        <v>826.59565194041204</v>
      </c>
      <c r="S97" s="29"/>
    </row>
    <row r="98" spans="1:21">
      <c r="A98" s="25" t="s">
        <v>347</v>
      </c>
      <c r="B98" s="25">
        <v>768.55378194041202</v>
      </c>
      <c r="C98" s="24">
        <v>826.56036194041201</v>
      </c>
      <c r="D98" s="25" t="s">
        <v>157</v>
      </c>
      <c r="E98" s="26" t="s">
        <v>1</v>
      </c>
      <c r="F98" s="26" t="s">
        <v>32</v>
      </c>
      <c r="G98" s="24">
        <v>826.59565194041204</v>
      </c>
      <c r="H98" s="25" t="s">
        <v>425</v>
      </c>
      <c r="J98" s="25" t="s">
        <v>40</v>
      </c>
      <c r="M98" s="24"/>
      <c r="S98" s="29"/>
    </row>
    <row r="99" spans="1:21">
      <c r="A99" s="25" t="s">
        <v>72</v>
      </c>
      <c r="B99" s="25">
        <v>770.56943200481203</v>
      </c>
      <c r="C99" s="24">
        <v>828.57601200481201</v>
      </c>
      <c r="D99" s="25"/>
      <c r="G99" s="24">
        <v>828.61130200481205</v>
      </c>
      <c r="M99" s="24"/>
      <c r="S99" s="29"/>
    </row>
    <row r="100" spans="1:21">
      <c r="A100" s="25" t="s">
        <v>426</v>
      </c>
      <c r="B100" s="25">
        <v>770.60581751361201</v>
      </c>
      <c r="C100" s="24">
        <v>828.612397513612</v>
      </c>
      <c r="D100" s="25"/>
      <c r="G100" s="24">
        <v>828.64768751361203</v>
      </c>
      <c r="M100" s="24"/>
      <c r="O100" s="24"/>
      <c r="S100" s="29"/>
    </row>
    <row r="101" spans="1:21">
      <c r="A101" s="25" t="s">
        <v>428</v>
      </c>
      <c r="B101" s="25">
        <v>772.62146757801202</v>
      </c>
      <c r="C101" s="24">
        <v>830.628047578012</v>
      </c>
      <c r="D101" s="25" t="s">
        <v>525</v>
      </c>
      <c r="E101" s="26" t="s">
        <v>1</v>
      </c>
      <c r="F101" s="26" t="s">
        <v>105</v>
      </c>
      <c r="G101" s="24">
        <v>830.66333757801203</v>
      </c>
      <c r="O101" s="24"/>
      <c r="S101" s="29"/>
    </row>
    <row r="102" spans="1:21">
      <c r="A102" s="25" t="s">
        <v>73</v>
      </c>
      <c r="B102" s="25">
        <v>772.58508206921204</v>
      </c>
      <c r="C102" s="24">
        <v>830.59166206921202</v>
      </c>
      <c r="D102" s="25" t="s">
        <v>265</v>
      </c>
      <c r="E102" s="26" t="s">
        <v>30</v>
      </c>
      <c r="F102" s="26" t="s">
        <v>0</v>
      </c>
      <c r="G102" s="24">
        <v>830.62695206921205</v>
      </c>
      <c r="H102" s="25" t="s">
        <v>240</v>
      </c>
      <c r="J102" s="25">
        <v>8</v>
      </c>
      <c r="K102" s="25">
        <v>9</v>
      </c>
      <c r="M102" s="24"/>
      <c r="S102" s="29"/>
    </row>
    <row r="103" spans="1:21">
      <c r="A103" s="25" t="s">
        <v>73</v>
      </c>
      <c r="B103" s="25">
        <v>772.58508206921204</v>
      </c>
      <c r="C103" s="24">
        <v>830.59166206921202</v>
      </c>
      <c r="D103" s="25" t="s">
        <v>265</v>
      </c>
      <c r="E103" s="26" t="s">
        <v>30</v>
      </c>
      <c r="F103" s="26" t="s">
        <v>0</v>
      </c>
      <c r="G103" s="24">
        <v>830.62695206921205</v>
      </c>
      <c r="H103" s="25" t="s">
        <v>266</v>
      </c>
      <c r="J103" s="25">
        <v>10</v>
      </c>
      <c r="K103" s="25">
        <v>11</v>
      </c>
      <c r="P103" s="24"/>
      <c r="S103" s="29"/>
    </row>
    <row r="104" spans="1:21">
      <c r="A104" s="24" t="s">
        <v>73</v>
      </c>
      <c r="B104" s="25">
        <v>772.58508206921204</v>
      </c>
      <c r="C104" s="24">
        <v>830.59166206921202</v>
      </c>
      <c r="D104" s="24" t="s">
        <v>265</v>
      </c>
      <c r="E104" s="26" t="s">
        <v>30</v>
      </c>
      <c r="F104" s="26" t="s">
        <v>0</v>
      </c>
      <c r="G104" s="24">
        <v>830.62695206921205</v>
      </c>
      <c r="H104" s="25" t="s">
        <v>260</v>
      </c>
      <c r="J104" s="25">
        <v>9</v>
      </c>
      <c r="K104" s="25">
        <v>10</v>
      </c>
      <c r="P104" s="24"/>
      <c r="Q104" s="24"/>
      <c r="S104" s="29"/>
    </row>
    <row r="105" spans="1:21">
      <c r="A105" s="24" t="s">
        <v>73</v>
      </c>
      <c r="B105" s="25">
        <v>772.62146757801202</v>
      </c>
      <c r="C105" s="24">
        <v>830.628047578012</v>
      </c>
      <c r="D105" s="24" t="s">
        <v>145</v>
      </c>
      <c r="E105" s="26" t="s">
        <v>31</v>
      </c>
      <c r="F105" s="26" t="s">
        <v>28</v>
      </c>
      <c r="G105" s="24">
        <v>830.66333757801203</v>
      </c>
      <c r="I105" s="25" t="s">
        <v>263</v>
      </c>
      <c r="K105" s="25" t="s">
        <v>38</v>
      </c>
      <c r="P105" s="24"/>
      <c r="Q105" s="24"/>
      <c r="S105" s="29"/>
    </row>
    <row r="106" spans="1:21">
      <c r="A106" s="24" t="s">
        <v>526</v>
      </c>
      <c r="B106" s="25">
        <v>774.60073213361204</v>
      </c>
      <c r="C106" s="24">
        <v>832.60731213361203</v>
      </c>
      <c r="D106" s="24" t="s">
        <v>171</v>
      </c>
      <c r="E106" s="26" t="s">
        <v>33</v>
      </c>
      <c r="F106" s="26" t="s">
        <v>0</v>
      </c>
      <c r="G106" s="24">
        <v>832.64260213361206</v>
      </c>
      <c r="H106" s="38" t="s">
        <v>244</v>
      </c>
      <c r="J106" s="25">
        <v>9</v>
      </c>
      <c r="S106" s="29"/>
    </row>
    <row r="107" spans="1:21">
      <c r="A107" s="24" t="s">
        <v>526</v>
      </c>
      <c r="B107" s="25">
        <v>774.60073213361204</v>
      </c>
      <c r="C107" s="24">
        <v>832.60731213361203</v>
      </c>
      <c r="D107" s="24" t="s">
        <v>171</v>
      </c>
      <c r="E107" s="26" t="s">
        <v>33</v>
      </c>
      <c r="F107" s="26" t="s">
        <v>0</v>
      </c>
      <c r="G107" s="24">
        <v>832.64260213361206</v>
      </c>
      <c r="H107" s="38" t="s">
        <v>268</v>
      </c>
      <c r="J107" s="25">
        <v>11</v>
      </c>
      <c r="S107" s="29"/>
    </row>
    <row r="108" spans="1:21">
      <c r="A108" s="24" t="s">
        <v>18</v>
      </c>
      <c r="B108" s="25">
        <v>774.60073213361204</v>
      </c>
      <c r="C108" s="24">
        <v>832.60731213361203</v>
      </c>
      <c r="D108" s="24" t="s">
        <v>556</v>
      </c>
      <c r="E108" s="26" t="s">
        <v>30</v>
      </c>
      <c r="F108" s="26" t="s">
        <v>33</v>
      </c>
      <c r="G108" s="24">
        <v>832.64260213361206</v>
      </c>
      <c r="H108" s="25" t="s">
        <v>236</v>
      </c>
      <c r="J108" s="25">
        <v>9</v>
      </c>
      <c r="S108" s="29"/>
    </row>
    <row r="109" spans="1:21">
      <c r="A109" s="24" t="s">
        <v>18</v>
      </c>
      <c r="B109" s="25">
        <v>774.60073213361204</v>
      </c>
      <c r="C109" s="24">
        <v>832.60731213361203</v>
      </c>
      <c r="D109" s="24" t="s">
        <v>556</v>
      </c>
      <c r="E109" s="26" t="s">
        <v>30</v>
      </c>
      <c r="F109" s="26" t="s">
        <v>33</v>
      </c>
      <c r="G109" s="24">
        <v>832.64260213361206</v>
      </c>
      <c r="H109" s="25" t="s">
        <v>235</v>
      </c>
      <c r="J109" s="25">
        <v>11</v>
      </c>
      <c r="O109" s="29"/>
      <c r="S109" s="29"/>
    </row>
    <row r="110" spans="1:21">
      <c r="A110" s="24" t="s">
        <v>18</v>
      </c>
      <c r="B110" s="25">
        <v>774.60073213361204</v>
      </c>
      <c r="C110" s="24">
        <v>832.60731213361203</v>
      </c>
      <c r="D110" s="24" t="s">
        <v>269</v>
      </c>
      <c r="E110" s="26" t="s">
        <v>1</v>
      </c>
      <c r="F110" s="26" t="s">
        <v>37</v>
      </c>
      <c r="G110" s="24">
        <v>832.64260213361206</v>
      </c>
      <c r="H110" s="25" t="s">
        <v>235</v>
      </c>
      <c r="J110" s="25">
        <v>9</v>
      </c>
      <c r="S110" s="29"/>
    </row>
    <row r="111" spans="1:21">
      <c r="A111" s="24" t="s">
        <v>18</v>
      </c>
      <c r="B111" s="25">
        <v>774.60073213361204</v>
      </c>
      <c r="C111" s="24">
        <v>832.60731213361203</v>
      </c>
      <c r="D111" s="24" t="s">
        <v>269</v>
      </c>
      <c r="E111" s="26" t="s">
        <v>1</v>
      </c>
      <c r="F111" s="26" t="s">
        <v>37</v>
      </c>
      <c r="G111" s="24">
        <v>832.64260213361206</v>
      </c>
      <c r="H111" s="25" t="s">
        <v>286</v>
      </c>
      <c r="J111" s="25">
        <v>11</v>
      </c>
      <c r="S111" s="29"/>
    </row>
    <row r="112" spans="1:21">
      <c r="A112" s="24" t="s">
        <v>18</v>
      </c>
      <c r="B112" s="25">
        <v>774.60073213361204</v>
      </c>
      <c r="C112" s="24">
        <v>832.60731213361203</v>
      </c>
      <c r="D112" s="24" t="s">
        <v>267</v>
      </c>
      <c r="E112" s="26" t="s">
        <v>31</v>
      </c>
      <c r="F112" s="26" t="s">
        <v>0</v>
      </c>
      <c r="G112" s="24">
        <v>832.64260213361206</v>
      </c>
      <c r="H112" s="25" t="s">
        <v>244</v>
      </c>
      <c r="J112" s="25">
        <v>9</v>
      </c>
      <c r="M112" s="29">
        <v>0.80143145111436487</v>
      </c>
      <c r="N112" s="29">
        <v>0.78155678806551843</v>
      </c>
      <c r="O112" s="29">
        <v>0.78846468378312673</v>
      </c>
      <c r="P112" s="29">
        <v>0.79220357691618182</v>
      </c>
      <c r="Q112" s="29">
        <v>0.78927870292405355</v>
      </c>
      <c r="S112" s="29">
        <f>AVERAGE(M112:Q112)</f>
        <v>0.7905870405606491</v>
      </c>
      <c r="T112" s="25">
        <f>_xlfn.STDEV.P(M112:Q112)</f>
        <v>6.449434639323702E-3</v>
      </c>
      <c r="U112" s="28">
        <f>T112/S112</f>
        <v>8.1577793569067997E-3</v>
      </c>
    </row>
    <row r="113" spans="1:21">
      <c r="A113" s="24" t="s">
        <v>18</v>
      </c>
      <c r="B113" s="25">
        <v>774.60073213361204</v>
      </c>
      <c r="C113" s="24">
        <v>832.60731213361203</v>
      </c>
      <c r="D113" s="24" t="s">
        <v>267</v>
      </c>
      <c r="E113" s="26" t="s">
        <v>31</v>
      </c>
      <c r="F113" s="26" t="s">
        <v>0</v>
      </c>
      <c r="G113" s="24">
        <v>832.64260213361206</v>
      </c>
      <c r="H113" s="25" t="s">
        <v>268</v>
      </c>
      <c r="J113" s="25">
        <v>11</v>
      </c>
      <c r="M113" s="29">
        <v>0.19856854888563516</v>
      </c>
      <c r="N113" s="29">
        <v>0.2184432119344816</v>
      </c>
      <c r="O113" s="29">
        <v>0.2115353162168733</v>
      </c>
      <c r="P113" s="29">
        <v>0.20779642308381821</v>
      </c>
      <c r="Q113" s="29">
        <v>0.21072129707594656</v>
      </c>
      <c r="S113" s="29">
        <f>AVERAGE(M113:Q113)</f>
        <v>0.20941295943935095</v>
      </c>
      <c r="T113" s="25">
        <f>_xlfn.STDEV.P(M113:Q113)</f>
        <v>6.4494346393237046E-3</v>
      </c>
      <c r="U113" s="28">
        <f>T113/S113</f>
        <v>3.0797686335126528E-2</v>
      </c>
    </row>
    <row r="114" spans="1:21">
      <c r="A114" s="24" t="s">
        <v>19</v>
      </c>
      <c r="B114" s="25">
        <v>780.55378194041202</v>
      </c>
      <c r="C114" s="24">
        <v>838.56036194041201</v>
      </c>
      <c r="D114" s="24" t="s">
        <v>149</v>
      </c>
      <c r="E114" s="26" t="s">
        <v>27</v>
      </c>
      <c r="F114" s="26" t="s">
        <v>32</v>
      </c>
      <c r="G114" s="24">
        <v>838.59565194041204</v>
      </c>
      <c r="M114" s="24"/>
      <c r="S114" s="29"/>
    </row>
    <row r="115" spans="1:21">
      <c r="A115" s="24" t="s">
        <v>19</v>
      </c>
      <c r="B115" s="25">
        <v>780.55378194041202</v>
      </c>
      <c r="C115" s="24">
        <v>838.56036194041201</v>
      </c>
      <c r="D115" s="24" t="s">
        <v>223</v>
      </c>
      <c r="E115" s="26" t="s">
        <v>33</v>
      </c>
      <c r="F115" s="26" t="s">
        <v>95</v>
      </c>
      <c r="G115" s="24">
        <v>838.59565194041204</v>
      </c>
      <c r="M115" s="24"/>
      <c r="S115" s="29"/>
    </row>
    <row r="116" spans="1:21">
      <c r="A116" s="25" t="s">
        <v>74</v>
      </c>
      <c r="B116" s="25">
        <v>782.56943000000001</v>
      </c>
      <c r="C116" s="24">
        <v>840.57601</v>
      </c>
      <c r="D116" s="25" t="s">
        <v>157</v>
      </c>
      <c r="E116" s="26" t="s">
        <v>1</v>
      </c>
      <c r="F116" s="26" t="s">
        <v>32</v>
      </c>
      <c r="G116" s="24">
        <v>840.61130000000003</v>
      </c>
      <c r="H116" s="25" t="s">
        <v>278</v>
      </c>
      <c r="J116" s="25" t="s">
        <v>40</v>
      </c>
      <c r="M116" s="24"/>
      <c r="O116" s="29"/>
      <c r="S116" s="29"/>
    </row>
    <row r="117" spans="1:21">
      <c r="A117" s="25" t="s">
        <v>20</v>
      </c>
      <c r="B117" s="25">
        <v>784.58508206921204</v>
      </c>
      <c r="C117" s="24">
        <v>842.59166206921202</v>
      </c>
      <c r="D117" s="25" t="s">
        <v>164</v>
      </c>
      <c r="E117" s="26" t="s">
        <v>1</v>
      </c>
      <c r="F117" s="26" t="s">
        <v>92</v>
      </c>
      <c r="G117" s="24">
        <v>842.62695206921205</v>
      </c>
      <c r="M117" s="24"/>
      <c r="N117" s="24"/>
      <c r="O117" s="29"/>
      <c r="S117" s="29"/>
    </row>
    <row r="118" spans="1:21">
      <c r="A118" s="24" t="s">
        <v>20</v>
      </c>
      <c r="B118" s="25">
        <v>784.58508206921204</v>
      </c>
      <c r="C118" s="24">
        <v>842.59166206921202</v>
      </c>
      <c r="D118" s="24" t="s">
        <v>161</v>
      </c>
      <c r="E118" s="26" t="s">
        <v>28</v>
      </c>
      <c r="F118" s="26" t="s">
        <v>0</v>
      </c>
      <c r="G118" s="24">
        <v>842.62695206921205</v>
      </c>
      <c r="M118" s="24"/>
      <c r="N118" s="24"/>
      <c r="S118" s="29"/>
    </row>
    <row r="119" spans="1:21">
      <c r="A119" s="24" t="s">
        <v>21</v>
      </c>
      <c r="B119" s="25">
        <v>786.60073</v>
      </c>
      <c r="C119" s="24">
        <v>844.60730999999998</v>
      </c>
      <c r="D119" s="24" t="s">
        <v>169</v>
      </c>
      <c r="E119" s="26" t="s">
        <v>0</v>
      </c>
      <c r="F119" s="26" t="s">
        <v>0</v>
      </c>
      <c r="G119" s="24">
        <v>844.64260000000002</v>
      </c>
      <c r="H119" s="26" t="s">
        <v>260</v>
      </c>
      <c r="I119" s="26" t="s">
        <v>260</v>
      </c>
      <c r="J119" s="25">
        <v>9</v>
      </c>
      <c r="K119" s="25">
        <v>9</v>
      </c>
      <c r="M119" s="29">
        <v>0.74006585177635253</v>
      </c>
      <c r="N119" s="29">
        <v>0.74270947160786793</v>
      </c>
      <c r="O119" s="29">
        <v>0.7372567436004881</v>
      </c>
      <c r="P119" s="29">
        <v>0.73965132249422816</v>
      </c>
      <c r="Q119" s="29">
        <v>0.73577877647982337</v>
      </c>
      <c r="S119" s="29">
        <f>AVERAGE(M119:Q119)</f>
        <v>0.739092433191752</v>
      </c>
      <c r="T119" s="25">
        <f>_xlfn.STDEV.P(M119:Q119)</f>
        <v>2.3955352210690097E-3</v>
      </c>
      <c r="U119" s="28">
        <f>T119/S119</f>
        <v>3.2411848822804902E-3</v>
      </c>
    </row>
    <row r="120" spans="1:21">
      <c r="A120" s="24" t="s">
        <v>21</v>
      </c>
      <c r="B120" s="25">
        <v>786.60073</v>
      </c>
      <c r="C120" s="24">
        <v>844.60730999999998</v>
      </c>
      <c r="D120" s="24" t="s">
        <v>169</v>
      </c>
      <c r="E120" s="26" t="s">
        <v>0</v>
      </c>
      <c r="F120" s="26" t="s">
        <v>0</v>
      </c>
      <c r="G120" s="24">
        <v>844.64260000000002</v>
      </c>
      <c r="H120" s="26" t="s">
        <v>285</v>
      </c>
      <c r="I120" s="26" t="s">
        <v>285</v>
      </c>
      <c r="J120" s="25">
        <v>11</v>
      </c>
      <c r="K120" s="25">
        <v>11</v>
      </c>
      <c r="M120" s="29">
        <v>0.25993414822364752</v>
      </c>
      <c r="N120" s="29">
        <v>0.25729052839213201</v>
      </c>
      <c r="O120" s="29">
        <v>0.26274325639951196</v>
      </c>
      <c r="P120" s="29">
        <v>0.26034867750577184</v>
      </c>
      <c r="Q120" s="29">
        <v>0.26422122352017663</v>
      </c>
      <c r="S120" s="29">
        <f>AVERAGE(M120:Q120)</f>
        <v>0.260907566808248</v>
      </c>
      <c r="T120" s="25">
        <f>_xlfn.STDEV.P(M120:Q120)</f>
        <v>2.3955352210690306E-3</v>
      </c>
      <c r="U120" s="28">
        <f>T120/S120</f>
        <v>9.1815475126852519E-3</v>
      </c>
    </row>
    <row r="121" spans="1:21">
      <c r="A121" s="24" t="s">
        <v>21</v>
      </c>
      <c r="B121" s="25">
        <v>786.60073</v>
      </c>
      <c r="C121" s="24">
        <v>844.60730999999998</v>
      </c>
      <c r="D121" s="24" t="s">
        <v>167</v>
      </c>
      <c r="E121" s="26" t="s">
        <v>33</v>
      </c>
      <c r="F121" s="26" t="s">
        <v>28</v>
      </c>
      <c r="G121" s="24">
        <v>844.64260000000002</v>
      </c>
      <c r="H121" s="26" t="s">
        <v>284</v>
      </c>
      <c r="J121" s="26" t="s">
        <v>38</v>
      </c>
      <c r="M121" s="29"/>
      <c r="O121" s="29"/>
      <c r="P121" s="29"/>
      <c r="Q121" s="29"/>
      <c r="S121" s="29"/>
    </row>
    <row r="122" spans="1:21">
      <c r="A122" s="24" t="s">
        <v>21</v>
      </c>
      <c r="B122" s="25">
        <v>786.60073</v>
      </c>
      <c r="C122" s="24">
        <v>844.60730999999998</v>
      </c>
      <c r="D122" s="24" t="s">
        <v>525</v>
      </c>
      <c r="E122" s="26" t="s">
        <v>1</v>
      </c>
      <c r="F122" s="26" t="s">
        <v>105</v>
      </c>
      <c r="G122" s="24">
        <v>844.64260000000002</v>
      </c>
      <c r="H122" s="26" t="s">
        <v>284</v>
      </c>
      <c r="J122" s="26" t="s">
        <v>479</v>
      </c>
      <c r="S122" s="29"/>
    </row>
    <row r="123" spans="1:21">
      <c r="A123" s="24" t="s">
        <v>22</v>
      </c>
      <c r="B123" s="25">
        <v>788.61638000000005</v>
      </c>
      <c r="C123" s="24">
        <v>846.62296000000003</v>
      </c>
      <c r="D123" s="24" t="s">
        <v>171</v>
      </c>
      <c r="E123" s="26" t="s">
        <v>33</v>
      </c>
      <c r="F123" s="26" t="s">
        <v>0</v>
      </c>
      <c r="G123" s="24">
        <v>846.65825000000007</v>
      </c>
      <c r="H123" s="26" t="s">
        <v>235</v>
      </c>
      <c r="J123" s="25">
        <v>9</v>
      </c>
      <c r="M123" s="29">
        <v>0.87004634376621914</v>
      </c>
      <c r="N123" s="29">
        <v>0.85416382128651047</v>
      </c>
      <c r="O123" s="29">
        <v>0.86145921391528202</v>
      </c>
      <c r="P123" s="29">
        <v>0.86629444129891964</v>
      </c>
      <c r="Q123" s="29">
        <v>0.86073875861157312</v>
      </c>
      <c r="S123" s="29">
        <f>AVERAGE(M123:Q123)</f>
        <v>0.86254051577570079</v>
      </c>
      <c r="T123" s="25">
        <f>_xlfn.STDEV.P(M123:Q123)</f>
        <v>5.3854241024117056E-3</v>
      </c>
      <c r="U123" s="28">
        <f>T123/S123</f>
        <v>6.2436766782699837E-3</v>
      </c>
    </row>
    <row r="124" spans="1:21">
      <c r="A124" s="24" t="s">
        <v>22</v>
      </c>
      <c r="B124" s="25">
        <v>788.61638000000005</v>
      </c>
      <c r="C124" s="25">
        <v>846.62296000000003</v>
      </c>
      <c r="D124" s="24" t="s">
        <v>171</v>
      </c>
      <c r="E124" s="26" t="s">
        <v>33</v>
      </c>
      <c r="F124" s="26" t="s">
        <v>0</v>
      </c>
      <c r="G124" s="25">
        <v>846.65825000000007</v>
      </c>
      <c r="H124" s="26" t="s">
        <v>286</v>
      </c>
      <c r="J124" s="25">
        <v>11</v>
      </c>
      <c r="M124" s="29">
        <v>0.1308954258089555</v>
      </c>
      <c r="N124" s="29">
        <v>0.14583617871348958</v>
      </c>
      <c r="O124" s="29">
        <v>0.13823931027498348</v>
      </c>
      <c r="P124" s="29">
        <v>0.13370555870108022</v>
      </c>
      <c r="Q124" s="29">
        <v>0.1392612413884268</v>
      </c>
      <c r="S124" s="29">
        <f>AVERAGE(M124:Q124)</f>
        <v>0.13758754297738712</v>
      </c>
      <c r="T124" s="25">
        <f>_xlfn.STDEV.P(M124:Q124)</f>
        <v>5.1209431280917527E-3</v>
      </c>
      <c r="U124" s="28">
        <f>T124/S124</f>
        <v>3.7219525963432559E-2</v>
      </c>
    </row>
    <row r="125" spans="1:21">
      <c r="A125" s="25" t="s">
        <v>22</v>
      </c>
      <c r="B125" s="25">
        <v>788.61638000000005</v>
      </c>
      <c r="C125" s="24">
        <v>846.62296000000003</v>
      </c>
      <c r="D125" s="25" t="s">
        <v>172</v>
      </c>
      <c r="E125" s="26" t="s">
        <v>1</v>
      </c>
      <c r="F125" s="26" t="s">
        <v>34</v>
      </c>
      <c r="G125" s="25">
        <v>846.65825000000007</v>
      </c>
      <c r="H125" s="26" t="s">
        <v>235</v>
      </c>
      <c r="J125" s="25">
        <v>11</v>
      </c>
      <c r="O125" s="24"/>
      <c r="P125" s="24"/>
      <c r="S125" s="29"/>
    </row>
    <row r="126" spans="1:21">
      <c r="A126" s="25" t="s">
        <v>22</v>
      </c>
      <c r="B126" s="25">
        <v>788.61638000000005</v>
      </c>
      <c r="C126" s="24">
        <v>846.62296000000003</v>
      </c>
      <c r="D126" s="25" t="s">
        <v>172</v>
      </c>
      <c r="E126" s="26" t="s">
        <v>1</v>
      </c>
      <c r="F126" s="26" t="s">
        <v>34</v>
      </c>
      <c r="G126" s="25">
        <v>846.65825000000007</v>
      </c>
      <c r="H126" s="26" t="s">
        <v>286</v>
      </c>
      <c r="J126" s="25">
        <v>13</v>
      </c>
      <c r="O126" s="24"/>
      <c r="P126" s="24"/>
      <c r="Q126" s="24"/>
      <c r="S126" s="29"/>
    </row>
    <row r="127" spans="1:21">
      <c r="A127" s="24" t="s">
        <v>349</v>
      </c>
      <c r="B127" s="25">
        <v>792.55378194041202</v>
      </c>
      <c r="C127" s="24">
        <v>850.56036194041201</v>
      </c>
      <c r="D127" s="26" t="s">
        <v>188</v>
      </c>
      <c r="E127" s="26" t="s">
        <v>1</v>
      </c>
      <c r="F127" s="26" t="s">
        <v>35</v>
      </c>
      <c r="G127" s="24">
        <v>850.59565194041204</v>
      </c>
      <c r="H127" s="26"/>
      <c r="I127" s="26" t="s">
        <v>557</v>
      </c>
      <c r="K127" s="25" t="s">
        <v>42</v>
      </c>
      <c r="M127" s="24"/>
      <c r="N127" s="24"/>
      <c r="O127" s="24"/>
      <c r="P127" s="24"/>
      <c r="Q127" s="24"/>
      <c r="S127" s="29"/>
    </row>
    <row r="128" spans="1:21">
      <c r="A128" s="24" t="s">
        <v>75</v>
      </c>
      <c r="B128" s="25">
        <v>792.590167449212</v>
      </c>
      <c r="C128" s="24">
        <v>850.59674744921199</v>
      </c>
      <c r="G128" s="24">
        <v>850.63203744921202</v>
      </c>
      <c r="M128" s="24"/>
      <c r="N128" s="24"/>
      <c r="O128" s="24"/>
      <c r="P128" s="24"/>
      <c r="Q128" s="24"/>
      <c r="S128" s="29"/>
    </row>
    <row r="129" spans="1:21">
      <c r="A129" s="24" t="s">
        <v>350</v>
      </c>
      <c r="B129" s="25">
        <v>794.60581751361201</v>
      </c>
      <c r="C129" s="24">
        <v>852.612397513612</v>
      </c>
      <c r="G129" s="24">
        <v>852.64768751361203</v>
      </c>
      <c r="M129" s="24"/>
      <c r="N129" s="24"/>
      <c r="O129" s="24"/>
      <c r="P129" s="24"/>
      <c r="Q129" s="24"/>
      <c r="S129" s="29"/>
    </row>
    <row r="130" spans="1:21">
      <c r="A130" s="24" t="s">
        <v>350</v>
      </c>
      <c r="B130" s="25">
        <v>794.60581751361201</v>
      </c>
      <c r="C130" s="24">
        <v>852.612397513612</v>
      </c>
      <c r="G130" s="24">
        <v>852.64768751361203</v>
      </c>
      <c r="O130" s="29"/>
      <c r="P130" s="29"/>
      <c r="Q130" s="29"/>
      <c r="S130" s="29"/>
    </row>
    <row r="131" spans="1:21">
      <c r="A131" s="24" t="s">
        <v>351</v>
      </c>
      <c r="B131" s="25">
        <v>796.62146757801202</v>
      </c>
      <c r="C131" s="24">
        <v>854.628047578012</v>
      </c>
      <c r="D131" s="24" t="s">
        <v>199</v>
      </c>
      <c r="E131" s="26" t="s">
        <v>33</v>
      </c>
      <c r="F131" s="26" t="s">
        <v>32</v>
      </c>
      <c r="G131" s="24">
        <v>854.66333757801203</v>
      </c>
      <c r="S131" s="29"/>
    </row>
    <row r="132" spans="1:21">
      <c r="A132" s="24" t="s">
        <v>351</v>
      </c>
      <c r="B132" s="25">
        <v>796.62146757801202</v>
      </c>
      <c r="C132" s="24">
        <v>854.628047578012</v>
      </c>
      <c r="D132" s="24" t="s">
        <v>504</v>
      </c>
      <c r="E132" s="26" t="s">
        <v>1</v>
      </c>
      <c r="F132" s="26" t="s">
        <v>98</v>
      </c>
      <c r="G132" s="24">
        <v>854.66333757801203</v>
      </c>
      <c r="S132" s="29"/>
    </row>
    <row r="133" spans="1:21">
      <c r="A133" s="24" t="s">
        <v>81</v>
      </c>
      <c r="B133" s="25">
        <v>806.56943000000001</v>
      </c>
      <c r="C133" s="24">
        <v>864.57601</v>
      </c>
      <c r="D133" s="24" t="s">
        <v>188</v>
      </c>
      <c r="E133" s="26" t="s">
        <v>1</v>
      </c>
      <c r="F133" s="26" t="s">
        <v>35</v>
      </c>
      <c r="G133" s="24">
        <v>864.61130000000003</v>
      </c>
      <c r="I133" s="25" t="s">
        <v>293</v>
      </c>
      <c r="K133" s="25" t="s">
        <v>42</v>
      </c>
      <c r="M133" s="29"/>
      <c r="N133" s="29"/>
      <c r="S133" s="29"/>
    </row>
    <row r="134" spans="1:21">
      <c r="A134" s="24" t="s">
        <v>23</v>
      </c>
      <c r="B134" s="25">
        <v>808.58507999999995</v>
      </c>
      <c r="C134" s="24">
        <v>866.59165999999993</v>
      </c>
      <c r="D134" s="24" t="s">
        <v>193</v>
      </c>
      <c r="E134" s="26" t="s">
        <v>0</v>
      </c>
      <c r="F134" s="26" t="s">
        <v>32</v>
      </c>
      <c r="G134" s="24">
        <v>866.62694999999997</v>
      </c>
      <c r="H134" s="25" t="s">
        <v>298</v>
      </c>
      <c r="I134" s="25" t="s">
        <v>270</v>
      </c>
      <c r="J134" s="25">
        <v>9</v>
      </c>
      <c r="K134" s="25" t="s">
        <v>40</v>
      </c>
      <c r="M134" s="29">
        <v>0.71316421064557511</v>
      </c>
      <c r="N134" s="29">
        <v>0.71782848948438405</v>
      </c>
      <c r="O134" s="29">
        <v>0.70935198107138364</v>
      </c>
      <c r="P134" s="29">
        <v>0.71064474409820066</v>
      </c>
      <c r="Q134" s="29">
        <v>0.71829319203277542</v>
      </c>
      <c r="S134" s="29">
        <f>AVERAGE(M134:Q134)</f>
        <v>0.71385652346646378</v>
      </c>
      <c r="T134" s="25">
        <f>_xlfn.STDEV.P(M134:Q134)</f>
        <v>3.6481849721814517E-3</v>
      </c>
      <c r="U134" s="28">
        <f>T134/S134</f>
        <v>5.1105297104605636E-3</v>
      </c>
    </row>
    <row r="135" spans="1:21">
      <c r="A135" s="24" t="s">
        <v>23</v>
      </c>
      <c r="B135" s="25">
        <v>808.58507999999995</v>
      </c>
      <c r="C135" s="24">
        <v>866.59165999999993</v>
      </c>
      <c r="D135" s="24" t="s">
        <v>193</v>
      </c>
      <c r="E135" s="26" t="s">
        <v>0</v>
      </c>
      <c r="F135" s="26" t="s">
        <v>32</v>
      </c>
      <c r="G135" s="24">
        <v>866.62694999999997</v>
      </c>
      <c r="H135" s="25" t="s">
        <v>298</v>
      </c>
      <c r="I135" s="25" t="s">
        <v>299</v>
      </c>
      <c r="J135" s="25">
        <v>11</v>
      </c>
      <c r="K135" s="25" t="s">
        <v>40</v>
      </c>
      <c r="M135" s="29">
        <v>0.28683578935442483</v>
      </c>
      <c r="N135" s="29">
        <v>0.28217151051561601</v>
      </c>
      <c r="O135" s="29">
        <v>0.2906480189286163</v>
      </c>
      <c r="P135" s="29">
        <v>0.28935525590179939</v>
      </c>
      <c r="Q135" s="29">
        <v>0.28170680796722464</v>
      </c>
      <c r="S135" s="29">
        <f>AVERAGE(M135:Q135)</f>
        <v>0.28614347653353622</v>
      </c>
      <c r="T135" s="25">
        <f>_xlfn.STDEV.P(M135:Q135)</f>
        <v>3.6481849721814201E-3</v>
      </c>
      <c r="U135" s="28">
        <f>T135/S135</f>
        <v>1.2749495520139353E-2</v>
      </c>
    </row>
    <row r="136" spans="1:21">
      <c r="A136" s="24" t="s">
        <v>23</v>
      </c>
      <c r="B136" s="25">
        <v>808.58507999999995</v>
      </c>
      <c r="C136" s="24">
        <v>866.59165999999993</v>
      </c>
      <c r="D136" s="24" t="s">
        <v>196</v>
      </c>
      <c r="E136" s="26" t="s">
        <v>1</v>
      </c>
      <c r="F136" s="26" t="s">
        <v>95</v>
      </c>
      <c r="G136" s="24">
        <v>866.62694999999997</v>
      </c>
      <c r="O136" s="24"/>
      <c r="P136" s="24"/>
      <c r="S136" s="29"/>
    </row>
    <row r="137" spans="1:21">
      <c r="A137" s="24" t="s">
        <v>82</v>
      </c>
      <c r="B137" s="25">
        <v>810.60073</v>
      </c>
      <c r="C137" s="24">
        <v>868.60730999999998</v>
      </c>
      <c r="D137" s="24" t="s">
        <v>199</v>
      </c>
      <c r="E137" s="26" t="s">
        <v>33</v>
      </c>
      <c r="F137" s="26" t="s">
        <v>32</v>
      </c>
      <c r="G137" s="24">
        <v>868.64260000000002</v>
      </c>
      <c r="H137" s="25" t="s">
        <v>477</v>
      </c>
      <c r="J137" s="25" t="s">
        <v>40</v>
      </c>
      <c r="O137" s="24"/>
      <c r="P137" s="24"/>
      <c r="S137" s="29"/>
    </row>
    <row r="138" spans="1:21">
      <c r="A138" s="24" t="s">
        <v>82</v>
      </c>
      <c r="B138" s="25">
        <v>810.60073</v>
      </c>
      <c r="C138" s="24">
        <v>868.60730999999998</v>
      </c>
      <c r="D138" s="24" t="s">
        <v>504</v>
      </c>
      <c r="E138" s="26" t="s">
        <v>1</v>
      </c>
      <c r="F138" s="26" t="s">
        <v>98</v>
      </c>
      <c r="G138" s="24">
        <v>868.64260000000002</v>
      </c>
      <c r="H138" s="25" t="s">
        <v>558</v>
      </c>
      <c r="J138" s="25" t="s">
        <v>113</v>
      </c>
      <c r="O138" s="24"/>
      <c r="P138" s="24"/>
      <c r="Q138" s="24"/>
      <c r="S138" s="29"/>
    </row>
    <row r="139" spans="1:21">
      <c r="A139" s="24" t="s">
        <v>84</v>
      </c>
      <c r="B139" s="25">
        <v>814.63203226241205</v>
      </c>
      <c r="C139" s="24">
        <v>872.63861226241204</v>
      </c>
      <c r="D139" s="24" t="s">
        <v>480</v>
      </c>
      <c r="E139" s="26" t="s">
        <v>0</v>
      </c>
      <c r="F139" s="26" t="s">
        <v>34</v>
      </c>
      <c r="G139" s="24">
        <v>872.67390226241207</v>
      </c>
      <c r="H139" s="25" t="s">
        <v>285</v>
      </c>
      <c r="I139" s="25">
        <v>9</v>
      </c>
      <c r="J139" s="25">
        <v>11</v>
      </c>
      <c r="O139" s="24"/>
      <c r="P139" s="24"/>
      <c r="Q139" s="24"/>
      <c r="S139" s="29"/>
    </row>
    <row r="140" spans="1:21">
      <c r="A140" s="24" t="s">
        <v>84</v>
      </c>
      <c r="B140" s="25">
        <v>814.63203226241205</v>
      </c>
      <c r="C140" s="24">
        <v>872.63861226241204</v>
      </c>
      <c r="D140" s="24" t="s">
        <v>480</v>
      </c>
      <c r="E140" s="26" t="s">
        <v>0</v>
      </c>
      <c r="F140" s="26" t="s">
        <v>34</v>
      </c>
      <c r="G140" s="24">
        <v>872.67390226241207</v>
      </c>
      <c r="H140" s="25" t="s">
        <v>529</v>
      </c>
      <c r="I140" s="25">
        <v>11</v>
      </c>
      <c r="J140" s="25">
        <v>13</v>
      </c>
      <c r="M140" s="29"/>
      <c r="N140" s="24"/>
      <c r="O140" s="24"/>
      <c r="P140" s="24"/>
      <c r="Q140" s="24"/>
      <c r="S140" s="29"/>
    </row>
    <row r="141" spans="1:21">
      <c r="A141" s="24" t="s">
        <v>84</v>
      </c>
      <c r="B141" s="25">
        <v>814.63203226241205</v>
      </c>
      <c r="C141" s="24">
        <v>872.63861226241204</v>
      </c>
      <c r="D141" s="24" t="s">
        <v>308</v>
      </c>
      <c r="E141" s="26" t="s">
        <v>33</v>
      </c>
      <c r="F141" s="26" t="s">
        <v>105</v>
      </c>
      <c r="G141" s="24">
        <v>872.67390226241207</v>
      </c>
      <c r="H141" s="25" t="s">
        <v>478</v>
      </c>
      <c r="J141" s="25" t="s">
        <v>479</v>
      </c>
      <c r="M141" s="29"/>
      <c r="N141" s="24"/>
      <c r="O141" s="24"/>
      <c r="P141" s="24"/>
      <c r="Q141" s="24"/>
      <c r="S141" s="29"/>
    </row>
    <row r="142" spans="1:21">
      <c r="A142" s="24" t="s">
        <v>530</v>
      </c>
      <c r="B142" s="25">
        <v>816.59016999999994</v>
      </c>
      <c r="C142" s="24">
        <v>874.59674999999993</v>
      </c>
      <c r="D142" s="24" t="s">
        <v>514</v>
      </c>
      <c r="E142" s="26" t="s">
        <v>33</v>
      </c>
      <c r="F142" s="26" t="s">
        <v>34</v>
      </c>
      <c r="G142" s="24">
        <v>874.63203999999996</v>
      </c>
      <c r="N142" s="24"/>
      <c r="O142" s="24"/>
      <c r="P142" s="24"/>
      <c r="Q142" s="24"/>
      <c r="S142" s="29"/>
    </row>
    <row r="143" spans="1:21">
      <c r="A143" s="24" t="s">
        <v>530</v>
      </c>
      <c r="B143" s="25">
        <v>816.59016999999994</v>
      </c>
      <c r="C143" s="24">
        <v>874.59674999999993</v>
      </c>
      <c r="D143" s="24" t="s">
        <v>531</v>
      </c>
      <c r="E143" s="26" t="s">
        <v>0</v>
      </c>
      <c r="F143" s="26" t="s">
        <v>100</v>
      </c>
      <c r="G143" s="24">
        <v>874.63203999999996</v>
      </c>
      <c r="N143" s="24"/>
      <c r="O143" s="24"/>
      <c r="P143" s="24"/>
      <c r="Q143" s="24"/>
      <c r="S143" s="29"/>
    </row>
    <row r="144" spans="1:21">
      <c r="A144" s="24" t="s">
        <v>530</v>
      </c>
      <c r="B144" s="25">
        <v>816.59016999999994</v>
      </c>
      <c r="C144" s="24">
        <v>874.59674999999993</v>
      </c>
      <c r="D144" s="24" t="s">
        <v>559</v>
      </c>
      <c r="E144" s="26" t="s">
        <v>1</v>
      </c>
      <c r="F144" s="26" t="s">
        <v>447</v>
      </c>
      <c r="G144" s="24">
        <v>874.63203999999996</v>
      </c>
      <c r="N144" s="24"/>
      <c r="O144" s="24"/>
      <c r="P144" s="24"/>
      <c r="Q144" s="24"/>
      <c r="S144" s="29"/>
    </row>
    <row r="145" spans="1:19">
      <c r="A145" s="24" t="s">
        <v>436</v>
      </c>
      <c r="B145" s="25">
        <v>830.56943200481203</v>
      </c>
      <c r="C145" s="24">
        <v>888.57601200481201</v>
      </c>
      <c r="G145" s="24">
        <v>888.61130200481205</v>
      </c>
      <c r="S145" s="29"/>
    </row>
    <row r="146" spans="1:19">
      <c r="A146" s="24" t="s">
        <v>24</v>
      </c>
      <c r="B146" s="25">
        <v>832.58508206921204</v>
      </c>
      <c r="C146" s="24">
        <v>890.59166206921202</v>
      </c>
      <c r="G146" s="24">
        <v>890.62695206921205</v>
      </c>
      <c r="S146" s="29"/>
    </row>
    <row r="147" spans="1:19">
      <c r="A147" s="24" t="s">
        <v>88</v>
      </c>
      <c r="B147" s="25">
        <v>834.60073213361204</v>
      </c>
      <c r="C147" s="24">
        <v>892.60731213361203</v>
      </c>
      <c r="D147" s="24" t="s">
        <v>215</v>
      </c>
      <c r="E147" s="26" t="s">
        <v>33</v>
      </c>
      <c r="F147" s="26" t="s">
        <v>35</v>
      </c>
      <c r="G147" s="24">
        <v>892.64260213361206</v>
      </c>
      <c r="H147" s="25" t="s">
        <v>312</v>
      </c>
      <c r="J147" s="25" t="s">
        <v>113</v>
      </c>
      <c r="S147" s="29"/>
    </row>
    <row r="148" spans="1:19">
      <c r="A148" s="24" t="s">
        <v>437</v>
      </c>
      <c r="B148" s="25">
        <v>836.61638219801205</v>
      </c>
      <c r="C148" s="24">
        <v>894.62296219801203</v>
      </c>
      <c r="D148" s="24" t="s">
        <v>217</v>
      </c>
      <c r="E148" s="26" t="s">
        <v>33</v>
      </c>
      <c r="F148" s="26" t="s">
        <v>95</v>
      </c>
      <c r="G148" s="24">
        <v>894.65825219801206</v>
      </c>
      <c r="S148" s="29"/>
    </row>
    <row r="149" spans="1:19">
      <c r="A149" s="24" t="s">
        <v>437</v>
      </c>
      <c r="B149" s="25">
        <v>836.61638219801205</v>
      </c>
      <c r="C149" s="24">
        <v>894.62296219801203</v>
      </c>
      <c r="D149" s="24" t="s">
        <v>560</v>
      </c>
      <c r="E149" s="26" t="s">
        <v>0</v>
      </c>
      <c r="F149" s="26" t="s">
        <v>98</v>
      </c>
      <c r="G149" s="24">
        <v>894.65825219801206</v>
      </c>
      <c r="S149" s="29"/>
    </row>
    <row r="150" spans="1:19">
      <c r="A150" s="24" t="s">
        <v>89</v>
      </c>
      <c r="B150" s="25">
        <v>838.63202999999999</v>
      </c>
      <c r="C150" s="24">
        <v>896.63860999999997</v>
      </c>
      <c r="D150" s="24" t="s">
        <v>223</v>
      </c>
      <c r="E150" s="26" t="s">
        <v>33</v>
      </c>
      <c r="F150" s="26" t="s">
        <v>98</v>
      </c>
      <c r="G150" s="24">
        <v>896.6739</v>
      </c>
      <c r="H150" s="25" t="s">
        <v>312</v>
      </c>
      <c r="J150" s="25" t="s">
        <v>113</v>
      </c>
      <c r="S150" s="29"/>
    </row>
    <row r="151" spans="1:19">
      <c r="H151" s="26"/>
      <c r="S151" s="29"/>
    </row>
    <row r="152" spans="1:19">
      <c r="A152" s="24" t="s">
        <v>354</v>
      </c>
      <c r="B152" s="25">
        <v>703.57484999999997</v>
      </c>
      <c r="C152" s="24">
        <v>761.58142999999995</v>
      </c>
      <c r="D152" s="24">
        <v>449</v>
      </c>
      <c r="E152" s="26" t="s">
        <v>367</v>
      </c>
      <c r="F152" s="26" t="s">
        <v>1</v>
      </c>
      <c r="G152" s="24">
        <v>761.61671999999999</v>
      </c>
      <c r="H152" s="26"/>
      <c r="M152" s="24"/>
      <c r="S152" s="29"/>
    </row>
    <row r="153" spans="1:19">
      <c r="A153" s="24" t="s">
        <v>355</v>
      </c>
      <c r="B153" s="25">
        <v>717.59050000000002</v>
      </c>
      <c r="C153" s="24">
        <v>775.59708000000001</v>
      </c>
      <c r="D153" s="24">
        <v>449</v>
      </c>
      <c r="E153" s="26" t="s">
        <v>367</v>
      </c>
      <c r="F153" s="26" t="s">
        <v>31</v>
      </c>
      <c r="G153" s="24">
        <v>775.63237000000004</v>
      </c>
      <c r="H153" s="26"/>
      <c r="M153" s="24"/>
      <c r="S153" s="29"/>
    </row>
    <row r="154" spans="1:19">
      <c r="A154" s="24" t="s">
        <v>356</v>
      </c>
      <c r="B154" s="25">
        <v>729.59050000000002</v>
      </c>
      <c r="C154" s="24">
        <v>787.59708000000001</v>
      </c>
      <c r="D154" s="24">
        <v>447</v>
      </c>
      <c r="E154" s="26" t="s">
        <v>364</v>
      </c>
      <c r="F154" s="26" t="s">
        <v>33</v>
      </c>
      <c r="G154" s="24">
        <v>787.63237000000004</v>
      </c>
      <c r="H154" s="25" t="s">
        <v>314</v>
      </c>
      <c r="J154" s="25" t="s">
        <v>45</v>
      </c>
      <c r="M154" s="24"/>
      <c r="S154" s="29"/>
    </row>
    <row r="155" spans="1:19">
      <c r="A155" s="24" t="s">
        <v>357</v>
      </c>
      <c r="B155" s="25">
        <v>731.60614999999996</v>
      </c>
      <c r="C155" s="24">
        <v>789.61272999999994</v>
      </c>
      <c r="D155" s="24">
        <v>449</v>
      </c>
      <c r="E155" s="26" t="s">
        <v>367</v>
      </c>
      <c r="F155" s="26" t="s">
        <v>33</v>
      </c>
      <c r="G155" s="24">
        <v>789.64801999999997</v>
      </c>
      <c r="H155" s="26" t="s">
        <v>561</v>
      </c>
      <c r="J155" s="25" t="s">
        <v>45</v>
      </c>
      <c r="M155" s="24"/>
      <c r="S155" s="29"/>
    </row>
    <row r="156" spans="1:19">
      <c r="A156" s="24" t="s">
        <v>444</v>
      </c>
      <c r="B156" s="25">
        <v>757.62180000000001</v>
      </c>
      <c r="C156" s="24">
        <v>815.62837999999999</v>
      </c>
      <c r="G156" s="24">
        <v>815.66367000000002</v>
      </c>
      <c r="H156" s="26"/>
      <c r="M156" s="24"/>
      <c r="S156" s="29"/>
    </row>
    <row r="157" spans="1:19">
      <c r="A157" s="24" t="s">
        <v>358</v>
      </c>
      <c r="B157" s="25">
        <v>759.63744999999994</v>
      </c>
      <c r="C157" s="24">
        <v>817.64402999999993</v>
      </c>
      <c r="G157" s="24">
        <v>817.67931999999996</v>
      </c>
      <c r="H157" s="26"/>
      <c r="M157" s="24"/>
      <c r="N157" s="24"/>
      <c r="O157" s="24"/>
      <c r="P157" s="24"/>
      <c r="Q157" s="24"/>
      <c r="S157" s="29"/>
    </row>
    <row r="158" spans="1:19">
      <c r="A158" s="24" t="s">
        <v>446</v>
      </c>
      <c r="B158" s="25">
        <v>773.65309999999999</v>
      </c>
      <c r="C158" s="24">
        <v>831.65967999999998</v>
      </c>
      <c r="G158" s="24">
        <v>831.69497000000001</v>
      </c>
      <c r="M158" s="24"/>
      <c r="N158" s="24"/>
      <c r="O158" s="24"/>
      <c r="P158" s="24"/>
      <c r="Q158" s="24"/>
      <c r="S158" s="29"/>
    </row>
    <row r="159" spans="1:19">
      <c r="A159" s="24" t="s">
        <v>359</v>
      </c>
      <c r="B159" s="25">
        <v>785.65309999999999</v>
      </c>
      <c r="C159" s="24">
        <v>843.65967999999998</v>
      </c>
      <c r="E159" s="26" t="s">
        <v>367</v>
      </c>
      <c r="F159" s="26" t="s">
        <v>447</v>
      </c>
      <c r="G159" s="24">
        <v>843.69497000000001</v>
      </c>
      <c r="H159" s="25" t="s">
        <v>316</v>
      </c>
      <c r="J159" s="25" t="s">
        <v>47</v>
      </c>
      <c r="M159" s="29"/>
      <c r="N159" s="24"/>
      <c r="O159" s="24"/>
      <c r="P159" s="24"/>
      <c r="Q159" s="24"/>
      <c r="S159" s="29"/>
    </row>
    <row r="160" spans="1:19">
      <c r="A160" s="24" t="s">
        <v>360</v>
      </c>
      <c r="B160" s="25">
        <v>787.66875000000005</v>
      </c>
      <c r="C160" s="24">
        <v>845.67533000000003</v>
      </c>
      <c r="D160" s="24">
        <v>449</v>
      </c>
      <c r="E160" s="26" t="s">
        <v>367</v>
      </c>
      <c r="F160" s="26" t="s">
        <v>448</v>
      </c>
      <c r="G160" s="24">
        <v>845.71062000000006</v>
      </c>
      <c r="N160" s="24"/>
      <c r="O160" s="24"/>
      <c r="P160" s="24"/>
      <c r="Q160" s="24"/>
      <c r="S160" s="29"/>
    </row>
    <row r="161" spans="1:21">
      <c r="A161" s="24" t="s">
        <v>361</v>
      </c>
      <c r="B161" s="25">
        <v>811.66875000000005</v>
      </c>
      <c r="C161" s="24">
        <v>869.67533000000003</v>
      </c>
      <c r="G161" s="24">
        <v>869.71062000000006</v>
      </c>
      <c r="H161" s="25" t="s">
        <v>318</v>
      </c>
      <c r="J161" s="25" t="s">
        <v>46</v>
      </c>
      <c r="N161" s="24"/>
      <c r="O161" s="24"/>
      <c r="Q161" s="24"/>
      <c r="S161" s="29"/>
    </row>
    <row r="162" spans="1:21">
      <c r="A162" s="24" t="s">
        <v>363</v>
      </c>
      <c r="B162" s="25">
        <v>813.68439999999998</v>
      </c>
      <c r="C162" s="24">
        <v>871.69097999999997</v>
      </c>
      <c r="D162" s="24">
        <v>449</v>
      </c>
      <c r="E162" s="26" t="s">
        <v>367</v>
      </c>
      <c r="F162" s="26" t="s">
        <v>366</v>
      </c>
      <c r="G162" s="24">
        <v>871.72627</v>
      </c>
      <c r="H162" s="26" t="s">
        <v>316</v>
      </c>
      <c r="J162" s="25" t="s">
        <v>46</v>
      </c>
      <c r="M162" s="39">
        <v>0.98899699385617623</v>
      </c>
      <c r="N162" s="29">
        <v>0.98207203895167761</v>
      </c>
      <c r="O162" s="29">
        <v>0.97532895241712014</v>
      </c>
      <c r="P162" s="29">
        <v>0.97878892931445149</v>
      </c>
      <c r="Q162" s="40">
        <v>0.96816557306344164</v>
      </c>
      <c r="S162" s="29">
        <f>AVERAGE(M162:Q162)</f>
        <v>0.97867049752057333</v>
      </c>
      <c r="T162" s="25">
        <f>_xlfn.STDEV.P(M162:Q162)</f>
        <v>6.9244551886050321E-3</v>
      </c>
      <c r="U162" s="28">
        <f>T162/S162</f>
        <v>7.0753692955370486E-3</v>
      </c>
    </row>
    <row r="163" spans="1:21">
      <c r="A163" s="24" t="s">
        <v>363</v>
      </c>
      <c r="B163" s="25">
        <v>813.68439999999998</v>
      </c>
      <c r="C163" s="24">
        <v>871.69097999999997</v>
      </c>
      <c r="D163" s="24">
        <v>449</v>
      </c>
      <c r="E163" s="26" t="s">
        <v>367</v>
      </c>
      <c r="F163" s="26" t="s">
        <v>366</v>
      </c>
      <c r="G163" s="24">
        <v>871.72627</v>
      </c>
      <c r="H163" s="26" t="s">
        <v>322</v>
      </c>
      <c r="J163" s="25" t="s">
        <v>47</v>
      </c>
      <c r="M163" s="39">
        <v>1.100300614382377E-2</v>
      </c>
      <c r="N163" s="29">
        <v>1.7927961048322401E-2</v>
      </c>
      <c r="O163" s="29">
        <v>2.467104758287984E-2</v>
      </c>
      <c r="P163" s="29">
        <v>2.1211070685548568E-2</v>
      </c>
      <c r="Q163" s="40">
        <v>3.1834426936558385E-2</v>
      </c>
      <c r="S163" s="29">
        <f>AVERAGE(N163:P163)</f>
        <v>2.1270026438916938E-2</v>
      </c>
      <c r="T163" s="25">
        <f>_xlfn.STDEV.P(N163:P163)</f>
        <v>2.7531691846275248E-3</v>
      </c>
      <c r="U163" s="28">
        <f>T163/S163</f>
        <v>0.12943891689716749</v>
      </c>
    </row>
    <row r="164" spans="1:21">
      <c r="A164" s="24" t="s">
        <v>562</v>
      </c>
      <c r="B164" s="25">
        <v>815.70005000000003</v>
      </c>
      <c r="C164" s="24">
        <v>873.70663000000002</v>
      </c>
      <c r="G164" s="24">
        <v>873.74192000000005</v>
      </c>
      <c r="H164" s="25" t="s">
        <v>539</v>
      </c>
      <c r="J164" s="25" t="s">
        <v>46</v>
      </c>
      <c r="M164" s="24"/>
      <c r="N164" s="24"/>
      <c r="O164" s="24"/>
      <c r="P164" s="24"/>
      <c r="Q164" s="24"/>
    </row>
    <row r="165" spans="1:21">
      <c r="M165" s="24"/>
      <c r="N165" s="24"/>
      <c r="O165" s="24"/>
      <c r="P165" s="24"/>
      <c r="Q165" s="24"/>
    </row>
    <row r="166" spans="1:21">
      <c r="M166" s="24"/>
      <c r="N166" s="24"/>
      <c r="O166" s="24"/>
      <c r="P166" s="24"/>
      <c r="Q166" s="24"/>
    </row>
    <row r="167" spans="1:21">
      <c r="M167" s="24"/>
      <c r="N167" s="24"/>
      <c r="O167" s="24"/>
      <c r="P167" s="24"/>
      <c r="Q167" s="24"/>
    </row>
    <row r="168" spans="1:21">
      <c r="M168" s="24"/>
      <c r="N168" s="24"/>
      <c r="O168" s="24"/>
      <c r="P168" s="24"/>
      <c r="Q168" s="24"/>
    </row>
    <row r="169" spans="1:21">
      <c r="M169" s="24"/>
      <c r="N169" s="24"/>
      <c r="O169" s="24"/>
      <c r="P169" s="24"/>
      <c r="Q169" s="24"/>
    </row>
    <row r="170" spans="1:21">
      <c r="M170" s="24"/>
      <c r="N170" s="24"/>
      <c r="O170" s="24"/>
      <c r="P170" s="24"/>
      <c r="Q170" s="24"/>
    </row>
    <row r="171" spans="1:21">
      <c r="M171" s="24"/>
      <c r="N171" s="24"/>
      <c r="O171" s="24"/>
      <c r="P171" s="24"/>
      <c r="Q171" s="24"/>
    </row>
    <row r="172" spans="1:21">
      <c r="M172" s="24"/>
      <c r="N172" s="24"/>
      <c r="O172" s="24"/>
      <c r="P172" s="24"/>
      <c r="Q172" s="24"/>
    </row>
    <row r="173" spans="1:21">
      <c r="M173" s="24"/>
      <c r="N173" s="24"/>
      <c r="O173" s="24"/>
      <c r="P173" s="24"/>
      <c r="Q173" s="24"/>
    </row>
    <row r="174" spans="1:21">
      <c r="N174" s="24"/>
      <c r="O174" s="24"/>
      <c r="P174" s="24"/>
      <c r="Q174" s="24"/>
    </row>
    <row r="175" spans="1:21">
      <c r="N175" s="24"/>
      <c r="O175" s="24"/>
      <c r="P175" s="24"/>
      <c r="Q175" s="24"/>
    </row>
    <row r="176" spans="1:21">
      <c r="N176" s="24"/>
      <c r="O176" s="24"/>
      <c r="P176" s="24"/>
      <c r="Q176" s="24"/>
    </row>
    <row r="177" spans="8:17">
      <c r="N177" s="24"/>
      <c r="O177" s="24"/>
      <c r="P177" s="24"/>
      <c r="Q177" s="24"/>
    </row>
    <row r="178" spans="8:17">
      <c r="H178" s="26"/>
      <c r="N178" s="24"/>
      <c r="O178" s="24"/>
      <c r="P178" s="24"/>
      <c r="Q178" s="24"/>
    </row>
    <row r="179" spans="8:17">
      <c r="H179" s="26"/>
      <c r="N179" s="24"/>
      <c r="O179" s="24"/>
      <c r="P179" s="24"/>
      <c r="Q179" s="24"/>
    </row>
    <row r="180" spans="8:17">
      <c r="N180" s="24"/>
      <c r="O180" s="24"/>
      <c r="P180" s="24"/>
      <c r="Q180" s="24"/>
    </row>
    <row r="181" spans="8:17">
      <c r="N181" s="24"/>
      <c r="O181" s="24"/>
      <c r="P181" s="24"/>
      <c r="Q181" s="24"/>
    </row>
    <row r="182" spans="8:17">
      <c r="N182" s="24"/>
      <c r="O182" s="24"/>
      <c r="P182" s="24"/>
      <c r="Q182" s="24"/>
    </row>
    <row r="183" spans="8:17">
      <c r="N183" s="24"/>
      <c r="O183" s="24"/>
      <c r="P183" s="24"/>
      <c r="Q183" s="24"/>
    </row>
    <row r="184" spans="8:17">
      <c r="N184" s="24"/>
      <c r="O184" s="24"/>
      <c r="P184" s="24"/>
      <c r="Q184" s="24"/>
    </row>
    <row r="185" spans="8:17">
      <c r="N185" s="24"/>
      <c r="O185" s="24"/>
      <c r="P185" s="24"/>
      <c r="Q185" s="24"/>
    </row>
    <row r="186" spans="8:17">
      <c r="M186" s="24"/>
      <c r="N186" s="24"/>
      <c r="O186" s="24"/>
      <c r="P186" s="24"/>
      <c r="Q186" s="24"/>
    </row>
    <row r="187" spans="8:17">
      <c r="M187" s="24"/>
      <c r="N187" s="24"/>
      <c r="O187" s="24"/>
      <c r="P187" s="24"/>
      <c r="Q187" s="24"/>
    </row>
    <row r="188" spans="8:17">
      <c r="M188" s="24"/>
      <c r="N188" s="24"/>
      <c r="O188" s="24"/>
      <c r="P188" s="24"/>
      <c r="Q188" s="24"/>
    </row>
    <row r="189" spans="8:17">
      <c r="M189" s="24"/>
    </row>
    <row r="190" spans="8:17">
      <c r="M190" s="24"/>
    </row>
    <row r="191" spans="8:17">
      <c r="M191" s="24"/>
    </row>
    <row r="192" spans="8:17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</sheetData>
  <conditionalFormatting sqref="Z27 Z29:Z30">
    <cfRule type="cellIs" dxfId="6" priority="4" operator="greaterThan">
      <formula>0.2</formula>
    </cfRule>
  </conditionalFormatting>
  <conditionalFormatting sqref="Z28">
    <cfRule type="cellIs" dxfId="5" priority="3" operator="greaterThan">
      <formula>0.2</formula>
    </cfRule>
  </conditionalFormatting>
  <conditionalFormatting sqref="U2">
    <cfRule type="cellIs" dxfId="4" priority="2" operator="greaterThan">
      <formula>0.2</formula>
    </cfRule>
  </conditionalFormatting>
  <conditionalFormatting sqref="U1:U1048576">
    <cfRule type="cellIs" dxfId="3" priority="1" operator="greaterThan">
      <formula>0.2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3"/>
  <sheetViews>
    <sheetView topLeftCell="B1" workbookViewId="0">
      <pane xSplit="1" topLeftCell="C1" activePane="topRight" state="frozen"/>
      <selection activeCell="B1" sqref="B1"/>
      <selection pane="topRight" activeCell="B1" sqref="B1"/>
    </sheetView>
  </sheetViews>
  <sheetFormatPr defaultRowHeight="14.4"/>
  <cols>
    <col min="1" max="1" width="8.88671875" style="1"/>
    <col min="4" max="4" width="8.109375" customWidth="1"/>
    <col min="5" max="5" width="8.33203125" customWidth="1"/>
    <col min="6" max="6" width="7.6640625" style="17" customWidth="1"/>
    <col min="7" max="7" width="5.44140625" style="17" customWidth="1"/>
    <col min="10" max="11" width="5.6640625" customWidth="1"/>
    <col min="12" max="12" width="5" customWidth="1"/>
    <col min="13" max="13" width="8.88671875" style="1"/>
    <col min="19" max="21" width="8.88671875" style="1"/>
    <col min="22" max="22" width="8.88671875" style="11"/>
    <col min="23" max="16384" width="8.88671875" style="1"/>
  </cols>
  <sheetData>
    <row r="1" spans="1:23">
      <c r="A1" s="1" t="s">
        <v>3</v>
      </c>
      <c r="B1" t="s">
        <v>3</v>
      </c>
      <c r="C1" t="s">
        <v>118</v>
      </c>
      <c r="D1" t="s">
        <v>121</v>
      </c>
      <c r="E1" s="17" t="s">
        <v>122</v>
      </c>
      <c r="F1" s="17" t="s">
        <v>450</v>
      </c>
      <c r="G1" s="17" t="s">
        <v>451</v>
      </c>
      <c r="H1" s="17" t="s">
        <v>123</v>
      </c>
      <c r="I1" s="17" t="s">
        <v>373</v>
      </c>
      <c r="J1" s="17" t="s">
        <v>373</v>
      </c>
      <c r="K1" s="17" t="s">
        <v>374</v>
      </c>
      <c r="L1" s="17" t="s">
        <v>374</v>
      </c>
      <c r="N1" t="s">
        <v>324</v>
      </c>
      <c r="O1" t="s">
        <v>325</v>
      </c>
      <c r="P1" t="s">
        <v>326</v>
      </c>
      <c r="Q1" t="s">
        <v>327</v>
      </c>
      <c r="R1" t="s">
        <v>328</v>
      </c>
      <c r="T1" s="1" t="s">
        <v>329</v>
      </c>
      <c r="U1" s="1" t="s">
        <v>330</v>
      </c>
      <c r="V1" s="11" t="s">
        <v>331</v>
      </c>
      <c r="W1" s="12" t="s">
        <v>332</v>
      </c>
    </row>
    <row r="2" spans="1:23">
      <c r="A2" s="1" t="s">
        <v>6</v>
      </c>
      <c r="B2" t="s">
        <v>452</v>
      </c>
      <c r="C2">
        <v>704.52250000000004</v>
      </c>
      <c r="D2">
        <v>702.50795000000005</v>
      </c>
      <c r="E2" s="17"/>
      <c r="H2">
        <v>762.56437000000005</v>
      </c>
      <c r="I2" s="17"/>
      <c r="J2" s="17"/>
      <c r="K2" s="17"/>
      <c r="L2" s="17"/>
      <c r="N2" s="20"/>
      <c r="O2" s="20"/>
      <c r="P2" s="20"/>
      <c r="Q2" s="20"/>
      <c r="R2" s="20"/>
      <c r="W2" s="13" t="s">
        <v>369</v>
      </c>
    </row>
    <row r="3" spans="1:23">
      <c r="A3" s="1" t="s">
        <v>6</v>
      </c>
      <c r="B3" t="s">
        <v>48</v>
      </c>
      <c r="C3">
        <v>716.52247999999997</v>
      </c>
      <c r="D3">
        <v>714.50792999999999</v>
      </c>
      <c r="E3" s="17" t="s">
        <v>136</v>
      </c>
      <c r="F3" s="17" t="s">
        <v>1</v>
      </c>
      <c r="G3" s="17" t="s">
        <v>28</v>
      </c>
      <c r="H3">
        <v>774.56434999999999</v>
      </c>
      <c r="I3" s="17" t="s">
        <v>137</v>
      </c>
      <c r="N3" s="20"/>
      <c r="O3" s="20"/>
      <c r="P3" s="20"/>
      <c r="Q3" s="20"/>
      <c r="R3" s="20"/>
      <c r="W3" s="14" t="s">
        <v>370</v>
      </c>
    </row>
    <row r="4" spans="1:23">
      <c r="A4" s="1" t="s">
        <v>7</v>
      </c>
      <c r="B4" t="s">
        <v>6</v>
      </c>
      <c r="C4">
        <v>718.53813000000002</v>
      </c>
      <c r="D4">
        <v>716.52358000000004</v>
      </c>
      <c r="E4" s="17" t="s">
        <v>141</v>
      </c>
      <c r="F4" s="17" t="s">
        <v>1</v>
      </c>
      <c r="G4" s="17" t="s">
        <v>0</v>
      </c>
      <c r="H4">
        <v>776.58</v>
      </c>
      <c r="I4" s="17" t="s">
        <v>127</v>
      </c>
      <c r="L4" s="17" t="s">
        <v>108</v>
      </c>
      <c r="N4" s="20">
        <v>0.77766627829709123</v>
      </c>
      <c r="O4" s="20">
        <v>0.80254490249213162</v>
      </c>
      <c r="P4" s="20">
        <v>0.79878963922367863</v>
      </c>
      <c r="Q4" s="20">
        <v>0.83301946459644949</v>
      </c>
      <c r="R4" s="10">
        <v>0.83618635307288491</v>
      </c>
      <c r="T4" s="6">
        <f>AVERAGE(N4:R4)</f>
        <v>0.80964132753644724</v>
      </c>
      <c r="U4" s="1">
        <f>_xlfn.STDEV.P(N4:R4)</f>
        <v>2.2098406434096957E-2</v>
      </c>
      <c r="V4" s="11">
        <f>U4/T4</f>
        <v>2.7294069216226076E-2</v>
      </c>
    </row>
    <row r="5" spans="1:23">
      <c r="A5" s="1" t="s">
        <v>7</v>
      </c>
      <c r="B5" t="s">
        <v>6</v>
      </c>
      <c r="C5">
        <v>718.53813000000002</v>
      </c>
      <c r="D5">
        <v>716.52358000000004</v>
      </c>
      <c r="E5" s="17" t="s">
        <v>141</v>
      </c>
      <c r="F5" s="17" t="s">
        <v>1</v>
      </c>
      <c r="G5" s="17" t="s">
        <v>0</v>
      </c>
      <c r="H5">
        <v>776.58</v>
      </c>
      <c r="I5" s="17" t="s">
        <v>142</v>
      </c>
      <c r="L5" s="17" t="s">
        <v>43</v>
      </c>
      <c r="N5" s="20">
        <v>0.22233372170290872</v>
      </c>
      <c r="O5" s="20">
        <v>0.19745509750786838</v>
      </c>
      <c r="P5" s="20">
        <v>0.20121036077632132</v>
      </c>
      <c r="Q5" s="20">
        <v>0.16698053540355051</v>
      </c>
      <c r="R5" s="10">
        <v>0.163813646927115</v>
      </c>
      <c r="T5" s="6">
        <f>AVERAGE(N5:R5)</f>
        <v>0.19035867246355279</v>
      </c>
      <c r="U5" s="1">
        <f>_xlfn.STDEV.P(N5:R5)</f>
        <v>2.2098406434096933E-2</v>
      </c>
      <c r="V5" s="11">
        <f>U5/T5</f>
        <v>0.11608825670040343</v>
      </c>
    </row>
    <row r="6" spans="1:23">
      <c r="A6" s="1" t="s">
        <v>8</v>
      </c>
      <c r="B6" t="s">
        <v>453</v>
      </c>
      <c r="C6" s="1">
        <v>724.52756719161198</v>
      </c>
      <c r="D6">
        <v>722.51301719161199</v>
      </c>
      <c r="E6" s="17"/>
      <c r="H6">
        <v>782.569437191612</v>
      </c>
      <c r="N6" s="20"/>
      <c r="O6" s="20"/>
      <c r="P6" s="20"/>
      <c r="Q6" s="20"/>
      <c r="R6" s="20"/>
      <c r="T6" s="6"/>
    </row>
    <row r="7" spans="1:23">
      <c r="A7" s="1" t="s">
        <v>8</v>
      </c>
      <c r="B7" t="s">
        <v>454</v>
      </c>
      <c r="C7" s="1">
        <v>726.54321725601199</v>
      </c>
      <c r="D7">
        <v>724.528667256012</v>
      </c>
      <c r="E7" s="17"/>
      <c r="H7">
        <v>784.585087256012</v>
      </c>
      <c r="N7" s="20"/>
      <c r="O7" s="20"/>
      <c r="P7" s="20"/>
      <c r="Q7" s="20"/>
      <c r="R7" s="20"/>
      <c r="T7" s="6"/>
    </row>
    <row r="8" spans="1:23">
      <c r="A8" s="1" t="s">
        <v>53</v>
      </c>
      <c r="B8" t="s">
        <v>455</v>
      </c>
      <c r="C8" s="1">
        <v>728.55886732041199</v>
      </c>
      <c r="D8">
        <v>726.54431732041201</v>
      </c>
      <c r="E8" s="17" t="s">
        <v>456</v>
      </c>
      <c r="F8" s="17" t="s">
        <v>429</v>
      </c>
      <c r="G8" s="17" t="s">
        <v>28</v>
      </c>
      <c r="H8">
        <v>786.60073732041201</v>
      </c>
      <c r="N8" s="20"/>
      <c r="O8" s="20"/>
      <c r="P8" s="20"/>
      <c r="Q8" s="20"/>
      <c r="R8" s="20"/>
      <c r="T8" s="6"/>
    </row>
    <row r="9" spans="1:23">
      <c r="A9" s="1" t="s">
        <v>53</v>
      </c>
      <c r="B9" t="s">
        <v>387</v>
      </c>
      <c r="C9" s="1">
        <v>730.574517384812</v>
      </c>
      <c r="D9">
        <v>728.55996738481201</v>
      </c>
      <c r="E9" s="17" t="s">
        <v>456</v>
      </c>
      <c r="F9" s="17" t="s">
        <v>401</v>
      </c>
      <c r="G9" s="17" t="s">
        <v>28</v>
      </c>
      <c r="H9">
        <v>788.61638738481201</v>
      </c>
      <c r="J9" t="s">
        <v>146</v>
      </c>
      <c r="L9" t="s">
        <v>38</v>
      </c>
      <c r="N9" s="20"/>
      <c r="O9" s="20"/>
      <c r="P9" s="20"/>
      <c r="Q9" s="20"/>
      <c r="R9" s="20"/>
      <c r="T9" s="6"/>
    </row>
    <row r="10" spans="1:23">
      <c r="A10" s="1" t="s">
        <v>9</v>
      </c>
      <c r="B10" t="s">
        <v>50</v>
      </c>
      <c r="C10">
        <v>730.53813000000002</v>
      </c>
      <c r="D10">
        <v>728.52358000000004</v>
      </c>
      <c r="H10">
        <v>788.58</v>
      </c>
      <c r="N10" s="20"/>
      <c r="O10" s="20"/>
      <c r="P10" s="20"/>
      <c r="Q10" s="20"/>
      <c r="R10" s="20"/>
      <c r="T10" s="6"/>
    </row>
    <row r="11" spans="1:23">
      <c r="A11" s="1" t="s">
        <v>9</v>
      </c>
      <c r="B11" t="s">
        <v>390</v>
      </c>
      <c r="C11">
        <v>732.53813000000002</v>
      </c>
      <c r="D11">
        <v>730.52358000000004</v>
      </c>
      <c r="H11">
        <v>790.58</v>
      </c>
      <c r="I11" s="17"/>
      <c r="N11" s="20"/>
      <c r="O11" s="20"/>
      <c r="P11" s="20"/>
      <c r="Q11" s="20"/>
      <c r="R11" s="20"/>
      <c r="T11" s="6"/>
    </row>
    <row r="12" spans="1:23">
      <c r="A12" s="1" t="s">
        <v>13</v>
      </c>
      <c r="B12" t="s">
        <v>51</v>
      </c>
      <c r="C12">
        <v>738.50683000000004</v>
      </c>
      <c r="D12">
        <v>736.49228000000005</v>
      </c>
      <c r="E12" s="17"/>
      <c r="H12">
        <v>796.54870000000005</v>
      </c>
      <c r="I12" s="17"/>
      <c r="N12" s="20"/>
      <c r="T12" s="6"/>
    </row>
    <row r="13" spans="1:23">
      <c r="A13" s="1" t="s">
        <v>13</v>
      </c>
      <c r="B13" t="s">
        <v>52</v>
      </c>
      <c r="C13">
        <v>740.52247999999997</v>
      </c>
      <c r="D13">
        <v>738.50792999999999</v>
      </c>
      <c r="E13" s="17" t="s">
        <v>157</v>
      </c>
      <c r="F13" s="17" t="s">
        <v>1</v>
      </c>
      <c r="G13" s="17" t="s">
        <v>32</v>
      </c>
      <c r="H13">
        <v>798.56434999999999</v>
      </c>
      <c r="I13" s="17"/>
      <c r="J13" s="17" t="s">
        <v>158</v>
      </c>
      <c r="K13" s="17"/>
      <c r="L13" t="s">
        <v>40</v>
      </c>
      <c r="N13" s="20"/>
      <c r="T13" s="6"/>
    </row>
    <row r="14" spans="1:23">
      <c r="A14" s="1" t="s">
        <v>14</v>
      </c>
      <c r="B14" t="s">
        <v>52</v>
      </c>
      <c r="C14">
        <v>740.52247999999997</v>
      </c>
      <c r="D14">
        <v>738.50792999999999</v>
      </c>
      <c r="E14" s="17" t="s">
        <v>159</v>
      </c>
      <c r="F14" s="17" t="s">
        <v>28</v>
      </c>
      <c r="G14" s="17" t="s">
        <v>28</v>
      </c>
      <c r="H14">
        <v>798.56434999999999</v>
      </c>
      <c r="I14" s="17"/>
      <c r="J14" s="17" t="s">
        <v>160</v>
      </c>
      <c r="K14" s="17" t="s">
        <v>38</v>
      </c>
      <c r="L14" t="s">
        <v>38</v>
      </c>
      <c r="N14" s="20"/>
      <c r="T14" s="6"/>
    </row>
    <row r="15" spans="1:23">
      <c r="A15" s="1" t="s">
        <v>14</v>
      </c>
      <c r="B15" t="s">
        <v>7</v>
      </c>
      <c r="C15">
        <v>742.53813000000002</v>
      </c>
      <c r="D15">
        <v>740.52358000000004</v>
      </c>
      <c r="E15" s="17" t="s">
        <v>161</v>
      </c>
      <c r="F15" s="17" t="s">
        <v>28</v>
      </c>
      <c r="G15" s="17" t="s">
        <v>0</v>
      </c>
      <c r="H15">
        <v>800.58</v>
      </c>
      <c r="I15" s="17" t="s">
        <v>162</v>
      </c>
      <c r="J15" s="17" t="s">
        <v>130</v>
      </c>
      <c r="K15" s="17" t="s">
        <v>38</v>
      </c>
      <c r="L15">
        <v>9</v>
      </c>
      <c r="N15" s="6"/>
      <c r="O15" s="6"/>
      <c r="P15" s="6"/>
      <c r="Q15" s="6"/>
      <c r="R15" s="20"/>
      <c r="T15" s="6"/>
    </row>
    <row r="16" spans="1:23">
      <c r="A16" s="1" t="s">
        <v>14</v>
      </c>
      <c r="B16" t="s">
        <v>7</v>
      </c>
      <c r="C16">
        <v>742.53813000000002</v>
      </c>
      <c r="D16">
        <v>740.52358000000004</v>
      </c>
      <c r="E16" s="17" t="s">
        <v>161</v>
      </c>
      <c r="F16" s="17" t="s">
        <v>28</v>
      </c>
      <c r="G16" s="17" t="s">
        <v>0</v>
      </c>
      <c r="H16">
        <v>800.58</v>
      </c>
      <c r="I16" s="17" t="s">
        <v>162</v>
      </c>
      <c r="J16" s="17" t="s">
        <v>163</v>
      </c>
      <c r="K16" s="17" t="s">
        <v>38</v>
      </c>
      <c r="L16">
        <v>11</v>
      </c>
      <c r="N16" s="6"/>
      <c r="O16" s="6"/>
      <c r="P16" s="6"/>
      <c r="Q16" s="6"/>
      <c r="R16" s="20"/>
      <c r="T16" s="6"/>
    </row>
    <row r="17" spans="1:20">
      <c r="A17" s="1" t="s">
        <v>17</v>
      </c>
      <c r="B17" t="s">
        <v>8</v>
      </c>
      <c r="C17">
        <v>744.55377999999996</v>
      </c>
      <c r="D17">
        <v>742.53922999999998</v>
      </c>
      <c r="E17" s="17" t="s">
        <v>167</v>
      </c>
      <c r="F17" s="17" t="s">
        <v>28</v>
      </c>
      <c r="G17" s="17" t="s">
        <v>33</v>
      </c>
      <c r="H17">
        <v>802.59564999999998</v>
      </c>
      <c r="I17" s="17" t="s">
        <v>168</v>
      </c>
      <c r="K17" s="17" t="s">
        <v>38</v>
      </c>
      <c r="N17" s="6"/>
      <c r="O17" s="6"/>
      <c r="P17" s="6"/>
      <c r="Q17" s="6"/>
      <c r="R17" s="20"/>
      <c r="T17" s="6"/>
    </row>
    <row r="18" spans="1:20">
      <c r="A18" s="1" t="s">
        <v>17</v>
      </c>
      <c r="B18" t="s">
        <v>8</v>
      </c>
      <c r="C18">
        <v>744.55377999999996</v>
      </c>
      <c r="D18">
        <v>742.53922999999998</v>
      </c>
      <c r="E18" s="17" t="s">
        <v>169</v>
      </c>
      <c r="F18" s="17" t="s">
        <v>0</v>
      </c>
      <c r="G18" s="17" t="s">
        <v>0</v>
      </c>
      <c r="H18">
        <v>802.59564999999998</v>
      </c>
      <c r="I18" s="17" t="s">
        <v>140</v>
      </c>
      <c r="K18">
        <v>9</v>
      </c>
      <c r="L18">
        <v>9</v>
      </c>
      <c r="N18" s="6"/>
      <c r="O18" s="6"/>
      <c r="P18" s="6"/>
      <c r="Q18" s="6"/>
      <c r="R18" s="20"/>
      <c r="T18" s="6"/>
    </row>
    <row r="19" spans="1:20">
      <c r="A19" s="1" t="s">
        <v>2</v>
      </c>
      <c r="B19" t="s">
        <v>8</v>
      </c>
      <c r="C19">
        <v>744.55377999999996</v>
      </c>
      <c r="D19">
        <v>742.53922999999998</v>
      </c>
      <c r="E19" s="17" t="s">
        <v>169</v>
      </c>
      <c r="F19" s="17" t="s">
        <v>0</v>
      </c>
      <c r="G19" s="17" t="s">
        <v>0</v>
      </c>
      <c r="H19">
        <v>802.59564999999998</v>
      </c>
      <c r="I19" s="17" t="s">
        <v>170</v>
      </c>
      <c r="K19">
        <v>11</v>
      </c>
      <c r="L19">
        <v>11</v>
      </c>
      <c r="N19" s="6"/>
      <c r="O19" s="6"/>
      <c r="P19" s="6"/>
      <c r="Q19" s="6"/>
      <c r="R19" s="20"/>
      <c r="T19" s="6"/>
    </row>
    <row r="20" spans="1:20">
      <c r="A20" s="1" t="s">
        <v>2</v>
      </c>
      <c r="B20" t="s">
        <v>53</v>
      </c>
      <c r="C20">
        <v>746.56943000000001</v>
      </c>
      <c r="D20">
        <v>744.55488000000003</v>
      </c>
      <c r="E20" s="17" t="s">
        <v>171</v>
      </c>
      <c r="F20" s="17" t="s">
        <v>0</v>
      </c>
      <c r="G20" s="17" t="s">
        <v>33</v>
      </c>
      <c r="H20">
        <v>804.61130000000003</v>
      </c>
      <c r="I20" s="17" t="s">
        <v>142</v>
      </c>
      <c r="K20">
        <v>9</v>
      </c>
      <c r="N20" s="6"/>
      <c r="O20" s="6"/>
      <c r="P20" s="6"/>
      <c r="Q20" s="6"/>
      <c r="R20" s="20"/>
      <c r="T20" s="6"/>
    </row>
    <row r="21" spans="1:20">
      <c r="A21" s="1" t="s">
        <v>18</v>
      </c>
      <c r="B21" t="s">
        <v>53</v>
      </c>
      <c r="C21">
        <v>746.56943000000001</v>
      </c>
      <c r="D21">
        <v>744.55488000000003</v>
      </c>
      <c r="E21" s="17" t="s">
        <v>171</v>
      </c>
      <c r="F21" s="17" t="s">
        <v>0</v>
      </c>
      <c r="G21" s="17" t="s">
        <v>33</v>
      </c>
      <c r="H21">
        <v>804.61130000000003</v>
      </c>
      <c r="I21" s="17" t="s">
        <v>397</v>
      </c>
      <c r="K21">
        <v>11</v>
      </c>
      <c r="N21" s="6"/>
      <c r="O21" s="6"/>
      <c r="P21" s="6"/>
      <c r="Q21" s="6"/>
      <c r="R21" s="20"/>
      <c r="T21" s="6"/>
    </row>
    <row r="22" spans="1:20">
      <c r="A22" s="1" t="s">
        <v>18</v>
      </c>
      <c r="B22" t="s">
        <v>457</v>
      </c>
      <c r="C22" s="1">
        <v>750.506831747212</v>
      </c>
      <c r="D22">
        <v>748.49228174721202</v>
      </c>
      <c r="H22">
        <v>808.54870174721202</v>
      </c>
      <c r="I22" s="17"/>
      <c r="L22" s="17"/>
      <c r="N22" s="20"/>
      <c r="O22" s="6"/>
      <c r="P22" s="6"/>
      <c r="Q22" s="6"/>
      <c r="R22" s="20"/>
      <c r="T22" s="6"/>
    </row>
    <row r="23" spans="1:20">
      <c r="A23" s="1" t="s">
        <v>20</v>
      </c>
      <c r="B23" t="s">
        <v>398</v>
      </c>
      <c r="C23" s="1">
        <v>752.55886732041199</v>
      </c>
      <c r="D23">
        <v>750.54431732041201</v>
      </c>
      <c r="E23">
        <v>303</v>
      </c>
      <c r="F23" s="17" t="s">
        <v>429</v>
      </c>
      <c r="G23" s="17" t="s">
        <v>32</v>
      </c>
      <c r="H23">
        <v>810.60073732041201</v>
      </c>
      <c r="I23" s="17"/>
      <c r="L23" s="17"/>
      <c r="N23" s="20"/>
      <c r="R23" s="20"/>
      <c r="T23" s="6"/>
    </row>
    <row r="24" spans="1:20">
      <c r="A24" s="1" t="s">
        <v>20</v>
      </c>
      <c r="B24" t="s">
        <v>399</v>
      </c>
      <c r="C24">
        <v>754.53738999999996</v>
      </c>
      <c r="D24">
        <v>752.52283999999997</v>
      </c>
      <c r="E24">
        <v>303</v>
      </c>
      <c r="F24" s="17" t="s">
        <v>33</v>
      </c>
      <c r="G24" s="17" t="s">
        <v>32</v>
      </c>
      <c r="H24">
        <v>812.57925999999998</v>
      </c>
      <c r="I24" s="17" t="s">
        <v>183</v>
      </c>
      <c r="L24" s="17" t="s">
        <v>40</v>
      </c>
      <c r="N24" s="20"/>
      <c r="R24" s="20"/>
      <c r="T24" s="6"/>
    </row>
    <row r="25" spans="1:20">
      <c r="A25" s="1" t="s">
        <v>21</v>
      </c>
      <c r="B25" t="s">
        <v>402</v>
      </c>
      <c r="C25">
        <v>756.55377999999996</v>
      </c>
      <c r="D25">
        <v>754.53922999999998</v>
      </c>
      <c r="E25" s="17"/>
      <c r="H25">
        <v>814.59564999999998</v>
      </c>
      <c r="I25" s="17"/>
      <c r="N25" s="20"/>
      <c r="O25" s="20"/>
      <c r="P25" s="20"/>
      <c r="Q25" s="20"/>
      <c r="R25" s="20"/>
      <c r="T25" s="6"/>
    </row>
    <row r="26" spans="1:20">
      <c r="A26" s="1" t="s">
        <v>21</v>
      </c>
      <c r="B26" t="s">
        <v>57</v>
      </c>
      <c r="C26">
        <v>762.50683000000004</v>
      </c>
      <c r="D26">
        <v>760.49228000000005</v>
      </c>
      <c r="E26" s="17"/>
      <c r="H26">
        <v>820.54870000000005</v>
      </c>
      <c r="I26" s="17"/>
      <c r="N26" s="20"/>
      <c r="O26" s="20"/>
      <c r="P26" s="20"/>
      <c r="Q26" s="20"/>
      <c r="T26" s="6"/>
    </row>
    <row r="27" spans="1:20">
      <c r="A27" s="1" t="s">
        <v>22</v>
      </c>
      <c r="B27" t="s">
        <v>58</v>
      </c>
      <c r="C27">
        <v>764.52247999999997</v>
      </c>
      <c r="D27">
        <v>762.50792999999999</v>
      </c>
      <c r="E27" s="17" t="s">
        <v>188</v>
      </c>
      <c r="F27" s="17" t="s">
        <v>1</v>
      </c>
      <c r="G27" s="17" t="s">
        <v>35</v>
      </c>
      <c r="H27">
        <v>822.56434999999999</v>
      </c>
      <c r="I27" s="9" t="s">
        <v>189</v>
      </c>
      <c r="L27" t="s">
        <v>42</v>
      </c>
      <c r="N27" s="20"/>
      <c r="O27" s="20"/>
      <c r="P27" s="20"/>
      <c r="Q27" s="20"/>
      <c r="T27" s="6"/>
    </row>
    <row r="28" spans="1:20">
      <c r="A28" s="1" t="s">
        <v>22</v>
      </c>
      <c r="B28" t="s">
        <v>9</v>
      </c>
      <c r="C28">
        <v>766.53813000000002</v>
      </c>
      <c r="D28">
        <v>764.52358000000004</v>
      </c>
      <c r="E28" s="17" t="s">
        <v>193</v>
      </c>
      <c r="F28" s="17" t="s">
        <v>0</v>
      </c>
      <c r="G28" s="17" t="s">
        <v>32</v>
      </c>
      <c r="H28">
        <v>824.58</v>
      </c>
      <c r="I28" s="17" t="s">
        <v>194</v>
      </c>
      <c r="J28" s="17" t="s">
        <v>150</v>
      </c>
      <c r="K28">
        <v>9</v>
      </c>
      <c r="L28" s="17" t="s">
        <v>40</v>
      </c>
      <c r="N28" s="20"/>
      <c r="O28" s="20"/>
      <c r="P28" s="6"/>
      <c r="Q28" s="20"/>
      <c r="R28" s="6"/>
      <c r="T28" s="6"/>
    </row>
    <row r="29" spans="1:20">
      <c r="A29" s="1" t="s">
        <v>23</v>
      </c>
      <c r="B29" t="s">
        <v>9</v>
      </c>
      <c r="C29">
        <v>766.53813000000002</v>
      </c>
      <c r="D29">
        <v>764.52358000000004</v>
      </c>
      <c r="E29" s="17" t="s">
        <v>193</v>
      </c>
      <c r="F29" s="17" t="s">
        <v>0</v>
      </c>
      <c r="G29" s="17" t="s">
        <v>32</v>
      </c>
      <c r="H29">
        <v>824.58</v>
      </c>
      <c r="I29" s="17" t="s">
        <v>194</v>
      </c>
      <c r="J29" s="17" t="s">
        <v>195</v>
      </c>
      <c r="K29">
        <v>11</v>
      </c>
      <c r="L29" s="17" t="s">
        <v>40</v>
      </c>
      <c r="N29" s="20"/>
      <c r="O29" s="20"/>
      <c r="P29" s="6"/>
      <c r="Q29" s="20"/>
      <c r="R29" s="6"/>
      <c r="T29" s="6"/>
    </row>
    <row r="30" spans="1:20">
      <c r="A30" s="1" t="s">
        <v>23</v>
      </c>
      <c r="B30" s="1" t="s">
        <v>9</v>
      </c>
      <c r="C30" s="1">
        <v>766.53813000000002</v>
      </c>
      <c r="D30" s="1">
        <v>764.52358000000004</v>
      </c>
      <c r="E30" s="2" t="s">
        <v>196</v>
      </c>
      <c r="F30" s="2" t="s">
        <v>1</v>
      </c>
      <c r="G30" s="2" t="s">
        <v>95</v>
      </c>
      <c r="H30" s="1">
        <v>824.58</v>
      </c>
      <c r="I30" s="1"/>
      <c r="J30" s="2" t="s">
        <v>197</v>
      </c>
      <c r="K30" s="1"/>
      <c r="L30" s="4" t="s">
        <v>112</v>
      </c>
      <c r="N30" s="6"/>
      <c r="O30" s="20"/>
      <c r="P30" s="20"/>
      <c r="Q30" s="20"/>
      <c r="R30" s="6"/>
      <c r="T30" s="6"/>
    </row>
    <row r="31" spans="1:20">
      <c r="A31" s="1" t="s">
        <v>437</v>
      </c>
      <c r="B31" t="s">
        <v>59</v>
      </c>
      <c r="C31">
        <v>768.55377999999996</v>
      </c>
      <c r="D31">
        <v>766.53922999999998</v>
      </c>
      <c r="E31" s="17" t="s">
        <v>199</v>
      </c>
      <c r="F31" s="17" t="s">
        <v>33</v>
      </c>
      <c r="G31" s="17" t="s">
        <v>32</v>
      </c>
      <c r="H31">
        <v>826.59564999999998</v>
      </c>
      <c r="I31" s="17" t="s">
        <v>200</v>
      </c>
      <c r="L31" s="17" t="s">
        <v>113</v>
      </c>
      <c r="N31" s="20"/>
      <c r="O31" s="20"/>
      <c r="P31" s="20"/>
      <c r="Q31" s="20"/>
      <c r="R31" s="20"/>
      <c r="T31" s="6"/>
    </row>
    <row r="32" spans="1:20">
      <c r="A32" s="1" t="s">
        <v>437</v>
      </c>
      <c r="B32" t="s">
        <v>60</v>
      </c>
      <c r="C32" s="1">
        <v>776.52248181161201</v>
      </c>
      <c r="D32">
        <v>774.50793181161202</v>
      </c>
      <c r="E32" s="17"/>
      <c r="H32">
        <v>834.56435181161203</v>
      </c>
      <c r="I32" s="17"/>
      <c r="L32" s="17"/>
      <c r="N32" s="20"/>
      <c r="O32" s="20"/>
      <c r="P32" s="20"/>
      <c r="Q32" s="20"/>
      <c r="R32" s="20"/>
      <c r="T32" s="6"/>
    </row>
    <row r="33" spans="1:22">
      <c r="A33" s="1" t="s">
        <v>24</v>
      </c>
      <c r="B33" t="s">
        <v>458</v>
      </c>
      <c r="C33">
        <v>780.55377999999996</v>
      </c>
      <c r="D33">
        <v>778.53922999999998</v>
      </c>
      <c r="E33" s="17" t="s">
        <v>459</v>
      </c>
      <c r="F33" s="17" t="s">
        <v>37</v>
      </c>
      <c r="G33" s="17" t="s">
        <v>32</v>
      </c>
      <c r="H33">
        <v>838.59564999999998</v>
      </c>
      <c r="I33" s="17"/>
      <c r="N33" s="20"/>
      <c r="O33" s="20"/>
      <c r="P33" s="20"/>
      <c r="Q33" s="20"/>
      <c r="R33" s="20"/>
      <c r="T33" s="6"/>
    </row>
    <row r="34" spans="1:22">
      <c r="A34" s="1" t="s">
        <v>24</v>
      </c>
      <c r="B34" t="s">
        <v>62</v>
      </c>
      <c r="C34">
        <v>782.56943000000001</v>
      </c>
      <c r="D34">
        <v>780.55488000000003</v>
      </c>
      <c r="E34" s="17"/>
      <c r="H34">
        <v>840.61130000000003</v>
      </c>
      <c r="I34" s="17"/>
      <c r="N34" s="20"/>
      <c r="T34" s="6"/>
    </row>
    <row r="35" spans="1:22">
      <c r="A35" s="1" t="s">
        <v>460</v>
      </c>
      <c r="B35" t="s">
        <v>10</v>
      </c>
      <c r="C35">
        <v>790.53813000000002</v>
      </c>
      <c r="D35">
        <v>788.52358000000004</v>
      </c>
      <c r="E35" s="17"/>
      <c r="H35">
        <v>848.58</v>
      </c>
      <c r="N35" s="20"/>
      <c r="T35" s="6"/>
    </row>
    <row r="36" spans="1:22">
      <c r="A36" s="1" t="s">
        <v>460</v>
      </c>
      <c r="B36" t="s">
        <v>65</v>
      </c>
      <c r="C36">
        <v>792.55377999999996</v>
      </c>
      <c r="D36">
        <v>790.53922999999998</v>
      </c>
      <c r="E36" s="17" t="s">
        <v>215</v>
      </c>
      <c r="F36" s="17" t="s">
        <v>33</v>
      </c>
      <c r="G36" s="17" t="s">
        <v>35</v>
      </c>
      <c r="H36">
        <v>850.59564999999998</v>
      </c>
      <c r="N36" s="20"/>
      <c r="T36" s="6"/>
    </row>
    <row r="37" spans="1:22">
      <c r="B37" t="s">
        <v>461</v>
      </c>
      <c r="C37">
        <v>794.60580000000004</v>
      </c>
      <c r="D37">
        <v>792.59125000000006</v>
      </c>
      <c r="E37" s="17"/>
      <c r="H37">
        <v>852.64767000000006</v>
      </c>
      <c r="N37" s="20"/>
      <c r="T37" s="6"/>
    </row>
    <row r="38" spans="1:22">
      <c r="B38" t="s">
        <v>11</v>
      </c>
      <c r="C38">
        <v>794.56943000000001</v>
      </c>
      <c r="D38">
        <v>792.55488000000003</v>
      </c>
      <c r="E38" s="17"/>
      <c r="H38">
        <v>852.61130000000003</v>
      </c>
      <c r="N38" s="20"/>
      <c r="T38" s="6"/>
    </row>
    <row r="39" spans="1:22">
      <c r="B39" t="s">
        <v>66</v>
      </c>
      <c r="C39" s="1">
        <v>796.58507999999995</v>
      </c>
      <c r="D39">
        <v>794.57052999999996</v>
      </c>
      <c r="E39" s="17"/>
      <c r="H39">
        <v>854.62694999999997</v>
      </c>
      <c r="N39" s="20"/>
      <c r="T39" s="6"/>
    </row>
    <row r="40" spans="1:22">
      <c r="T40" s="6"/>
    </row>
    <row r="41" spans="1:22">
      <c r="B41" t="s">
        <v>67</v>
      </c>
      <c r="C41" s="1">
        <v>704.52247999999997</v>
      </c>
      <c r="D41">
        <v>762.52905999999996</v>
      </c>
      <c r="H41">
        <v>762.56434999999999</v>
      </c>
      <c r="T41" s="6"/>
    </row>
    <row r="42" spans="1:22">
      <c r="B42" t="s">
        <v>343</v>
      </c>
      <c r="C42">
        <v>718.57452000000001</v>
      </c>
      <c r="D42">
        <v>776.58109999999999</v>
      </c>
      <c r="E42" t="s">
        <v>126</v>
      </c>
      <c r="F42" s="17" t="s">
        <v>1</v>
      </c>
      <c r="G42" s="17" t="s">
        <v>27</v>
      </c>
      <c r="H42">
        <v>776.61639000000002</v>
      </c>
      <c r="J42" t="s">
        <v>229</v>
      </c>
      <c r="L42">
        <v>9</v>
      </c>
      <c r="T42" s="6"/>
    </row>
    <row r="43" spans="1:22">
      <c r="B43" t="s">
        <v>12</v>
      </c>
      <c r="C43">
        <v>718.53813187601202</v>
      </c>
      <c r="D43">
        <v>776.544711876012</v>
      </c>
      <c r="H43">
        <v>776.58000187601203</v>
      </c>
      <c r="T43" s="6"/>
    </row>
    <row r="44" spans="1:22">
      <c r="B44" t="s">
        <v>13</v>
      </c>
      <c r="C44">
        <v>730.53813000000002</v>
      </c>
      <c r="D44">
        <v>788.54471000000001</v>
      </c>
      <c r="E44" s="17"/>
      <c r="H44">
        <v>788.58</v>
      </c>
      <c r="I44" t="s">
        <v>414</v>
      </c>
      <c r="T44" s="6"/>
    </row>
    <row r="45" spans="1:22">
      <c r="B45" t="s">
        <v>13</v>
      </c>
      <c r="C45">
        <v>730.53813000000002</v>
      </c>
      <c r="D45">
        <v>788.54471000000001</v>
      </c>
      <c r="E45" s="17" t="s">
        <v>418</v>
      </c>
      <c r="F45" s="17" t="s">
        <v>27</v>
      </c>
      <c r="G45" s="17" t="s">
        <v>27</v>
      </c>
      <c r="H45">
        <v>788.58</v>
      </c>
      <c r="I45" t="s">
        <v>234</v>
      </c>
      <c r="K45">
        <v>9</v>
      </c>
      <c r="L45">
        <v>9</v>
      </c>
      <c r="N45" s="7">
        <v>0.8839375424735314</v>
      </c>
      <c r="O45" s="20">
        <v>0.91566934047116333</v>
      </c>
      <c r="P45" s="20">
        <v>0.86407523724124491</v>
      </c>
      <c r="Q45" s="20">
        <v>0.85907620547610375</v>
      </c>
      <c r="R45" s="20">
        <v>0.87606627843157148</v>
      </c>
      <c r="T45" s="6">
        <f>AVERAGE(O45:R45)</f>
        <v>0.87872176540502078</v>
      </c>
      <c r="U45" s="1">
        <f>_xlfn.STDEV.P(O45:R45)</f>
        <v>2.2207227013448502E-2</v>
      </c>
      <c r="V45" s="11">
        <f>U45/T45</f>
        <v>2.5272194097994988E-2</v>
      </c>
    </row>
    <row r="46" spans="1:22">
      <c r="B46" t="s">
        <v>13</v>
      </c>
      <c r="C46">
        <v>730.53813000000002</v>
      </c>
      <c r="D46">
        <v>788.54471000000001</v>
      </c>
      <c r="E46" s="17" t="s">
        <v>418</v>
      </c>
      <c r="F46" s="17" t="s">
        <v>27</v>
      </c>
      <c r="G46" s="17" t="s">
        <v>27</v>
      </c>
      <c r="H46">
        <v>788.58</v>
      </c>
      <c r="I46" t="s">
        <v>233</v>
      </c>
      <c r="K46">
        <v>7</v>
      </c>
      <c r="L46">
        <v>7</v>
      </c>
      <c r="N46" s="7">
        <v>0.11606245752646856</v>
      </c>
      <c r="O46" s="20">
        <v>8.4330659528836657E-2</v>
      </c>
      <c r="P46" s="20">
        <v>0.13592476275875498</v>
      </c>
      <c r="Q46" s="20">
        <v>0.14092379452389628</v>
      </c>
      <c r="R46" s="20">
        <v>0.12393372156842856</v>
      </c>
      <c r="T46" s="6">
        <f>AVERAGE(O46:R46)</f>
        <v>0.12127823459497912</v>
      </c>
      <c r="U46" s="1">
        <f>_xlfn.STDEV.P(O46:R46)</f>
        <v>2.2207227013448478E-2</v>
      </c>
      <c r="V46" s="11">
        <f>U46/T46</f>
        <v>0.18310974832056015</v>
      </c>
    </row>
    <row r="47" spans="1:22">
      <c r="B47" t="s">
        <v>14</v>
      </c>
      <c r="C47">
        <v>732.55377999999996</v>
      </c>
      <c r="D47">
        <v>790.56035999999995</v>
      </c>
      <c r="E47" s="17" t="s">
        <v>126</v>
      </c>
      <c r="F47" s="17" t="s">
        <v>27</v>
      </c>
      <c r="G47" s="17" t="s">
        <v>1</v>
      </c>
      <c r="H47">
        <v>790.59564999999998</v>
      </c>
      <c r="I47" s="17" t="s">
        <v>236</v>
      </c>
      <c r="K47">
        <v>9</v>
      </c>
      <c r="N47" s="10">
        <v>0.83171589629148279</v>
      </c>
      <c r="O47" s="7">
        <v>0.82207239228531459</v>
      </c>
      <c r="P47" s="20">
        <v>0.8242746522758494</v>
      </c>
      <c r="Q47" s="20">
        <v>0.82282524362584619</v>
      </c>
      <c r="R47" s="10">
        <v>0.82716999200231089</v>
      </c>
      <c r="T47" s="6">
        <f>AVERAGE(P47:R47,N47)</f>
        <v>0.82649644604887229</v>
      </c>
      <c r="U47" s="1">
        <f>_xlfn.STDEV.P(P47:R47,N47)</f>
        <v>3.3952326793298109E-3</v>
      </c>
      <c r="V47" s="11">
        <f>U47/T47</f>
        <v>4.1079821886240084E-3</v>
      </c>
    </row>
    <row r="48" spans="1:22">
      <c r="B48" t="s">
        <v>14</v>
      </c>
      <c r="C48">
        <v>732.55377999999996</v>
      </c>
      <c r="D48">
        <v>790.56035999999995</v>
      </c>
      <c r="E48" s="17" t="s">
        <v>126</v>
      </c>
      <c r="F48" s="17" t="s">
        <v>27</v>
      </c>
      <c r="G48" s="17" t="s">
        <v>1</v>
      </c>
      <c r="H48">
        <v>790.59564999999998</v>
      </c>
      <c r="I48" s="17" t="s">
        <v>227</v>
      </c>
      <c r="K48">
        <v>7</v>
      </c>
      <c r="N48" s="10">
        <v>0.1580209374910635</v>
      </c>
      <c r="O48" s="7">
        <v>0.16070365546575971</v>
      </c>
      <c r="P48" s="20">
        <v>0.16528878144173162</v>
      </c>
      <c r="Q48" s="20">
        <v>0.16800576159112421</v>
      </c>
      <c r="R48" s="10">
        <v>0.15952247540936315</v>
      </c>
      <c r="T48" s="6">
        <f>AVERAGE(P48:R48,N48)</f>
        <v>0.1627094889833206</v>
      </c>
      <c r="U48" s="1">
        <f>_xlfn.STDEV.P(P48:R48,N48)</f>
        <v>4.0878730330797383E-3</v>
      </c>
      <c r="V48" s="11">
        <f>U48/T48</f>
        <v>2.5123753129719355E-2</v>
      </c>
    </row>
    <row r="49" spans="2:22">
      <c r="B49" t="s">
        <v>14</v>
      </c>
      <c r="C49">
        <v>732.55377999999996</v>
      </c>
      <c r="D49">
        <v>790.56035999999995</v>
      </c>
      <c r="E49" s="17" t="s">
        <v>126</v>
      </c>
      <c r="F49" s="17" t="s">
        <v>27</v>
      </c>
      <c r="G49" s="17" t="s">
        <v>1</v>
      </c>
      <c r="H49">
        <v>790.59564999999998</v>
      </c>
      <c r="I49" s="17" t="s">
        <v>230</v>
      </c>
      <c r="K49">
        <v>6</v>
      </c>
      <c r="N49" s="10">
        <v>1.0263166217453816E-2</v>
      </c>
      <c r="O49" s="7">
        <v>1.7223952248925582E-2</v>
      </c>
      <c r="P49" s="20">
        <v>1.043656628241901E-2</v>
      </c>
      <c r="Q49" s="20">
        <v>9.1689947830296478E-3</v>
      </c>
      <c r="R49" s="10">
        <v>1.3307532588326095E-2</v>
      </c>
      <c r="T49" s="6">
        <f>AVERAGE(P49:R49,N49)</f>
        <v>1.0794064967807143E-2</v>
      </c>
      <c r="U49" s="1">
        <f>_xlfn.STDEV.P(P49:R49,N49)</f>
        <v>1.5303619978644704E-3</v>
      </c>
      <c r="V49" s="11">
        <f>U49/T49</f>
        <v>0.14177809772580696</v>
      </c>
    </row>
    <row r="50" spans="2:22">
      <c r="B50" t="s">
        <v>421</v>
      </c>
      <c r="C50">
        <v>742.57449999999994</v>
      </c>
      <c r="D50">
        <v>800.58107999999993</v>
      </c>
      <c r="H50">
        <v>800.61636999999996</v>
      </c>
      <c r="T50" s="6"/>
    </row>
    <row r="51" spans="2:22">
      <c r="B51" t="s">
        <v>68</v>
      </c>
      <c r="C51">
        <v>744.55380000000002</v>
      </c>
      <c r="D51">
        <v>802.56038000000001</v>
      </c>
      <c r="E51" t="s">
        <v>462</v>
      </c>
      <c r="F51" s="17" t="s">
        <v>36</v>
      </c>
      <c r="G51" s="17" t="s">
        <v>28</v>
      </c>
      <c r="H51">
        <v>802.59567000000004</v>
      </c>
      <c r="J51" s="17" t="s">
        <v>237</v>
      </c>
      <c r="L51" t="s">
        <v>38</v>
      </c>
      <c r="N51" s="20"/>
      <c r="T51" s="6"/>
    </row>
    <row r="52" spans="2:22">
      <c r="B52" t="s">
        <v>344</v>
      </c>
      <c r="C52">
        <v>744.59019999999998</v>
      </c>
      <c r="D52">
        <v>802.59677999999997</v>
      </c>
      <c r="E52" s="17" t="s">
        <v>456</v>
      </c>
      <c r="F52" s="17" t="s">
        <v>102</v>
      </c>
      <c r="G52" s="17" t="s">
        <v>28</v>
      </c>
      <c r="H52">
        <v>802.63207</v>
      </c>
      <c r="I52" s="17"/>
      <c r="J52" s="17" t="s">
        <v>237</v>
      </c>
      <c r="L52" t="s">
        <v>38</v>
      </c>
      <c r="T52" s="6"/>
    </row>
    <row r="53" spans="2:22">
      <c r="B53" s="1" t="s">
        <v>15</v>
      </c>
      <c r="C53" s="1">
        <v>746.56939999999997</v>
      </c>
      <c r="D53" s="1">
        <v>804.57597999999996</v>
      </c>
      <c r="E53" s="1" t="s">
        <v>242</v>
      </c>
      <c r="F53" s="2" t="s">
        <v>1</v>
      </c>
      <c r="G53" s="2" t="s">
        <v>30</v>
      </c>
      <c r="H53" s="1">
        <v>804.61126999999999</v>
      </c>
      <c r="I53" s="1"/>
      <c r="J53" s="1" t="s">
        <v>236</v>
      </c>
      <c r="K53" s="1"/>
      <c r="L53" s="1">
        <v>9</v>
      </c>
      <c r="N53" s="20">
        <v>0.81114619038958302</v>
      </c>
      <c r="O53" s="20">
        <v>0.78776613472968937</v>
      </c>
      <c r="P53" s="7">
        <v>0.84897376221175735</v>
      </c>
      <c r="Q53" s="6">
        <v>0.8141819468254784</v>
      </c>
      <c r="R53" s="6">
        <v>0.80965055295871291</v>
      </c>
      <c r="T53" s="6">
        <f>AVERAGE(N53:O53,Q53:R53)</f>
        <v>0.80568620622586595</v>
      </c>
      <c r="U53" s="1">
        <f>_xlfn.STDEV.P(N53:O53,Q53:R53)</f>
        <v>1.047418305704864E-2</v>
      </c>
      <c r="V53" s="11">
        <f>U53/T53</f>
        <v>1.3000325655460346E-2</v>
      </c>
    </row>
    <row r="54" spans="2:22">
      <c r="B54" s="1" t="s">
        <v>15</v>
      </c>
      <c r="C54" s="1">
        <v>746.56939999999997</v>
      </c>
      <c r="D54" s="1">
        <v>804.57597999999996</v>
      </c>
      <c r="E54" s="1" t="s">
        <v>242</v>
      </c>
      <c r="F54" s="2" t="s">
        <v>1</v>
      </c>
      <c r="G54" s="2" t="s">
        <v>30</v>
      </c>
      <c r="H54" s="1">
        <v>804.61126999999999</v>
      </c>
      <c r="I54" s="1"/>
      <c r="J54" s="1" t="s">
        <v>235</v>
      </c>
      <c r="K54" s="1"/>
      <c r="L54" s="1">
        <v>11</v>
      </c>
      <c r="N54" s="20">
        <v>0.18885380961041692</v>
      </c>
      <c r="O54" s="20">
        <v>0.21223386527031063</v>
      </c>
      <c r="P54" s="7">
        <v>0.15102623778824267</v>
      </c>
      <c r="Q54" s="6">
        <v>0.18581805317452171</v>
      </c>
      <c r="R54" s="6">
        <v>0.19034944704128717</v>
      </c>
      <c r="T54" s="6">
        <f>AVERAGE(N54:O54,Q54:R54)</f>
        <v>0.1943137937741341</v>
      </c>
      <c r="U54" s="1">
        <f>_xlfn.STDEV.P(N54:O54,Q54:R54)</f>
        <v>1.0474183057048616E-2</v>
      </c>
      <c r="V54" s="11">
        <f>U54/T54</f>
        <v>5.3903445831661165E-2</v>
      </c>
    </row>
    <row r="55" spans="2:22">
      <c r="B55" s="1" t="s">
        <v>15</v>
      </c>
      <c r="C55" s="1">
        <v>746.56939999999997</v>
      </c>
      <c r="D55" s="1">
        <v>804.57597999999996</v>
      </c>
      <c r="E55" s="1" t="s">
        <v>243</v>
      </c>
      <c r="F55" s="2" t="s">
        <v>36</v>
      </c>
      <c r="G55" s="2" t="s">
        <v>0</v>
      </c>
      <c r="H55" s="1">
        <v>804.61126999999999</v>
      </c>
      <c r="I55" s="1"/>
      <c r="J55" s="1" t="s">
        <v>229</v>
      </c>
      <c r="K55" s="1"/>
      <c r="L55" s="1">
        <v>9</v>
      </c>
      <c r="N55" s="1"/>
      <c r="O55" s="1"/>
      <c r="P55" s="1"/>
      <c r="Q55" s="1"/>
      <c r="R55" s="1"/>
      <c r="T55" s="6"/>
    </row>
    <row r="56" spans="2:22">
      <c r="B56" s="1" t="s">
        <v>15</v>
      </c>
      <c r="C56" s="1">
        <v>746.56939999999997</v>
      </c>
      <c r="D56" s="1">
        <v>804.57597999999996</v>
      </c>
      <c r="E56" s="1" t="s">
        <v>243</v>
      </c>
      <c r="F56" s="2" t="s">
        <v>36</v>
      </c>
      <c r="G56" s="2" t="s">
        <v>0</v>
      </c>
      <c r="H56" s="1">
        <v>804.61126999999999</v>
      </c>
      <c r="I56" s="1"/>
      <c r="J56" s="1" t="s">
        <v>244</v>
      </c>
      <c r="K56" s="1"/>
      <c r="L56" s="1">
        <v>11</v>
      </c>
      <c r="N56" s="1"/>
      <c r="O56" s="1"/>
      <c r="P56" s="1"/>
      <c r="Q56" s="1"/>
      <c r="R56" s="1"/>
      <c r="T56" s="6"/>
    </row>
    <row r="57" spans="2:22">
      <c r="B57" t="s">
        <v>345</v>
      </c>
      <c r="C57">
        <v>746.60580000000004</v>
      </c>
      <c r="D57">
        <v>804.61238000000003</v>
      </c>
      <c r="E57" s="17" t="s">
        <v>141</v>
      </c>
      <c r="F57" s="17" t="s">
        <v>1</v>
      </c>
      <c r="G57" s="17" t="s">
        <v>0</v>
      </c>
      <c r="H57">
        <v>804.64767000000006</v>
      </c>
      <c r="I57" s="17"/>
      <c r="J57" s="17" t="s">
        <v>229</v>
      </c>
      <c r="L57">
        <v>9</v>
      </c>
      <c r="Q57" s="1"/>
      <c r="R57" s="1"/>
      <c r="T57" s="6"/>
    </row>
    <row r="58" spans="2:22">
      <c r="B58" t="s">
        <v>345</v>
      </c>
      <c r="C58">
        <v>746.60580000000004</v>
      </c>
      <c r="D58">
        <v>804.61238000000003</v>
      </c>
      <c r="E58" s="17" t="s">
        <v>141</v>
      </c>
      <c r="F58" s="17" t="s">
        <v>1</v>
      </c>
      <c r="G58" s="17" t="s">
        <v>0</v>
      </c>
      <c r="H58">
        <v>804.64767000000006</v>
      </c>
      <c r="I58" s="17"/>
      <c r="J58" s="17" t="s">
        <v>244</v>
      </c>
      <c r="L58">
        <v>11</v>
      </c>
      <c r="Q58" s="1"/>
      <c r="R58" s="1"/>
      <c r="T58" s="6"/>
    </row>
    <row r="59" spans="2:22">
      <c r="B59" t="s">
        <v>17</v>
      </c>
      <c r="C59">
        <v>756.55377999999996</v>
      </c>
      <c r="D59">
        <v>814.56035999999995</v>
      </c>
      <c r="E59" s="17" t="s">
        <v>129</v>
      </c>
      <c r="F59" s="17" t="s">
        <v>27</v>
      </c>
      <c r="G59" s="17" t="s">
        <v>28</v>
      </c>
      <c r="H59">
        <v>814.59564999999998</v>
      </c>
      <c r="I59" s="17" t="s">
        <v>255</v>
      </c>
      <c r="J59" s="17" t="s">
        <v>253</v>
      </c>
      <c r="K59">
        <v>7</v>
      </c>
      <c r="L59" s="17" t="s">
        <v>38</v>
      </c>
      <c r="N59" s="20">
        <v>0.22711238569574466</v>
      </c>
      <c r="O59" s="20">
        <v>0.2338403806048647</v>
      </c>
      <c r="P59" s="20">
        <v>0.20795187700979734</v>
      </c>
      <c r="Q59" s="20">
        <v>0.23141318768272123</v>
      </c>
      <c r="R59" s="20">
        <v>0.26124955728312033</v>
      </c>
      <c r="T59" s="6">
        <f>AVERAGE(N59:R59)</f>
        <v>0.23231347765524965</v>
      </c>
      <c r="U59" s="1">
        <f>_xlfn.STDEV.P(N59:R59)</f>
        <v>1.7093727518960752E-2</v>
      </c>
      <c r="V59" s="11">
        <f>U59/T59</f>
        <v>7.3580438343433668E-2</v>
      </c>
    </row>
    <row r="60" spans="2:22">
      <c r="B60" t="s">
        <v>17</v>
      </c>
      <c r="C60">
        <v>756.55377999999996</v>
      </c>
      <c r="D60">
        <v>814.56035999999995</v>
      </c>
      <c r="E60" s="17" t="s">
        <v>129</v>
      </c>
      <c r="F60" s="17" t="s">
        <v>27</v>
      </c>
      <c r="G60" s="17" t="s">
        <v>28</v>
      </c>
      <c r="H60">
        <v>814.59564999999998</v>
      </c>
      <c r="I60" s="17" t="s">
        <v>254</v>
      </c>
      <c r="J60" s="17" t="s">
        <v>253</v>
      </c>
      <c r="K60">
        <v>9</v>
      </c>
      <c r="L60" s="17" t="s">
        <v>38</v>
      </c>
      <c r="N60" s="20">
        <v>0.77288761430425534</v>
      </c>
      <c r="O60" s="20">
        <v>0.76615961939513522</v>
      </c>
      <c r="P60" s="20">
        <v>0.79204812299020266</v>
      </c>
      <c r="Q60" s="20">
        <v>0.76858681231727877</v>
      </c>
      <c r="R60" s="20">
        <v>0.73875044271687973</v>
      </c>
      <c r="T60" s="6">
        <f>AVERAGE(N60:R60)</f>
        <v>0.76768652234475032</v>
      </c>
      <c r="U60" s="1">
        <f>_xlfn.STDEV.P(N60:R60)</f>
        <v>1.7093727518960735E-2</v>
      </c>
      <c r="V60" s="11">
        <f>U60/T60</f>
        <v>2.22665463329371E-2</v>
      </c>
    </row>
    <row r="61" spans="2:22">
      <c r="B61" s="1" t="s">
        <v>17</v>
      </c>
      <c r="C61" s="1">
        <v>756.55377999999996</v>
      </c>
      <c r="D61" s="1">
        <v>814.56035999999995</v>
      </c>
      <c r="E61" s="2" t="s">
        <v>133</v>
      </c>
      <c r="F61" s="2" t="s">
        <v>1</v>
      </c>
      <c r="G61" s="2" t="s">
        <v>29</v>
      </c>
      <c r="H61" s="1">
        <v>814.59564999999998</v>
      </c>
      <c r="I61" s="1"/>
      <c r="J61" s="2" t="s">
        <v>257</v>
      </c>
      <c r="K61" s="1"/>
      <c r="L61" s="1" t="s">
        <v>41</v>
      </c>
      <c r="N61" s="20">
        <v>0.22365580596788667</v>
      </c>
      <c r="O61" s="6">
        <v>0.2320904880829896</v>
      </c>
      <c r="P61" s="6">
        <v>0.2075653146119856</v>
      </c>
      <c r="Q61" s="6">
        <v>0.20884122480321174</v>
      </c>
      <c r="R61" s="6">
        <v>0.1947069774173068</v>
      </c>
      <c r="T61" s="6">
        <f>AVERAGE(N61:R61)</f>
        <v>0.21337196217667609</v>
      </c>
      <c r="U61" s="1">
        <f>_xlfn.STDEV.P(N61:R61)</f>
        <v>1.3105472508709259E-2</v>
      </c>
      <c r="V61" s="11">
        <f>U61/T61</f>
        <v>6.1420780757772082E-2</v>
      </c>
    </row>
    <row r="62" spans="2:22">
      <c r="B62" s="1" t="s">
        <v>17</v>
      </c>
      <c r="C62" s="1">
        <v>756.55377999999996</v>
      </c>
      <c r="D62" s="1">
        <v>814.56035999999995</v>
      </c>
      <c r="E62" s="2" t="s">
        <v>133</v>
      </c>
      <c r="F62" s="2" t="s">
        <v>1</v>
      </c>
      <c r="G62" s="2" t="s">
        <v>29</v>
      </c>
      <c r="H62" s="1">
        <v>814.59564999999998</v>
      </c>
      <c r="I62" s="1"/>
      <c r="J62" s="2" t="s">
        <v>258</v>
      </c>
      <c r="K62" s="1"/>
      <c r="L62" s="1" t="s">
        <v>39</v>
      </c>
      <c r="N62" s="20">
        <v>0.7763441940321133</v>
      </c>
      <c r="O62" s="6">
        <v>0.76790951191701051</v>
      </c>
      <c r="P62" s="6">
        <v>0.79243468538801431</v>
      </c>
      <c r="Q62" s="6">
        <v>0.79115877519678823</v>
      </c>
      <c r="R62" s="6">
        <v>0.80529302258269331</v>
      </c>
      <c r="T62" s="6">
        <f>AVERAGE(N62:R62)</f>
        <v>0.78662803782332402</v>
      </c>
      <c r="U62" s="1">
        <f>_xlfn.STDEV.P(N62:R62)</f>
        <v>1.3105472508709253E-2</v>
      </c>
      <c r="V62" s="11">
        <f>U62/T62</f>
        <v>1.6660317047652362E-2</v>
      </c>
    </row>
    <row r="63" spans="2:22">
      <c r="B63" t="s">
        <v>69</v>
      </c>
      <c r="C63">
        <v>758.56943000000001</v>
      </c>
      <c r="D63">
        <v>816.57601</v>
      </c>
      <c r="E63" s="17" t="s">
        <v>136</v>
      </c>
      <c r="F63" s="17" t="s">
        <v>1</v>
      </c>
      <c r="G63" s="17" t="s">
        <v>28</v>
      </c>
      <c r="H63">
        <v>816.61130000000003</v>
      </c>
      <c r="J63" s="17" t="s">
        <v>259</v>
      </c>
      <c r="L63" t="s">
        <v>38</v>
      </c>
      <c r="T63" s="6"/>
    </row>
    <row r="64" spans="2:22">
      <c r="B64" t="s">
        <v>69</v>
      </c>
      <c r="C64">
        <v>758.56943000000001</v>
      </c>
      <c r="D64">
        <v>816.57601</v>
      </c>
      <c r="E64" s="17" t="s">
        <v>138</v>
      </c>
      <c r="F64" s="17" t="s">
        <v>27</v>
      </c>
      <c r="G64" s="17" t="s">
        <v>0</v>
      </c>
      <c r="H64">
        <v>816.61130000000003</v>
      </c>
      <c r="I64" t="s">
        <v>234</v>
      </c>
      <c r="J64" t="s">
        <v>234</v>
      </c>
      <c r="K64">
        <v>7</v>
      </c>
      <c r="L64">
        <v>9</v>
      </c>
      <c r="T64" s="6"/>
    </row>
    <row r="65" spans="2:22">
      <c r="B65" t="s">
        <v>69</v>
      </c>
      <c r="C65">
        <v>758.56943000000001</v>
      </c>
      <c r="D65">
        <v>816.57601</v>
      </c>
      <c r="E65" s="17" t="s">
        <v>138</v>
      </c>
      <c r="F65" s="17" t="s">
        <v>27</v>
      </c>
      <c r="G65" s="17" t="s">
        <v>0</v>
      </c>
      <c r="H65">
        <v>816.61130000000003</v>
      </c>
      <c r="I65" t="s">
        <v>260</v>
      </c>
      <c r="J65" t="s">
        <v>260</v>
      </c>
      <c r="K65">
        <v>9</v>
      </c>
      <c r="L65">
        <v>11</v>
      </c>
      <c r="T65" s="6"/>
    </row>
    <row r="66" spans="2:22">
      <c r="B66" t="s">
        <v>2</v>
      </c>
      <c r="C66">
        <v>760.58507999999995</v>
      </c>
      <c r="D66">
        <v>818.59165999999993</v>
      </c>
      <c r="E66" t="s">
        <v>141</v>
      </c>
      <c r="F66" s="17" t="s">
        <v>1</v>
      </c>
      <c r="G66" s="17" t="s">
        <v>0</v>
      </c>
      <c r="H66">
        <v>818.62694999999997</v>
      </c>
      <c r="I66" t="s">
        <v>236</v>
      </c>
      <c r="L66">
        <v>9</v>
      </c>
      <c r="N66" s="20">
        <v>0.84258888293154743</v>
      </c>
      <c r="O66" s="20">
        <v>0.84258888293154743</v>
      </c>
      <c r="P66" s="20">
        <v>0.87391816530312072</v>
      </c>
      <c r="Q66" s="20">
        <v>0.87129302310579215</v>
      </c>
      <c r="R66" s="20">
        <v>0.88058156962991718</v>
      </c>
      <c r="T66" s="6">
        <f>AVERAGE(N66:R66)</f>
        <v>0.86219410478038494</v>
      </c>
      <c r="U66" s="1">
        <f>_xlfn.STDEV.P(N66:R66)</f>
        <v>1.6291545174784729E-2</v>
      </c>
      <c r="V66" s="11">
        <f>U66/T66</f>
        <v>1.8895449510101272E-2</v>
      </c>
    </row>
    <row r="67" spans="2:22">
      <c r="B67" t="s">
        <v>2</v>
      </c>
      <c r="C67">
        <v>760.58507999999995</v>
      </c>
      <c r="D67">
        <v>818.59165999999993</v>
      </c>
      <c r="E67" t="s">
        <v>141</v>
      </c>
      <c r="F67" s="17" t="s">
        <v>1</v>
      </c>
      <c r="G67" s="17" t="s">
        <v>0</v>
      </c>
      <c r="H67">
        <v>818.62694999999997</v>
      </c>
      <c r="I67" t="s">
        <v>235</v>
      </c>
      <c r="L67">
        <v>11</v>
      </c>
      <c r="N67" s="20">
        <v>0.15741111706845268</v>
      </c>
      <c r="O67" s="20">
        <v>0.15741111706845268</v>
      </c>
      <c r="P67" s="20">
        <v>0.12608183469687928</v>
      </c>
      <c r="Q67" s="20">
        <v>0.12870697689420796</v>
      </c>
      <c r="R67" s="20">
        <v>0.11941843037008278</v>
      </c>
      <c r="T67" s="6">
        <f>AVERAGE(N67:R67)</f>
        <v>0.13780589521961509</v>
      </c>
      <c r="U67" s="1">
        <f>_xlfn.STDEV.P(N67:R67)</f>
        <v>1.6291545174784695E-2</v>
      </c>
      <c r="V67" s="11">
        <f>U67/T67</f>
        <v>0.11822095962456169</v>
      </c>
    </row>
    <row r="68" spans="2:22">
      <c r="B68" t="s">
        <v>346</v>
      </c>
      <c r="C68">
        <v>766.57449999999994</v>
      </c>
      <c r="D68">
        <v>824.58107999999993</v>
      </c>
      <c r="E68" s="17"/>
      <c r="H68">
        <v>824.61636999999996</v>
      </c>
      <c r="T68" s="6"/>
    </row>
    <row r="69" spans="2:22">
      <c r="B69" t="s">
        <v>347</v>
      </c>
      <c r="C69">
        <v>768.59019999999998</v>
      </c>
      <c r="D69">
        <v>826.59677999999997</v>
      </c>
      <c r="E69" s="17" t="s">
        <v>157</v>
      </c>
      <c r="F69" s="17" t="s">
        <v>1</v>
      </c>
      <c r="G69" s="17" t="s">
        <v>32</v>
      </c>
      <c r="H69">
        <v>826.63207</v>
      </c>
      <c r="I69" t="s">
        <v>425</v>
      </c>
      <c r="K69" t="s">
        <v>40</v>
      </c>
      <c r="T69" s="6"/>
    </row>
    <row r="70" spans="2:22">
      <c r="B70" t="s">
        <v>347</v>
      </c>
      <c r="C70">
        <v>768.59019999999998</v>
      </c>
      <c r="D70">
        <v>826.59677999999997</v>
      </c>
      <c r="E70" s="17" t="s">
        <v>456</v>
      </c>
      <c r="F70" s="17" t="s">
        <v>103</v>
      </c>
      <c r="G70" s="17" t="s">
        <v>28</v>
      </c>
      <c r="H70">
        <v>826.63207</v>
      </c>
      <c r="I70" t="s">
        <v>463</v>
      </c>
      <c r="K70" t="s">
        <v>38</v>
      </c>
      <c r="L70" t="s">
        <v>38</v>
      </c>
      <c r="N70" s="20"/>
      <c r="P70" s="20"/>
      <c r="Q70" s="20"/>
      <c r="T70" s="6"/>
    </row>
    <row r="71" spans="2:22">
      <c r="B71" t="s">
        <v>71</v>
      </c>
      <c r="C71" s="1">
        <v>768.55378194041202</v>
      </c>
      <c r="D71">
        <v>826.56036194041201</v>
      </c>
      <c r="E71" s="17"/>
      <c r="H71">
        <v>826.59565194041204</v>
      </c>
      <c r="N71" s="20"/>
      <c r="T71" s="6"/>
    </row>
    <row r="72" spans="2:22">
      <c r="B72" t="s">
        <v>72</v>
      </c>
      <c r="C72">
        <v>770.56939999999997</v>
      </c>
      <c r="D72">
        <v>828.57597999999996</v>
      </c>
      <c r="E72" s="17" t="s">
        <v>261</v>
      </c>
      <c r="F72" s="17" t="s">
        <v>30</v>
      </c>
      <c r="G72" s="17" t="s">
        <v>28</v>
      </c>
      <c r="H72">
        <v>828.61126999999999</v>
      </c>
      <c r="I72" s="17" t="s">
        <v>254</v>
      </c>
      <c r="J72" t="s">
        <v>262</v>
      </c>
      <c r="K72">
        <v>9</v>
      </c>
      <c r="L72" t="s">
        <v>38</v>
      </c>
      <c r="N72" s="20"/>
      <c r="O72" s="20"/>
      <c r="P72" s="20"/>
      <c r="Q72" s="20"/>
      <c r="R72" s="20"/>
      <c r="T72" s="6"/>
    </row>
    <row r="73" spans="2:22">
      <c r="B73" t="s">
        <v>72</v>
      </c>
      <c r="C73">
        <v>770.56939999999997</v>
      </c>
      <c r="D73">
        <v>828.57597999999996</v>
      </c>
      <c r="E73" s="17" t="s">
        <v>261</v>
      </c>
      <c r="F73" s="17" t="s">
        <v>30</v>
      </c>
      <c r="G73" s="17" t="s">
        <v>28</v>
      </c>
      <c r="H73">
        <v>828.61126999999999</v>
      </c>
      <c r="I73" s="17" t="s">
        <v>252</v>
      </c>
      <c r="J73" t="s">
        <v>262</v>
      </c>
      <c r="K73">
        <v>11</v>
      </c>
      <c r="L73" t="s">
        <v>38</v>
      </c>
      <c r="N73" s="20"/>
      <c r="O73" s="20"/>
      <c r="P73" s="20"/>
      <c r="Q73" s="20"/>
      <c r="R73" s="20"/>
      <c r="T73" s="6"/>
    </row>
    <row r="74" spans="2:22">
      <c r="B74" t="s">
        <v>73</v>
      </c>
      <c r="C74">
        <v>772.58507999999995</v>
      </c>
      <c r="D74">
        <v>830.59165999999993</v>
      </c>
      <c r="E74" s="17" t="s">
        <v>464</v>
      </c>
      <c r="F74" s="17" t="s">
        <v>28</v>
      </c>
      <c r="G74" s="17" t="s">
        <v>31</v>
      </c>
      <c r="H74">
        <v>830.62694999999997</v>
      </c>
      <c r="I74" s="17" t="s">
        <v>263</v>
      </c>
      <c r="K74" s="17" t="s">
        <v>38</v>
      </c>
      <c r="T74" s="6"/>
    </row>
    <row r="75" spans="2:22">
      <c r="B75" t="s">
        <v>73</v>
      </c>
      <c r="C75">
        <v>772.58507999999995</v>
      </c>
      <c r="D75">
        <v>830.59165999999993</v>
      </c>
      <c r="E75" s="17" t="s">
        <v>265</v>
      </c>
      <c r="F75" s="17" t="s">
        <v>0</v>
      </c>
      <c r="G75" s="17" t="s">
        <v>30</v>
      </c>
      <c r="H75">
        <v>830.62694999999997</v>
      </c>
      <c r="I75" s="17" t="s">
        <v>240</v>
      </c>
      <c r="J75" s="17"/>
      <c r="K75">
        <v>9</v>
      </c>
      <c r="L75">
        <v>10</v>
      </c>
      <c r="N75" s="20"/>
      <c r="O75" s="20"/>
      <c r="P75" s="20"/>
      <c r="Q75" s="20"/>
      <c r="T75" s="6"/>
    </row>
    <row r="76" spans="2:22">
      <c r="B76" t="s">
        <v>73</v>
      </c>
      <c r="C76">
        <v>772.58507999999995</v>
      </c>
      <c r="D76">
        <v>830.59165999999993</v>
      </c>
      <c r="E76" s="17" t="s">
        <v>265</v>
      </c>
      <c r="F76" s="17" t="s">
        <v>0</v>
      </c>
      <c r="G76" s="17" t="s">
        <v>30</v>
      </c>
      <c r="H76">
        <v>830.62694999999997</v>
      </c>
      <c r="I76" s="17" t="s">
        <v>260</v>
      </c>
      <c r="J76" s="17"/>
      <c r="K76">
        <v>10</v>
      </c>
      <c r="L76">
        <v>11</v>
      </c>
      <c r="N76" s="20"/>
      <c r="R76" s="20"/>
      <c r="T76" s="6"/>
    </row>
    <row r="77" spans="2:22">
      <c r="B77" t="s">
        <v>73</v>
      </c>
      <c r="C77">
        <v>772.58507999999995</v>
      </c>
      <c r="D77">
        <v>830.59165999999993</v>
      </c>
      <c r="E77" s="17" t="s">
        <v>265</v>
      </c>
      <c r="F77" s="17" t="s">
        <v>0</v>
      </c>
      <c r="G77" s="17" t="s">
        <v>30</v>
      </c>
      <c r="H77">
        <v>830.62694999999997</v>
      </c>
      <c r="I77" s="17" t="s">
        <v>266</v>
      </c>
      <c r="J77" s="17"/>
      <c r="K77">
        <v>11</v>
      </c>
      <c r="L77">
        <v>12</v>
      </c>
      <c r="N77" s="20"/>
      <c r="T77" s="6"/>
    </row>
    <row r="78" spans="2:22">
      <c r="B78" t="s">
        <v>18</v>
      </c>
      <c r="C78">
        <v>774.60073</v>
      </c>
      <c r="D78">
        <v>832.60730999999998</v>
      </c>
      <c r="E78" s="17" t="s">
        <v>465</v>
      </c>
      <c r="F78" s="17" t="s">
        <v>0</v>
      </c>
      <c r="G78" s="17" t="s">
        <v>31</v>
      </c>
      <c r="H78">
        <v>832.64260000000002</v>
      </c>
      <c r="I78" s="17" t="s">
        <v>244</v>
      </c>
      <c r="K78">
        <v>9</v>
      </c>
      <c r="N78" s="20">
        <v>0.82982428612285575</v>
      </c>
      <c r="O78" s="20">
        <v>0.82186766733715344</v>
      </c>
      <c r="P78" s="20">
        <v>0.78544002168796445</v>
      </c>
      <c r="Q78" s="20">
        <v>0.82196280050252779</v>
      </c>
      <c r="R78" s="20">
        <v>0.82345837127836319</v>
      </c>
      <c r="T78" s="6">
        <f>AVERAGE(N78:R78)</f>
        <v>0.8165106293857729</v>
      </c>
      <c r="U78" s="1">
        <f>_xlfn.STDEV.P(N78:R78)</f>
        <v>1.5807158260287942E-2</v>
      </c>
      <c r="V78" s="11">
        <f>U78/T78</f>
        <v>1.9359402916994495E-2</v>
      </c>
    </row>
    <row r="79" spans="2:22">
      <c r="B79" t="s">
        <v>18</v>
      </c>
      <c r="C79">
        <v>774.60073</v>
      </c>
      <c r="D79">
        <v>832.60730999999998</v>
      </c>
      <c r="E79" s="17" t="s">
        <v>465</v>
      </c>
      <c r="F79" s="17" t="s">
        <v>0</v>
      </c>
      <c r="G79" s="17" t="s">
        <v>31</v>
      </c>
      <c r="H79">
        <v>832.64260000000002</v>
      </c>
      <c r="I79" s="17" t="s">
        <v>268</v>
      </c>
      <c r="K79">
        <v>11</v>
      </c>
      <c r="N79" s="20">
        <v>0.1701757138771442</v>
      </c>
      <c r="O79" s="20">
        <v>0.17813233266284659</v>
      </c>
      <c r="P79" s="20">
        <v>0.21455997831203555</v>
      </c>
      <c r="Q79" s="20">
        <v>0.17803719949747213</v>
      </c>
      <c r="R79" s="20">
        <v>0.17654162872163684</v>
      </c>
      <c r="T79" s="6">
        <f>AVERAGE(N79:R79)</f>
        <v>0.18348937061422704</v>
      </c>
      <c r="U79" s="1">
        <f>_xlfn.STDEV.P(N79:R79)</f>
        <v>1.5807158260287953E-2</v>
      </c>
      <c r="V79" s="11">
        <f>U79/T79</f>
        <v>8.6147541993161797E-2</v>
      </c>
    </row>
    <row r="80" spans="2:22">
      <c r="B80" s="1" t="s">
        <v>18</v>
      </c>
      <c r="C80" s="1">
        <v>774.60073</v>
      </c>
      <c r="D80" s="1">
        <v>832.60730999999998</v>
      </c>
      <c r="E80" s="2" t="s">
        <v>269</v>
      </c>
      <c r="F80" s="2" t="s">
        <v>1</v>
      </c>
      <c r="G80" s="2" t="s">
        <v>37</v>
      </c>
      <c r="H80" s="1">
        <v>832.64260000000002</v>
      </c>
      <c r="I80" s="1"/>
      <c r="J80" s="2" t="s">
        <v>235</v>
      </c>
      <c r="K80" s="1"/>
      <c r="L80" s="1">
        <v>9</v>
      </c>
      <c r="N80" s="6"/>
      <c r="O80" s="6"/>
      <c r="P80" s="1"/>
      <c r="Q80" s="1"/>
      <c r="R80" s="1"/>
      <c r="T80" s="6"/>
    </row>
    <row r="81" spans="2:22">
      <c r="B81" t="s">
        <v>466</v>
      </c>
      <c r="C81">
        <v>778.53499999999997</v>
      </c>
      <c r="D81">
        <v>836.54157999999995</v>
      </c>
      <c r="H81">
        <v>836.57686999999999</v>
      </c>
      <c r="P81" s="20"/>
      <c r="Q81" s="20"/>
      <c r="R81" s="20"/>
      <c r="T81" s="6"/>
    </row>
    <row r="82" spans="2:22">
      <c r="B82" t="s">
        <v>19</v>
      </c>
      <c r="C82">
        <v>780.55377999999996</v>
      </c>
      <c r="D82">
        <v>838.56035999999995</v>
      </c>
      <c r="E82" s="17" t="s">
        <v>152</v>
      </c>
      <c r="F82" s="17" t="s">
        <v>1</v>
      </c>
      <c r="G82" s="17" t="s">
        <v>91</v>
      </c>
      <c r="H82">
        <v>838.59564999999998</v>
      </c>
      <c r="I82" s="17" t="s">
        <v>274</v>
      </c>
      <c r="L82" t="s">
        <v>110</v>
      </c>
      <c r="T82" s="6"/>
    </row>
    <row r="83" spans="2:22">
      <c r="B83" t="s">
        <v>19</v>
      </c>
      <c r="C83">
        <v>780.55377999999996</v>
      </c>
      <c r="D83">
        <v>838.56035999999995</v>
      </c>
      <c r="E83" s="17" t="s">
        <v>149</v>
      </c>
      <c r="F83" s="17" t="s">
        <v>27</v>
      </c>
      <c r="G83" s="17" t="s">
        <v>32</v>
      </c>
      <c r="H83">
        <v>838.59564999999998</v>
      </c>
      <c r="I83" s="17" t="s">
        <v>270</v>
      </c>
      <c r="J83" s="17" t="s">
        <v>271</v>
      </c>
      <c r="K83">
        <v>9</v>
      </c>
      <c r="L83" t="s">
        <v>40</v>
      </c>
      <c r="T83" s="6"/>
    </row>
    <row r="84" spans="2:22">
      <c r="B84" t="s">
        <v>19</v>
      </c>
      <c r="C84">
        <v>780.55377999999996</v>
      </c>
      <c r="D84">
        <v>838.56035999999995</v>
      </c>
      <c r="E84" s="17" t="s">
        <v>154</v>
      </c>
      <c r="F84" s="17" t="s">
        <v>29</v>
      </c>
      <c r="G84" s="17" t="s">
        <v>28</v>
      </c>
      <c r="H84">
        <v>838.59564999999998</v>
      </c>
      <c r="I84" t="s">
        <v>275</v>
      </c>
      <c r="J84" t="s">
        <v>276</v>
      </c>
      <c r="K84" t="s">
        <v>39</v>
      </c>
      <c r="L84" t="s">
        <v>38</v>
      </c>
      <c r="T84" s="6"/>
    </row>
    <row r="85" spans="2:22">
      <c r="B85" t="s">
        <v>74</v>
      </c>
      <c r="C85">
        <v>782.56943000000001</v>
      </c>
      <c r="D85">
        <v>840.57601</v>
      </c>
      <c r="E85" s="17" t="s">
        <v>157</v>
      </c>
      <c r="F85" s="17" t="s">
        <v>1</v>
      </c>
      <c r="G85" s="17" t="s">
        <v>32</v>
      </c>
      <c r="H85">
        <v>840.61130000000003</v>
      </c>
      <c r="I85" s="17" t="s">
        <v>278</v>
      </c>
      <c r="L85" t="s">
        <v>40</v>
      </c>
      <c r="T85" s="6"/>
    </row>
    <row r="86" spans="2:22">
      <c r="B86" t="s">
        <v>74</v>
      </c>
      <c r="C86">
        <v>782.56943000000001</v>
      </c>
      <c r="D86">
        <v>840.57601</v>
      </c>
      <c r="E86" s="17" t="s">
        <v>159</v>
      </c>
      <c r="F86" s="17" t="s">
        <v>28</v>
      </c>
      <c r="G86" s="17" t="s">
        <v>28</v>
      </c>
      <c r="H86">
        <v>840.61130000000003</v>
      </c>
      <c r="I86" t="s">
        <v>279</v>
      </c>
      <c r="K86" t="s">
        <v>38</v>
      </c>
      <c r="L86" t="s">
        <v>38</v>
      </c>
      <c r="N86" s="20"/>
      <c r="T86" s="6"/>
    </row>
    <row r="87" spans="2:22">
      <c r="B87" s="1" t="s">
        <v>20</v>
      </c>
      <c r="C87" s="1">
        <v>784.58507999999995</v>
      </c>
      <c r="D87" s="1">
        <v>842.59165999999993</v>
      </c>
      <c r="E87" s="2" t="s">
        <v>164</v>
      </c>
      <c r="F87" s="2" t="s">
        <v>1</v>
      </c>
      <c r="G87" s="2" t="s">
        <v>92</v>
      </c>
      <c r="H87" s="1">
        <v>842.62694999999997</v>
      </c>
      <c r="I87" s="2" t="s">
        <v>282</v>
      </c>
      <c r="J87" s="1"/>
      <c r="K87" s="1"/>
      <c r="L87" s="1" t="s">
        <v>111</v>
      </c>
      <c r="N87" s="20">
        <v>0.9203178759103684</v>
      </c>
      <c r="O87" s="6">
        <v>0.90621222340108698</v>
      </c>
      <c r="P87" s="6">
        <v>0.9217875516864853</v>
      </c>
      <c r="Q87" s="6">
        <v>0.92593512378056142</v>
      </c>
      <c r="R87" s="6">
        <v>0.91213198264749629</v>
      </c>
      <c r="T87" s="6">
        <f>AVERAGE(N87:R87)</f>
        <v>0.91727695148519961</v>
      </c>
      <c r="U87" s="1">
        <f>_xlfn.STDEV.P(N87:R87)</f>
        <v>7.1197695882364957E-3</v>
      </c>
      <c r="V87" s="11">
        <f>U87/T87</f>
        <v>7.7618537964009599E-3</v>
      </c>
    </row>
    <row r="88" spans="2:22">
      <c r="B88" s="1" t="s">
        <v>20</v>
      </c>
      <c r="C88" s="1">
        <v>784.58507999999995</v>
      </c>
      <c r="D88" s="1">
        <v>842.59165999999993</v>
      </c>
      <c r="E88" s="2" t="s">
        <v>164</v>
      </c>
      <c r="F88" s="2" t="s">
        <v>1</v>
      </c>
      <c r="G88" s="2" t="s">
        <v>92</v>
      </c>
      <c r="H88" s="1">
        <v>842.62694999999997</v>
      </c>
      <c r="I88" s="2" t="s">
        <v>467</v>
      </c>
      <c r="J88" s="1"/>
      <c r="K88" s="1"/>
      <c r="L88" s="1" t="s">
        <v>114</v>
      </c>
      <c r="N88" s="20">
        <v>7.9682124089631559E-2</v>
      </c>
      <c r="O88" s="6">
        <v>9.378777659891302E-2</v>
      </c>
      <c r="P88" s="6">
        <v>7.8212448313514746E-2</v>
      </c>
      <c r="Q88" s="6">
        <v>7.4064876219438469E-2</v>
      </c>
      <c r="R88" s="6">
        <v>8.7868017352503658E-2</v>
      </c>
      <c r="T88" s="6">
        <f>AVERAGE(N88:R88)</f>
        <v>8.2723048514800293E-2</v>
      </c>
      <c r="U88" s="1">
        <f>_xlfn.STDEV.P(N88:R88)</f>
        <v>7.1197695882365131E-3</v>
      </c>
      <c r="V88" s="11">
        <f>U88/T88</f>
        <v>8.6067543641874952E-2</v>
      </c>
    </row>
    <row r="89" spans="2:22">
      <c r="B89" t="s">
        <v>20</v>
      </c>
      <c r="C89">
        <v>784.58507999999995</v>
      </c>
      <c r="D89">
        <v>842.59165999999993</v>
      </c>
      <c r="E89" s="17" t="s">
        <v>161</v>
      </c>
      <c r="F89" s="17" t="s">
        <v>28</v>
      </c>
      <c r="G89" s="17" t="s">
        <v>0</v>
      </c>
      <c r="H89">
        <v>842.62694999999997</v>
      </c>
      <c r="I89" s="17" t="s">
        <v>280</v>
      </c>
      <c r="J89" s="17" t="s">
        <v>254</v>
      </c>
      <c r="K89" s="17" t="s">
        <v>38</v>
      </c>
      <c r="L89">
        <v>9</v>
      </c>
      <c r="N89" s="20">
        <v>0.65128454712863471</v>
      </c>
      <c r="O89" s="20">
        <v>0.6133128913797844</v>
      </c>
      <c r="P89" s="20">
        <v>0.64770803204213045</v>
      </c>
      <c r="Q89" s="20">
        <v>0.65359501795278308</v>
      </c>
      <c r="R89" s="20">
        <v>0.66083253779631546</v>
      </c>
      <c r="T89" s="6">
        <f>AVERAGE(N89:R89)</f>
        <v>0.6453466052599296</v>
      </c>
      <c r="U89" s="1">
        <f>_xlfn.STDEV.P(N89:R89)</f>
        <v>1.6582187633192098E-2</v>
      </c>
      <c r="V89" s="11">
        <f>U89/T89</f>
        <v>2.5695010244166705E-2</v>
      </c>
    </row>
    <row r="90" spans="2:22">
      <c r="B90" t="s">
        <v>20</v>
      </c>
      <c r="C90">
        <v>784.58507999999995</v>
      </c>
      <c r="D90">
        <v>842.59165999999993</v>
      </c>
      <c r="E90" s="17" t="s">
        <v>161</v>
      </c>
      <c r="F90" s="17" t="s">
        <v>28</v>
      </c>
      <c r="G90" s="17" t="s">
        <v>0</v>
      </c>
      <c r="H90">
        <v>842.62694999999997</v>
      </c>
      <c r="I90" s="17" t="s">
        <v>280</v>
      </c>
      <c r="J90" s="17" t="s">
        <v>252</v>
      </c>
      <c r="K90" s="17" t="s">
        <v>38</v>
      </c>
      <c r="L90">
        <v>11</v>
      </c>
      <c r="N90" s="20">
        <v>0.34871545287136541</v>
      </c>
      <c r="O90" s="20">
        <v>0.38668710862021555</v>
      </c>
      <c r="P90" s="20">
        <v>0.35229196795786949</v>
      </c>
      <c r="Q90" s="20">
        <v>0.34640498204721687</v>
      </c>
      <c r="R90" s="20">
        <v>0.33916746220368449</v>
      </c>
      <c r="T90" s="6">
        <f>AVERAGE(N90:R90)</f>
        <v>0.35465339474007035</v>
      </c>
      <c r="U90" s="1">
        <f>_xlfn.STDEV.P(N90:R90)</f>
        <v>1.6582187633192084E-2</v>
      </c>
      <c r="V90" s="11">
        <f>U90/T90</f>
        <v>4.6756038089936697E-2</v>
      </c>
    </row>
    <row r="91" spans="2:22">
      <c r="B91" t="s">
        <v>21</v>
      </c>
      <c r="C91">
        <v>786.60073</v>
      </c>
      <c r="D91">
        <v>844.60730999999998</v>
      </c>
      <c r="E91" s="17" t="s">
        <v>167</v>
      </c>
      <c r="F91" s="17" t="s">
        <v>28</v>
      </c>
      <c r="G91" s="17" t="s">
        <v>33</v>
      </c>
      <c r="H91">
        <v>844.64260000000002</v>
      </c>
      <c r="I91" s="17" t="s">
        <v>284</v>
      </c>
      <c r="J91" s="17"/>
      <c r="K91" s="17" t="s">
        <v>38</v>
      </c>
      <c r="N91" s="20"/>
      <c r="O91" s="20"/>
      <c r="P91" s="20"/>
      <c r="Q91" s="20"/>
      <c r="R91" s="20"/>
      <c r="T91" s="6"/>
    </row>
    <row r="92" spans="2:22">
      <c r="B92" t="s">
        <v>21</v>
      </c>
      <c r="C92">
        <v>786.60073</v>
      </c>
      <c r="D92">
        <v>844.60730999999998</v>
      </c>
      <c r="E92" s="17" t="s">
        <v>169</v>
      </c>
      <c r="F92" s="17" t="s">
        <v>0</v>
      </c>
      <c r="G92" s="17" t="s">
        <v>0</v>
      </c>
      <c r="H92">
        <v>844.64260000000002</v>
      </c>
      <c r="I92" s="17" t="s">
        <v>260</v>
      </c>
      <c r="J92" s="17"/>
      <c r="K92" s="17" t="s">
        <v>108</v>
      </c>
      <c r="L92">
        <v>9</v>
      </c>
      <c r="N92" s="20">
        <v>0.7332285000578378</v>
      </c>
      <c r="O92" s="20">
        <v>0.71851568881985184</v>
      </c>
      <c r="P92" s="20">
        <v>0.73417954991675483</v>
      </c>
      <c r="Q92" s="20">
        <v>0.74282695122191322</v>
      </c>
      <c r="R92" s="20">
        <v>0.72787267589069005</v>
      </c>
      <c r="T92" s="6">
        <f>AVERAGE(N92:R92)</f>
        <v>0.73132467318140959</v>
      </c>
      <c r="U92" s="1">
        <f>_xlfn.STDEV.P(N92:R92)</f>
        <v>8.0007955072010691E-3</v>
      </c>
      <c r="V92" s="11">
        <f>U92/T92</f>
        <v>1.0940141636950382E-2</v>
      </c>
    </row>
    <row r="93" spans="2:22">
      <c r="B93" t="s">
        <v>21</v>
      </c>
      <c r="C93">
        <v>786.60073</v>
      </c>
      <c r="D93">
        <v>844.60730999999998</v>
      </c>
      <c r="E93" s="17" t="s">
        <v>169</v>
      </c>
      <c r="F93" s="17" t="s">
        <v>0</v>
      </c>
      <c r="G93" s="17" t="s">
        <v>0</v>
      </c>
      <c r="H93">
        <v>844.64260000000002</v>
      </c>
      <c r="I93" s="17" t="s">
        <v>285</v>
      </c>
      <c r="J93" s="17"/>
      <c r="K93" s="17" t="s">
        <v>43</v>
      </c>
      <c r="L93">
        <v>11</v>
      </c>
      <c r="N93" s="20">
        <v>0.26677149994216226</v>
      </c>
      <c r="O93" s="20">
        <v>0.28148431118014822</v>
      </c>
      <c r="P93" s="20">
        <v>0.26582045008324517</v>
      </c>
      <c r="Q93" s="20">
        <v>0.25717304877808683</v>
      </c>
      <c r="R93" s="20">
        <v>0.27212732410931001</v>
      </c>
      <c r="T93" s="6">
        <f>AVERAGE(N93:R93)</f>
        <v>0.26867532681859052</v>
      </c>
      <c r="U93" s="1">
        <f>_xlfn.STDEV.P(N93:R93)</f>
        <v>8.0007955072010726E-3</v>
      </c>
      <c r="V93" s="11">
        <f>U93/T93</f>
        <v>2.9778676002516623E-2</v>
      </c>
    </row>
    <row r="94" spans="2:22">
      <c r="B94" t="s">
        <v>22</v>
      </c>
      <c r="C94">
        <v>788.61638000000005</v>
      </c>
      <c r="D94">
        <v>846.62296000000003</v>
      </c>
      <c r="E94" s="17" t="s">
        <v>171</v>
      </c>
      <c r="F94" s="17" t="s">
        <v>0</v>
      </c>
      <c r="G94" s="17" t="s">
        <v>33</v>
      </c>
      <c r="H94">
        <v>846.65825000000007</v>
      </c>
      <c r="I94" s="17" t="s">
        <v>235</v>
      </c>
      <c r="K94">
        <v>9</v>
      </c>
      <c r="N94" s="20">
        <v>0.86526300377021725</v>
      </c>
      <c r="O94" s="20">
        <v>0.84624037804599661</v>
      </c>
      <c r="P94" s="20">
        <v>0.85370398137661052</v>
      </c>
      <c r="Q94" s="20">
        <v>0.85095996092139747</v>
      </c>
      <c r="R94" s="20">
        <v>0.85167397762573926</v>
      </c>
      <c r="T94" s="6">
        <f>AVERAGE(N94:R94)</f>
        <v>0.85356826034799216</v>
      </c>
      <c r="U94" s="1">
        <f>_xlfn.STDEV.P(N94:R94)</f>
        <v>6.3383725966810424E-3</v>
      </c>
      <c r="V94" s="11">
        <f>U94/T94</f>
        <v>7.4257360437663704E-3</v>
      </c>
    </row>
    <row r="95" spans="2:22">
      <c r="B95" t="s">
        <v>22</v>
      </c>
      <c r="C95">
        <v>788.61638000000005</v>
      </c>
      <c r="D95">
        <v>846.62296000000003</v>
      </c>
      <c r="E95" s="17" t="s">
        <v>171</v>
      </c>
      <c r="F95" s="17" t="s">
        <v>0</v>
      </c>
      <c r="G95" s="17" t="s">
        <v>33</v>
      </c>
      <c r="H95">
        <v>846.65825000000007</v>
      </c>
      <c r="I95" s="17" t="s">
        <v>286</v>
      </c>
      <c r="K95">
        <v>11</v>
      </c>
      <c r="N95" s="20">
        <v>0.13473699622978264</v>
      </c>
      <c r="O95" s="20">
        <v>0.15375962195400347</v>
      </c>
      <c r="P95" s="20">
        <v>0.14629601862338945</v>
      </c>
      <c r="Q95" s="20">
        <v>0.1490400390786025</v>
      </c>
      <c r="R95" s="20">
        <v>0.14832602237426071</v>
      </c>
      <c r="T95" s="6">
        <f>AVERAGE(N95:R95)</f>
        <v>0.14643173965200779</v>
      </c>
      <c r="U95" s="1">
        <f>_xlfn.STDEV.P(N95:R95)</f>
        <v>6.3383725966810996E-3</v>
      </c>
      <c r="V95" s="11">
        <f>U95/T95</f>
        <v>4.3285510448377654E-2</v>
      </c>
    </row>
    <row r="96" spans="2:22">
      <c r="B96" t="s">
        <v>349</v>
      </c>
      <c r="C96">
        <v>792.59019999999998</v>
      </c>
      <c r="D96">
        <v>850.59677999999997</v>
      </c>
      <c r="E96" s="17" t="s">
        <v>188</v>
      </c>
      <c r="F96" s="17" t="s">
        <v>1</v>
      </c>
      <c r="G96" s="17" t="s">
        <v>35</v>
      </c>
      <c r="H96">
        <v>850.63207</v>
      </c>
      <c r="Q96" s="20"/>
      <c r="T96" s="6"/>
    </row>
    <row r="97" spans="2:22">
      <c r="B97" t="s">
        <v>349</v>
      </c>
      <c r="C97">
        <v>792.59019999999998</v>
      </c>
      <c r="D97">
        <v>850.59677999999997</v>
      </c>
      <c r="E97" s="17" t="s">
        <v>190</v>
      </c>
      <c r="F97" s="17" t="s">
        <v>28</v>
      </c>
      <c r="G97" s="17" t="s">
        <v>32</v>
      </c>
      <c r="H97">
        <v>850.63207</v>
      </c>
      <c r="O97" s="20"/>
      <c r="Q97" s="20"/>
      <c r="T97" s="6"/>
    </row>
    <row r="98" spans="2:22">
      <c r="B98" t="s">
        <v>75</v>
      </c>
      <c r="C98">
        <v>792.55378194041202</v>
      </c>
      <c r="D98">
        <v>850.56036194041201</v>
      </c>
      <c r="E98" s="17" t="s">
        <v>468</v>
      </c>
      <c r="F98" s="17" t="s">
        <v>36</v>
      </c>
      <c r="G98" s="17" t="s">
        <v>35</v>
      </c>
      <c r="H98">
        <v>850.59565194041204</v>
      </c>
      <c r="O98" s="20"/>
      <c r="Q98" s="20"/>
      <c r="T98" s="6"/>
    </row>
    <row r="99" spans="2:22">
      <c r="B99" t="s">
        <v>350</v>
      </c>
      <c r="C99">
        <v>794.60239999999999</v>
      </c>
      <c r="D99">
        <v>852.60897999999997</v>
      </c>
      <c r="E99" s="17"/>
      <c r="F99" s="17" t="s">
        <v>0</v>
      </c>
      <c r="G99" s="17" t="s">
        <v>32</v>
      </c>
      <c r="H99">
        <v>852.64427000000001</v>
      </c>
      <c r="I99" s="17" t="s">
        <v>287</v>
      </c>
      <c r="J99" s="17" t="s">
        <v>288</v>
      </c>
      <c r="K99">
        <v>9</v>
      </c>
      <c r="L99" s="17" t="s">
        <v>40</v>
      </c>
      <c r="O99" s="20"/>
      <c r="P99" s="20"/>
      <c r="T99" s="6"/>
    </row>
    <row r="100" spans="2:22">
      <c r="B100" t="s">
        <v>76</v>
      </c>
      <c r="C100" s="1">
        <v>794.56943200481203</v>
      </c>
      <c r="D100">
        <v>852.57601200481201</v>
      </c>
      <c r="E100" s="17"/>
      <c r="H100">
        <v>852.61130200481205</v>
      </c>
      <c r="I100" s="17"/>
      <c r="J100" s="17"/>
      <c r="L100" s="17"/>
      <c r="P100" s="20"/>
      <c r="T100" s="6"/>
    </row>
    <row r="101" spans="2:22">
      <c r="B101" t="s">
        <v>351</v>
      </c>
      <c r="C101" s="1">
        <v>796.62146757801202</v>
      </c>
      <c r="D101">
        <v>854.628047578012</v>
      </c>
      <c r="E101" s="17" t="s">
        <v>199</v>
      </c>
      <c r="F101" s="17" t="s">
        <v>33</v>
      </c>
      <c r="G101" s="17" t="s">
        <v>32</v>
      </c>
      <c r="H101">
        <v>854.66333757801203</v>
      </c>
      <c r="I101" s="17"/>
      <c r="P101" s="20"/>
      <c r="T101" s="6"/>
    </row>
    <row r="102" spans="2:22">
      <c r="B102" t="s">
        <v>77</v>
      </c>
      <c r="C102">
        <v>796.58507999999995</v>
      </c>
      <c r="D102">
        <v>854.59165999999993</v>
      </c>
      <c r="E102" s="17" t="s">
        <v>182</v>
      </c>
      <c r="F102" s="17" t="s">
        <v>31</v>
      </c>
      <c r="G102" s="17" t="s">
        <v>32</v>
      </c>
      <c r="H102">
        <v>854.62694999999997</v>
      </c>
      <c r="I102" s="17" t="s">
        <v>469</v>
      </c>
      <c r="L102" t="s">
        <v>40</v>
      </c>
      <c r="P102" s="20"/>
      <c r="T102" s="6"/>
    </row>
    <row r="103" spans="2:22">
      <c r="B103" s="1" t="s">
        <v>78</v>
      </c>
      <c r="C103" s="1">
        <v>798.60069999999996</v>
      </c>
      <c r="D103" s="1">
        <v>856.60727999999995</v>
      </c>
      <c r="E103" s="2"/>
      <c r="F103" s="2" t="s">
        <v>31</v>
      </c>
      <c r="G103" s="2" t="s">
        <v>92</v>
      </c>
      <c r="H103" s="1">
        <v>856.64256999999998</v>
      </c>
      <c r="I103" s="2" t="s">
        <v>258</v>
      </c>
      <c r="J103" s="1"/>
      <c r="K103" s="1"/>
      <c r="L103" s="1" t="s">
        <v>111</v>
      </c>
      <c r="N103" s="6">
        <v>0.74821215219133586</v>
      </c>
      <c r="O103" s="6">
        <v>0.74223972857605314</v>
      </c>
      <c r="P103" s="6">
        <v>0.73107431271848988</v>
      </c>
      <c r="Q103" s="6">
        <v>0.73751458483486554</v>
      </c>
      <c r="R103" s="6">
        <v>0.7489879820610118</v>
      </c>
      <c r="T103" s="6">
        <f>AVERAGE(N103:R103)</f>
        <v>0.74160575207635115</v>
      </c>
      <c r="U103" s="1">
        <f>_xlfn.STDEV.P(N103:R103)</f>
        <v>6.7259591520315003E-3</v>
      </c>
      <c r="V103" s="11">
        <f>U103/T103</f>
        <v>9.0694538617049954E-3</v>
      </c>
    </row>
    <row r="104" spans="2:22">
      <c r="B104" s="1" t="s">
        <v>78</v>
      </c>
      <c r="C104" s="1">
        <v>798.60069999999996</v>
      </c>
      <c r="D104" s="1">
        <v>856.60727999999995</v>
      </c>
      <c r="E104" s="2"/>
      <c r="F104" s="2" t="s">
        <v>31</v>
      </c>
      <c r="G104" s="2" t="s">
        <v>92</v>
      </c>
      <c r="H104" s="1">
        <v>856.64256999999998</v>
      </c>
      <c r="I104" s="2" t="s">
        <v>257</v>
      </c>
      <c r="J104" s="1"/>
      <c r="K104" s="1"/>
      <c r="L104" s="1" t="s">
        <v>114</v>
      </c>
      <c r="N104" s="6">
        <v>0.25178784780866414</v>
      </c>
      <c r="O104" s="6">
        <v>0.25776027142394686</v>
      </c>
      <c r="P104" s="6">
        <v>0.26892568728151012</v>
      </c>
      <c r="Q104" s="6">
        <v>0.26248541516513435</v>
      </c>
      <c r="R104" s="6">
        <v>0.25101201793898814</v>
      </c>
      <c r="T104" s="6">
        <f>AVERAGE(N104:R104)</f>
        <v>0.25839424792364868</v>
      </c>
      <c r="U104" s="1">
        <f>_xlfn.STDEV.P(N104:R104)</f>
        <v>6.7259591520314986E-3</v>
      </c>
      <c r="V104" s="11">
        <f>U104/T104</f>
        <v>2.6029833117720603E-2</v>
      </c>
    </row>
    <row r="105" spans="2:22">
      <c r="B105" t="s">
        <v>78</v>
      </c>
      <c r="C105">
        <v>798.60069999999996</v>
      </c>
      <c r="D105">
        <v>856.60727999999995</v>
      </c>
      <c r="E105" s="17"/>
      <c r="F105" s="17" t="s">
        <v>33</v>
      </c>
      <c r="G105" s="17" t="s">
        <v>470</v>
      </c>
      <c r="H105">
        <v>856.64256999999998</v>
      </c>
      <c r="I105" s="17" t="s">
        <v>282</v>
      </c>
      <c r="L105" t="s">
        <v>41</v>
      </c>
      <c r="T105" s="6"/>
    </row>
    <row r="106" spans="2:22">
      <c r="B106" t="s">
        <v>79</v>
      </c>
      <c r="C106">
        <v>800.61638000000005</v>
      </c>
      <c r="D106">
        <v>858.62296000000003</v>
      </c>
      <c r="E106" s="17"/>
      <c r="H106">
        <v>858.65825000000007</v>
      </c>
      <c r="I106" s="17"/>
      <c r="J106" t="s">
        <v>471</v>
      </c>
      <c r="N106" s="20"/>
      <c r="R106" s="1"/>
      <c r="T106" s="6"/>
    </row>
    <row r="107" spans="2:22">
      <c r="B107" t="s">
        <v>80</v>
      </c>
      <c r="C107">
        <v>804.55377999999996</v>
      </c>
      <c r="D107">
        <v>862.56035999999995</v>
      </c>
      <c r="E107" s="17"/>
      <c r="F107" s="17" t="s">
        <v>27</v>
      </c>
      <c r="G107" s="17" t="s">
        <v>35</v>
      </c>
      <c r="H107">
        <v>862.59564999999998</v>
      </c>
      <c r="I107" s="17" t="s">
        <v>291</v>
      </c>
      <c r="J107" t="s">
        <v>292</v>
      </c>
      <c r="K107">
        <v>9</v>
      </c>
      <c r="L107" t="s">
        <v>42</v>
      </c>
      <c r="N107" s="20"/>
      <c r="R107" s="1"/>
      <c r="T107" s="6"/>
    </row>
    <row r="108" spans="2:22">
      <c r="B108" t="s">
        <v>81</v>
      </c>
      <c r="C108">
        <v>806.56943000000001</v>
      </c>
      <c r="D108">
        <v>864.57601</v>
      </c>
      <c r="E108" s="17" t="s">
        <v>188</v>
      </c>
      <c r="F108" s="17" t="s">
        <v>1</v>
      </c>
      <c r="G108" s="17" t="s">
        <v>35</v>
      </c>
      <c r="H108">
        <v>864.61130000000003</v>
      </c>
      <c r="J108" t="s">
        <v>293</v>
      </c>
      <c r="L108" t="s">
        <v>42</v>
      </c>
      <c r="N108" s="20"/>
      <c r="T108" s="6"/>
    </row>
    <row r="109" spans="2:22">
      <c r="B109" t="s">
        <v>81</v>
      </c>
      <c r="C109">
        <v>806.56943000000001</v>
      </c>
      <c r="D109">
        <v>864.57601</v>
      </c>
      <c r="E109" s="17" t="s">
        <v>190</v>
      </c>
      <c r="F109" s="17" t="s">
        <v>28</v>
      </c>
      <c r="G109" s="17" t="s">
        <v>32</v>
      </c>
      <c r="H109">
        <v>864.61130000000003</v>
      </c>
      <c r="I109" s="17" t="s">
        <v>472</v>
      </c>
      <c r="J109" s="17" t="s">
        <v>295</v>
      </c>
      <c r="K109" s="17" t="s">
        <v>38</v>
      </c>
      <c r="L109" t="s">
        <v>40</v>
      </c>
      <c r="N109" s="20"/>
      <c r="T109" s="6"/>
    </row>
    <row r="110" spans="2:22">
      <c r="B110" t="s">
        <v>23</v>
      </c>
      <c r="C110">
        <v>808.58507999999995</v>
      </c>
      <c r="D110">
        <v>866.59165999999993</v>
      </c>
      <c r="E110" s="17" t="s">
        <v>193</v>
      </c>
      <c r="F110" s="17" t="s">
        <v>0</v>
      </c>
      <c r="G110" s="17" t="s">
        <v>32</v>
      </c>
      <c r="H110">
        <v>866.62694999999997</v>
      </c>
      <c r="I110" t="s">
        <v>298</v>
      </c>
      <c r="J110" t="s">
        <v>270</v>
      </c>
      <c r="K110">
        <v>9</v>
      </c>
      <c r="L110" t="s">
        <v>40</v>
      </c>
      <c r="N110" s="20">
        <v>0.71150490034470992</v>
      </c>
      <c r="O110" s="20">
        <v>0.65917537125406123</v>
      </c>
      <c r="P110" s="20">
        <v>0.67374040671457835</v>
      </c>
      <c r="Q110" s="20">
        <v>0.68554120394463369</v>
      </c>
      <c r="R110" s="20">
        <v>0.68546748146456771</v>
      </c>
      <c r="T110" s="6">
        <f>AVERAGE(N110:R110)</f>
        <v>0.68308587274451027</v>
      </c>
      <c r="U110" s="1">
        <f>_xlfn.STDEV.P(N110:R110)</f>
        <v>1.7195299694858709E-2</v>
      </c>
      <c r="V110" s="11">
        <f>U110/T110</f>
        <v>2.5172969286820758E-2</v>
      </c>
    </row>
    <row r="111" spans="2:22">
      <c r="B111" t="s">
        <v>23</v>
      </c>
      <c r="C111">
        <v>808.58507999999995</v>
      </c>
      <c r="D111">
        <v>866.59165999999993</v>
      </c>
      <c r="E111" s="17" t="s">
        <v>193</v>
      </c>
      <c r="F111" s="17" t="s">
        <v>0</v>
      </c>
      <c r="G111" s="17" t="s">
        <v>32</v>
      </c>
      <c r="H111">
        <v>866.62694999999997</v>
      </c>
      <c r="I111" t="s">
        <v>298</v>
      </c>
      <c r="J111" t="s">
        <v>299</v>
      </c>
      <c r="K111">
        <v>11</v>
      </c>
      <c r="L111" t="s">
        <v>40</v>
      </c>
      <c r="N111" s="20">
        <v>0.28849509965529013</v>
      </c>
      <c r="O111" s="20">
        <v>0.34082462874593872</v>
      </c>
      <c r="P111" s="20">
        <v>0.3262595932854217</v>
      </c>
      <c r="Q111" s="20">
        <v>0.31445879605536647</v>
      </c>
      <c r="R111" s="20">
        <v>0.31453251853543235</v>
      </c>
      <c r="T111" s="6">
        <f>AVERAGE(N111:R111)</f>
        <v>0.3169141272554899</v>
      </c>
      <c r="U111" s="1">
        <f>_xlfn.STDEV.P(N111:R111)</f>
        <v>1.7195299694858675E-2</v>
      </c>
      <c r="V111" s="11">
        <f>U111/T111</f>
        <v>5.425854582050918E-2</v>
      </c>
    </row>
    <row r="112" spans="2:22">
      <c r="B112" t="s">
        <v>23</v>
      </c>
      <c r="C112">
        <v>808.58507999999995</v>
      </c>
      <c r="D112">
        <v>866.59165999999993</v>
      </c>
      <c r="E112" s="17" t="s">
        <v>196</v>
      </c>
      <c r="F112" s="17" t="s">
        <v>1</v>
      </c>
      <c r="G112" s="17" t="s">
        <v>95</v>
      </c>
      <c r="H112">
        <v>866.62694999999997</v>
      </c>
      <c r="I112" s="17" t="s">
        <v>473</v>
      </c>
      <c r="L112" t="s">
        <v>110</v>
      </c>
      <c r="N112" s="20"/>
      <c r="O112" s="20"/>
      <c r="Q112" s="20"/>
      <c r="R112" s="20"/>
      <c r="T112" s="6"/>
    </row>
    <row r="113" spans="2:22">
      <c r="B113" t="s">
        <v>23</v>
      </c>
      <c r="C113">
        <v>808.58507999999995</v>
      </c>
      <c r="D113">
        <v>866.59165999999993</v>
      </c>
      <c r="E113" s="17" t="s">
        <v>474</v>
      </c>
      <c r="F113" s="17" t="s">
        <v>28</v>
      </c>
      <c r="G113" s="17" t="s">
        <v>92</v>
      </c>
      <c r="H113">
        <v>866.62694999999997</v>
      </c>
      <c r="I113" t="s">
        <v>475</v>
      </c>
      <c r="J113" t="s">
        <v>476</v>
      </c>
      <c r="K113" t="s">
        <v>38</v>
      </c>
      <c r="L113" t="s">
        <v>111</v>
      </c>
      <c r="N113" s="20"/>
      <c r="O113" s="20"/>
      <c r="Q113" s="20"/>
      <c r="T113" s="6"/>
    </row>
    <row r="114" spans="2:22">
      <c r="B114" t="s">
        <v>82</v>
      </c>
      <c r="C114">
        <v>810.60073</v>
      </c>
      <c r="D114">
        <v>868.60730999999998</v>
      </c>
      <c r="E114" s="17" t="s">
        <v>199</v>
      </c>
      <c r="F114" s="17" t="s">
        <v>33</v>
      </c>
      <c r="G114" s="17" t="s">
        <v>32</v>
      </c>
      <c r="H114">
        <v>868.64260000000002</v>
      </c>
      <c r="I114" t="s">
        <v>477</v>
      </c>
      <c r="K114" t="s">
        <v>40</v>
      </c>
      <c r="N114" s="20"/>
      <c r="O114" s="20"/>
      <c r="Q114" s="20"/>
      <c r="T114" s="6"/>
    </row>
    <row r="115" spans="2:22">
      <c r="B115" t="s">
        <v>83</v>
      </c>
      <c r="C115">
        <v>812.61638000000005</v>
      </c>
      <c r="D115">
        <v>870.62296000000003</v>
      </c>
      <c r="E115" s="17"/>
      <c r="F115" s="17" t="s">
        <v>33</v>
      </c>
      <c r="G115" s="17" t="s">
        <v>92</v>
      </c>
      <c r="H115">
        <v>870.65825000000007</v>
      </c>
      <c r="I115" t="s">
        <v>305</v>
      </c>
      <c r="L115" t="s">
        <v>111</v>
      </c>
      <c r="N115" s="20"/>
      <c r="Q115" s="20"/>
      <c r="T115" s="6"/>
    </row>
    <row r="116" spans="2:22">
      <c r="B116" t="s">
        <v>84</v>
      </c>
      <c r="C116">
        <v>814.62599999999998</v>
      </c>
      <c r="D116">
        <v>872.63257999999996</v>
      </c>
      <c r="E116" s="17" t="s">
        <v>307</v>
      </c>
      <c r="F116" s="17" t="s">
        <v>28</v>
      </c>
      <c r="G116" s="17" t="s">
        <v>100</v>
      </c>
      <c r="H116">
        <v>872.66786999999999</v>
      </c>
      <c r="I116" s="17" t="s">
        <v>478</v>
      </c>
      <c r="K116" s="17" t="s">
        <v>38</v>
      </c>
      <c r="T116" s="6"/>
    </row>
    <row r="117" spans="2:22">
      <c r="B117" t="s">
        <v>84</v>
      </c>
      <c r="C117">
        <v>814.62599999999998</v>
      </c>
      <c r="D117">
        <v>872.63257999999996</v>
      </c>
      <c r="E117" s="17" t="s">
        <v>308</v>
      </c>
      <c r="F117" s="17" t="s">
        <v>33</v>
      </c>
      <c r="G117" s="17" t="s">
        <v>105</v>
      </c>
      <c r="H117">
        <v>872.66786999999999</v>
      </c>
      <c r="I117" s="17" t="s">
        <v>478</v>
      </c>
      <c r="K117" s="17" t="s">
        <v>479</v>
      </c>
      <c r="N117" s="20"/>
      <c r="T117" s="6"/>
    </row>
    <row r="118" spans="2:22">
      <c r="B118" t="s">
        <v>84</v>
      </c>
      <c r="C118">
        <v>814.62599999999998</v>
      </c>
      <c r="D118">
        <v>872.63257999999996</v>
      </c>
      <c r="E118" s="17" t="s">
        <v>480</v>
      </c>
      <c r="F118" s="17" t="s">
        <v>0</v>
      </c>
      <c r="G118" s="17" t="s">
        <v>34</v>
      </c>
      <c r="H118">
        <v>872.66786999999999</v>
      </c>
      <c r="I118" s="17"/>
      <c r="J118" s="17"/>
      <c r="N118" s="20"/>
      <c r="T118" s="6"/>
    </row>
    <row r="119" spans="2:22">
      <c r="B119" t="s">
        <v>434</v>
      </c>
      <c r="C119">
        <v>818.59910000000002</v>
      </c>
      <c r="D119">
        <v>876.60568000000001</v>
      </c>
      <c r="H119">
        <v>876.64097000000004</v>
      </c>
      <c r="N119" s="20"/>
      <c r="T119" s="6"/>
    </row>
    <row r="120" spans="2:22">
      <c r="B120" t="s">
        <v>86</v>
      </c>
      <c r="C120">
        <v>820.58100000000002</v>
      </c>
      <c r="D120">
        <v>878.58758</v>
      </c>
      <c r="H120">
        <v>878.62287000000003</v>
      </c>
      <c r="N120" s="20"/>
      <c r="T120" s="6"/>
    </row>
    <row r="121" spans="2:22">
      <c r="B121" t="s">
        <v>481</v>
      </c>
      <c r="C121">
        <v>822.59400000000005</v>
      </c>
      <c r="D121">
        <v>880.60058000000004</v>
      </c>
      <c r="H121">
        <v>880.63587000000007</v>
      </c>
      <c r="N121" s="20"/>
      <c r="T121" s="6"/>
    </row>
    <row r="122" spans="2:22">
      <c r="B122" t="s">
        <v>87</v>
      </c>
      <c r="C122">
        <v>824.61638000000005</v>
      </c>
      <c r="D122">
        <v>882.62296000000003</v>
      </c>
      <c r="H122">
        <v>882.65825000000007</v>
      </c>
      <c r="N122" s="20"/>
      <c r="T122" s="6"/>
    </row>
    <row r="123" spans="2:22">
      <c r="B123" t="s">
        <v>436</v>
      </c>
      <c r="C123">
        <v>830.56943200481203</v>
      </c>
      <c r="D123">
        <v>888.57601200481201</v>
      </c>
      <c r="E123" s="17"/>
      <c r="F123" s="17" t="s">
        <v>28</v>
      </c>
      <c r="G123" s="17" t="s">
        <v>35</v>
      </c>
      <c r="H123">
        <v>888.61130200481205</v>
      </c>
      <c r="I123" t="s">
        <v>482</v>
      </c>
      <c r="J123" t="s">
        <v>483</v>
      </c>
      <c r="L123" t="s">
        <v>42</v>
      </c>
      <c r="T123" s="6"/>
    </row>
    <row r="124" spans="2:22">
      <c r="B124" t="s">
        <v>24</v>
      </c>
      <c r="C124">
        <v>832.58508206921204</v>
      </c>
      <c r="D124">
        <v>890.59166206921202</v>
      </c>
      <c r="E124" t="s">
        <v>212</v>
      </c>
      <c r="F124" s="17" t="s">
        <v>0</v>
      </c>
      <c r="G124" s="17" t="s">
        <v>35</v>
      </c>
      <c r="H124">
        <v>890.62695206921205</v>
      </c>
      <c r="I124" t="s">
        <v>291</v>
      </c>
      <c r="J124" t="s">
        <v>309</v>
      </c>
      <c r="K124">
        <v>9</v>
      </c>
      <c r="L124" t="s">
        <v>42</v>
      </c>
      <c r="N124" s="20">
        <v>0.76097309550836334</v>
      </c>
      <c r="O124" s="20">
        <v>0.63279562873878936</v>
      </c>
      <c r="P124" s="20">
        <v>0.7630110003952677</v>
      </c>
      <c r="Q124" s="20">
        <v>0.76164985979362376</v>
      </c>
      <c r="R124" s="6">
        <v>0.70007920850965744</v>
      </c>
      <c r="T124" s="6">
        <f>AVERAGE(N124:R124)</f>
        <v>0.72370175858914032</v>
      </c>
      <c r="U124" s="1">
        <f>_xlfn.STDEV.P(N124:R124)</f>
        <v>5.1373878087547745E-2</v>
      </c>
      <c r="V124" s="11">
        <f>U124/T124</f>
        <v>7.0987637487162303E-2</v>
      </c>
    </row>
    <row r="125" spans="2:22">
      <c r="B125" t="s">
        <v>24</v>
      </c>
      <c r="C125">
        <v>832.58508206921204</v>
      </c>
      <c r="D125">
        <v>890.59166206921202</v>
      </c>
      <c r="E125" t="s">
        <v>212</v>
      </c>
      <c r="F125" s="17" t="s">
        <v>0</v>
      </c>
      <c r="G125" s="17" t="s">
        <v>35</v>
      </c>
      <c r="H125">
        <v>890.62695206921205</v>
      </c>
      <c r="I125" t="s">
        <v>310</v>
      </c>
      <c r="J125" t="s">
        <v>309</v>
      </c>
      <c r="K125">
        <v>11</v>
      </c>
      <c r="L125" t="s">
        <v>42</v>
      </c>
      <c r="N125" s="20">
        <v>0.23902690449163677</v>
      </c>
      <c r="O125" s="20">
        <v>0.36720437126121053</v>
      </c>
      <c r="P125" s="20">
        <v>0.23698899960473238</v>
      </c>
      <c r="Q125" s="20">
        <v>0.20454013568269874</v>
      </c>
      <c r="R125" s="6">
        <v>0.29992079149034256</v>
      </c>
      <c r="T125" s="6">
        <f>AVERAGE(N125:R125)</f>
        <v>0.26953624050612424</v>
      </c>
      <c r="U125" s="1">
        <f>_xlfn.STDEV.P(N125:R125)</f>
        <v>5.7752784903000093E-2</v>
      </c>
      <c r="V125" s="11">
        <f>U125/T125</f>
        <v>0.21426723469376233</v>
      </c>
    </row>
    <row r="126" spans="2:22">
      <c r="B126" t="s">
        <v>88</v>
      </c>
      <c r="C126">
        <v>834.60073213361204</v>
      </c>
      <c r="D126">
        <v>892.60731213361203</v>
      </c>
      <c r="E126" s="21" t="s">
        <v>215</v>
      </c>
      <c r="F126" s="17" t="s">
        <v>33</v>
      </c>
      <c r="G126" s="17" t="s">
        <v>35</v>
      </c>
      <c r="H126">
        <v>892.64260213361206</v>
      </c>
      <c r="J126" t="s">
        <v>311</v>
      </c>
      <c r="L126" t="s">
        <v>42</v>
      </c>
      <c r="N126" s="20"/>
      <c r="P126" s="20"/>
      <c r="Q126" s="20"/>
      <c r="R126" s="20"/>
      <c r="T126" s="6"/>
    </row>
    <row r="127" spans="2:22">
      <c r="B127" t="s">
        <v>437</v>
      </c>
      <c r="C127">
        <v>836.61638219801205</v>
      </c>
      <c r="D127">
        <v>894.62296219801203</v>
      </c>
      <c r="E127" t="s">
        <v>217</v>
      </c>
      <c r="F127" s="17" t="s">
        <v>33</v>
      </c>
      <c r="G127" s="17" t="s">
        <v>95</v>
      </c>
      <c r="H127">
        <v>894.65825219801206</v>
      </c>
      <c r="J127" t="s">
        <v>438</v>
      </c>
      <c r="L127" t="s">
        <v>112</v>
      </c>
      <c r="T127" s="6"/>
    </row>
    <row r="128" spans="2:22">
      <c r="B128" t="s">
        <v>437</v>
      </c>
      <c r="C128">
        <v>836.61638219801205</v>
      </c>
      <c r="D128">
        <v>894.62296219801203</v>
      </c>
      <c r="E128" t="s">
        <v>440</v>
      </c>
      <c r="F128" s="17" t="s">
        <v>32</v>
      </c>
      <c r="G128" s="17" t="s">
        <v>34</v>
      </c>
      <c r="H128">
        <v>894.65825219801206</v>
      </c>
      <c r="I128" t="s">
        <v>441</v>
      </c>
      <c r="J128" t="s">
        <v>299</v>
      </c>
      <c r="K128" t="s">
        <v>40</v>
      </c>
      <c r="L128">
        <v>11</v>
      </c>
      <c r="N128" s="7">
        <v>0.80131635167743487</v>
      </c>
      <c r="O128" s="20">
        <v>0.72303558446638505</v>
      </c>
      <c r="P128" s="10">
        <v>0.77071026920984931</v>
      </c>
      <c r="Q128" s="20">
        <v>0.77463732590406098</v>
      </c>
      <c r="R128" s="20">
        <v>0.72436476297923125</v>
      </c>
      <c r="T128" s="6">
        <f>AVERAGE(O128:R128)</f>
        <v>0.74818698563988162</v>
      </c>
      <c r="U128" s="1">
        <f>_xlfn.STDEV.P(O128:R128)</f>
        <v>2.4530644489840728E-2</v>
      </c>
      <c r="V128" s="11">
        <f>U128/T128</f>
        <v>3.278678319813471E-2</v>
      </c>
    </row>
    <row r="129" spans="2:22">
      <c r="B129" t="s">
        <v>437</v>
      </c>
      <c r="C129">
        <v>836.61638219801205</v>
      </c>
      <c r="D129">
        <v>894.62296219801203</v>
      </c>
      <c r="E129" t="s">
        <v>440</v>
      </c>
      <c r="F129" s="17" t="s">
        <v>32</v>
      </c>
      <c r="G129" s="17" t="s">
        <v>34</v>
      </c>
      <c r="H129">
        <v>894.65825219801206</v>
      </c>
      <c r="I129" t="s">
        <v>441</v>
      </c>
      <c r="J129" t="s">
        <v>442</v>
      </c>
      <c r="K129" t="s">
        <v>40</v>
      </c>
      <c r="L129">
        <v>13</v>
      </c>
      <c r="N129" s="7">
        <v>0.16260907514657483</v>
      </c>
      <c r="O129" s="20">
        <v>0.27696441553361484</v>
      </c>
      <c r="P129" s="10">
        <v>0.22928973079015078</v>
      </c>
      <c r="Q129" s="20">
        <v>0.22536267409593891</v>
      </c>
      <c r="R129" s="20">
        <v>0.27563523702076881</v>
      </c>
      <c r="T129" s="6">
        <f>AVERAGE(O129:R129)</f>
        <v>0.25181301436011833</v>
      </c>
      <c r="U129" s="1">
        <f>_xlfn.STDEV.P(O129:R129)</f>
        <v>2.4530644489840721E-2</v>
      </c>
      <c r="V129" s="11">
        <f>U129/T129</f>
        <v>9.7416110728730618E-2</v>
      </c>
    </row>
    <row r="130" spans="2:22">
      <c r="B130" t="s">
        <v>89</v>
      </c>
      <c r="C130">
        <v>838.63202999999999</v>
      </c>
      <c r="D130">
        <v>896.63860999999997</v>
      </c>
      <c r="E130" s="17" t="s">
        <v>199</v>
      </c>
      <c r="F130" s="17" t="s">
        <v>33</v>
      </c>
      <c r="G130" s="17" t="s">
        <v>32</v>
      </c>
      <c r="H130">
        <v>896.6739</v>
      </c>
      <c r="I130" s="17"/>
      <c r="J130" s="17" t="s">
        <v>312</v>
      </c>
      <c r="K130" s="17"/>
      <c r="L130" t="s">
        <v>40</v>
      </c>
      <c r="O130" s="20"/>
      <c r="Q130" s="20"/>
      <c r="R130" s="20"/>
    </row>
    <row r="131" spans="2:22">
      <c r="E131" s="17"/>
      <c r="K131" s="17"/>
      <c r="O131" s="20"/>
      <c r="Q131" s="20"/>
    </row>
    <row r="132" spans="2:22">
      <c r="B132" t="s">
        <v>443</v>
      </c>
      <c r="C132">
        <v>689.55920000000003</v>
      </c>
      <c r="D132">
        <v>747.56578000000002</v>
      </c>
      <c r="E132" s="17"/>
      <c r="H132">
        <v>747.60107000000005</v>
      </c>
      <c r="K132" s="17"/>
      <c r="O132" s="20"/>
      <c r="Q132" s="20"/>
    </row>
    <row r="133" spans="2:22">
      <c r="B133" t="s">
        <v>353</v>
      </c>
      <c r="C133">
        <v>701.55920000000003</v>
      </c>
      <c r="D133">
        <v>759.56578000000002</v>
      </c>
      <c r="E133" s="17"/>
      <c r="F133" s="17" t="s">
        <v>367</v>
      </c>
      <c r="G133" s="17" t="s">
        <v>27</v>
      </c>
      <c r="H133">
        <v>759.60107000000005</v>
      </c>
      <c r="J133" t="s">
        <v>313</v>
      </c>
      <c r="L133" s="17" t="s">
        <v>47</v>
      </c>
      <c r="N133" s="20"/>
      <c r="O133" s="20"/>
      <c r="P133" s="20"/>
      <c r="Q133" s="20"/>
    </row>
    <row r="134" spans="2:22">
      <c r="B134" t="s">
        <v>354</v>
      </c>
      <c r="C134">
        <v>703.57484999999997</v>
      </c>
      <c r="D134">
        <v>761.58142999999995</v>
      </c>
      <c r="E134" s="22">
        <v>449</v>
      </c>
      <c r="F134" s="17" t="s">
        <v>367</v>
      </c>
      <c r="G134" s="17" t="s">
        <v>1</v>
      </c>
      <c r="H134">
        <v>761.61671999999999</v>
      </c>
      <c r="K134" s="17"/>
      <c r="N134" s="20"/>
      <c r="O134" s="20"/>
      <c r="P134" s="20"/>
      <c r="Q134" s="20"/>
      <c r="R134" s="20"/>
    </row>
    <row r="135" spans="2:22">
      <c r="B135" t="s">
        <v>356</v>
      </c>
      <c r="C135">
        <v>729.59050000000002</v>
      </c>
      <c r="D135">
        <v>787.59708000000001</v>
      </c>
      <c r="E135" s="17"/>
      <c r="H135">
        <v>787.63237000000004</v>
      </c>
      <c r="I135" s="17"/>
      <c r="K135" s="17"/>
      <c r="O135" s="20"/>
      <c r="P135" s="20"/>
      <c r="R135" s="20"/>
    </row>
    <row r="136" spans="2:22">
      <c r="B136" t="s">
        <v>357</v>
      </c>
      <c r="C136">
        <v>731.60614999999996</v>
      </c>
      <c r="D136">
        <v>789.61272999999994</v>
      </c>
      <c r="E136" s="17"/>
      <c r="H136">
        <v>789.64801999999997</v>
      </c>
      <c r="I136" s="17"/>
      <c r="K136" s="17"/>
      <c r="P136" s="20"/>
      <c r="R136" s="20"/>
    </row>
    <row r="137" spans="2:22">
      <c r="B137" t="s">
        <v>484</v>
      </c>
      <c r="C137">
        <v>745.62180000000001</v>
      </c>
      <c r="D137">
        <v>803.62837999999999</v>
      </c>
      <c r="E137" s="17"/>
      <c r="H137">
        <v>803.66367000000002</v>
      </c>
      <c r="K137" s="17"/>
      <c r="P137" s="20"/>
    </row>
    <row r="138" spans="2:22">
      <c r="B138" t="s">
        <v>444</v>
      </c>
      <c r="C138">
        <v>757.62180000000001</v>
      </c>
      <c r="D138">
        <v>815.62837999999999</v>
      </c>
      <c r="E138" s="17"/>
      <c r="H138">
        <v>815.66367000000002</v>
      </c>
      <c r="K138" s="17"/>
      <c r="P138" s="20"/>
    </row>
    <row r="139" spans="2:22">
      <c r="B139" t="s">
        <v>358</v>
      </c>
      <c r="C139">
        <v>759.63744999999994</v>
      </c>
      <c r="D139">
        <v>817.64402999999993</v>
      </c>
      <c r="E139" s="17"/>
      <c r="H139">
        <v>817.67931999999996</v>
      </c>
      <c r="K139" s="17"/>
      <c r="O139" s="20"/>
      <c r="Q139" s="20"/>
      <c r="R139" s="20"/>
    </row>
    <row r="140" spans="2:22">
      <c r="B140" t="s">
        <v>359</v>
      </c>
      <c r="C140">
        <v>785.65309999999999</v>
      </c>
      <c r="D140">
        <v>843.65967999999998</v>
      </c>
      <c r="E140" s="17"/>
      <c r="F140" s="17" t="s">
        <v>367</v>
      </c>
      <c r="G140" s="17" t="s">
        <v>447</v>
      </c>
      <c r="H140">
        <v>843.69497000000001</v>
      </c>
      <c r="J140" t="s">
        <v>316</v>
      </c>
      <c r="L140" t="s">
        <v>47</v>
      </c>
      <c r="N140" s="20"/>
      <c r="O140" s="20"/>
      <c r="Q140" s="20"/>
      <c r="R140" s="20"/>
    </row>
    <row r="141" spans="2:22">
      <c r="B141" t="s">
        <v>359</v>
      </c>
      <c r="C141">
        <v>785.65309999999999</v>
      </c>
      <c r="D141">
        <v>843.65967999999998</v>
      </c>
      <c r="E141" s="17"/>
      <c r="F141" s="17" t="s">
        <v>364</v>
      </c>
      <c r="G141" s="17" t="s">
        <v>448</v>
      </c>
      <c r="H141">
        <v>843.69497000000001</v>
      </c>
      <c r="J141" t="s">
        <v>317</v>
      </c>
      <c r="L141" t="s">
        <v>45</v>
      </c>
      <c r="N141" s="20"/>
      <c r="O141" s="20"/>
      <c r="P141" s="20"/>
      <c r="Q141" s="20"/>
      <c r="R141" s="20"/>
    </row>
    <row r="142" spans="2:22">
      <c r="B142" t="s">
        <v>360</v>
      </c>
      <c r="C142">
        <v>787.66875000000005</v>
      </c>
      <c r="D142">
        <v>845.67533000000003</v>
      </c>
      <c r="E142" s="17"/>
      <c r="H142">
        <v>845.71062000000006</v>
      </c>
      <c r="K142" s="17"/>
      <c r="N142" s="20"/>
      <c r="O142" s="20"/>
      <c r="P142" s="20"/>
      <c r="Q142" s="20"/>
      <c r="R142" s="20"/>
    </row>
    <row r="143" spans="2:22">
      <c r="B143" t="s">
        <v>361</v>
      </c>
      <c r="C143">
        <v>811.66875000000005</v>
      </c>
      <c r="D143">
        <v>869.67533000000003</v>
      </c>
      <c r="H143">
        <v>869.71062000000006</v>
      </c>
      <c r="I143" t="s">
        <v>318</v>
      </c>
      <c r="J143" t="s">
        <v>319</v>
      </c>
      <c r="K143" t="s">
        <v>46</v>
      </c>
      <c r="L143" t="s">
        <v>45</v>
      </c>
      <c r="N143" s="20"/>
    </row>
    <row r="144" spans="2:22">
      <c r="B144" t="s">
        <v>362</v>
      </c>
      <c r="C144">
        <v>813.68439999999998</v>
      </c>
      <c r="D144">
        <v>871.69097999999997</v>
      </c>
      <c r="E144" s="22">
        <v>449</v>
      </c>
      <c r="F144" s="17" t="s">
        <v>367</v>
      </c>
      <c r="G144" s="17" t="s">
        <v>366</v>
      </c>
      <c r="H144">
        <v>871.72627</v>
      </c>
      <c r="J144" t="s">
        <v>316</v>
      </c>
      <c r="L144" t="s">
        <v>46</v>
      </c>
      <c r="N144" s="20"/>
    </row>
    <row r="145" spans="2:18">
      <c r="B145" t="s">
        <v>362</v>
      </c>
      <c r="C145">
        <v>813.68439999999998</v>
      </c>
      <c r="D145">
        <v>871.69097999999997</v>
      </c>
      <c r="E145" s="22">
        <v>449</v>
      </c>
      <c r="F145" s="17" t="s">
        <v>367</v>
      </c>
      <c r="G145" s="17" t="s">
        <v>366</v>
      </c>
      <c r="H145">
        <v>871.72627</v>
      </c>
      <c r="J145" t="s">
        <v>322</v>
      </c>
      <c r="L145" t="s">
        <v>47</v>
      </c>
      <c r="N145" s="20"/>
    </row>
    <row r="146" spans="2:18">
      <c r="B146" t="s">
        <v>362</v>
      </c>
      <c r="C146">
        <v>813.68439999999998</v>
      </c>
      <c r="D146">
        <v>871.69097999999997</v>
      </c>
      <c r="F146" s="17" t="s">
        <v>364</v>
      </c>
      <c r="G146" s="17" t="s">
        <v>365</v>
      </c>
      <c r="H146">
        <v>871.72627</v>
      </c>
      <c r="I146" t="s">
        <v>323</v>
      </c>
      <c r="K146" t="s">
        <v>45</v>
      </c>
      <c r="O146" s="20"/>
      <c r="P146" s="20"/>
      <c r="Q146" s="20"/>
      <c r="R146" s="6"/>
    </row>
    <row r="147" spans="2:18">
      <c r="B147" t="s">
        <v>363</v>
      </c>
      <c r="C147">
        <v>815.70005000000003</v>
      </c>
      <c r="D147">
        <v>873.70663000000002</v>
      </c>
      <c r="H147">
        <v>873.74192000000005</v>
      </c>
      <c r="O147" s="20"/>
      <c r="P147" s="20"/>
      <c r="Q147" s="20"/>
      <c r="R147" s="6"/>
    </row>
    <row r="148" spans="2:18">
      <c r="R148" s="1"/>
    </row>
    <row r="149" spans="2:18">
      <c r="R149" s="1"/>
    </row>
    <row r="150" spans="2:18">
      <c r="N150" s="20"/>
    </row>
    <row r="151" spans="2:18">
      <c r="N151" s="20"/>
    </row>
    <row r="152" spans="2:18">
      <c r="N152" s="20"/>
    </row>
    <row r="155" spans="2:18">
      <c r="N155" s="20"/>
    </row>
    <row r="156" spans="2:18">
      <c r="N156" s="20"/>
    </row>
    <row r="157" spans="2:18">
      <c r="N157" s="20"/>
      <c r="O157" s="20"/>
      <c r="P157" s="20"/>
      <c r="Q157" s="20"/>
      <c r="R157" s="20"/>
    </row>
    <row r="158" spans="2:18">
      <c r="N158" s="20"/>
      <c r="O158" s="20"/>
      <c r="P158" s="20"/>
      <c r="Q158" s="20"/>
      <c r="R158" s="20"/>
    </row>
    <row r="160" spans="2:18">
      <c r="O160" s="20"/>
      <c r="P160" s="20"/>
      <c r="Q160" s="20"/>
      <c r="R160" s="20"/>
    </row>
    <row r="161" spans="14:18">
      <c r="O161" s="20"/>
      <c r="P161" s="20"/>
      <c r="Q161" s="20"/>
      <c r="R161" s="20"/>
    </row>
    <row r="169" spans="14:18">
      <c r="O169" s="20"/>
      <c r="P169" s="20"/>
      <c r="Q169" s="20"/>
      <c r="R169" s="20"/>
    </row>
    <row r="170" spans="14:18">
      <c r="O170" s="20"/>
      <c r="P170" s="20"/>
      <c r="Q170" s="20"/>
      <c r="R170" s="20"/>
    </row>
    <row r="173" spans="14:18">
      <c r="N173" s="20"/>
    </row>
    <row r="174" spans="14:18">
      <c r="N174" s="20"/>
    </row>
    <row r="176" spans="14:18">
      <c r="N176" s="20"/>
    </row>
    <row r="177" spans="14:18">
      <c r="N177" s="20"/>
    </row>
    <row r="179" spans="14:18">
      <c r="O179" s="20"/>
      <c r="P179" s="20"/>
      <c r="Q179" s="20"/>
      <c r="R179" s="20"/>
    </row>
    <row r="180" spans="14:18">
      <c r="O180" s="20"/>
      <c r="P180" s="20"/>
      <c r="Q180" s="20"/>
      <c r="R180" s="20"/>
    </row>
    <row r="183" spans="14:18">
      <c r="O183" s="20"/>
      <c r="P183" s="20"/>
      <c r="Q183" s="20"/>
      <c r="R183" s="20"/>
    </row>
    <row r="184" spans="14:18">
      <c r="O184" s="20"/>
      <c r="P184" s="20"/>
      <c r="Q184" s="20"/>
      <c r="R184" s="20"/>
    </row>
    <row r="185" spans="14:18">
      <c r="N185" s="20"/>
    </row>
    <row r="186" spans="14:18">
      <c r="N186" s="20"/>
      <c r="O186" s="20"/>
      <c r="P186" s="20"/>
      <c r="Q186" s="20"/>
      <c r="R186" s="20"/>
    </row>
    <row r="187" spans="14:18">
      <c r="O187" s="20"/>
      <c r="P187" s="20"/>
      <c r="Q187" s="20"/>
      <c r="R187" s="20"/>
    </row>
    <row r="195" spans="14:14">
      <c r="N195" s="20"/>
    </row>
    <row r="196" spans="14:14">
      <c r="N196" s="20"/>
    </row>
    <row r="199" spans="14:14">
      <c r="N199" s="20"/>
    </row>
    <row r="200" spans="14:14">
      <c r="N200" s="20"/>
    </row>
    <row r="202" spans="14:14">
      <c r="N202" s="20"/>
    </row>
    <row r="203" spans="14:14">
      <c r="N203" s="20"/>
    </row>
  </sheetData>
  <conditionalFormatting sqref="I63:L63">
    <cfRule type="duplicateValues" dxfId="2" priority="3"/>
  </conditionalFormatting>
  <conditionalFormatting sqref="K64:L64">
    <cfRule type="duplicateValues" dxfId="1" priority="2"/>
  </conditionalFormatting>
  <conditionalFormatting sqref="K65:L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Liver</vt:lpstr>
      <vt:lpstr>Kidney</vt:lpstr>
      <vt:lpstr>Cerebellum</vt:lpstr>
      <vt:lpstr>Hippocampus</vt:lpstr>
      <vt:lpstr>Plasma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rhl</dc:creator>
  <cp:lastModifiedBy>rhl</cp:lastModifiedBy>
  <dcterms:created xsi:type="dcterms:W3CDTF">2019-10-18T05:06:31Z</dcterms:created>
  <dcterms:modified xsi:type="dcterms:W3CDTF">2021-03-13T08:56:29Z</dcterms:modified>
</cp:coreProperties>
</file>