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johnshopkins-my.sharepoint.com/personal/atrick1_jh_edu/Documents/Wang Lab/Projects/Corteva/Writing/Analyst - revision/"/>
    </mc:Choice>
  </mc:AlternateContent>
  <xr:revisionPtr revIDLastSave="23" documentId="8_{EE60146C-D4FA-49D3-9556-E03B143E275B}" xr6:coauthVersionLast="47" xr6:coauthVersionMax="47" xr10:uidLastSave="{A0463A20-9478-43DC-8CBD-D45B999E3048}"/>
  <bookViews>
    <workbookView xWindow="-110" yWindow="-110" windowWidth="20700" windowHeight="11140" xr2:uid="{00000000-000D-0000-FFFF-FFFF00000000}"/>
  </bookViews>
  <sheets>
    <sheet name="Combin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AE3" i="1" l="1"/>
  <c r="AD6" i="1"/>
  <c r="AD9" i="1"/>
  <c r="AD12" i="1"/>
  <c r="AD15" i="1"/>
  <c r="AD18" i="1"/>
  <c r="AD21" i="1"/>
  <c r="AD24" i="1"/>
  <c r="AD27" i="1"/>
  <c r="AD30" i="1"/>
  <c r="AD33" i="1"/>
  <c r="AD36" i="1"/>
  <c r="AD39" i="1"/>
  <c r="AD42" i="1"/>
  <c r="AD45" i="1"/>
  <c r="AD48" i="1"/>
  <c r="AD51" i="1"/>
  <c r="AD54" i="1"/>
  <c r="AD57" i="1"/>
  <c r="AD60" i="1"/>
  <c r="AD63" i="1"/>
  <c r="AC6" i="1"/>
  <c r="AC9" i="1"/>
  <c r="AC12" i="1"/>
  <c r="AE12" i="1" s="1"/>
  <c r="AC15" i="1"/>
  <c r="AE15" i="1" s="1"/>
  <c r="AF15" i="1" s="1"/>
  <c r="AC18" i="1"/>
  <c r="AC21" i="1"/>
  <c r="AC24" i="1"/>
  <c r="AC27" i="1"/>
  <c r="AE27" i="1" s="1"/>
  <c r="AC30" i="1"/>
  <c r="AC33" i="1"/>
  <c r="AC36" i="1"/>
  <c r="AE36" i="1" s="1"/>
  <c r="AC39" i="1"/>
  <c r="AE39" i="1" s="1"/>
  <c r="AF39" i="1" s="1"/>
  <c r="AC42" i="1"/>
  <c r="AC45" i="1"/>
  <c r="AC48" i="1"/>
  <c r="AC51" i="1"/>
  <c r="AE51" i="1" s="1"/>
  <c r="AC54" i="1"/>
  <c r="AC57" i="1"/>
  <c r="AC60" i="1"/>
  <c r="AC63" i="1"/>
  <c r="AE63" i="1" s="1"/>
  <c r="AD3" i="1"/>
  <c r="AG3" i="1" s="1"/>
  <c r="AC3" i="1"/>
  <c r="X41" i="1"/>
  <c r="W29" i="1"/>
  <c r="W46" i="1"/>
  <c r="V4" i="1"/>
  <c r="V5" i="1"/>
  <c r="W5" i="1" s="1"/>
  <c r="V6" i="1"/>
  <c r="V7" i="1"/>
  <c r="X7" i="1" s="1"/>
  <c r="V8" i="1"/>
  <c r="V9" i="1"/>
  <c r="X9" i="1" s="1"/>
  <c r="V10" i="1"/>
  <c r="V11" i="1"/>
  <c r="W11" i="1" s="1"/>
  <c r="V12" i="1"/>
  <c r="X12" i="1" s="1"/>
  <c r="V13" i="1"/>
  <c r="X13" i="1" s="1"/>
  <c r="V14" i="1"/>
  <c r="V15" i="1"/>
  <c r="X15" i="1" s="1"/>
  <c r="V16" i="1"/>
  <c r="V17" i="1"/>
  <c r="X17" i="1" s="1"/>
  <c r="V18" i="1"/>
  <c r="V19" i="1"/>
  <c r="W19" i="1" s="1"/>
  <c r="V20" i="1"/>
  <c r="V21" i="1"/>
  <c r="W21" i="1" s="1"/>
  <c r="V22" i="1"/>
  <c r="V23" i="1"/>
  <c r="X23" i="1" s="1"/>
  <c r="V24" i="1"/>
  <c r="V25" i="1"/>
  <c r="X25" i="1" s="1"/>
  <c r="V26" i="1"/>
  <c r="V27" i="1"/>
  <c r="W27" i="1" s="1"/>
  <c r="V28" i="1"/>
  <c r="V29" i="1"/>
  <c r="X29" i="1" s="1"/>
  <c r="V30" i="1"/>
  <c r="V31" i="1"/>
  <c r="X31" i="1" s="1"/>
  <c r="V32" i="1"/>
  <c r="V33" i="1"/>
  <c r="X33" i="1" s="1"/>
  <c r="V34" i="1"/>
  <c r="V35" i="1"/>
  <c r="W35" i="1" s="1"/>
  <c r="V36" i="1"/>
  <c r="V37" i="1"/>
  <c r="W37" i="1" s="1"/>
  <c r="V38" i="1"/>
  <c r="V39" i="1"/>
  <c r="V40" i="1"/>
  <c r="V41" i="1"/>
  <c r="W41" i="1" s="1"/>
  <c r="V42" i="1"/>
  <c r="V43" i="1"/>
  <c r="V44" i="1"/>
  <c r="V45" i="1"/>
  <c r="W45" i="1" s="1"/>
  <c r="V46" i="1"/>
  <c r="X46" i="1" s="1"/>
  <c r="V47" i="1"/>
  <c r="W47" i="1" s="1"/>
  <c r="V48" i="1"/>
  <c r="V49" i="1"/>
  <c r="X49" i="1" s="1"/>
  <c r="V50" i="1"/>
  <c r="V51" i="1"/>
  <c r="X51" i="1" s="1"/>
  <c r="V52" i="1"/>
  <c r="V53" i="1"/>
  <c r="X53" i="1" s="1"/>
  <c r="V54" i="1"/>
  <c r="V55" i="1"/>
  <c r="X55" i="1" s="1"/>
  <c r="V56" i="1"/>
  <c r="V57" i="1"/>
  <c r="V58" i="1"/>
  <c r="X58" i="1" s="1"/>
  <c r="V59" i="1"/>
  <c r="W59" i="1" s="1"/>
  <c r="V60" i="1"/>
  <c r="V61" i="1"/>
  <c r="V62" i="1"/>
  <c r="V63" i="1"/>
  <c r="X63" i="1" s="1"/>
  <c r="V64" i="1"/>
  <c r="V65" i="1"/>
  <c r="X65" i="1" s="1"/>
  <c r="V3" i="1"/>
  <c r="W3" i="1" s="1"/>
  <c r="Q7" i="1"/>
  <c r="Q15" i="1"/>
  <c r="Q16" i="1"/>
  <c r="Q23" i="1"/>
  <c r="Q24" i="1"/>
  <c r="Q31" i="1"/>
  <c r="Q32" i="1"/>
  <c r="Q39" i="1"/>
  <c r="Q40" i="1"/>
  <c r="Q52" i="1"/>
  <c r="Q60" i="1"/>
  <c r="Q64" i="1"/>
  <c r="P7" i="1"/>
  <c r="P11" i="1"/>
  <c r="P15" i="1"/>
  <c r="P23" i="1"/>
  <c r="P27" i="1"/>
  <c r="P31" i="1"/>
  <c r="P39" i="1"/>
  <c r="P44" i="1"/>
  <c r="P47" i="1"/>
  <c r="P51" i="1"/>
  <c r="P52" i="1"/>
  <c r="P55" i="1"/>
  <c r="P59" i="1"/>
  <c r="P60" i="1"/>
  <c r="P63" i="1"/>
  <c r="O4" i="1"/>
  <c r="Q4" i="1" s="1"/>
  <c r="O5" i="1"/>
  <c r="O6" i="1"/>
  <c r="O7" i="1"/>
  <c r="O8" i="1"/>
  <c r="Q8" i="1" s="1"/>
  <c r="O9" i="1"/>
  <c r="O10" i="1"/>
  <c r="O11" i="1"/>
  <c r="Q11" i="1" s="1"/>
  <c r="O12" i="1"/>
  <c r="P12" i="1" s="1"/>
  <c r="O13" i="1"/>
  <c r="O14" i="1"/>
  <c r="O15" i="1"/>
  <c r="O16" i="1"/>
  <c r="P16" i="1" s="1"/>
  <c r="O17" i="1"/>
  <c r="O18" i="1"/>
  <c r="O19" i="1"/>
  <c r="Q19" i="1" s="1"/>
  <c r="O20" i="1"/>
  <c r="P20" i="1" s="1"/>
  <c r="O21" i="1"/>
  <c r="O22" i="1"/>
  <c r="O23" i="1"/>
  <c r="O24" i="1"/>
  <c r="P24" i="1" s="1"/>
  <c r="O25" i="1"/>
  <c r="O26" i="1"/>
  <c r="O27" i="1"/>
  <c r="Q27" i="1" s="1"/>
  <c r="O28" i="1"/>
  <c r="P28" i="1" s="1"/>
  <c r="O29" i="1"/>
  <c r="O30" i="1"/>
  <c r="O31" i="1"/>
  <c r="O32" i="1"/>
  <c r="P32" i="1" s="1"/>
  <c r="O33" i="1"/>
  <c r="O34" i="1"/>
  <c r="O35" i="1"/>
  <c r="Q35" i="1" s="1"/>
  <c r="O36" i="1"/>
  <c r="P36" i="1" s="1"/>
  <c r="O37" i="1"/>
  <c r="O38" i="1"/>
  <c r="O39" i="1"/>
  <c r="O40" i="1"/>
  <c r="P40" i="1" s="1"/>
  <c r="O41" i="1"/>
  <c r="O42" i="1"/>
  <c r="O43" i="1"/>
  <c r="O44" i="1"/>
  <c r="Q44" i="1" s="1"/>
  <c r="O45" i="1"/>
  <c r="P45" i="1" s="1"/>
  <c r="O46" i="1"/>
  <c r="O47" i="1"/>
  <c r="Q47" i="1" s="1"/>
  <c r="O48" i="1"/>
  <c r="P48" i="1" s="1"/>
  <c r="O49" i="1"/>
  <c r="P49" i="1" s="1"/>
  <c r="O50" i="1"/>
  <c r="O51" i="1"/>
  <c r="Q51" i="1" s="1"/>
  <c r="O52" i="1"/>
  <c r="O53" i="1"/>
  <c r="P53" i="1" s="1"/>
  <c r="O54" i="1"/>
  <c r="O55" i="1"/>
  <c r="Q55" i="1" s="1"/>
  <c r="O56" i="1"/>
  <c r="Q56" i="1" s="1"/>
  <c r="O57" i="1"/>
  <c r="P57" i="1" s="1"/>
  <c r="O58" i="1"/>
  <c r="O59" i="1"/>
  <c r="Q59" i="1" s="1"/>
  <c r="O60" i="1"/>
  <c r="O61" i="1"/>
  <c r="P61" i="1" s="1"/>
  <c r="O62" i="1"/>
  <c r="O63" i="1"/>
  <c r="Q63" i="1" s="1"/>
  <c r="O64" i="1"/>
  <c r="P64" i="1" s="1"/>
  <c r="O65" i="1"/>
  <c r="P65" i="1" s="1"/>
  <c r="Q3" i="1"/>
  <c r="O3" i="1"/>
  <c r="P3" i="1" s="1"/>
  <c r="J12" i="1"/>
  <c r="J16" i="1"/>
  <c r="J29" i="1"/>
  <c r="J33" i="1"/>
  <c r="N33" i="1" s="1"/>
  <c r="J37" i="1"/>
  <c r="J41" i="1"/>
  <c r="J52" i="1"/>
  <c r="J61" i="1"/>
  <c r="H4" i="1"/>
  <c r="I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I12" i="1" s="1"/>
  <c r="H13" i="1"/>
  <c r="J13" i="1" s="1"/>
  <c r="H14" i="1"/>
  <c r="J14" i="1" s="1"/>
  <c r="H15" i="1"/>
  <c r="J15" i="1" s="1"/>
  <c r="H16" i="1"/>
  <c r="I16" i="1" s="1"/>
  <c r="H17" i="1"/>
  <c r="J17" i="1" s="1"/>
  <c r="H18" i="1"/>
  <c r="J18" i="1" s="1"/>
  <c r="H19" i="1"/>
  <c r="J19" i="1" s="1"/>
  <c r="H20" i="1"/>
  <c r="I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9" i="1"/>
  <c r="I29" i="1" s="1"/>
  <c r="H30" i="1"/>
  <c r="J30" i="1" s="1"/>
  <c r="H31" i="1"/>
  <c r="J31" i="1" s="1"/>
  <c r="H32" i="1"/>
  <c r="I32" i="1" s="1"/>
  <c r="H33" i="1"/>
  <c r="I33" i="1" s="1"/>
  <c r="H34" i="1"/>
  <c r="J34" i="1" s="1"/>
  <c r="H35" i="1"/>
  <c r="J35" i="1" s="1"/>
  <c r="H36" i="1"/>
  <c r="J36" i="1" s="1"/>
  <c r="H37" i="1"/>
  <c r="I37" i="1" s="1"/>
  <c r="H38" i="1"/>
  <c r="J38" i="1" s="1"/>
  <c r="H39" i="1"/>
  <c r="J39" i="1" s="1"/>
  <c r="H40" i="1"/>
  <c r="J40" i="1" s="1"/>
  <c r="H41" i="1"/>
  <c r="I41" i="1" s="1"/>
  <c r="H42" i="1"/>
  <c r="J42" i="1" s="1"/>
  <c r="H46" i="1"/>
  <c r="J46" i="1" s="1"/>
  <c r="H47" i="1"/>
  <c r="J47" i="1" s="1"/>
  <c r="H48" i="1"/>
  <c r="I48" i="1" s="1"/>
  <c r="H49" i="1"/>
  <c r="J49" i="1" s="1"/>
  <c r="H50" i="1"/>
  <c r="J50" i="1" s="1"/>
  <c r="H51" i="1"/>
  <c r="I51" i="1" s="1"/>
  <c r="H52" i="1"/>
  <c r="I52" i="1" s="1"/>
  <c r="H53" i="1"/>
  <c r="J53" i="1" s="1"/>
  <c r="H54" i="1"/>
  <c r="J54" i="1" s="1"/>
  <c r="H55" i="1"/>
  <c r="J55" i="1" s="1"/>
  <c r="H56" i="1"/>
  <c r="I56" i="1" s="1"/>
  <c r="H57" i="1"/>
  <c r="J57" i="1" s="1"/>
  <c r="H59" i="1"/>
  <c r="J59" i="1" s="1"/>
  <c r="H60" i="1"/>
  <c r="I60" i="1" s="1"/>
  <c r="H61" i="1"/>
  <c r="I61" i="1" s="1"/>
  <c r="H62" i="1"/>
  <c r="J62" i="1" s="1"/>
  <c r="H63" i="1"/>
  <c r="J63" i="1" s="1"/>
  <c r="H64" i="1"/>
  <c r="J64" i="1" s="1"/>
  <c r="H65" i="1"/>
  <c r="I65" i="1" s="1"/>
  <c r="J3" i="1"/>
  <c r="X27" i="1" l="1"/>
  <c r="I3" i="1"/>
  <c r="I40" i="1"/>
  <c r="J60" i="1"/>
  <c r="L60" i="1" s="1"/>
  <c r="Q49" i="1"/>
  <c r="W53" i="1"/>
  <c r="W25" i="1"/>
  <c r="W13" i="1"/>
  <c r="X37" i="1"/>
  <c r="X21" i="1"/>
  <c r="X5" i="1"/>
  <c r="AB3" i="1" s="1"/>
  <c r="I47" i="1"/>
  <c r="I11" i="1"/>
  <c r="W55" i="1"/>
  <c r="W15" i="1"/>
  <c r="AA15" i="1" s="1"/>
  <c r="X11" i="1"/>
  <c r="AF51" i="1"/>
  <c r="I23" i="1"/>
  <c r="I7" i="1"/>
  <c r="J51" i="1"/>
  <c r="J32" i="1"/>
  <c r="I55" i="1"/>
  <c r="I36" i="1"/>
  <c r="M36" i="1" s="1"/>
  <c r="I19" i="1"/>
  <c r="J65" i="1"/>
  <c r="J56" i="1"/>
  <c r="J48" i="1"/>
  <c r="N48" i="1" s="1"/>
  <c r="Q57" i="1"/>
  <c r="Q48" i="1"/>
  <c r="Q36" i="1"/>
  <c r="Q28" i="1"/>
  <c r="Q20" i="1"/>
  <c r="Q12" i="1"/>
  <c r="W51" i="1"/>
  <c r="W33" i="1"/>
  <c r="Y33" i="1" s="1"/>
  <c r="W23" i="1"/>
  <c r="W9" i="1"/>
  <c r="X47" i="1"/>
  <c r="X35" i="1"/>
  <c r="X19" i="1"/>
  <c r="I64" i="1"/>
  <c r="I27" i="1"/>
  <c r="X59" i="1"/>
  <c r="I15" i="1"/>
  <c r="P56" i="1"/>
  <c r="P35" i="1"/>
  <c r="P19" i="1"/>
  <c r="Q65" i="1"/>
  <c r="W49" i="1"/>
  <c r="W31" i="1"/>
  <c r="W17" i="1"/>
  <c r="W7" i="1"/>
  <c r="X45" i="1"/>
  <c r="AB45" i="1" s="1"/>
  <c r="N24" i="1"/>
  <c r="L24" i="1"/>
  <c r="N54" i="1"/>
  <c r="L54" i="1"/>
  <c r="N39" i="1"/>
  <c r="L39" i="1"/>
  <c r="N6" i="1"/>
  <c r="L6" i="1"/>
  <c r="N15" i="1"/>
  <c r="L15" i="1"/>
  <c r="N63" i="1"/>
  <c r="L63" i="1"/>
  <c r="N57" i="1"/>
  <c r="L57" i="1"/>
  <c r="L42" i="1"/>
  <c r="N42" i="1"/>
  <c r="N30" i="1"/>
  <c r="L30" i="1"/>
  <c r="I63" i="1"/>
  <c r="I54" i="1"/>
  <c r="I50" i="1"/>
  <c r="I46" i="1"/>
  <c r="I39" i="1"/>
  <c r="I35" i="1"/>
  <c r="I31" i="1"/>
  <c r="I26" i="1"/>
  <c r="I22" i="1"/>
  <c r="I18" i="1"/>
  <c r="I14" i="1"/>
  <c r="I10" i="1"/>
  <c r="I6" i="1"/>
  <c r="L21" i="1"/>
  <c r="L9" i="1"/>
  <c r="I59" i="1"/>
  <c r="X64" i="1"/>
  <c r="AI63" i="1" s="1"/>
  <c r="W64" i="1"/>
  <c r="X56" i="1"/>
  <c r="W56" i="1"/>
  <c r="X48" i="1"/>
  <c r="W48" i="1"/>
  <c r="X40" i="1"/>
  <c r="W40" i="1"/>
  <c r="X32" i="1"/>
  <c r="W32" i="1"/>
  <c r="W24" i="1"/>
  <c r="X24" i="1"/>
  <c r="X20" i="1"/>
  <c r="W20" i="1"/>
  <c r="W8" i="1"/>
  <c r="X8" i="1"/>
  <c r="X4" i="1"/>
  <c r="W4" i="1"/>
  <c r="Y3" i="1" s="1"/>
  <c r="I62" i="1"/>
  <c r="M60" i="1" s="1"/>
  <c r="I57" i="1"/>
  <c r="I53" i="1"/>
  <c r="I49" i="1"/>
  <c r="M48" i="1" s="1"/>
  <c r="I42" i="1"/>
  <c r="I38" i="1"/>
  <c r="I34" i="1"/>
  <c r="K33" i="1" s="1"/>
  <c r="I30" i="1"/>
  <c r="I25" i="1"/>
  <c r="I21" i="1"/>
  <c r="I17" i="1"/>
  <c r="K15" i="1" s="1"/>
  <c r="I13" i="1"/>
  <c r="M12" i="1" s="1"/>
  <c r="I9" i="1"/>
  <c r="I5" i="1"/>
  <c r="J20" i="1"/>
  <c r="J4" i="1"/>
  <c r="N3" i="1" s="1"/>
  <c r="Q62" i="1"/>
  <c r="P62" i="1"/>
  <c r="T60" i="1" s="1"/>
  <c r="Q58" i="1"/>
  <c r="P58" i="1"/>
  <c r="Q54" i="1"/>
  <c r="AK54" i="1" s="1"/>
  <c r="P54" i="1"/>
  <c r="Q50" i="1"/>
  <c r="S48" i="1" s="1"/>
  <c r="P50" i="1"/>
  <c r="T48" i="1" s="1"/>
  <c r="Q46" i="1"/>
  <c r="P46" i="1"/>
  <c r="T45" i="1" s="1"/>
  <c r="Q42" i="1"/>
  <c r="P42" i="1"/>
  <c r="Q38" i="1"/>
  <c r="P38" i="1"/>
  <c r="Q34" i="1"/>
  <c r="P34" i="1"/>
  <c r="Q30" i="1"/>
  <c r="P30" i="1"/>
  <c r="Q26" i="1"/>
  <c r="P26" i="1"/>
  <c r="Q22" i="1"/>
  <c r="P22" i="1"/>
  <c r="Q18" i="1"/>
  <c r="P18" i="1"/>
  <c r="Q14" i="1"/>
  <c r="P14" i="1"/>
  <c r="Q10" i="1"/>
  <c r="P10" i="1"/>
  <c r="Q6" i="1"/>
  <c r="AK6" i="1" s="1"/>
  <c r="P6" i="1"/>
  <c r="R63" i="1"/>
  <c r="T63" i="1"/>
  <c r="Y54" i="1"/>
  <c r="AA54" i="1"/>
  <c r="N51" i="1"/>
  <c r="L51" i="1"/>
  <c r="N36" i="1"/>
  <c r="L36" i="1"/>
  <c r="N27" i="1"/>
  <c r="N21" i="1"/>
  <c r="U63" i="1"/>
  <c r="S63" i="1"/>
  <c r="X60" i="1"/>
  <c r="W60" i="1"/>
  <c r="AH60" i="1" s="1"/>
  <c r="X52" i="1"/>
  <c r="AB51" i="1" s="1"/>
  <c r="W52" i="1"/>
  <c r="X44" i="1"/>
  <c r="W44" i="1"/>
  <c r="X36" i="1"/>
  <c r="W36" i="1"/>
  <c r="X28" i="1"/>
  <c r="W28" i="1"/>
  <c r="AJ27" i="1" s="1"/>
  <c r="X16" i="1"/>
  <c r="W16" i="1"/>
  <c r="I24" i="1"/>
  <c r="I8" i="1"/>
  <c r="K3" i="1"/>
  <c r="N9" i="1"/>
  <c r="T57" i="1"/>
  <c r="R45" i="1"/>
  <c r="Q41" i="1"/>
  <c r="AK39" i="1" s="1"/>
  <c r="P41" i="1"/>
  <c r="Q37" i="1"/>
  <c r="S36" i="1" s="1"/>
  <c r="P37" i="1"/>
  <c r="Q33" i="1"/>
  <c r="P33" i="1"/>
  <c r="Q29" i="1"/>
  <c r="AK27" i="1" s="1"/>
  <c r="P29" i="1"/>
  <c r="Q25" i="1"/>
  <c r="S24" i="1" s="1"/>
  <c r="P25" i="1"/>
  <c r="Q21" i="1"/>
  <c r="P21" i="1"/>
  <c r="Q17" i="1"/>
  <c r="U15" i="1" s="1"/>
  <c r="P17" i="1"/>
  <c r="R15" i="1" s="1"/>
  <c r="Q13" i="1"/>
  <c r="U12" i="1" s="1"/>
  <c r="P13" i="1"/>
  <c r="R12" i="1" s="1"/>
  <c r="Q9" i="1"/>
  <c r="P9" i="1"/>
  <c r="Q5" i="1"/>
  <c r="U3" i="1" s="1"/>
  <c r="P5" i="1"/>
  <c r="R27" i="1"/>
  <c r="Q61" i="1"/>
  <c r="Q53" i="1"/>
  <c r="S51" i="1" s="1"/>
  <c r="Q45" i="1"/>
  <c r="R57" i="1"/>
  <c r="AJ51" i="1"/>
  <c r="K51" i="1"/>
  <c r="K36" i="1"/>
  <c r="M27" i="1"/>
  <c r="K27" i="1"/>
  <c r="AH15" i="1"/>
  <c r="M15" i="1"/>
  <c r="L33" i="1"/>
  <c r="N12" i="1"/>
  <c r="L12" i="1"/>
  <c r="L27" i="1"/>
  <c r="M3" i="1"/>
  <c r="T24" i="1"/>
  <c r="T12" i="1"/>
  <c r="T51" i="1"/>
  <c r="T39" i="1"/>
  <c r="U27" i="1"/>
  <c r="R39" i="1"/>
  <c r="Y51" i="1"/>
  <c r="W12" i="1"/>
  <c r="R51" i="1"/>
  <c r="AB63" i="1"/>
  <c r="Z63" i="1"/>
  <c r="AI54" i="1"/>
  <c r="AB54" i="1"/>
  <c r="Z54" i="1"/>
  <c r="AA27" i="1"/>
  <c r="Y9" i="1"/>
  <c r="Z45" i="1"/>
  <c r="S60" i="1"/>
  <c r="X3" i="1"/>
  <c r="W62" i="1"/>
  <c r="X62" i="1"/>
  <c r="X50" i="1"/>
  <c r="W50" i="1"/>
  <c r="X42" i="1"/>
  <c r="W42" i="1"/>
  <c r="X38" i="1"/>
  <c r="W38" i="1"/>
  <c r="X34" i="1"/>
  <c r="AB33" i="1" s="1"/>
  <c r="W34" i="1"/>
  <c r="X30" i="1"/>
  <c r="W30" i="1"/>
  <c r="X26" i="1"/>
  <c r="W26" i="1"/>
  <c r="X22" i="1"/>
  <c r="AI21" i="1" s="1"/>
  <c r="W22" i="1"/>
  <c r="AA21" i="1" s="1"/>
  <c r="X18" i="1"/>
  <c r="W18" i="1"/>
  <c r="X14" i="1"/>
  <c r="AB12" i="1" s="1"/>
  <c r="W14" i="1"/>
  <c r="X10" i="1"/>
  <c r="AI9" i="1" s="1"/>
  <c r="W10" i="1"/>
  <c r="AA9" i="1" s="1"/>
  <c r="X6" i="1"/>
  <c r="W6" i="1"/>
  <c r="AA51" i="1"/>
  <c r="AF27" i="1"/>
  <c r="AG63" i="1"/>
  <c r="P8" i="1"/>
  <c r="P4" i="1"/>
  <c r="S39" i="1"/>
  <c r="S15" i="1"/>
  <c r="AA45" i="1"/>
  <c r="Y45" i="1"/>
  <c r="Z33" i="1"/>
  <c r="AB9" i="1"/>
  <c r="W58" i="1"/>
  <c r="AG36" i="1"/>
  <c r="AG12" i="1"/>
  <c r="X61" i="1"/>
  <c r="W61" i="1"/>
  <c r="X57" i="1"/>
  <c r="W57" i="1"/>
  <c r="W63" i="1"/>
  <c r="AG54" i="1"/>
  <c r="AE48" i="1"/>
  <c r="AG48" i="1" s="1"/>
  <c r="AE24" i="1"/>
  <c r="AG24" i="1" s="1"/>
  <c r="AF63" i="1"/>
  <c r="AF36" i="1"/>
  <c r="AF12" i="1"/>
  <c r="AB27" i="1"/>
  <c r="Z27" i="1"/>
  <c r="AG51" i="1"/>
  <c r="AG39" i="1"/>
  <c r="AG27" i="1"/>
  <c r="AG15" i="1"/>
  <c r="W65" i="1"/>
  <c r="AE60" i="1"/>
  <c r="AG60" i="1" s="1"/>
  <c r="AF3" i="1"/>
  <c r="AE45" i="1"/>
  <c r="AG45" i="1" s="1"/>
  <c r="AE33" i="1"/>
  <c r="AG33" i="1" s="1"/>
  <c r="AE21" i="1"/>
  <c r="AG21" i="1" s="1"/>
  <c r="AE9" i="1"/>
  <c r="AG9" i="1" s="1"/>
  <c r="AE54" i="1"/>
  <c r="AF54" i="1" s="1"/>
  <c r="AE42" i="1"/>
  <c r="AF42" i="1" s="1"/>
  <c r="AE30" i="1"/>
  <c r="AG30" i="1" s="1"/>
  <c r="AE18" i="1"/>
  <c r="AF18" i="1" s="1"/>
  <c r="AE6" i="1"/>
  <c r="AF6" i="1" s="1"/>
  <c r="AE57" i="1"/>
  <c r="AF57" i="1" s="1"/>
  <c r="N45" i="1"/>
  <c r="L45" i="1"/>
  <c r="AG57" i="1" l="1"/>
  <c r="AI27" i="1"/>
  <c r="AG6" i="1"/>
  <c r="Z9" i="1"/>
  <c r="AA33" i="1"/>
  <c r="S12" i="1"/>
  <c r="AK60" i="1"/>
  <c r="R24" i="1"/>
  <c r="AK9" i="1"/>
  <c r="AK24" i="1"/>
  <c r="AK33" i="1"/>
  <c r="AK57" i="1"/>
  <c r="AK18" i="1"/>
  <c r="AH51" i="1"/>
  <c r="AH33" i="1"/>
  <c r="AG18" i="1"/>
  <c r="L48" i="1"/>
  <c r="U36" i="1"/>
  <c r="N60" i="1"/>
  <c r="U24" i="1"/>
  <c r="U39" i="1"/>
  <c r="AH3" i="1"/>
  <c r="R48" i="1"/>
  <c r="AK21" i="1"/>
  <c r="Y15" i="1"/>
  <c r="AG42" i="1"/>
  <c r="AH36" i="1"/>
  <c r="Y27" i="1"/>
  <c r="U60" i="1"/>
  <c r="AJ3" i="1"/>
  <c r="AH27" i="1"/>
  <c r="AJ36" i="1"/>
  <c r="AI15" i="1"/>
  <c r="T15" i="1"/>
  <c r="AJ45" i="1"/>
  <c r="AF30" i="1"/>
  <c r="AA30" i="1"/>
  <c r="Y30" i="1"/>
  <c r="Z3" i="1"/>
  <c r="AI3" i="1"/>
  <c r="AF21" i="1"/>
  <c r="AK51" i="1"/>
  <c r="U42" i="1"/>
  <c r="S42" i="1"/>
  <c r="T3" i="1"/>
  <c r="AK15" i="1"/>
  <c r="AH48" i="1"/>
  <c r="K45" i="1"/>
  <c r="AI33" i="1"/>
  <c r="AI30" i="1"/>
  <c r="AB30" i="1"/>
  <c r="Z30" i="1"/>
  <c r="U48" i="1"/>
  <c r="AK12" i="1"/>
  <c r="T27" i="1"/>
  <c r="S57" i="1"/>
  <c r="T30" i="1"/>
  <c r="R30" i="1"/>
  <c r="AB48" i="1"/>
  <c r="Z48" i="1"/>
  <c r="AI48" i="1"/>
  <c r="R3" i="1"/>
  <c r="N18" i="1"/>
  <c r="AJ48" i="1"/>
  <c r="Y21" i="1"/>
  <c r="AA18" i="1"/>
  <c r="Y18" i="1"/>
  <c r="Y42" i="1"/>
  <c r="AA42" i="1"/>
  <c r="AI51" i="1"/>
  <c r="AB15" i="1"/>
  <c r="Z51" i="1"/>
  <c r="S27" i="1"/>
  <c r="AF45" i="1"/>
  <c r="U57" i="1"/>
  <c r="R36" i="1"/>
  <c r="L3" i="1"/>
  <c r="AJ15" i="1"/>
  <c r="M51" i="1"/>
  <c r="AJ60" i="1"/>
  <c r="R60" i="1"/>
  <c r="T9" i="1"/>
  <c r="R9" i="1"/>
  <c r="T33" i="1"/>
  <c r="R33" i="1"/>
  <c r="AJ24" i="1"/>
  <c r="K24" i="1"/>
  <c r="AH24" i="1"/>
  <c r="M24" i="1"/>
  <c r="AB60" i="1"/>
  <c r="AI60" i="1"/>
  <c r="Z60" i="1"/>
  <c r="U51" i="1"/>
  <c r="AK36" i="1"/>
  <c r="S3" i="1"/>
  <c r="U6" i="1"/>
  <c r="S6" i="1"/>
  <c r="U30" i="1"/>
  <c r="S30" i="1"/>
  <c r="U54" i="1"/>
  <c r="S54" i="1"/>
  <c r="AJ21" i="1"/>
  <c r="AH21" i="1"/>
  <c r="M21" i="1"/>
  <c r="K21" i="1"/>
  <c r="AJ57" i="1"/>
  <c r="AH57" i="1"/>
  <c r="M57" i="1"/>
  <c r="K57" i="1"/>
  <c r="Z12" i="1"/>
  <c r="AB24" i="1"/>
  <c r="Z24" i="1"/>
  <c r="AI24" i="1"/>
  <c r="Y39" i="1"/>
  <c r="AA39" i="1"/>
  <c r="AJ18" i="1"/>
  <c r="AH18" i="1"/>
  <c r="M18" i="1"/>
  <c r="K18" i="1"/>
  <c r="AH54" i="1"/>
  <c r="AJ54" i="1"/>
  <c r="M54" i="1"/>
  <c r="K54" i="1"/>
  <c r="AK3" i="1"/>
  <c r="AK42" i="1"/>
  <c r="L18" i="1"/>
  <c r="AH12" i="1"/>
  <c r="M33" i="1"/>
  <c r="K48" i="1"/>
  <c r="K60" i="1"/>
  <c r="Y57" i="1"/>
  <c r="AA57" i="1"/>
  <c r="AF48" i="1"/>
  <c r="Y6" i="1"/>
  <c r="AA6" i="1"/>
  <c r="R21" i="1"/>
  <c r="T21" i="1"/>
  <c r="AB36" i="1"/>
  <c r="Z36" i="1"/>
  <c r="AI36" i="1"/>
  <c r="U18" i="1"/>
  <c r="S18" i="1"/>
  <c r="AJ30" i="1"/>
  <c r="AH30" i="1"/>
  <c r="M30" i="1"/>
  <c r="K30" i="1"/>
  <c r="AA48" i="1"/>
  <c r="Y48" i="1"/>
  <c r="AH45" i="1"/>
  <c r="M45" i="1"/>
  <c r="K12" i="1"/>
  <c r="AF60" i="1"/>
  <c r="AI57" i="1"/>
  <c r="AB57" i="1"/>
  <c r="Z57" i="1"/>
  <c r="AI6" i="1"/>
  <c r="AB6" i="1"/>
  <c r="Z6" i="1"/>
  <c r="AB21" i="1"/>
  <c r="Z21" i="1"/>
  <c r="Z15" i="1"/>
  <c r="AF33" i="1"/>
  <c r="AK48" i="1"/>
  <c r="U45" i="1"/>
  <c r="S45" i="1"/>
  <c r="U21" i="1"/>
  <c r="S21" i="1"/>
  <c r="AA60" i="1"/>
  <c r="Y60" i="1"/>
  <c r="T6" i="1"/>
  <c r="R6" i="1"/>
  <c r="T54" i="1"/>
  <c r="R54" i="1"/>
  <c r="AI12" i="1"/>
  <c r="AK63" i="1"/>
  <c r="AJ12" i="1"/>
  <c r="AJ33" i="1"/>
  <c r="AI45" i="1"/>
  <c r="AA3" i="1"/>
  <c r="AK45" i="1"/>
  <c r="AA63" i="1"/>
  <c r="Y63" i="1"/>
  <c r="AF24" i="1"/>
  <c r="AI18" i="1"/>
  <c r="AB18" i="1"/>
  <c r="Z18" i="1"/>
  <c r="AI42" i="1"/>
  <c r="AB42" i="1"/>
  <c r="Z42" i="1"/>
  <c r="AF9" i="1"/>
  <c r="AA12" i="1"/>
  <c r="Y12" i="1"/>
  <c r="T36" i="1"/>
  <c r="U9" i="1"/>
  <c r="S9" i="1"/>
  <c r="S33" i="1"/>
  <c r="U33" i="1"/>
  <c r="AA36" i="1"/>
  <c r="Y36" i="1"/>
  <c r="T18" i="1"/>
  <c r="R18" i="1"/>
  <c r="T42" i="1"/>
  <c r="R42" i="1"/>
  <c r="AH9" i="1"/>
  <c r="AJ9" i="1"/>
  <c r="K9" i="1"/>
  <c r="M9" i="1"/>
  <c r="AJ42" i="1"/>
  <c r="AH42" i="1"/>
  <c r="M42" i="1"/>
  <c r="K42" i="1"/>
  <c r="AA24" i="1"/>
  <c r="Y24" i="1"/>
  <c r="AI39" i="1"/>
  <c r="AB39" i="1"/>
  <c r="Z39" i="1"/>
  <c r="AJ6" i="1"/>
  <c r="AH6" i="1"/>
  <c r="M6" i="1"/>
  <c r="K6" i="1"/>
  <c r="AH39" i="1"/>
  <c r="M39" i="1"/>
  <c r="K39" i="1"/>
  <c r="AJ39" i="1"/>
  <c r="AH63" i="1"/>
  <c r="AJ63" i="1"/>
  <c r="M63" i="1"/>
  <c r="K63" i="1"/>
  <c r="AK30" i="1"/>
</calcChain>
</file>

<file path=xl/sharedStrings.xml><?xml version="1.0" encoding="utf-8"?>
<sst xmlns="http://schemas.openxmlformats.org/spreadsheetml/2006/main" count="107" uniqueCount="83">
  <si>
    <t>Group Name</t>
  </si>
  <si>
    <t>0% Grind 1</t>
  </si>
  <si>
    <t>0% Grind 2</t>
  </si>
  <si>
    <t>0% Grind 3</t>
  </si>
  <si>
    <t>10% Grind 1</t>
  </si>
  <si>
    <t>10% Grind 2</t>
  </si>
  <si>
    <t>10% Grind 3</t>
  </si>
  <si>
    <t>100% Grind 1</t>
  </si>
  <si>
    <t>100% Grind 2</t>
  </si>
  <si>
    <t>100% Grind 3</t>
  </si>
  <si>
    <t>15% Grind 1</t>
  </si>
  <si>
    <t>15% Grind 2</t>
  </si>
  <si>
    <t>15% Grind 3</t>
  </si>
  <si>
    <t>20% Grind 1</t>
  </si>
  <si>
    <t>20% Grind 2</t>
  </si>
  <si>
    <t>20% Grind 3</t>
  </si>
  <si>
    <t>25% Grind 1</t>
  </si>
  <si>
    <t>25% Grind 2</t>
  </si>
  <si>
    <t>25% Grind 3</t>
  </si>
  <si>
    <t>30% Grind 1</t>
  </si>
  <si>
    <t>30% Grind 2</t>
  </si>
  <si>
    <t>30% Grind 3</t>
  </si>
  <si>
    <t>35% Grind 1</t>
  </si>
  <si>
    <t>35% Grind 2</t>
  </si>
  <si>
    <t>35% Grind 3</t>
  </si>
  <si>
    <t>40% Grind 1</t>
  </si>
  <si>
    <t>40% Grind 2</t>
  </si>
  <si>
    <t>40% Grind 3</t>
  </si>
  <si>
    <t>45% Grind 1</t>
  </si>
  <si>
    <t>45% Grind 2</t>
  </si>
  <si>
    <t>45% Grind 3</t>
  </si>
  <si>
    <t>5% Grind 1</t>
  </si>
  <si>
    <t>5% Grind 2</t>
  </si>
  <si>
    <t>5% Grind 3</t>
  </si>
  <si>
    <t>50% Grind 1</t>
  </si>
  <si>
    <t>50% Grind 2</t>
  </si>
  <si>
    <t>50% Grind 3</t>
  </si>
  <si>
    <t>55% Grind 1</t>
  </si>
  <si>
    <t>55% Grind 2</t>
  </si>
  <si>
    <t>55% Grind 3</t>
  </si>
  <si>
    <t>60% Grind 1</t>
  </si>
  <si>
    <t>60% Grind 2</t>
  </si>
  <si>
    <t>60% Grind 3</t>
  </si>
  <si>
    <t>65% Grind 1</t>
  </si>
  <si>
    <t>65% Grind 2</t>
  </si>
  <si>
    <t>65% Grind 3</t>
  </si>
  <si>
    <t>70% Grind 1</t>
  </si>
  <si>
    <t>70% Grind 2</t>
  </si>
  <si>
    <t>70% Grind 3</t>
  </si>
  <si>
    <t>75% Grind 1</t>
  </si>
  <si>
    <t>75% Grind 2</t>
  </si>
  <si>
    <t>75% Grind 3</t>
  </si>
  <si>
    <t>80% Grind 1</t>
  </si>
  <si>
    <t>80% Grind 2</t>
  </si>
  <si>
    <t>80% Grind 3</t>
  </si>
  <si>
    <t>85% Grind 1</t>
  </si>
  <si>
    <t>85% Grind 2</t>
  </si>
  <si>
    <t>85% Grind 3</t>
  </si>
  <si>
    <t>90% Grind 1</t>
  </si>
  <si>
    <t>90% Grind 2</t>
  </si>
  <si>
    <t>90% Grind 3</t>
  </si>
  <si>
    <t>95% Grind 1</t>
  </si>
  <si>
    <t>95% Grind 2</t>
  </si>
  <si>
    <t>95% Grind 3</t>
  </si>
  <si>
    <t>Plate #3</t>
  </si>
  <si>
    <t>Plate #2</t>
  </si>
  <si>
    <t>Plate #1</t>
  </si>
  <si>
    <t>Sum FAM &amp; VIC</t>
  </si>
  <si>
    <t>% FAB FAM</t>
  </si>
  <si>
    <t>%FAB VIC</t>
  </si>
  <si>
    <t>Avg. FAM</t>
  </si>
  <si>
    <t>Avg. VIC</t>
  </si>
  <si>
    <t>Std.P FAM</t>
  </si>
  <si>
    <t>Std.P VIC</t>
  </si>
  <si>
    <t>Sum FAM</t>
  </si>
  <si>
    <t>Sum VIC</t>
  </si>
  <si>
    <t>Total</t>
  </si>
  <si>
    <t>% FAB VIC</t>
  </si>
  <si>
    <t>Total Statistics</t>
  </si>
  <si>
    <t>Avg. FAB VIC</t>
  </si>
  <si>
    <t>Avg. FAB FAM</t>
  </si>
  <si>
    <r>
      <t>FAM Positive (copies/</t>
    </r>
    <r>
      <rPr>
        <sz val="12"/>
        <color theme="1"/>
        <rFont val="Calibri"/>
        <family val="2"/>
      </rPr>
      <t>µ</t>
    </r>
    <r>
      <rPr>
        <sz val="12"/>
        <color theme="1"/>
        <rFont val="Century Gothic"/>
        <family val="2"/>
      </rPr>
      <t>L</t>
    </r>
    <r>
      <rPr>
        <sz val="12"/>
        <color theme="1"/>
        <rFont val="Century Gothic"/>
        <family val="2"/>
      </rPr>
      <t>)</t>
    </r>
  </si>
  <si>
    <t>VIC Positive (copies/µL)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</si>
</sst>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9" fontId="0" fillId="0" borderId="0" xfId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9" fontId="0" fillId="0" borderId="7" xfId="1" applyFont="1" applyBorder="1" applyAlignment="1">
      <alignment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6"/>
  <sheetViews>
    <sheetView tabSelected="1" workbookViewId="0">
      <pane ySplit="2" topLeftCell="A3" activePane="bottomLeft" state="frozen"/>
      <selection pane="bottomLeft" activeCell="B2" sqref="B2:G2"/>
    </sheetView>
  </sheetViews>
  <sheetFormatPr defaultColWidth="8.921875" defaultRowHeight="16" x14ac:dyDescent="0.35"/>
  <cols>
    <col min="1" max="1" width="16.3828125" style="1" customWidth="1"/>
    <col min="2" max="2" width="20.4609375" style="1" bestFit="1" customWidth="1"/>
    <col min="3" max="3" width="19.61328125" style="1" bestFit="1" customWidth="1"/>
    <col min="4" max="4" width="20.4609375" style="1" bestFit="1" customWidth="1"/>
    <col min="5" max="5" width="19.61328125" style="1" bestFit="1" customWidth="1"/>
    <col min="6" max="6" width="20.4609375" style="1" customWidth="1"/>
    <col min="7" max="7" width="19.61328125" style="1" customWidth="1"/>
    <col min="8" max="8" width="14.61328125" style="1" bestFit="1" customWidth="1"/>
    <col min="9" max="9" width="10.53515625" style="1" bestFit="1" customWidth="1"/>
    <col min="10" max="10" width="9.3828125" style="1" bestFit="1" customWidth="1"/>
    <col min="11" max="11" width="9.61328125" style="1" bestFit="1" customWidth="1"/>
    <col min="12" max="12" width="8.921875" style="1"/>
    <col min="13" max="13" width="9.84375" style="1" bestFit="1" customWidth="1"/>
    <col min="14" max="14" width="9" style="1" bestFit="1" customWidth="1"/>
    <col min="15" max="15" width="14.61328125" style="1" bestFit="1" customWidth="1"/>
    <col min="16" max="16" width="10.53515625" style="1" bestFit="1" customWidth="1"/>
    <col min="17" max="17" width="9.3828125" style="1" bestFit="1" customWidth="1"/>
    <col min="18" max="18" width="9.61328125" style="1" bestFit="1" customWidth="1"/>
    <col min="19" max="19" width="8.921875" style="1"/>
    <col min="20" max="20" width="9.84375" style="1" bestFit="1" customWidth="1"/>
    <col min="21" max="21" width="9" style="1" bestFit="1" customWidth="1"/>
    <col min="22" max="22" width="14.61328125" style="1" bestFit="1" customWidth="1"/>
    <col min="23" max="23" width="10.53515625" style="1" bestFit="1" customWidth="1"/>
    <col min="24" max="24" width="9.3828125" style="1" bestFit="1" customWidth="1"/>
    <col min="25" max="25" width="9.61328125" style="1" bestFit="1" customWidth="1"/>
    <col min="26" max="26" width="8.921875" style="1"/>
    <col min="27" max="27" width="9.84375" style="1" bestFit="1" customWidth="1"/>
    <col min="28" max="28" width="9" style="1" bestFit="1" customWidth="1"/>
    <col min="29" max="29" width="9.07421875" style="1" bestFit="1" customWidth="1"/>
    <col min="30" max="30" width="8.3828125" style="1" bestFit="1" customWidth="1"/>
    <col min="31" max="31" width="7" style="1" bestFit="1" customWidth="1"/>
    <col min="32" max="32" width="10.53515625" style="1" bestFit="1" customWidth="1"/>
    <col min="33" max="33" width="9.84375" style="1" bestFit="1" customWidth="1"/>
    <col min="34" max="34" width="13.53515625" style="1" bestFit="1" customWidth="1"/>
    <col min="35" max="35" width="12.61328125" style="1" bestFit="1" customWidth="1"/>
    <col min="36" max="36" width="9.84375" style="1" bestFit="1" customWidth="1"/>
    <col min="37" max="37" width="9" style="1" bestFit="1" customWidth="1"/>
    <col min="38" max="16384" width="8.921875" style="1"/>
  </cols>
  <sheetData>
    <row r="1" spans="1:37" ht="16.5" thickTop="1" x14ac:dyDescent="0.35">
      <c r="B1" s="27" t="s">
        <v>66</v>
      </c>
      <c r="C1" s="28"/>
      <c r="D1" s="27" t="s">
        <v>65</v>
      </c>
      <c r="E1" s="28"/>
      <c r="F1" s="27" t="s">
        <v>64</v>
      </c>
      <c r="G1" s="28"/>
      <c r="H1" s="17" t="s">
        <v>66</v>
      </c>
      <c r="I1" s="18"/>
      <c r="J1" s="18"/>
      <c r="K1" s="18"/>
      <c r="L1" s="18"/>
      <c r="M1" s="18"/>
      <c r="N1" s="19"/>
      <c r="O1" s="17" t="s">
        <v>65</v>
      </c>
      <c r="P1" s="18"/>
      <c r="Q1" s="18"/>
      <c r="R1" s="18"/>
      <c r="S1" s="18"/>
      <c r="T1" s="18"/>
      <c r="U1" s="19"/>
      <c r="V1" s="17" t="s">
        <v>64</v>
      </c>
      <c r="W1" s="18"/>
      <c r="X1" s="18"/>
      <c r="Y1" s="18"/>
      <c r="Z1" s="18"/>
      <c r="AA1" s="18"/>
      <c r="AB1" s="19"/>
      <c r="AC1" s="17" t="s">
        <v>78</v>
      </c>
      <c r="AD1" s="18"/>
      <c r="AE1" s="18"/>
      <c r="AF1" s="18"/>
      <c r="AG1" s="18"/>
      <c r="AH1" s="18"/>
      <c r="AI1" s="18"/>
      <c r="AJ1" s="18"/>
      <c r="AK1" s="19"/>
    </row>
    <row r="2" spans="1:37" ht="32" x14ac:dyDescent="0.35">
      <c r="A2" s="1" t="s">
        <v>0</v>
      </c>
      <c r="B2" s="29" t="s">
        <v>81</v>
      </c>
      <c r="C2" s="30" t="s">
        <v>82</v>
      </c>
      <c r="D2" s="29" t="s">
        <v>81</v>
      </c>
      <c r="E2" s="30" t="s">
        <v>82</v>
      </c>
      <c r="F2" s="29" t="s">
        <v>81</v>
      </c>
      <c r="G2" s="30" t="s">
        <v>82</v>
      </c>
      <c r="H2" s="4" t="s">
        <v>67</v>
      </c>
      <c r="I2" s="5" t="s">
        <v>68</v>
      </c>
      <c r="J2" s="5" t="s">
        <v>69</v>
      </c>
      <c r="K2" s="5" t="s">
        <v>70</v>
      </c>
      <c r="L2" s="5" t="s">
        <v>71</v>
      </c>
      <c r="M2" s="5" t="s">
        <v>72</v>
      </c>
      <c r="N2" s="6" t="s">
        <v>73</v>
      </c>
      <c r="O2" s="4" t="s">
        <v>67</v>
      </c>
      <c r="P2" s="5" t="s">
        <v>68</v>
      </c>
      <c r="Q2" s="5" t="s">
        <v>69</v>
      </c>
      <c r="R2" s="5" t="s">
        <v>70</v>
      </c>
      <c r="S2" s="5" t="s">
        <v>71</v>
      </c>
      <c r="T2" s="5" t="s">
        <v>72</v>
      </c>
      <c r="U2" s="6" t="s">
        <v>73</v>
      </c>
      <c r="V2" s="4" t="s">
        <v>67</v>
      </c>
      <c r="W2" s="5" t="s">
        <v>68</v>
      </c>
      <c r="X2" s="5" t="s">
        <v>69</v>
      </c>
      <c r="Y2" s="5" t="s">
        <v>70</v>
      </c>
      <c r="Z2" s="5" t="s">
        <v>71</v>
      </c>
      <c r="AA2" s="5" t="s">
        <v>72</v>
      </c>
      <c r="AB2" s="6" t="s">
        <v>73</v>
      </c>
      <c r="AC2" s="2" t="s">
        <v>74</v>
      </c>
      <c r="AD2" s="7" t="s">
        <v>75</v>
      </c>
      <c r="AE2" s="7" t="s">
        <v>76</v>
      </c>
      <c r="AF2" s="7" t="s">
        <v>68</v>
      </c>
      <c r="AG2" s="7" t="s">
        <v>77</v>
      </c>
      <c r="AH2" s="7" t="s">
        <v>80</v>
      </c>
      <c r="AI2" s="7" t="s">
        <v>79</v>
      </c>
      <c r="AJ2" s="7" t="s">
        <v>72</v>
      </c>
      <c r="AK2" s="3" t="s">
        <v>73</v>
      </c>
    </row>
    <row r="3" spans="1:37" x14ac:dyDescent="0.35">
      <c r="A3" s="1" t="s">
        <v>1</v>
      </c>
      <c r="B3" s="2">
        <v>0</v>
      </c>
      <c r="C3" s="3">
        <v>21</v>
      </c>
      <c r="D3" s="2">
        <v>0</v>
      </c>
      <c r="E3" s="3">
        <v>151</v>
      </c>
      <c r="F3" s="2">
        <v>2.1</v>
      </c>
      <c r="G3" s="3">
        <v>75</v>
      </c>
      <c r="H3" s="4">
        <f>SUM(B3:C3)</f>
        <v>21</v>
      </c>
      <c r="I3" s="8">
        <f>B3/H3</f>
        <v>0</v>
      </c>
      <c r="J3" s="8">
        <f>C3/H3</f>
        <v>1</v>
      </c>
      <c r="K3" s="20">
        <f>AVERAGE(I3:I5)</f>
        <v>0</v>
      </c>
      <c r="L3" s="20">
        <f>AVERAGE(J3:J5)</f>
        <v>1</v>
      </c>
      <c r="M3" s="13">
        <f>_xlfn.STDEV.P(I3:I5)</f>
        <v>0</v>
      </c>
      <c r="N3" s="15">
        <f>_xlfn.STDEV.P(J3:J5)</f>
        <v>0</v>
      </c>
      <c r="O3" s="4">
        <f>SUM(D3:E3)</f>
        <v>151</v>
      </c>
      <c r="P3" s="8">
        <f>D3/O3</f>
        <v>0</v>
      </c>
      <c r="Q3" s="8">
        <f>E3/O3</f>
        <v>1</v>
      </c>
      <c r="R3" s="20">
        <f>AVERAGE(P3:P5)</f>
        <v>0</v>
      </c>
      <c r="S3" s="20">
        <f>AVERAGE(Q3:Q5)</f>
        <v>1</v>
      </c>
      <c r="T3" s="13">
        <f>_xlfn.STDEV.P(P3:P5)</f>
        <v>0</v>
      </c>
      <c r="U3" s="15">
        <f>_xlfn.STDEV.P(Q3:Q5)</f>
        <v>0</v>
      </c>
      <c r="V3" s="4">
        <f>SUM(F3:G3)</f>
        <v>77.099999999999994</v>
      </c>
      <c r="W3" s="8">
        <f>F3/V3</f>
        <v>2.7237354085603117E-2</v>
      </c>
      <c r="X3" s="8">
        <f>G3/V3</f>
        <v>0.97276264591439698</v>
      </c>
      <c r="Y3" s="20">
        <f>AVERAGE(W3:W5)</f>
        <v>9.0791180285343717E-3</v>
      </c>
      <c r="Z3" s="20">
        <f>AVERAGE(X3:X5)</f>
        <v>0.99092088197146566</v>
      </c>
      <c r="AA3" s="13">
        <f>_xlfn.STDEV.P(W3:W5)</f>
        <v>1.2839811850339387E-2</v>
      </c>
      <c r="AB3" s="15">
        <f>_xlfn.STDEV.P(X3:X5)</f>
        <v>1.2839811850339338E-2</v>
      </c>
      <c r="AC3" s="25">
        <f>SUM(B3:B5,D3,D4,D5,F3,F4,F5)</f>
        <v>2.1</v>
      </c>
      <c r="AD3" s="21">
        <f>SUM(C3:C5,E3,E4,E5,G3,G4,G5)</f>
        <v>2274</v>
      </c>
      <c r="AE3" s="21">
        <f>SUM(AC3:AD5)</f>
        <v>2276.1</v>
      </c>
      <c r="AF3" s="23">
        <f>AC3/AE3</f>
        <v>9.2263081586925011E-4</v>
      </c>
      <c r="AG3" s="23">
        <f>AD3/AE3</f>
        <v>0.99907736918413081</v>
      </c>
      <c r="AH3" s="20">
        <f>AVERAGE(I3:I5,P3,P4,P5,W3,W4,W5)</f>
        <v>3.0263726761781242E-3</v>
      </c>
      <c r="AI3" s="20">
        <f>AVERAGE(X3,X4,X5,Q5,Q4,Q3,J5,J4,J3)</f>
        <v>0.99697362732382189</v>
      </c>
      <c r="AJ3" s="13">
        <f>_xlfn.STDEV.P(I3:I5,P3,P4,P5,W3,W4,W5)</f>
        <v>8.5598745668929235E-3</v>
      </c>
      <c r="AK3" s="15">
        <f>_xlfn.STDEV.P(J3,J4,J5,Q3,Q4,Q5,X3,X4,X5)</f>
        <v>8.559874566892894E-3</v>
      </c>
    </row>
    <row r="4" spans="1:37" x14ac:dyDescent="0.35">
      <c r="A4" s="1" t="s">
        <v>2</v>
      </c>
      <c r="B4" s="2">
        <v>0</v>
      </c>
      <c r="C4" s="3">
        <v>423</v>
      </c>
      <c r="D4" s="2">
        <v>0</v>
      </c>
      <c r="E4" s="3">
        <v>114</v>
      </c>
      <c r="F4" s="2">
        <v>0</v>
      </c>
      <c r="G4" s="3">
        <v>337</v>
      </c>
      <c r="H4" s="4">
        <f t="shared" ref="H4:H65" si="0">SUM(B4:C4)</f>
        <v>423</v>
      </c>
      <c r="I4" s="8">
        <f t="shared" ref="I4:I65" si="1">B4/H4</f>
        <v>0</v>
      </c>
      <c r="J4" s="8">
        <f t="shared" ref="J4:J65" si="2">C4/H4</f>
        <v>1</v>
      </c>
      <c r="K4" s="21"/>
      <c r="L4" s="21"/>
      <c r="M4" s="13"/>
      <c r="N4" s="15"/>
      <c r="O4" s="4">
        <f t="shared" ref="O4:O65" si="3">SUM(D4:E4)</f>
        <v>114</v>
      </c>
      <c r="P4" s="8">
        <f t="shared" ref="P4:P65" si="4">D4/O4</f>
        <v>0</v>
      </c>
      <c r="Q4" s="8">
        <f t="shared" ref="Q4:Q65" si="5">E4/O4</f>
        <v>1</v>
      </c>
      <c r="R4" s="21"/>
      <c r="S4" s="21"/>
      <c r="T4" s="13"/>
      <c r="U4" s="15"/>
      <c r="V4" s="4">
        <f t="shared" ref="V4:V65" si="6">SUM(F4:G4)</f>
        <v>337</v>
      </c>
      <c r="W4" s="8">
        <f t="shared" ref="W4:W65" si="7">F4/V4</f>
        <v>0</v>
      </c>
      <c r="X4" s="8">
        <f t="shared" ref="X4:X65" si="8">G4/V4</f>
        <v>1</v>
      </c>
      <c r="Y4" s="21"/>
      <c r="Z4" s="21"/>
      <c r="AA4" s="13"/>
      <c r="AB4" s="15"/>
      <c r="AC4" s="25"/>
      <c r="AD4" s="21"/>
      <c r="AE4" s="21"/>
      <c r="AF4" s="23"/>
      <c r="AG4" s="23"/>
      <c r="AH4" s="21"/>
      <c r="AI4" s="21"/>
      <c r="AJ4" s="13"/>
      <c r="AK4" s="15"/>
    </row>
    <row r="5" spans="1:37" x14ac:dyDescent="0.35">
      <c r="A5" s="1" t="s">
        <v>3</v>
      </c>
      <c r="B5" s="2">
        <v>0</v>
      </c>
      <c r="C5" s="3">
        <v>371</v>
      </c>
      <c r="D5" s="2">
        <v>0</v>
      </c>
      <c r="E5" s="3">
        <v>214</v>
      </c>
      <c r="F5" s="2">
        <v>0</v>
      </c>
      <c r="G5" s="3">
        <v>568</v>
      </c>
      <c r="H5" s="4">
        <f t="shared" si="0"/>
        <v>371</v>
      </c>
      <c r="I5" s="8">
        <f t="shared" si="1"/>
        <v>0</v>
      </c>
      <c r="J5" s="8">
        <f t="shared" si="2"/>
        <v>1</v>
      </c>
      <c r="K5" s="21"/>
      <c r="L5" s="21"/>
      <c r="M5" s="13"/>
      <c r="N5" s="15"/>
      <c r="O5" s="4">
        <f t="shared" si="3"/>
        <v>214</v>
      </c>
      <c r="P5" s="8">
        <f t="shared" si="4"/>
        <v>0</v>
      </c>
      <c r="Q5" s="8">
        <f t="shared" si="5"/>
        <v>1</v>
      </c>
      <c r="R5" s="21"/>
      <c r="S5" s="21"/>
      <c r="T5" s="13"/>
      <c r="U5" s="15"/>
      <c r="V5" s="4">
        <f t="shared" si="6"/>
        <v>568</v>
      </c>
      <c r="W5" s="8">
        <f t="shared" si="7"/>
        <v>0</v>
      </c>
      <c r="X5" s="8">
        <f t="shared" si="8"/>
        <v>1</v>
      </c>
      <c r="Y5" s="21"/>
      <c r="Z5" s="21"/>
      <c r="AA5" s="13"/>
      <c r="AB5" s="15"/>
      <c r="AC5" s="25"/>
      <c r="AD5" s="21"/>
      <c r="AE5" s="21"/>
      <c r="AF5" s="23"/>
      <c r="AG5" s="23"/>
      <c r="AH5" s="21"/>
      <c r="AI5" s="21"/>
      <c r="AJ5" s="13"/>
      <c r="AK5" s="15"/>
    </row>
    <row r="6" spans="1:37" x14ac:dyDescent="0.35">
      <c r="A6" s="1" t="s">
        <v>4</v>
      </c>
      <c r="B6" s="2">
        <v>22</v>
      </c>
      <c r="C6" s="3">
        <v>249</v>
      </c>
      <c r="D6" s="2">
        <v>2.6</v>
      </c>
      <c r="E6" s="3">
        <v>23</v>
      </c>
      <c r="F6" s="2">
        <v>22</v>
      </c>
      <c r="G6" s="3">
        <v>224</v>
      </c>
      <c r="H6" s="4">
        <f t="shared" si="0"/>
        <v>271</v>
      </c>
      <c r="I6" s="8">
        <f t="shared" si="1"/>
        <v>8.1180811808118078E-2</v>
      </c>
      <c r="J6" s="8">
        <f t="shared" si="2"/>
        <v>0.91881918819188191</v>
      </c>
      <c r="K6" s="20">
        <f t="shared" ref="K6:L6" si="9">AVERAGE(I6:I8)</f>
        <v>7.0772752690928795E-2</v>
      </c>
      <c r="L6" s="20">
        <f t="shared" si="9"/>
        <v>0.92922724730907114</v>
      </c>
      <c r="M6" s="13">
        <f t="shared" ref="M6:N6" si="10">_xlfn.STDEV.P(I6:I8)</f>
        <v>7.3791005596818629E-3</v>
      </c>
      <c r="N6" s="15">
        <f t="shared" si="10"/>
        <v>7.3791005596818724E-3</v>
      </c>
      <c r="O6" s="4">
        <f t="shared" si="3"/>
        <v>25.6</v>
      </c>
      <c r="P6" s="8">
        <f t="shared" si="4"/>
        <v>0.1015625</v>
      </c>
      <c r="Q6" s="8">
        <f t="shared" si="5"/>
        <v>0.8984375</v>
      </c>
      <c r="R6" s="20">
        <f t="shared" ref="R6:S6" si="11">AVERAGE(P6:P8)</f>
        <v>0.15365403695296334</v>
      </c>
      <c r="S6" s="20">
        <f t="shared" si="11"/>
        <v>0.84634596304703669</v>
      </c>
      <c r="T6" s="13">
        <f t="shared" ref="T6:U6" si="12">_xlfn.STDEV.P(P6:P8)</f>
        <v>7.2242691447314003E-2</v>
      </c>
      <c r="U6" s="15">
        <f t="shared" si="12"/>
        <v>7.22426914473141E-2</v>
      </c>
      <c r="V6" s="4">
        <f t="shared" si="6"/>
        <v>246</v>
      </c>
      <c r="W6" s="8">
        <f t="shared" si="7"/>
        <v>8.943089430894309E-2</v>
      </c>
      <c r="X6" s="8">
        <f t="shared" si="8"/>
        <v>0.91056910569105687</v>
      </c>
      <c r="Y6" s="20">
        <f t="shared" ref="Y6:Z6" si="13">AVERAGE(W6:W8)</f>
        <v>8.0023541649557897E-2</v>
      </c>
      <c r="Z6" s="20">
        <f t="shared" si="13"/>
        <v>0.91997645835044206</v>
      </c>
      <c r="AA6" s="13">
        <f t="shared" ref="AA6:AB6" si="14">_xlfn.STDEV.P(W6:W8)</f>
        <v>1.1405367562316318E-2</v>
      </c>
      <c r="AB6" s="15">
        <f t="shared" si="14"/>
        <v>1.1405367562316254E-2</v>
      </c>
      <c r="AC6" s="25">
        <f t="shared" ref="AC6:AD6" si="15">SUM(B6:B8,D6,D7,D8,F6,F7,F8)</f>
        <v>172.7</v>
      </c>
      <c r="AD6" s="21">
        <f t="shared" si="15"/>
        <v>2095.1999999999998</v>
      </c>
      <c r="AE6" s="21">
        <f t="shared" ref="AE6" si="16">SUM(AC6:AD8)</f>
        <v>2267.8999999999996</v>
      </c>
      <c r="AF6" s="23">
        <f t="shared" ref="AF6" si="17">AC6/AE6</f>
        <v>7.6149742052118705E-2</v>
      </c>
      <c r="AG6" s="23">
        <f t="shared" ref="AG6" si="18">AD6/AE6</f>
        <v>0.92385025794788134</v>
      </c>
      <c r="AH6" s="20">
        <f>AVERAGE(I6:I8,P6,P7,P8,W6,W7,W8)</f>
        <v>0.10148344376448336</v>
      </c>
      <c r="AI6" s="20">
        <f t="shared" ref="AI6" si="19">AVERAGE(X6,X7,X8,Q8,Q7,Q6,J8,J7,J6)</f>
        <v>0.89851655623551663</v>
      </c>
      <c r="AJ6" s="13">
        <f t="shared" ref="AJ6" si="20">_xlfn.STDEV.P(I6:I8,P6,P7,P8,W6,W7,W8)</f>
        <v>5.6358923400199316E-2</v>
      </c>
      <c r="AK6" s="15">
        <f t="shared" ref="AK6" si="21">_xlfn.STDEV.P(J6,J7,J8,Q6,Q7,Q8,X6,X7,X8)</f>
        <v>5.6358923400199386E-2</v>
      </c>
    </row>
    <row r="7" spans="1:37" x14ac:dyDescent="0.35">
      <c r="A7" s="1" t="s">
        <v>5</v>
      </c>
      <c r="B7" s="2">
        <v>37</v>
      </c>
      <c r="C7" s="3">
        <v>533</v>
      </c>
      <c r="D7" s="2">
        <v>26</v>
      </c>
      <c r="E7" s="3">
        <v>225</v>
      </c>
      <c r="F7" s="2">
        <v>13</v>
      </c>
      <c r="G7" s="3">
        <v>137</v>
      </c>
      <c r="H7" s="4">
        <f t="shared" si="0"/>
        <v>570</v>
      </c>
      <c r="I7" s="8">
        <f t="shared" si="1"/>
        <v>6.491228070175438E-2</v>
      </c>
      <c r="J7" s="8">
        <f t="shared" si="2"/>
        <v>0.93508771929824563</v>
      </c>
      <c r="K7" s="21"/>
      <c r="L7" s="21"/>
      <c r="M7" s="13"/>
      <c r="N7" s="15"/>
      <c r="O7" s="4">
        <f t="shared" si="3"/>
        <v>251</v>
      </c>
      <c r="P7" s="8">
        <f t="shared" si="4"/>
        <v>0.10358565737051793</v>
      </c>
      <c r="Q7" s="8">
        <f t="shared" si="5"/>
        <v>0.89641434262948205</v>
      </c>
      <c r="R7" s="21"/>
      <c r="S7" s="21"/>
      <c r="T7" s="13"/>
      <c r="U7" s="15"/>
      <c r="V7" s="4">
        <f t="shared" si="6"/>
        <v>150</v>
      </c>
      <c r="W7" s="8">
        <f t="shared" si="7"/>
        <v>8.666666666666667E-2</v>
      </c>
      <c r="X7" s="8">
        <f t="shared" si="8"/>
        <v>0.91333333333333333</v>
      </c>
      <c r="Y7" s="21"/>
      <c r="Z7" s="21"/>
      <c r="AA7" s="13"/>
      <c r="AB7" s="15"/>
      <c r="AC7" s="25"/>
      <c r="AD7" s="21"/>
      <c r="AE7" s="21"/>
      <c r="AF7" s="23"/>
      <c r="AG7" s="23"/>
      <c r="AH7" s="21"/>
      <c r="AI7" s="21"/>
      <c r="AJ7" s="13"/>
      <c r="AK7" s="15"/>
    </row>
    <row r="8" spans="1:37" x14ac:dyDescent="0.35">
      <c r="A8" s="1" t="s">
        <v>6</v>
      </c>
      <c r="B8" s="2">
        <v>30</v>
      </c>
      <c r="C8" s="3">
        <v>423</v>
      </c>
      <c r="D8" s="2">
        <v>1.1000000000000001</v>
      </c>
      <c r="E8" s="3">
        <v>3.2</v>
      </c>
      <c r="F8" s="2">
        <v>19</v>
      </c>
      <c r="G8" s="3">
        <v>278</v>
      </c>
      <c r="H8" s="4">
        <f t="shared" si="0"/>
        <v>453</v>
      </c>
      <c r="I8" s="8">
        <f t="shared" si="1"/>
        <v>6.6225165562913912E-2</v>
      </c>
      <c r="J8" s="8">
        <f t="shared" si="2"/>
        <v>0.93377483443708609</v>
      </c>
      <c r="K8" s="21"/>
      <c r="L8" s="21"/>
      <c r="M8" s="13"/>
      <c r="N8" s="15"/>
      <c r="O8" s="4">
        <f t="shared" si="3"/>
        <v>4.3000000000000007</v>
      </c>
      <c r="P8" s="8">
        <f t="shared" si="4"/>
        <v>0.25581395348837205</v>
      </c>
      <c r="Q8" s="8">
        <f t="shared" si="5"/>
        <v>0.74418604651162779</v>
      </c>
      <c r="R8" s="21"/>
      <c r="S8" s="21"/>
      <c r="T8" s="13"/>
      <c r="U8" s="15"/>
      <c r="V8" s="4">
        <f t="shared" si="6"/>
        <v>297</v>
      </c>
      <c r="W8" s="8">
        <f t="shared" si="7"/>
        <v>6.3973063973063973E-2</v>
      </c>
      <c r="X8" s="8">
        <f t="shared" si="8"/>
        <v>0.93602693602693599</v>
      </c>
      <c r="Y8" s="21"/>
      <c r="Z8" s="21"/>
      <c r="AA8" s="13"/>
      <c r="AB8" s="15"/>
      <c r="AC8" s="25"/>
      <c r="AD8" s="21"/>
      <c r="AE8" s="21"/>
      <c r="AF8" s="23"/>
      <c r="AG8" s="23"/>
      <c r="AH8" s="21"/>
      <c r="AI8" s="21"/>
      <c r="AJ8" s="13"/>
      <c r="AK8" s="15"/>
    </row>
    <row r="9" spans="1:37" x14ac:dyDescent="0.35">
      <c r="A9" s="1" t="s">
        <v>7</v>
      </c>
      <c r="B9" s="2">
        <v>965</v>
      </c>
      <c r="C9" s="3">
        <v>0.5</v>
      </c>
      <c r="D9" s="2">
        <v>525</v>
      </c>
      <c r="E9" s="3">
        <v>23</v>
      </c>
      <c r="F9" s="2">
        <v>909</v>
      </c>
      <c r="G9" s="3">
        <v>3.7</v>
      </c>
      <c r="H9" s="4">
        <f t="shared" si="0"/>
        <v>965.5</v>
      </c>
      <c r="I9" s="8">
        <f t="shared" si="1"/>
        <v>0.99948213360952876</v>
      </c>
      <c r="J9" s="8">
        <f t="shared" si="2"/>
        <v>5.1786639047125837E-4</v>
      </c>
      <c r="K9" s="20">
        <f t="shared" ref="K9:L9" si="22">AVERAGE(I9:I11)</f>
        <v>0.99881303212284978</v>
      </c>
      <c r="L9" s="20">
        <f t="shared" si="22"/>
        <v>1.1869678771502755E-3</v>
      </c>
      <c r="M9" s="13">
        <f t="shared" ref="M9:N9" si="23">_xlfn.STDEV.P(I9:I11)</f>
        <v>1.3293586203139097E-3</v>
      </c>
      <c r="N9" s="15">
        <f t="shared" si="23"/>
        <v>1.3293586203138687E-3</v>
      </c>
      <c r="O9" s="4">
        <f t="shared" si="3"/>
        <v>548</v>
      </c>
      <c r="P9" s="8">
        <f t="shared" si="4"/>
        <v>0.95802919708029199</v>
      </c>
      <c r="Q9" s="8">
        <f t="shared" si="5"/>
        <v>4.1970802919708027E-2</v>
      </c>
      <c r="R9" s="20">
        <f t="shared" ref="R9:S9" si="24">AVERAGE(P9:P11)</f>
        <v>0.98443854550972265</v>
      </c>
      <c r="S9" s="20">
        <f t="shared" si="24"/>
        <v>1.5561454490277344E-2</v>
      </c>
      <c r="T9" s="13">
        <f t="shared" ref="T9:U9" si="25">_xlfn.STDEV.P(P9:P11)</f>
        <v>1.8773113338275065E-2</v>
      </c>
      <c r="U9" s="15">
        <f t="shared" si="25"/>
        <v>1.8773113338275083E-2</v>
      </c>
      <c r="V9" s="4">
        <f t="shared" si="6"/>
        <v>912.7</v>
      </c>
      <c r="W9" s="8">
        <f t="shared" si="7"/>
        <v>0.99594609400679301</v>
      </c>
      <c r="X9" s="8">
        <f t="shared" si="8"/>
        <v>4.0539059932069681E-3</v>
      </c>
      <c r="Y9" s="20">
        <f t="shared" ref="Y9:Z9" si="26">AVERAGE(W9:W11)</f>
        <v>0.99159050117179426</v>
      </c>
      <c r="Z9" s="20">
        <f t="shared" si="26"/>
        <v>8.4094988282057571E-3</v>
      </c>
      <c r="AA9" s="13">
        <f t="shared" ref="AA9:AB9" si="27">_xlfn.STDEV.P(W9:W11)</f>
        <v>9.176753686278934E-3</v>
      </c>
      <c r="AB9" s="15">
        <f t="shared" si="27"/>
        <v>9.1767536862789149E-3</v>
      </c>
      <c r="AC9" s="25">
        <f t="shared" ref="AC9:AD9" si="28">SUM(B9:B11,D9,D10,D11,F9,F10,F11)</f>
        <v>5352</v>
      </c>
      <c r="AD9" s="21">
        <f t="shared" si="28"/>
        <v>37.200000000000003</v>
      </c>
      <c r="AE9" s="21">
        <f t="shared" ref="AE9" si="29">SUM(AC9:AD11)</f>
        <v>5389.2</v>
      </c>
      <c r="AF9" s="23">
        <f t="shared" ref="AF9" si="30">AC9/AE9</f>
        <v>0.99309730572255628</v>
      </c>
      <c r="AG9" s="23">
        <f t="shared" ref="AG9" si="31">AD9/AE9</f>
        <v>6.9026942774437772E-3</v>
      </c>
      <c r="AH9" s="20">
        <f>AVERAGE(I9:I11,P9,P10,P11,W9,W10,W11)</f>
        <v>0.99161402626812212</v>
      </c>
      <c r="AI9" s="20">
        <f t="shared" ref="AI9" si="32">AVERAGE(X9,X10,X11,Q11,Q10,Q9,J11,J10,J9)</f>
        <v>8.3859737318777924E-3</v>
      </c>
      <c r="AJ9" s="13">
        <f t="shared" ref="AJ9" si="33">_xlfn.STDEV.P(I9:I11,P9,P10,P11,W9,W10,W11)</f>
        <v>1.3437801777231253E-2</v>
      </c>
      <c r="AK9" s="15">
        <f t="shared" ref="AK9" si="34">_xlfn.STDEV.P(J9,J10,J11,Q9,Q10,Q11,X9,X10,X11)</f>
        <v>1.3437801777231258E-2</v>
      </c>
    </row>
    <row r="10" spans="1:37" x14ac:dyDescent="0.35">
      <c r="A10" s="1" t="s">
        <v>8</v>
      </c>
      <c r="B10" s="2">
        <v>445</v>
      </c>
      <c r="C10" s="3">
        <v>0</v>
      </c>
      <c r="D10" s="2">
        <v>564</v>
      </c>
      <c r="E10" s="3">
        <v>0</v>
      </c>
      <c r="F10" s="2">
        <v>245</v>
      </c>
      <c r="G10" s="3">
        <v>5.3</v>
      </c>
      <c r="H10" s="4">
        <f t="shared" si="0"/>
        <v>445</v>
      </c>
      <c r="I10" s="8">
        <f t="shared" si="1"/>
        <v>1</v>
      </c>
      <c r="J10" s="8">
        <f t="shared" si="2"/>
        <v>0</v>
      </c>
      <c r="K10" s="21"/>
      <c r="L10" s="21"/>
      <c r="M10" s="13"/>
      <c r="N10" s="15"/>
      <c r="O10" s="4">
        <f t="shared" si="3"/>
        <v>564</v>
      </c>
      <c r="P10" s="8">
        <f t="shared" si="4"/>
        <v>1</v>
      </c>
      <c r="Q10" s="8">
        <f t="shared" si="5"/>
        <v>0</v>
      </c>
      <c r="R10" s="21"/>
      <c r="S10" s="21"/>
      <c r="T10" s="13"/>
      <c r="U10" s="15"/>
      <c r="V10" s="4">
        <f t="shared" si="6"/>
        <v>250.3</v>
      </c>
      <c r="W10" s="8">
        <f t="shared" si="7"/>
        <v>0.97882540950858965</v>
      </c>
      <c r="X10" s="8">
        <f t="shared" si="8"/>
        <v>2.1174590491410305E-2</v>
      </c>
      <c r="Y10" s="21"/>
      <c r="Z10" s="21"/>
      <c r="AA10" s="13"/>
      <c r="AB10" s="15"/>
      <c r="AC10" s="25"/>
      <c r="AD10" s="21"/>
      <c r="AE10" s="21"/>
      <c r="AF10" s="23"/>
      <c r="AG10" s="23"/>
      <c r="AH10" s="21"/>
      <c r="AI10" s="21"/>
      <c r="AJ10" s="13"/>
      <c r="AK10" s="15"/>
    </row>
    <row r="11" spans="1:37" x14ac:dyDescent="0.35">
      <c r="A11" s="1" t="s">
        <v>9</v>
      </c>
      <c r="B11" s="2">
        <v>688</v>
      </c>
      <c r="C11" s="3">
        <v>2.1</v>
      </c>
      <c r="D11" s="2">
        <v>549</v>
      </c>
      <c r="E11" s="3">
        <v>2.6</v>
      </c>
      <c r="F11" s="2">
        <v>462</v>
      </c>
      <c r="G11" s="3">
        <v>0</v>
      </c>
      <c r="H11" s="4">
        <f t="shared" si="0"/>
        <v>690.1</v>
      </c>
      <c r="I11" s="8">
        <f t="shared" si="1"/>
        <v>0.99695696275902035</v>
      </c>
      <c r="J11" s="8">
        <f t="shared" si="2"/>
        <v>3.0430372409795681E-3</v>
      </c>
      <c r="K11" s="21"/>
      <c r="L11" s="21"/>
      <c r="M11" s="13"/>
      <c r="N11" s="15"/>
      <c r="O11" s="4">
        <f t="shared" si="3"/>
        <v>551.6</v>
      </c>
      <c r="P11" s="8">
        <f t="shared" si="4"/>
        <v>0.99528643944887596</v>
      </c>
      <c r="Q11" s="8">
        <f t="shared" si="5"/>
        <v>4.7135605511240027E-3</v>
      </c>
      <c r="R11" s="21"/>
      <c r="S11" s="21"/>
      <c r="T11" s="13"/>
      <c r="U11" s="15"/>
      <c r="V11" s="4">
        <f t="shared" si="6"/>
        <v>462</v>
      </c>
      <c r="W11" s="8">
        <f t="shared" si="7"/>
        <v>1</v>
      </c>
      <c r="X11" s="8">
        <f t="shared" si="8"/>
        <v>0</v>
      </c>
      <c r="Y11" s="21"/>
      <c r="Z11" s="21"/>
      <c r="AA11" s="13"/>
      <c r="AB11" s="15"/>
      <c r="AC11" s="25"/>
      <c r="AD11" s="21"/>
      <c r="AE11" s="21"/>
      <c r="AF11" s="23"/>
      <c r="AG11" s="23"/>
      <c r="AH11" s="21"/>
      <c r="AI11" s="21"/>
      <c r="AJ11" s="13"/>
      <c r="AK11" s="15"/>
    </row>
    <row r="12" spans="1:37" x14ac:dyDescent="0.35">
      <c r="A12" s="1" t="s">
        <v>10</v>
      </c>
      <c r="B12" s="2">
        <v>61</v>
      </c>
      <c r="C12" s="3">
        <v>465</v>
      </c>
      <c r="D12" s="2">
        <v>42</v>
      </c>
      <c r="E12" s="3">
        <v>325</v>
      </c>
      <c r="F12" s="2">
        <v>32</v>
      </c>
      <c r="G12" s="3">
        <v>261</v>
      </c>
      <c r="H12" s="4">
        <f t="shared" si="0"/>
        <v>526</v>
      </c>
      <c r="I12" s="8">
        <f t="shared" si="1"/>
        <v>0.11596958174904944</v>
      </c>
      <c r="J12" s="8">
        <f t="shared" si="2"/>
        <v>0.88403041825095052</v>
      </c>
      <c r="K12" s="20">
        <f t="shared" ref="K12:L12" si="35">AVERAGE(I12:I14)</f>
        <v>0.11946170108313241</v>
      </c>
      <c r="L12" s="20">
        <f t="shared" si="35"/>
        <v>0.88053829891686763</v>
      </c>
      <c r="M12" s="13">
        <f t="shared" ref="M12:N12" si="36">_xlfn.STDEV.P(I12:I14)</f>
        <v>5.6056557821716852E-3</v>
      </c>
      <c r="N12" s="15">
        <f t="shared" si="36"/>
        <v>5.6056557821717E-3</v>
      </c>
      <c r="O12" s="4">
        <f t="shared" si="3"/>
        <v>367</v>
      </c>
      <c r="P12" s="8">
        <f t="shared" si="4"/>
        <v>0.11444141689373297</v>
      </c>
      <c r="Q12" s="8">
        <f t="shared" si="5"/>
        <v>0.88555858310626701</v>
      </c>
      <c r="R12" s="20">
        <f t="shared" ref="R12:S12" si="37">AVERAGE(P12:P14)</f>
        <v>0.13291671047833523</v>
      </c>
      <c r="S12" s="20">
        <f t="shared" si="37"/>
        <v>0.8670832895216648</v>
      </c>
      <c r="T12" s="13">
        <f t="shared" ref="T12:U12" si="38">_xlfn.STDEV.P(P12:P14)</f>
        <v>2.9405033739251078E-2</v>
      </c>
      <c r="U12" s="15">
        <f t="shared" si="38"/>
        <v>2.9405033739251053E-2</v>
      </c>
      <c r="V12" s="4">
        <f t="shared" si="6"/>
        <v>293</v>
      </c>
      <c r="W12" s="8">
        <f t="shared" si="7"/>
        <v>0.10921501706484642</v>
      </c>
      <c r="X12" s="8">
        <f t="shared" si="8"/>
        <v>0.89078498293515362</v>
      </c>
      <c r="Y12" s="20">
        <f t="shared" ref="Y12:Z12" si="39">AVERAGE(W12:W14)</f>
        <v>0.10659028530752401</v>
      </c>
      <c r="Z12" s="20">
        <f t="shared" si="39"/>
        <v>0.89340971469247599</v>
      </c>
      <c r="AA12" s="13">
        <f t="shared" ref="AA12:AB12" si="40">_xlfn.STDEV.P(W12:W14)</f>
        <v>9.1218875680657251E-3</v>
      </c>
      <c r="AB12" s="15">
        <f t="shared" si="40"/>
        <v>9.1218875680657424E-3</v>
      </c>
      <c r="AC12" s="25">
        <f t="shared" ref="AC12:AD12" si="41">SUM(B12:B14,D12,D13,D14,F12,F13,F14)</f>
        <v>345.5</v>
      </c>
      <c r="AD12" s="21">
        <f t="shared" si="41"/>
        <v>2599.8000000000002</v>
      </c>
      <c r="AE12" s="21">
        <f t="shared" ref="AE12" si="42">SUM(AC12:AD14)</f>
        <v>2945.3</v>
      </c>
      <c r="AF12" s="23">
        <f t="shared" ref="AF12" si="43">AC12/AE12</f>
        <v>0.117305537636234</v>
      </c>
      <c r="AG12" s="23">
        <f t="shared" ref="AG12" si="44">AD12/AE12</f>
        <v>0.88269446236376603</v>
      </c>
      <c r="AH12" s="20">
        <f>AVERAGE(I12:I14,P12,P13,P14,W12,W13,W14)</f>
        <v>0.11965623228966386</v>
      </c>
      <c r="AI12" s="20">
        <f t="shared" ref="AI12" si="45">AVERAGE(X12,X13,X14,Q14,Q13,Q12,J14,J13,J12)</f>
        <v>0.88034376771033618</v>
      </c>
      <c r="AJ12" s="13">
        <f t="shared" ref="AJ12" si="46">_xlfn.STDEV.P(I12:I14,P12,P13,P14,W12,W13,W14)</f>
        <v>2.1022886841739724E-2</v>
      </c>
      <c r="AK12" s="15">
        <f t="shared" ref="AK12" si="47">_xlfn.STDEV.P(J12,J13,J14,Q12,Q13,Q14,X12,X13,X14)</f>
        <v>2.1022886841739516E-2</v>
      </c>
    </row>
    <row r="13" spans="1:37" x14ac:dyDescent="0.35">
      <c r="A13" s="1" t="s">
        <v>11</v>
      </c>
      <c r="B13" s="2">
        <v>65</v>
      </c>
      <c r="C13" s="3">
        <v>500</v>
      </c>
      <c r="D13" s="2">
        <v>40</v>
      </c>
      <c r="E13" s="3">
        <v>324</v>
      </c>
      <c r="F13" s="2">
        <v>0.5</v>
      </c>
      <c r="G13" s="3">
        <v>4.8</v>
      </c>
      <c r="H13" s="4">
        <f t="shared" si="0"/>
        <v>565</v>
      </c>
      <c r="I13" s="8">
        <f t="shared" si="1"/>
        <v>0.11504424778761062</v>
      </c>
      <c r="J13" s="8">
        <f t="shared" si="2"/>
        <v>0.88495575221238942</v>
      </c>
      <c r="K13" s="21"/>
      <c r="L13" s="21"/>
      <c r="M13" s="13"/>
      <c r="N13" s="15"/>
      <c r="O13" s="4">
        <f t="shared" si="3"/>
        <v>364</v>
      </c>
      <c r="P13" s="8">
        <f t="shared" si="4"/>
        <v>0.10989010989010989</v>
      </c>
      <c r="Q13" s="8">
        <f t="shared" si="5"/>
        <v>0.89010989010989006</v>
      </c>
      <c r="R13" s="21"/>
      <c r="S13" s="21"/>
      <c r="T13" s="13"/>
      <c r="U13" s="15"/>
      <c r="V13" s="4">
        <f t="shared" si="6"/>
        <v>5.3</v>
      </c>
      <c r="W13" s="8">
        <f t="shared" si="7"/>
        <v>9.4339622641509441E-2</v>
      </c>
      <c r="X13" s="8">
        <f t="shared" si="8"/>
        <v>0.90566037735849059</v>
      </c>
      <c r="Y13" s="21"/>
      <c r="Z13" s="21"/>
      <c r="AA13" s="13"/>
      <c r="AB13" s="15"/>
      <c r="AC13" s="25"/>
      <c r="AD13" s="21"/>
      <c r="AE13" s="21"/>
      <c r="AF13" s="23"/>
      <c r="AG13" s="23"/>
      <c r="AH13" s="21"/>
      <c r="AI13" s="21"/>
      <c r="AJ13" s="13"/>
      <c r="AK13" s="15"/>
    </row>
    <row r="14" spans="1:37" x14ac:dyDescent="0.35">
      <c r="A14" s="1" t="s">
        <v>12</v>
      </c>
      <c r="B14" s="2">
        <v>47</v>
      </c>
      <c r="C14" s="3">
        <v>322</v>
      </c>
      <c r="D14" s="2">
        <v>15</v>
      </c>
      <c r="E14" s="3">
        <v>71</v>
      </c>
      <c r="F14" s="2">
        <v>43</v>
      </c>
      <c r="G14" s="3">
        <v>327</v>
      </c>
      <c r="H14" s="4">
        <f t="shared" si="0"/>
        <v>369</v>
      </c>
      <c r="I14" s="8">
        <f t="shared" si="1"/>
        <v>0.12737127371273713</v>
      </c>
      <c r="J14" s="8">
        <f t="shared" si="2"/>
        <v>0.87262872628726285</v>
      </c>
      <c r="K14" s="21"/>
      <c r="L14" s="21"/>
      <c r="M14" s="13"/>
      <c r="N14" s="15"/>
      <c r="O14" s="4">
        <f t="shared" si="3"/>
        <v>86</v>
      </c>
      <c r="P14" s="8">
        <f t="shared" si="4"/>
        <v>0.1744186046511628</v>
      </c>
      <c r="Q14" s="8">
        <f t="shared" si="5"/>
        <v>0.82558139534883723</v>
      </c>
      <c r="R14" s="21"/>
      <c r="S14" s="21"/>
      <c r="T14" s="13"/>
      <c r="U14" s="15"/>
      <c r="V14" s="4">
        <f t="shared" si="6"/>
        <v>370</v>
      </c>
      <c r="W14" s="8">
        <f t="shared" si="7"/>
        <v>0.11621621621621622</v>
      </c>
      <c r="X14" s="8">
        <f t="shared" si="8"/>
        <v>0.88378378378378375</v>
      </c>
      <c r="Y14" s="21"/>
      <c r="Z14" s="21"/>
      <c r="AA14" s="13"/>
      <c r="AB14" s="15"/>
      <c r="AC14" s="25"/>
      <c r="AD14" s="21"/>
      <c r="AE14" s="21"/>
      <c r="AF14" s="23"/>
      <c r="AG14" s="23"/>
      <c r="AH14" s="21"/>
      <c r="AI14" s="21"/>
      <c r="AJ14" s="13"/>
      <c r="AK14" s="15"/>
    </row>
    <row r="15" spans="1:37" x14ac:dyDescent="0.35">
      <c r="A15" s="1" t="s">
        <v>13</v>
      </c>
      <c r="B15" s="2">
        <v>153</v>
      </c>
      <c r="C15" s="3">
        <v>853</v>
      </c>
      <c r="D15" s="2">
        <v>12</v>
      </c>
      <c r="E15" s="3">
        <v>89</v>
      </c>
      <c r="F15" s="2">
        <v>86</v>
      </c>
      <c r="G15" s="3">
        <v>441</v>
      </c>
      <c r="H15" s="4">
        <f t="shared" si="0"/>
        <v>1006</v>
      </c>
      <c r="I15" s="8">
        <f t="shared" si="1"/>
        <v>0.15208747514910537</v>
      </c>
      <c r="J15" s="8">
        <f t="shared" si="2"/>
        <v>0.84791252485089463</v>
      </c>
      <c r="K15" s="20">
        <f t="shared" ref="K15:L15" si="48">AVERAGE(I15:I17)</f>
        <v>0.14598202033589711</v>
      </c>
      <c r="L15" s="20">
        <f t="shared" si="48"/>
        <v>0.85401797966410298</v>
      </c>
      <c r="M15" s="13">
        <f t="shared" ref="M15:N15" si="49">_xlfn.STDEV.P(I15:I17)</f>
        <v>1.4276675888428975E-2</v>
      </c>
      <c r="N15" s="15">
        <f t="shared" si="49"/>
        <v>1.427667588842897E-2</v>
      </c>
      <c r="O15" s="4">
        <f t="shared" si="3"/>
        <v>101</v>
      </c>
      <c r="P15" s="8">
        <f t="shared" si="4"/>
        <v>0.11881188118811881</v>
      </c>
      <c r="Q15" s="8">
        <f t="shared" si="5"/>
        <v>0.88118811881188119</v>
      </c>
      <c r="R15" s="20">
        <f t="shared" ref="R15:S15" si="50">AVERAGE(P15:P17)</f>
        <v>0.13920400124647905</v>
      </c>
      <c r="S15" s="20">
        <f t="shared" si="50"/>
        <v>0.86079599875352086</v>
      </c>
      <c r="T15" s="13">
        <f t="shared" ref="T15:U15" si="51">_xlfn.STDEV.P(P15:P17)</f>
        <v>1.4813683107914736E-2</v>
      </c>
      <c r="U15" s="15">
        <f t="shared" si="51"/>
        <v>1.4813683107914666E-2</v>
      </c>
      <c r="V15" s="4">
        <f t="shared" si="6"/>
        <v>527</v>
      </c>
      <c r="W15" s="8">
        <f t="shared" si="7"/>
        <v>0.16318785578747627</v>
      </c>
      <c r="X15" s="8">
        <f t="shared" si="8"/>
        <v>0.8368121442125237</v>
      </c>
      <c r="Y15" s="20">
        <f t="shared" ref="Y15:Z15" si="52">AVERAGE(W15:W17)</f>
        <v>0.16347778505104391</v>
      </c>
      <c r="Z15" s="20">
        <f t="shared" si="52"/>
        <v>0.83652221494895607</v>
      </c>
      <c r="AA15" s="13">
        <f t="shared" ref="AA15:AB15" si="53">_xlfn.STDEV.P(W15:W17)</f>
        <v>3.4235653081848534E-3</v>
      </c>
      <c r="AB15" s="15">
        <f t="shared" si="53"/>
        <v>3.4235653081848417E-3</v>
      </c>
      <c r="AC15" s="25">
        <f t="shared" ref="AC15:AD15" si="54">SUM(B15:B17,D15,D16,D17,F15,F16,F17)</f>
        <v>668</v>
      </c>
      <c r="AD15" s="21">
        <f t="shared" si="54"/>
        <v>3670</v>
      </c>
      <c r="AE15" s="21">
        <f t="shared" ref="AE15" si="55">SUM(AC15:AD17)</f>
        <v>4338</v>
      </c>
      <c r="AF15" s="23">
        <f t="shared" ref="AF15" si="56">AC15/AE15</f>
        <v>0.15398801290917474</v>
      </c>
      <c r="AG15" s="23">
        <f t="shared" ref="AG15" si="57">AD15/AE15</f>
        <v>0.84601198709082526</v>
      </c>
      <c r="AH15" s="20">
        <f t="shared" ref="AH15" si="58">AVERAGE(I15:I17,P15,P16,P17,W15,W16,W17)</f>
        <v>0.14955460221114</v>
      </c>
      <c r="AI15" s="20">
        <f t="shared" ref="AI15" si="59">AVERAGE(X15,X16,X17,Q17,Q16,Q15,J17,J16,J15)</f>
        <v>0.85044539778885986</v>
      </c>
      <c r="AJ15" s="13">
        <f t="shared" ref="AJ15" si="60">_xlfn.STDEV.P(I15:I17,P15,P16,P17,W15,W16,W17)</f>
        <v>1.5798130512212842E-2</v>
      </c>
      <c r="AK15" s="15">
        <f t="shared" ref="AK15" si="61">_xlfn.STDEV.P(J15,J16,J17,Q15,Q16,Q17,X15,X16,X17)</f>
        <v>1.5798130512212741E-2</v>
      </c>
    </row>
    <row r="16" spans="1:37" x14ac:dyDescent="0.35">
      <c r="A16" s="1" t="s">
        <v>14</v>
      </c>
      <c r="B16" s="2">
        <v>25</v>
      </c>
      <c r="C16" s="3">
        <v>173</v>
      </c>
      <c r="D16" s="2">
        <v>87</v>
      </c>
      <c r="E16" s="3">
        <v>512</v>
      </c>
      <c r="F16" s="2">
        <v>136</v>
      </c>
      <c r="G16" s="3">
        <v>717</v>
      </c>
      <c r="H16" s="4">
        <f t="shared" si="0"/>
        <v>198</v>
      </c>
      <c r="I16" s="8">
        <f t="shared" si="1"/>
        <v>0.12626262626262627</v>
      </c>
      <c r="J16" s="8">
        <f t="shared" si="2"/>
        <v>0.8737373737373737</v>
      </c>
      <c r="K16" s="21"/>
      <c r="L16" s="21"/>
      <c r="M16" s="13"/>
      <c r="N16" s="15"/>
      <c r="O16" s="4">
        <f t="shared" si="3"/>
        <v>599</v>
      </c>
      <c r="P16" s="8">
        <f t="shared" si="4"/>
        <v>0.14524207011686144</v>
      </c>
      <c r="Q16" s="8">
        <f t="shared" si="5"/>
        <v>0.85475792988313859</v>
      </c>
      <c r="R16" s="21"/>
      <c r="S16" s="21"/>
      <c r="T16" s="13"/>
      <c r="U16" s="15"/>
      <c r="V16" s="4">
        <f t="shared" si="6"/>
        <v>853</v>
      </c>
      <c r="W16" s="8">
        <f t="shared" si="7"/>
        <v>0.15943728018757328</v>
      </c>
      <c r="X16" s="8">
        <f t="shared" si="8"/>
        <v>0.8405627198124267</v>
      </c>
      <c r="Y16" s="21"/>
      <c r="Z16" s="21"/>
      <c r="AA16" s="13"/>
      <c r="AB16" s="15"/>
      <c r="AC16" s="25"/>
      <c r="AD16" s="21"/>
      <c r="AE16" s="21"/>
      <c r="AF16" s="23"/>
      <c r="AG16" s="23"/>
      <c r="AH16" s="21"/>
      <c r="AI16" s="21"/>
      <c r="AJ16" s="13"/>
      <c r="AK16" s="15"/>
    </row>
    <row r="17" spans="1:37" x14ac:dyDescent="0.35">
      <c r="A17" s="1" t="s">
        <v>15</v>
      </c>
      <c r="B17" s="2">
        <v>79</v>
      </c>
      <c r="C17" s="3">
        <v>416</v>
      </c>
      <c r="D17" s="2">
        <v>41</v>
      </c>
      <c r="E17" s="3">
        <v>226</v>
      </c>
      <c r="F17" s="2">
        <v>49</v>
      </c>
      <c r="G17" s="3">
        <v>243</v>
      </c>
      <c r="H17" s="4">
        <f t="shared" si="0"/>
        <v>495</v>
      </c>
      <c r="I17" s="8">
        <f t="shared" si="1"/>
        <v>0.1595959595959596</v>
      </c>
      <c r="J17" s="8">
        <f t="shared" si="2"/>
        <v>0.84040404040404038</v>
      </c>
      <c r="K17" s="21"/>
      <c r="L17" s="21"/>
      <c r="M17" s="13"/>
      <c r="N17" s="15"/>
      <c r="O17" s="4">
        <f t="shared" si="3"/>
        <v>267</v>
      </c>
      <c r="P17" s="8">
        <f t="shared" si="4"/>
        <v>0.15355805243445692</v>
      </c>
      <c r="Q17" s="8">
        <f t="shared" si="5"/>
        <v>0.84644194756554303</v>
      </c>
      <c r="R17" s="21"/>
      <c r="S17" s="21"/>
      <c r="T17" s="13"/>
      <c r="U17" s="15"/>
      <c r="V17" s="4">
        <f t="shared" si="6"/>
        <v>292</v>
      </c>
      <c r="W17" s="8">
        <f t="shared" si="7"/>
        <v>0.1678082191780822</v>
      </c>
      <c r="X17" s="8">
        <f t="shared" si="8"/>
        <v>0.8321917808219178</v>
      </c>
      <c r="Y17" s="21"/>
      <c r="Z17" s="21"/>
      <c r="AA17" s="13"/>
      <c r="AB17" s="15"/>
      <c r="AC17" s="25"/>
      <c r="AD17" s="21"/>
      <c r="AE17" s="21"/>
      <c r="AF17" s="23"/>
      <c r="AG17" s="23"/>
      <c r="AH17" s="21"/>
      <c r="AI17" s="21"/>
      <c r="AJ17" s="13"/>
      <c r="AK17" s="15"/>
    </row>
    <row r="18" spans="1:37" x14ac:dyDescent="0.35">
      <c r="A18" s="1" t="s">
        <v>16</v>
      </c>
      <c r="B18" s="2">
        <v>86</v>
      </c>
      <c r="C18" s="3">
        <v>377</v>
      </c>
      <c r="D18" s="2">
        <v>25</v>
      </c>
      <c r="E18" s="3">
        <v>93</v>
      </c>
      <c r="F18" s="2">
        <v>34</v>
      </c>
      <c r="G18" s="3">
        <v>155</v>
      </c>
      <c r="H18" s="4">
        <f t="shared" si="0"/>
        <v>463</v>
      </c>
      <c r="I18" s="8">
        <f t="shared" si="1"/>
        <v>0.18574514038876891</v>
      </c>
      <c r="J18" s="8">
        <f t="shared" si="2"/>
        <v>0.81425485961123112</v>
      </c>
      <c r="K18" s="20">
        <f t="shared" ref="K18:L18" si="62">AVERAGE(I18:I20)</f>
        <v>0.1822638840055586</v>
      </c>
      <c r="L18" s="20">
        <f t="shared" si="62"/>
        <v>0.81773611599444129</v>
      </c>
      <c r="M18" s="13">
        <f t="shared" ref="M18:N18" si="63">_xlfn.STDEV.P(I18:I20)</f>
        <v>5.1378149889230035E-3</v>
      </c>
      <c r="N18" s="15">
        <f t="shared" si="63"/>
        <v>5.1378149889229714E-3</v>
      </c>
      <c r="O18" s="4">
        <f t="shared" si="3"/>
        <v>118</v>
      </c>
      <c r="P18" s="8">
        <f t="shared" si="4"/>
        <v>0.21186440677966101</v>
      </c>
      <c r="Q18" s="8">
        <f t="shared" si="5"/>
        <v>0.78813559322033899</v>
      </c>
      <c r="R18" s="20">
        <f t="shared" ref="R18:S18" si="64">AVERAGE(P18:P20)</f>
        <v>0.21327341254806367</v>
      </c>
      <c r="S18" s="20">
        <f t="shared" si="64"/>
        <v>0.78672658745193624</v>
      </c>
      <c r="T18" s="13">
        <f t="shared" ref="T18:U18" si="65">_xlfn.STDEV.P(P18:P20)</f>
        <v>1.4042352841922671E-3</v>
      </c>
      <c r="U18" s="15">
        <f t="shared" si="65"/>
        <v>1.404235284192283E-3</v>
      </c>
      <c r="V18" s="4">
        <f t="shared" si="6"/>
        <v>189</v>
      </c>
      <c r="W18" s="8">
        <f t="shared" si="7"/>
        <v>0.17989417989417988</v>
      </c>
      <c r="X18" s="8">
        <f t="shared" si="8"/>
        <v>0.82010582010582012</v>
      </c>
      <c r="Y18" s="20">
        <f t="shared" ref="Y18:Z18" si="66">AVERAGE(W18:W20)</f>
        <v>0.18341084191961385</v>
      </c>
      <c r="Z18" s="20">
        <f t="shared" si="66"/>
        <v>0.81658915808038623</v>
      </c>
      <c r="AA18" s="13">
        <f t="shared" ref="AA18:AB18" si="67">_xlfn.STDEV.P(W18:W20)</f>
        <v>4.1809964175192355E-3</v>
      </c>
      <c r="AB18" s="15">
        <f t="shared" si="67"/>
        <v>4.1809964175192407E-3</v>
      </c>
      <c r="AC18" s="25">
        <f t="shared" ref="AC18:AD18" si="68">SUM(B18:B20,D18,D19,D20,F18,F19,F20)</f>
        <v>455</v>
      </c>
      <c r="AD18" s="21">
        <f t="shared" si="68"/>
        <v>1931</v>
      </c>
      <c r="AE18" s="21">
        <f t="shared" ref="AE18" si="69">SUM(AC18:AD20)</f>
        <v>2386</v>
      </c>
      <c r="AF18" s="23">
        <f t="shared" ref="AF18" si="70">AC18/AE18</f>
        <v>0.19069572506286672</v>
      </c>
      <c r="AG18" s="23">
        <f t="shared" ref="AG18" si="71">AD18/AE18</f>
        <v>0.80930427493713331</v>
      </c>
      <c r="AH18" s="20">
        <f t="shared" ref="AH18" si="72">AVERAGE(I18:I20,P18,P19,P20,W18,W19,W20)</f>
        <v>0.19298271282441204</v>
      </c>
      <c r="AI18" s="20">
        <f t="shared" ref="AI18" si="73">AVERAGE(X18,X19,X20,Q20,Q19,Q18,J20,J19,J18)</f>
        <v>0.80701728717558796</v>
      </c>
      <c r="AJ18" s="13">
        <f t="shared" ref="AJ18" si="74">_xlfn.STDEV.P(I18:I20,P18,P19,P20,W18,W19,W20)</f>
        <v>1.4878129920328054E-2</v>
      </c>
      <c r="AK18" s="15">
        <f t="shared" ref="AK18" si="75">_xlfn.STDEV.P(J18,J19,J20,Q18,Q19,Q20,X18,X19,X20)</f>
        <v>1.4878129920328054E-2</v>
      </c>
    </row>
    <row r="19" spans="1:37" x14ac:dyDescent="0.35">
      <c r="A19" s="1" t="s">
        <v>17</v>
      </c>
      <c r="B19" s="2">
        <v>56</v>
      </c>
      <c r="C19" s="3">
        <v>245</v>
      </c>
      <c r="D19" s="2">
        <v>34</v>
      </c>
      <c r="E19" s="3">
        <v>124</v>
      </c>
      <c r="F19" s="2">
        <v>53</v>
      </c>
      <c r="G19" s="3">
        <v>227</v>
      </c>
      <c r="H19" s="4">
        <f t="shared" si="0"/>
        <v>301</v>
      </c>
      <c r="I19" s="8">
        <f t="shared" si="1"/>
        <v>0.18604651162790697</v>
      </c>
      <c r="J19" s="8">
        <f t="shared" si="2"/>
        <v>0.81395348837209303</v>
      </c>
      <c r="K19" s="21"/>
      <c r="L19" s="21"/>
      <c r="M19" s="13"/>
      <c r="N19" s="15"/>
      <c r="O19" s="4">
        <f t="shared" si="3"/>
        <v>158</v>
      </c>
      <c r="P19" s="8">
        <f t="shared" si="4"/>
        <v>0.21518987341772153</v>
      </c>
      <c r="Q19" s="8">
        <f t="shared" si="5"/>
        <v>0.78481012658227844</v>
      </c>
      <c r="R19" s="21"/>
      <c r="S19" s="21"/>
      <c r="T19" s="13"/>
      <c r="U19" s="15"/>
      <c r="V19" s="4">
        <f t="shared" si="6"/>
        <v>280</v>
      </c>
      <c r="W19" s="8">
        <f t="shared" si="7"/>
        <v>0.18928571428571428</v>
      </c>
      <c r="X19" s="8">
        <f t="shared" si="8"/>
        <v>0.81071428571428572</v>
      </c>
      <c r="Y19" s="21"/>
      <c r="Z19" s="21"/>
      <c r="AA19" s="13"/>
      <c r="AB19" s="15"/>
      <c r="AC19" s="25"/>
      <c r="AD19" s="21"/>
      <c r="AE19" s="21"/>
      <c r="AF19" s="23"/>
      <c r="AG19" s="23"/>
      <c r="AH19" s="21"/>
      <c r="AI19" s="21"/>
      <c r="AJ19" s="13"/>
      <c r="AK19" s="15"/>
    </row>
    <row r="20" spans="1:37" x14ac:dyDescent="0.35">
      <c r="A20" s="1" t="s">
        <v>18</v>
      </c>
      <c r="B20" s="2">
        <v>21</v>
      </c>
      <c r="C20" s="3">
        <v>99</v>
      </c>
      <c r="D20" s="2">
        <v>60</v>
      </c>
      <c r="E20" s="3">
        <v>222</v>
      </c>
      <c r="F20" s="2">
        <v>86</v>
      </c>
      <c r="G20" s="3">
        <v>389</v>
      </c>
      <c r="H20" s="4">
        <f t="shared" si="0"/>
        <v>120</v>
      </c>
      <c r="I20" s="8">
        <f t="shared" si="1"/>
        <v>0.17499999999999999</v>
      </c>
      <c r="J20" s="8">
        <f t="shared" si="2"/>
        <v>0.82499999999999996</v>
      </c>
      <c r="K20" s="21"/>
      <c r="L20" s="21"/>
      <c r="M20" s="13"/>
      <c r="N20" s="15"/>
      <c r="O20" s="4">
        <f t="shared" si="3"/>
        <v>282</v>
      </c>
      <c r="P20" s="8">
        <f t="shared" si="4"/>
        <v>0.21276595744680851</v>
      </c>
      <c r="Q20" s="8">
        <f t="shared" si="5"/>
        <v>0.78723404255319152</v>
      </c>
      <c r="R20" s="21"/>
      <c r="S20" s="21"/>
      <c r="T20" s="13"/>
      <c r="U20" s="15"/>
      <c r="V20" s="4">
        <f t="shared" si="6"/>
        <v>475</v>
      </c>
      <c r="W20" s="8">
        <f t="shared" si="7"/>
        <v>0.18105263157894738</v>
      </c>
      <c r="X20" s="8">
        <f t="shared" si="8"/>
        <v>0.81894736842105265</v>
      </c>
      <c r="Y20" s="21"/>
      <c r="Z20" s="21"/>
      <c r="AA20" s="13"/>
      <c r="AB20" s="15"/>
      <c r="AC20" s="25"/>
      <c r="AD20" s="21"/>
      <c r="AE20" s="21"/>
      <c r="AF20" s="23"/>
      <c r="AG20" s="23"/>
      <c r="AH20" s="21"/>
      <c r="AI20" s="21"/>
      <c r="AJ20" s="13"/>
      <c r="AK20" s="15"/>
    </row>
    <row r="21" spans="1:37" x14ac:dyDescent="0.35">
      <c r="A21" s="1" t="s">
        <v>19</v>
      </c>
      <c r="B21" s="2">
        <v>65</v>
      </c>
      <c r="C21" s="3">
        <v>221</v>
      </c>
      <c r="D21" s="2">
        <v>31</v>
      </c>
      <c r="E21" s="3">
        <v>88</v>
      </c>
      <c r="F21" s="2">
        <v>3.7</v>
      </c>
      <c r="G21" s="3">
        <v>19</v>
      </c>
      <c r="H21" s="4">
        <f t="shared" si="0"/>
        <v>286</v>
      </c>
      <c r="I21" s="8">
        <f t="shared" si="1"/>
        <v>0.22727272727272727</v>
      </c>
      <c r="J21" s="8">
        <f t="shared" si="2"/>
        <v>0.77272727272727271</v>
      </c>
      <c r="K21" s="20">
        <f t="shared" ref="K21:L21" si="76">AVERAGE(I21:I23)</f>
        <v>0.24289278325422903</v>
      </c>
      <c r="L21" s="20">
        <f t="shared" si="76"/>
        <v>0.75710721674577097</v>
      </c>
      <c r="M21" s="13">
        <f t="shared" ref="M21:N21" si="77">_xlfn.STDEV.P(I21:I23)</f>
        <v>2.8841412163848331E-2</v>
      </c>
      <c r="N21" s="15">
        <f t="shared" si="77"/>
        <v>2.884141216384821E-2</v>
      </c>
      <c r="O21" s="4">
        <f t="shared" si="3"/>
        <v>119</v>
      </c>
      <c r="P21" s="8">
        <f t="shared" si="4"/>
        <v>0.26050420168067229</v>
      </c>
      <c r="Q21" s="8">
        <f t="shared" si="5"/>
        <v>0.73949579831932777</v>
      </c>
      <c r="R21" s="20">
        <f t="shared" ref="R21:S21" si="78">AVERAGE(P21:P23)</f>
        <v>0.16619981325863678</v>
      </c>
      <c r="S21" s="20">
        <f t="shared" si="78"/>
        <v>0.83380018674136325</v>
      </c>
      <c r="T21" s="13">
        <f t="shared" ref="T21:U21" si="79">_xlfn.STDEV.P(P21:P23)</f>
        <v>0.11787655649774083</v>
      </c>
      <c r="U21" s="15">
        <f t="shared" si="79"/>
        <v>0.11787655649774099</v>
      </c>
      <c r="V21" s="4">
        <f t="shared" si="6"/>
        <v>22.7</v>
      </c>
      <c r="W21" s="8">
        <f t="shared" si="7"/>
        <v>0.16299559471365641</v>
      </c>
      <c r="X21" s="8">
        <f t="shared" si="8"/>
        <v>0.83700440528634368</v>
      </c>
      <c r="Y21" s="20">
        <f t="shared" ref="Y21:Z21" si="80">AVERAGE(W21:W23)</f>
        <v>0.21803455528302909</v>
      </c>
      <c r="Z21" s="20">
        <f t="shared" si="80"/>
        <v>0.78196544471697094</v>
      </c>
      <c r="AA21" s="13">
        <f t="shared" ref="AA21:AB21" si="81">_xlfn.STDEV.P(W21:W23)</f>
        <v>3.9809808683759822E-2</v>
      </c>
      <c r="AB21" s="15">
        <f t="shared" si="81"/>
        <v>3.9809808683759829E-2</v>
      </c>
      <c r="AC21" s="25">
        <f t="shared" ref="AC21:AD21" si="82">SUM(B21:B23,D21,D22,D23,F21,F22,F23)</f>
        <v>430.7</v>
      </c>
      <c r="AD21" s="21">
        <f t="shared" si="82"/>
        <v>1431.8</v>
      </c>
      <c r="AE21" s="21">
        <f t="shared" ref="AE21" si="83">SUM(AC21:AD23)</f>
        <v>1862.5</v>
      </c>
      <c r="AF21" s="23">
        <f t="shared" ref="AF21" si="84">AC21/AE21</f>
        <v>0.23124832214765101</v>
      </c>
      <c r="AG21" s="23">
        <f t="shared" ref="AG21" si="85">AD21/AE21</f>
        <v>0.76875167785234899</v>
      </c>
      <c r="AH21" s="20">
        <f t="shared" ref="AH21" si="86">AVERAGE(I21:I23,P21,P22,P23,W21,W22,W23)</f>
        <v>0.20904238393196498</v>
      </c>
      <c r="AI21" s="20">
        <f t="shared" ref="AI21" si="87">AVERAGE(X21,X22,X23,Q23,Q22,Q21,J23,J22,J21)</f>
        <v>0.79095761606803494</v>
      </c>
      <c r="AJ21" s="13">
        <f t="shared" ref="AJ21" si="88">_xlfn.STDEV.P(I21:I23,P21,P22,P23,W21,W22,W23)</f>
        <v>8.036111214717051E-2</v>
      </c>
      <c r="AK21" s="15">
        <f t="shared" ref="AK21" si="89">_xlfn.STDEV.P(J21,J22,J23,Q21,Q22,Q23,X21,X22,X23)</f>
        <v>8.0361112147171357E-2</v>
      </c>
    </row>
    <row r="22" spans="1:37" x14ac:dyDescent="0.35">
      <c r="A22" s="1" t="s">
        <v>20</v>
      </c>
      <c r="B22" s="2">
        <v>181</v>
      </c>
      <c r="C22" s="3">
        <v>649</v>
      </c>
      <c r="D22" s="2">
        <v>0</v>
      </c>
      <c r="E22" s="3">
        <v>5.8</v>
      </c>
      <c r="F22" s="2">
        <v>28</v>
      </c>
      <c r="G22" s="3">
        <v>91</v>
      </c>
      <c r="H22" s="4">
        <f t="shared" si="0"/>
        <v>830</v>
      </c>
      <c r="I22" s="8">
        <f t="shared" si="1"/>
        <v>0.21807228915662652</v>
      </c>
      <c r="J22" s="8">
        <f t="shared" si="2"/>
        <v>0.78192771084337354</v>
      </c>
      <c r="K22" s="21"/>
      <c r="L22" s="21"/>
      <c r="M22" s="13"/>
      <c r="N22" s="15"/>
      <c r="O22" s="4">
        <f t="shared" si="3"/>
        <v>5.8</v>
      </c>
      <c r="P22" s="8">
        <f t="shared" si="4"/>
        <v>0</v>
      </c>
      <c r="Q22" s="8">
        <f t="shared" si="5"/>
        <v>1</v>
      </c>
      <c r="R22" s="21"/>
      <c r="S22" s="21"/>
      <c r="T22" s="13"/>
      <c r="U22" s="15"/>
      <c r="V22" s="4">
        <f t="shared" si="6"/>
        <v>119</v>
      </c>
      <c r="W22" s="8">
        <f t="shared" si="7"/>
        <v>0.23529411764705882</v>
      </c>
      <c r="X22" s="8">
        <f t="shared" si="8"/>
        <v>0.76470588235294112</v>
      </c>
      <c r="Y22" s="21"/>
      <c r="Z22" s="21"/>
      <c r="AA22" s="13"/>
      <c r="AB22" s="15"/>
      <c r="AC22" s="25"/>
      <c r="AD22" s="21"/>
      <c r="AE22" s="21"/>
      <c r="AF22" s="23"/>
      <c r="AG22" s="23"/>
      <c r="AH22" s="21"/>
      <c r="AI22" s="21"/>
      <c r="AJ22" s="13"/>
      <c r="AK22" s="15"/>
    </row>
    <row r="23" spans="1:37" x14ac:dyDescent="0.35">
      <c r="A23" s="1" t="s">
        <v>21</v>
      </c>
      <c r="B23" s="2">
        <v>34</v>
      </c>
      <c r="C23" s="3">
        <v>86</v>
      </c>
      <c r="D23" s="2">
        <v>55</v>
      </c>
      <c r="E23" s="3">
        <v>176</v>
      </c>
      <c r="F23" s="2">
        <v>33</v>
      </c>
      <c r="G23" s="3">
        <v>96</v>
      </c>
      <c r="H23" s="4">
        <f t="shared" si="0"/>
        <v>120</v>
      </c>
      <c r="I23" s="8">
        <f t="shared" si="1"/>
        <v>0.28333333333333333</v>
      </c>
      <c r="J23" s="8">
        <f t="shared" si="2"/>
        <v>0.71666666666666667</v>
      </c>
      <c r="K23" s="21"/>
      <c r="L23" s="21"/>
      <c r="M23" s="13"/>
      <c r="N23" s="15"/>
      <c r="O23" s="4">
        <f t="shared" si="3"/>
        <v>231</v>
      </c>
      <c r="P23" s="8">
        <f t="shared" si="4"/>
        <v>0.23809523809523808</v>
      </c>
      <c r="Q23" s="8">
        <f t="shared" si="5"/>
        <v>0.76190476190476186</v>
      </c>
      <c r="R23" s="21"/>
      <c r="S23" s="21"/>
      <c r="T23" s="13"/>
      <c r="U23" s="15"/>
      <c r="V23" s="4">
        <f t="shared" si="6"/>
        <v>129</v>
      </c>
      <c r="W23" s="8">
        <f t="shared" si="7"/>
        <v>0.2558139534883721</v>
      </c>
      <c r="X23" s="8">
        <f t="shared" si="8"/>
        <v>0.7441860465116279</v>
      </c>
      <c r="Y23" s="21"/>
      <c r="Z23" s="21"/>
      <c r="AA23" s="13"/>
      <c r="AB23" s="15"/>
      <c r="AC23" s="25"/>
      <c r="AD23" s="21"/>
      <c r="AE23" s="21"/>
      <c r="AF23" s="23"/>
      <c r="AG23" s="23"/>
      <c r="AH23" s="21"/>
      <c r="AI23" s="21"/>
      <c r="AJ23" s="13"/>
      <c r="AK23" s="15"/>
    </row>
    <row r="24" spans="1:37" x14ac:dyDescent="0.35">
      <c r="A24" s="1" t="s">
        <v>22</v>
      </c>
      <c r="B24" s="2">
        <v>44</v>
      </c>
      <c r="C24" s="3">
        <v>94</v>
      </c>
      <c r="D24" s="2">
        <v>52</v>
      </c>
      <c r="E24" s="3">
        <v>129</v>
      </c>
      <c r="F24" s="2">
        <v>22</v>
      </c>
      <c r="G24" s="3">
        <v>46</v>
      </c>
      <c r="H24" s="4">
        <f t="shared" si="0"/>
        <v>138</v>
      </c>
      <c r="I24" s="8">
        <f t="shared" si="1"/>
        <v>0.3188405797101449</v>
      </c>
      <c r="J24" s="8">
        <f t="shared" si="2"/>
        <v>0.6811594202898551</v>
      </c>
      <c r="K24" s="20">
        <f t="shared" ref="K24:L24" si="90">AVERAGE(I24:I26)</f>
        <v>0.29150434363440114</v>
      </c>
      <c r="L24" s="20">
        <f t="shared" si="90"/>
        <v>0.70849565636559886</v>
      </c>
      <c r="M24" s="13">
        <f t="shared" ref="M24:N24" si="91">_xlfn.STDEV.P(I24:I26)</f>
        <v>2.198819440300618E-2</v>
      </c>
      <c r="N24" s="15">
        <f t="shared" si="91"/>
        <v>2.198819440300618E-2</v>
      </c>
      <c r="O24" s="4">
        <f t="shared" si="3"/>
        <v>181</v>
      </c>
      <c r="P24" s="8">
        <f t="shared" si="4"/>
        <v>0.287292817679558</v>
      </c>
      <c r="Q24" s="8">
        <f t="shared" si="5"/>
        <v>0.71270718232044195</v>
      </c>
      <c r="R24" s="20">
        <f t="shared" ref="R24:S24" si="92">AVERAGE(P24:P26)</f>
        <v>0.27553635233193247</v>
      </c>
      <c r="S24" s="20">
        <f t="shared" si="92"/>
        <v>0.72446364766806759</v>
      </c>
      <c r="T24" s="13">
        <f t="shared" ref="T24:U24" si="93">_xlfn.STDEV.P(P24:P26)</f>
        <v>2.2201956008171E-2</v>
      </c>
      <c r="U24" s="15">
        <f t="shared" si="93"/>
        <v>2.2201956008170983E-2</v>
      </c>
      <c r="V24" s="4">
        <f t="shared" si="6"/>
        <v>68</v>
      </c>
      <c r="W24" s="8">
        <f t="shared" si="7"/>
        <v>0.3235294117647059</v>
      </c>
      <c r="X24" s="8">
        <f t="shared" si="8"/>
        <v>0.67647058823529416</v>
      </c>
      <c r="Y24" s="20">
        <f t="shared" ref="Y24:Z24" si="94">AVERAGE(W24:W26)</f>
        <v>0.30171633248402935</v>
      </c>
      <c r="Z24" s="20">
        <f t="shared" si="94"/>
        <v>0.6982836675159706</v>
      </c>
      <c r="AA24" s="13">
        <f t="shared" ref="AA24:AB24" si="95">_xlfn.STDEV.P(W24:W26)</f>
        <v>2.0137829545684667E-2</v>
      </c>
      <c r="AB24" s="15">
        <f t="shared" si="95"/>
        <v>2.0137829545684646E-2</v>
      </c>
      <c r="AC24" s="25">
        <f t="shared" ref="AC24:AD24" si="96">SUM(B24:B26,D24,D25,D26,F24,F25,F26)</f>
        <v>599</v>
      </c>
      <c r="AD24" s="21">
        <f t="shared" si="96"/>
        <v>1493</v>
      </c>
      <c r="AE24" s="21">
        <f t="shared" ref="AE24" si="97">SUM(AC24:AD26)</f>
        <v>2092</v>
      </c>
      <c r="AF24" s="23">
        <f t="shared" ref="AF24" si="98">AC24/AE24</f>
        <v>0.28632887189292544</v>
      </c>
      <c r="AG24" s="23">
        <f t="shared" ref="AG24" si="99">AD24/AE24</f>
        <v>0.71367112810707456</v>
      </c>
      <c r="AH24" s="20">
        <f t="shared" ref="AH24" si="100">AVERAGE(I24:I26,P24,P25,P26,W24,W25,W26)</f>
        <v>0.28958567615012104</v>
      </c>
      <c r="AI24" s="20">
        <f t="shared" ref="AI24" si="101">AVERAGE(X24,X25,X26,Q26,Q25,Q24,J26,J25,J24)</f>
        <v>0.71041432384987901</v>
      </c>
      <c r="AJ24" s="13">
        <f t="shared" ref="AJ24" si="102">_xlfn.STDEV.P(I24:I26,P24,P25,P26,W24,W25,W26)</f>
        <v>2.4014976787129796E-2</v>
      </c>
      <c r="AK24" s="15">
        <f t="shared" ref="AK24" si="103">_xlfn.STDEV.P(J24,J25,J26,Q24,Q25,Q26,X24,X25,X26)</f>
        <v>2.4014976787129782E-2</v>
      </c>
    </row>
    <row r="25" spans="1:37" x14ac:dyDescent="0.35">
      <c r="A25" s="1" t="s">
        <v>23</v>
      </c>
      <c r="B25" s="2">
        <v>53</v>
      </c>
      <c r="C25" s="3">
        <v>147</v>
      </c>
      <c r="D25" s="2">
        <v>33</v>
      </c>
      <c r="E25" s="3">
        <v>102</v>
      </c>
      <c r="F25" s="2">
        <v>92</v>
      </c>
      <c r="G25" s="3">
        <v>208</v>
      </c>
      <c r="H25" s="4">
        <f t="shared" si="0"/>
        <v>200</v>
      </c>
      <c r="I25" s="8">
        <f t="shared" si="1"/>
        <v>0.26500000000000001</v>
      </c>
      <c r="J25" s="8">
        <f t="shared" si="2"/>
        <v>0.73499999999999999</v>
      </c>
      <c r="K25" s="21"/>
      <c r="L25" s="21"/>
      <c r="M25" s="13"/>
      <c r="N25" s="15"/>
      <c r="O25" s="4">
        <f t="shared" si="3"/>
        <v>135</v>
      </c>
      <c r="P25" s="8">
        <f t="shared" si="4"/>
        <v>0.24444444444444444</v>
      </c>
      <c r="Q25" s="8">
        <f t="shared" si="5"/>
        <v>0.75555555555555554</v>
      </c>
      <c r="R25" s="21"/>
      <c r="S25" s="21"/>
      <c r="T25" s="13"/>
      <c r="U25" s="15"/>
      <c r="V25" s="4">
        <f t="shared" si="6"/>
        <v>300</v>
      </c>
      <c r="W25" s="8">
        <f t="shared" si="7"/>
        <v>0.30666666666666664</v>
      </c>
      <c r="X25" s="8">
        <f t="shared" si="8"/>
        <v>0.69333333333333336</v>
      </c>
      <c r="Y25" s="21"/>
      <c r="Z25" s="21"/>
      <c r="AA25" s="13"/>
      <c r="AB25" s="15"/>
      <c r="AC25" s="25"/>
      <c r="AD25" s="21"/>
      <c r="AE25" s="21"/>
      <c r="AF25" s="23"/>
      <c r="AG25" s="23"/>
      <c r="AH25" s="21"/>
      <c r="AI25" s="21"/>
      <c r="AJ25" s="13"/>
      <c r="AK25" s="15"/>
    </row>
    <row r="26" spans="1:37" x14ac:dyDescent="0.35">
      <c r="A26" s="1" t="s">
        <v>24</v>
      </c>
      <c r="B26" s="2">
        <v>134</v>
      </c>
      <c r="C26" s="3">
        <v>327</v>
      </c>
      <c r="D26" s="2">
        <v>23</v>
      </c>
      <c r="E26" s="3">
        <v>55</v>
      </c>
      <c r="F26" s="2">
        <v>146</v>
      </c>
      <c r="G26" s="3">
        <v>385</v>
      </c>
      <c r="H26" s="4">
        <f t="shared" si="0"/>
        <v>461</v>
      </c>
      <c r="I26" s="8">
        <f t="shared" si="1"/>
        <v>0.29067245119305857</v>
      </c>
      <c r="J26" s="8">
        <f t="shared" si="2"/>
        <v>0.70932754880694138</v>
      </c>
      <c r="K26" s="21"/>
      <c r="L26" s="21"/>
      <c r="M26" s="13"/>
      <c r="N26" s="15"/>
      <c r="O26" s="4">
        <f t="shared" si="3"/>
        <v>78</v>
      </c>
      <c r="P26" s="8">
        <f t="shared" si="4"/>
        <v>0.29487179487179488</v>
      </c>
      <c r="Q26" s="8">
        <f t="shared" si="5"/>
        <v>0.70512820512820518</v>
      </c>
      <c r="R26" s="21"/>
      <c r="S26" s="21"/>
      <c r="T26" s="13"/>
      <c r="U26" s="15"/>
      <c r="V26" s="4">
        <f t="shared" si="6"/>
        <v>531</v>
      </c>
      <c r="W26" s="8">
        <f t="shared" si="7"/>
        <v>0.27495291902071561</v>
      </c>
      <c r="X26" s="8">
        <f t="shared" si="8"/>
        <v>0.72504708097928439</v>
      </c>
      <c r="Y26" s="21"/>
      <c r="Z26" s="21"/>
      <c r="AA26" s="13"/>
      <c r="AB26" s="15"/>
      <c r="AC26" s="25"/>
      <c r="AD26" s="21"/>
      <c r="AE26" s="21"/>
      <c r="AF26" s="23"/>
      <c r="AG26" s="23"/>
      <c r="AH26" s="21"/>
      <c r="AI26" s="21"/>
      <c r="AJ26" s="13"/>
      <c r="AK26" s="15"/>
    </row>
    <row r="27" spans="1:37" x14ac:dyDescent="0.35">
      <c r="A27" s="1" t="s">
        <v>25</v>
      </c>
      <c r="B27" s="2">
        <v>39</v>
      </c>
      <c r="C27" s="3">
        <v>67</v>
      </c>
      <c r="D27" s="2">
        <v>120</v>
      </c>
      <c r="E27" s="3">
        <v>205</v>
      </c>
      <c r="F27" s="2">
        <v>88</v>
      </c>
      <c r="G27" s="3">
        <v>155</v>
      </c>
      <c r="H27" s="4">
        <f t="shared" si="0"/>
        <v>106</v>
      </c>
      <c r="I27" s="8">
        <f t="shared" si="1"/>
        <v>0.36792452830188677</v>
      </c>
      <c r="J27" s="8">
        <f t="shared" si="2"/>
        <v>0.63207547169811318</v>
      </c>
      <c r="K27" s="20">
        <f t="shared" ref="K27:L27" si="104">AVERAGE(I27:I29)</f>
        <v>0.34607519675567927</v>
      </c>
      <c r="L27" s="20">
        <f t="shared" si="104"/>
        <v>0.65392480324432078</v>
      </c>
      <c r="M27" s="13">
        <f t="shared" ref="M27:N27" si="105">_xlfn.STDEV.P(I27:I29)</f>
        <v>2.1849331546207496E-2</v>
      </c>
      <c r="N27" s="15">
        <f t="shared" si="105"/>
        <v>2.1849331546207551E-2</v>
      </c>
      <c r="O27" s="4">
        <f t="shared" si="3"/>
        <v>325</v>
      </c>
      <c r="P27" s="8">
        <f t="shared" si="4"/>
        <v>0.36923076923076925</v>
      </c>
      <c r="Q27" s="8">
        <f t="shared" si="5"/>
        <v>0.63076923076923075</v>
      </c>
      <c r="R27" s="20">
        <f t="shared" ref="R27:S27" si="106">AVERAGE(P27:P29)</f>
        <v>0.35626558619259346</v>
      </c>
      <c r="S27" s="20">
        <f t="shared" si="106"/>
        <v>0.64373441380740648</v>
      </c>
      <c r="T27" s="13">
        <f t="shared" ref="T27:U27" si="107">_xlfn.STDEV.P(P27:P29)</f>
        <v>3.7375949554567106E-2</v>
      </c>
      <c r="U27" s="15">
        <f t="shared" si="107"/>
        <v>3.737594955456653E-2</v>
      </c>
      <c r="V27" s="4">
        <f t="shared" si="6"/>
        <v>243</v>
      </c>
      <c r="W27" s="8">
        <f t="shared" si="7"/>
        <v>0.36213991769547327</v>
      </c>
      <c r="X27" s="8">
        <f t="shared" si="8"/>
        <v>0.63786008230452673</v>
      </c>
      <c r="Y27" s="20">
        <f t="shared" ref="Y27:Z27" si="108">AVERAGE(W27:W29)</f>
        <v>0.34220532030095324</v>
      </c>
      <c r="Z27" s="20">
        <f t="shared" si="108"/>
        <v>0.65779467969904681</v>
      </c>
      <c r="AA27" s="13">
        <f t="shared" ref="AA27:AB27" si="109">_xlfn.STDEV.P(W27:W29)</f>
        <v>1.4212105546756823E-2</v>
      </c>
      <c r="AB27" s="15">
        <f t="shared" si="109"/>
        <v>1.421210554675682E-2</v>
      </c>
      <c r="AC27" s="25">
        <f t="shared" ref="AC27:AD27" si="110">SUM(B27:B29,D27,D28,D29,F27,F28,F29)</f>
        <v>989</v>
      </c>
      <c r="AD27" s="21">
        <f t="shared" si="110"/>
        <v>1936</v>
      </c>
      <c r="AE27" s="21">
        <f t="shared" ref="AE27" si="111">SUM(AC27:AD29)</f>
        <v>2925</v>
      </c>
      <c r="AF27" s="23">
        <f t="shared" ref="AF27" si="112">AC27/AE27</f>
        <v>0.33811965811965811</v>
      </c>
      <c r="AG27" s="23">
        <f t="shared" ref="AG27" si="113">AD27/AE27</f>
        <v>0.66188034188034184</v>
      </c>
      <c r="AH27" s="20">
        <f t="shared" ref="AH27" si="114">AVERAGE(I27:I29,P27,P28,P29,W27,W28,W29)</f>
        <v>0.34844538912399986</v>
      </c>
      <c r="AI27" s="20">
        <f t="shared" ref="AI27" si="115">AVERAGE(X27,X28,X29,Q29,Q28,Q27,J29,J28,J27)</f>
        <v>0.65155461087600008</v>
      </c>
      <c r="AJ27" s="13">
        <f t="shared" ref="AJ27" si="116">_xlfn.STDEV.P(I27:I29,P27,P28,P29,W27,W28,W29)</f>
        <v>2.7529848965747301E-2</v>
      </c>
      <c r="AK27" s="15">
        <f t="shared" ref="AK27" si="117">_xlfn.STDEV.P(J27,J28,J29,Q27,Q28,Q29,X27,X28,X29)</f>
        <v>2.7529848965747297E-2</v>
      </c>
    </row>
    <row r="28" spans="1:37" x14ac:dyDescent="0.35">
      <c r="A28" s="1" t="s">
        <v>26</v>
      </c>
      <c r="B28" s="2"/>
      <c r="C28" s="3"/>
      <c r="D28" s="2">
        <v>113</v>
      </c>
      <c r="E28" s="3">
        <v>257</v>
      </c>
      <c r="F28" s="2">
        <v>198</v>
      </c>
      <c r="G28" s="3">
        <v>394</v>
      </c>
      <c r="H28" s="4"/>
      <c r="I28" s="8"/>
      <c r="J28" s="8"/>
      <c r="K28" s="21"/>
      <c r="L28" s="21"/>
      <c r="M28" s="13"/>
      <c r="N28" s="15"/>
      <c r="O28" s="4">
        <f t="shared" si="3"/>
        <v>370</v>
      </c>
      <c r="P28" s="8">
        <f t="shared" si="4"/>
        <v>0.30540540540540539</v>
      </c>
      <c r="Q28" s="8">
        <f t="shared" si="5"/>
        <v>0.69459459459459461</v>
      </c>
      <c r="R28" s="21"/>
      <c r="S28" s="21"/>
      <c r="T28" s="13"/>
      <c r="U28" s="15"/>
      <c r="V28" s="4">
        <f t="shared" si="6"/>
        <v>592</v>
      </c>
      <c r="W28" s="8">
        <f t="shared" si="7"/>
        <v>0.33445945945945948</v>
      </c>
      <c r="X28" s="8">
        <f t="shared" si="8"/>
        <v>0.66554054054054057</v>
      </c>
      <c r="Y28" s="21"/>
      <c r="Z28" s="21"/>
      <c r="AA28" s="13"/>
      <c r="AB28" s="15"/>
      <c r="AC28" s="25"/>
      <c r="AD28" s="21"/>
      <c r="AE28" s="21"/>
      <c r="AF28" s="23"/>
      <c r="AG28" s="23"/>
      <c r="AH28" s="21"/>
      <c r="AI28" s="21"/>
      <c r="AJ28" s="13"/>
      <c r="AK28" s="15"/>
    </row>
    <row r="29" spans="1:37" x14ac:dyDescent="0.35">
      <c r="A29" s="1" t="s">
        <v>27</v>
      </c>
      <c r="B29" s="2">
        <v>178</v>
      </c>
      <c r="C29" s="3">
        <v>371</v>
      </c>
      <c r="D29" s="2">
        <v>54</v>
      </c>
      <c r="E29" s="3">
        <v>83</v>
      </c>
      <c r="F29" s="2">
        <v>199</v>
      </c>
      <c r="G29" s="3">
        <v>404</v>
      </c>
      <c r="H29" s="4">
        <f t="shared" si="0"/>
        <v>549</v>
      </c>
      <c r="I29" s="8">
        <f t="shared" si="1"/>
        <v>0.32422586520947178</v>
      </c>
      <c r="J29" s="8">
        <f t="shared" si="2"/>
        <v>0.67577413479052828</v>
      </c>
      <c r="K29" s="21"/>
      <c r="L29" s="21"/>
      <c r="M29" s="13"/>
      <c r="N29" s="15"/>
      <c r="O29" s="4">
        <f t="shared" si="3"/>
        <v>137</v>
      </c>
      <c r="P29" s="8">
        <f t="shared" si="4"/>
        <v>0.39416058394160586</v>
      </c>
      <c r="Q29" s="8">
        <f t="shared" si="5"/>
        <v>0.6058394160583942</v>
      </c>
      <c r="R29" s="21"/>
      <c r="S29" s="21"/>
      <c r="T29" s="13"/>
      <c r="U29" s="15"/>
      <c r="V29" s="4">
        <f t="shared" si="6"/>
        <v>603</v>
      </c>
      <c r="W29" s="8">
        <f t="shared" si="7"/>
        <v>0.33001658374792703</v>
      </c>
      <c r="X29" s="8">
        <f t="shared" si="8"/>
        <v>0.66998341625207292</v>
      </c>
      <c r="Y29" s="21"/>
      <c r="Z29" s="21"/>
      <c r="AA29" s="13"/>
      <c r="AB29" s="15"/>
      <c r="AC29" s="25"/>
      <c r="AD29" s="21"/>
      <c r="AE29" s="21"/>
      <c r="AF29" s="23"/>
      <c r="AG29" s="23"/>
      <c r="AH29" s="21"/>
      <c r="AI29" s="21"/>
      <c r="AJ29" s="13"/>
      <c r="AK29" s="15"/>
    </row>
    <row r="30" spans="1:37" x14ac:dyDescent="0.35">
      <c r="A30" s="1" t="s">
        <v>28</v>
      </c>
      <c r="B30" s="2">
        <v>335</v>
      </c>
      <c r="C30" s="3">
        <v>349</v>
      </c>
      <c r="D30" s="2">
        <v>44</v>
      </c>
      <c r="E30" s="3">
        <v>70</v>
      </c>
      <c r="F30" s="2">
        <v>265</v>
      </c>
      <c r="G30" s="3">
        <v>322</v>
      </c>
      <c r="H30" s="4">
        <f t="shared" si="0"/>
        <v>684</v>
      </c>
      <c r="I30" s="8">
        <f t="shared" si="1"/>
        <v>0.48976608187134502</v>
      </c>
      <c r="J30" s="8">
        <f t="shared" si="2"/>
        <v>0.51023391812865493</v>
      </c>
      <c r="K30" s="20">
        <f t="shared" ref="K30:L30" si="118">AVERAGE(I30:I32)</f>
        <v>0.40683643225278482</v>
      </c>
      <c r="L30" s="20">
        <f t="shared" si="118"/>
        <v>0.59316356774721513</v>
      </c>
      <c r="M30" s="13">
        <f t="shared" ref="M30:N30" si="119">_xlfn.STDEV.P(I30:I32)</f>
        <v>6.0768977049415591E-2</v>
      </c>
      <c r="N30" s="15">
        <f t="shared" si="119"/>
        <v>6.076897704941539E-2</v>
      </c>
      <c r="O30" s="4">
        <f t="shared" si="3"/>
        <v>114</v>
      </c>
      <c r="P30" s="8">
        <f t="shared" si="4"/>
        <v>0.38596491228070173</v>
      </c>
      <c r="Q30" s="8">
        <f t="shared" si="5"/>
        <v>0.61403508771929827</v>
      </c>
      <c r="R30" s="20">
        <f t="shared" ref="R30:S30" si="120">AVERAGE(P30:P32)</f>
        <v>0.37967478428004747</v>
      </c>
      <c r="S30" s="20">
        <f t="shared" si="120"/>
        <v>0.62032521571995247</v>
      </c>
      <c r="T30" s="13">
        <f t="shared" ref="T30:U30" si="121">_xlfn.STDEV.P(P30:P32)</f>
        <v>1.1428412786596112E-2</v>
      </c>
      <c r="U30" s="15">
        <f t="shared" si="121"/>
        <v>1.1428412786596096E-2</v>
      </c>
      <c r="V30" s="4">
        <f t="shared" si="6"/>
        <v>587</v>
      </c>
      <c r="W30" s="8">
        <f t="shared" si="7"/>
        <v>0.45144804088586032</v>
      </c>
      <c r="X30" s="8">
        <f t="shared" si="8"/>
        <v>0.54855195911413968</v>
      </c>
      <c r="Y30" s="20">
        <f t="shared" ref="Y30:Z30" si="122">AVERAGE(W30:W32)</f>
        <v>0.39173077770776771</v>
      </c>
      <c r="Z30" s="20">
        <f t="shared" si="122"/>
        <v>0.60826922229223224</v>
      </c>
      <c r="AA30" s="13">
        <f t="shared" ref="AA30:AB30" si="123">_xlfn.STDEV.P(W30:W32)</f>
        <v>4.8229157683643525E-2</v>
      </c>
      <c r="AB30" s="15">
        <f t="shared" si="123"/>
        <v>4.8229157683643401E-2</v>
      </c>
      <c r="AC30" s="25">
        <f t="shared" ref="AC30:AD30" si="124">SUM(B30:B32,D30,D31,D32,F30,F31,F32)</f>
        <v>1561</v>
      </c>
      <c r="AD30" s="21">
        <f t="shared" si="124"/>
        <v>2292</v>
      </c>
      <c r="AE30" s="21">
        <f t="shared" ref="AE30" si="125">SUM(AC30:AD32)</f>
        <v>3853</v>
      </c>
      <c r="AF30" s="23">
        <f t="shared" ref="AF30" si="126">AC30/AE30</f>
        <v>0.40513885284194134</v>
      </c>
      <c r="AG30" s="23">
        <f t="shared" ref="AG30" si="127">AD30/AE30</f>
        <v>0.5948611471580586</v>
      </c>
      <c r="AH30" s="20">
        <f t="shared" ref="AH30" si="128">AVERAGE(I30:I32,P30,P31,P32,W30,W31,W32)</f>
        <v>0.3927473314135333</v>
      </c>
      <c r="AI30" s="20">
        <f t="shared" ref="AI30" si="129">AVERAGE(X30,X31,X32,Q32,Q31,Q30,J32,J31,J30)</f>
        <v>0.60725266858646654</v>
      </c>
      <c r="AJ30" s="13">
        <f t="shared" ref="AJ30" si="130">_xlfn.STDEV.P(I30:I32,P30,P31,P32,W30,W31,W32)</f>
        <v>4.6618867688878553E-2</v>
      </c>
      <c r="AK30" s="15">
        <f t="shared" ref="AK30" si="131">_xlfn.STDEV.P(J30,J31,J32,Q30,Q31,Q32,X30,X31,X32)</f>
        <v>4.6618867688878497E-2</v>
      </c>
    </row>
    <row r="31" spans="1:37" x14ac:dyDescent="0.35">
      <c r="A31" s="1" t="s">
        <v>29</v>
      </c>
      <c r="B31" s="2">
        <v>258</v>
      </c>
      <c r="C31" s="3">
        <v>488</v>
      </c>
      <c r="D31" s="2">
        <v>243</v>
      </c>
      <c r="E31" s="3">
        <v>381</v>
      </c>
      <c r="F31" s="2">
        <v>29</v>
      </c>
      <c r="G31" s="3">
        <v>58</v>
      </c>
      <c r="H31" s="4">
        <f t="shared" si="0"/>
        <v>746</v>
      </c>
      <c r="I31" s="8">
        <f t="shared" si="1"/>
        <v>0.34584450402144773</v>
      </c>
      <c r="J31" s="8">
        <f t="shared" si="2"/>
        <v>0.65415549597855227</v>
      </c>
      <c r="K31" s="21"/>
      <c r="L31" s="21"/>
      <c r="M31" s="13"/>
      <c r="N31" s="15"/>
      <c r="O31" s="4">
        <f t="shared" si="3"/>
        <v>624</v>
      </c>
      <c r="P31" s="8">
        <f t="shared" si="4"/>
        <v>0.38942307692307693</v>
      </c>
      <c r="Q31" s="8">
        <f t="shared" si="5"/>
        <v>0.61057692307692313</v>
      </c>
      <c r="R31" s="21"/>
      <c r="S31" s="21"/>
      <c r="T31" s="13"/>
      <c r="U31" s="15"/>
      <c r="V31" s="4">
        <f t="shared" si="6"/>
        <v>87</v>
      </c>
      <c r="W31" s="8">
        <f t="shared" si="7"/>
        <v>0.33333333333333331</v>
      </c>
      <c r="X31" s="8">
        <f t="shared" si="8"/>
        <v>0.66666666666666663</v>
      </c>
      <c r="Y31" s="21"/>
      <c r="Z31" s="21"/>
      <c r="AA31" s="13"/>
      <c r="AB31" s="15"/>
      <c r="AC31" s="25"/>
      <c r="AD31" s="21"/>
      <c r="AE31" s="21"/>
      <c r="AF31" s="23"/>
      <c r="AG31" s="23"/>
      <c r="AH31" s="21"/>
      <c r="AI31" s="21"/>
      <c r="AJ31" s="13"/>
      <c r="AK31" s="15"/>
    </row>
    <row r="32" spans="1:37" x14ac:dyDescent="0.35">
      <c r="A32" s="1" t="s">
        <v>30</v>
      </c>
      <c r="B32" s="2">
        <v>209</v>
      </c>
      <c r="C32" s="3">
        <v>334</v>
      </c>
      <c r="D32" s="2">
        <v>64</v>
      </c>
      <c r="E32" s="3">
        <v>112</v>
      </c>
      <c r="F32" s="2">
        <v>114</v>
      </c>
      <c r="G32" s="3">
        <v>178</v>
      </c>
      <c r="H32" s="4">
        <f t="shared" si="0"/>
        <v>543</v>
      </c>
      <c r="I32" s="8">
        <f t="shared" si="1"/>
        <v>0.38489871086556171</v>
      </c>
      <c r="J32" s="8">
        <f t="shared" si="2"/>
        <v>0.61510128913443829</v>
      </c>
      <c r="K32" s="21"/>
      <c r="L32" s="21"/>
      <c r="M32" s="13"/>
      <c r="N32" s="15"/>
      <c r="O32" s="4">
        <f t="shared" si="3"/>
        <v>176</v>
      </c>
      <c r="P32" s="8">
        <f t="shared" si="4"/>
        <v>0.36363636363636365</v>
      </c>
      <c r="Q32" s="8">
        <f t="shared" si="5"/>
        <v>0.63636363636363635</v>
      </c>
      <c r="R32" s="21"/>
      <c r="S32" s="21"/>
      <c r="T32" s="13"/>
      <c r="U32" s="15"/>
      <c r="V32" s="4">
        <f t="shared" si="6"/>
        <v>292</v>
      </c>
      <c r="W32" s="8">
        <f t="shared" si="7"/>
        <v>0.3904109589041096</v>
      </c>
      <c r="X32" s="8">
        <f t="shared" si="8"/>
        <v>0.6095890410958904</v>
      </c>
      <c r="Y32" s="21"/>
      <c r="Z32" s="21"/>
      <c r="AA32" s="13"/>
      <c r="AB32" s="15"/>
      <c r="AC32" s="25"/>
      <c r="AD32" s="21"/>
      <c r="AE32" s="21"/>
      <c r="AF32" s="23"/>
      <c r="AG32" s="23"/>
      <c r="AH32" s="21"/>
      <c r="AI32" s="21"/>
      <c r="AJ32" s="13"/>
      <c r="AK32" s="15"/>
    </row>
    <row r="33" spans="1:37" x14ac:dyDescent="0.35">
      <c r="A33" s="1" t="s">
        <v>31</v>
      </c>
      <c r="B33" s="2">
        <v>0</v>
      </c>
      <c r="C33" s="3">
        <v>5.8</v>
      </c>
      <c r="D33" s="2">
        <v>0.5</v>
      </c>
      <c r="E33" s="3">
        <v>38</v>
      </c>
      <c r="F33" s="2">
        <v>9.5</v>
      </c>
      <c r="G33" s="3">
        <v>170</v>
      </c>
      <c r="H33" s="4">
        <f t="shared" si="0"/>
        <v>5.8</v>
      </c>
      <c r="I33" s="8">
        <f t="shared" si="1"/>
        <v>0</v>
      </c>
      <c r="J33" s="8">
        <f t="shared" si="2"/>
        <v>1</v>
      </c>
      <c r="K33" s="20">
        <f t="shared" ref="K33:L33" si="132">AVERAGE(I33:I35)</f>
        <v>2.6427333518630542E-2</v>
      </c>
      <c r="L33" s="20">
        <f t="shared" si="132"/>
        <v>0.97357266648136953</v>
      </c>
      <c r="M33" s="13">
        <f t="shared" ref="M33:N33" si="133">_xlfn.STDEV.P(I33:I35)</f>
        <v>2.1402325620662424E-2</v>
      </c>
      <c r="N33" s="15">
        <f t="shared" si="133"/>
        <v>2.1402325620662403E-2</v>
      </c>
      <c r="O33" s="4">
        <f t="shared" si="3"/>
        <v>38.5</v>
      </c>
      <c r="P33" s="8">
        <f t="shared" si="4"/>
        <v>1.2987012987012988E-2</v>
      </c>
      <c r="Q33" s="8">
        <f t="shared" si="5"/>
        <v>0.98701298701298701</v>
      </c>
      <c r="R33" s="20">
        <f t="shared" ref="R33:S33" si="134">AVERAGE(P33:P35)</f>
        <v>3.1545712815181939E-2</v>
      </c>
      <c r="S33" s="20">
        <f t="shared" si="134"/>
        <v>0.96845428718481807</v>
      </c>
      <c r="T33" s="13">
        <f t="shared" ref="T33:U33" si="135">_xlfn.STDEV.P(P33:P35)</f>
        <v>1.5153103317125048E-2</v>
      </c>
      <c r="U33" s="15">
        <f t="shared" si="135"/>
        <v>1.5153103317125017E-2</v>
      </c>
      <c r="V33" s="4">
        <f t="shared" si="6"/>
        <v>179.5</v>
      </c>
      <c r="W33" s="8">
        <f t="shared" si="7"/>
        <v>5.2924791086350974E-2</v>
      </c>
      <c r="X33" s="8">
        <f t="shared" si="8"/>
        <v>0.94707520891364905</v>
      </c>
      <c r="Y33" s="20">
        <f t="shared" ref="Y33:Z33" si="136">AVERAGE(W33:W35)</f>
        <v>4.0573758399078903E-2</v>
      </c>
      <c r="Z33" s="20">
        <f t="shared" si="136"/>
        <v>0.95942624160092116</v>
      </c>
      <c r="AA33" s="13">
        <f t="shared" ref="AA33:AB33" si="137">_xlfn.STDEV.P(W33:W35)</f>
        <v>8.7337715938895812E-3</v>
      </c>
      <c r="AB33" s="15">
        <f t="shared" si="137"/>
        <v>8.7337715938895708E-3</v>
      </c>
      <c r="AC33" s="25">
        <f t="shared" ref="AC33:AD33" si="138">SUM(B33:B35,D33,D34,D35,F33,F34,F35)</f>
        <v>70.599999999999994</v>
      </c>
      <c r="AD33" s="21">
        <f t="shared" si="138"/>
        <v>1681.8</v>
      </c>
      <c r="AE33" s="21">
        <f t="shared" ref="AE33" si="139">SUM(AC33:AD35)</f>
        <v>1752.3999999999999</v>
      </c>
      <c r="AF33" s="23">
        <f t="shared" ref="AF33" si="140">AC33/AE33</f>
        <v>4.0287605569504677E-2</v>
      </c>
      <c r="AG33" s="23">
        <f t="shared" ref="AG33" si="141">AD33/AE33</f>
        <v>0.95971239443049539</v>
      </c>
      <c r="AH33" s="20">
        <f t="shared" ref="AH33" si="142">AVERAGE(I33:I35,P33,P34,P35,W33,W34,W35)</f>
        <v>3.2848934910963801E-2</v>
      </c>
      <c r="AI33" s="20">
        <f t="shared" ref="AI33" si="143">AVERAGE(X33,X34,X35,Q35,Q34,Q33,J35,J34,J33)</f>
        <v>0.96715106508903603</v>
      </c>
      <c r="AJ33" s="13">
        <f t="shared" ref="AJ33" si="144">_xlfn.STDEV.P(I33:I35,P33,P34,P35,W33,W34,W35)</f>
        <v>1.6995716112813503E-2</v>
      </c>
      <c r="AK33" s="15">
        <f t="shared" ref="AK33" si="145">_xlfn.STDEV.P(J33,J34,J35,Q33,Q34,Q35,X33,X34,X35)</f>
        <v>1.6995716112813496E-2</v>
      </c>
    </row>
    <row r="34" spans="1:37" x14ac:dyDescent="0.35">
      <c r="A34" s="1" t="s">
        <v>32</v>
      </c>
      <c r="B34" s="2">
        <v>5.3</v>
      </c>
      <c r="C34" s="3">
        <v>192</v>
      </c>
      <c r="D34" s="2">
        <v>10</v>
      </c>
      <c r="E34" s="3">
        <v>307</v>
      </c>
      <c r="F34" s="2">
        <v>14</v>
      </c>
      <c r="G34" s="3">
        <v>394</v>
      </c>
      <c r="H34" s="4">
        <f t="shared" si="0"/>
        <v>197.3</v>
      </c>
      <c r="I34" s="8">
        <f t="shared" si="1"/>
        <v>2.6862645717181954E-2</v>
      </c>
      <c r="J34" s="8">
        <f t="shared" si="2"/>
        <v>0.973137354282818</v>
      </c>
      <c r="K34" s="21"/>
      <c r="L34" s="21"/>
      <c r="M34" s="13"/>
      <c r="N34" s="15"/>
      <c r="O34" s="4">
        <f t="shared" si="3"/>
        <v>317</v>
      </c>
      <c r="P34" s="8">
        <f t="shared" si="4"/>
        <v>3.1545741324921134E-2</v>
      </c>
      <c r="Q34" s="8">
        <f t="shared" si="5"/>
        <v>0.96845425867507884</v>
      </c>
      <c r="R34" s="21"/>
      <c r="S34" s="21"/>
      <c r="T34" s="13"/>
      <c r="U34" s="15"/>
      <c r="V34" s="4">
        <f t="shared" si="6"/>
        <v>408</v>
      </c>
      <c r="W34" s="8">
        <f t="shared" si="7"/>
        <v>3.4313725490196081E-2</v>
      </c>
      <c r="X34" s="8">
        <f t="shared" si="8"/>
        <v>0.96568627450980393</v>
      </c>
      <c r="Y34" s="21"/>
      <c r="Z34" s="21"/>
      <c r="AA34" s="13"/>
      <c r="AB34" s="15"/>
      <c r="AC34" s="25"/>
      <c r="AD34" s="21"/>
      <c r="AE34" s="21"/>
      <c r="AF34" s="23"/>
      <c r="AG34" s="23"/>
      <c r="AH34" s="21"/>
      <c r="AI34" s="21"/>
      <c r="AJ34" s="13"/>
      <c r="AK34" s="15"/>
    </row>
    <row r="35" spans="1:37" x14ac:dyDescent="0.35">
      <c r="A35" s="1" t="s">
        <v>33</v>
      </c>
      <c r="B35" s="2">
        <v>26</v>
      </c>
      <c r="C35" s="3">
        <v>470</v>
      </c>
      <c r="D35" s="2">
        <v>4.8</v>
      </c>
      <c r="E35" s="3">
        <v>91</v>
      </c>
      <c r="F35" s="2">
        <v>0.5</v>
      </c>
      <c r="G35" s="3">
        <v>14</v>
      </c>
      <c r="H35" s="4">
        <f t="shared" si="0"/>
        <v>496</v>
      </c>
      <c r="I35" s="8">
        <f t="shared" si="1"/>
        <v>5.2419354838709679E-2</v>
      </c>
      <c r="J35" s="8">
        <f t="shared" si="2"/>
        <v>0.94758064516129037</v>
      </c>
      <c r="K35" s="21"/>
      <c r="L35" s="21"/>
      <c r="M35" s="13"/>
      <c r="N35" s="15"/>
      <c r="O35" s="4">
        <f t="shared" si="3"/>
        <v>95.8</v>
      </c>
      <c r="P35" s="8">
        <f t="shared" si="4"/>
        <v>5.0104384133611693E-2</v>
      </c>
      <c r="Q35" s="8">
        <f t="shared" si="5"/>
        <v>0.94989561586638838</v>
      </c>
      <c r="R35" s="21"/>
      <c r="S35" s="21"/>
      <c r="T35" s="13"/>
      <c r="U35" s="15"/>
      <c r="V35" s="4">
        <f t="shared" si="6"/>
        <v>14.5</v>
      </c>
      <c r="W35" s="8">
        <f t="shared" si="7"/>
        <v>3.4482758620689655E-2</v>
      </c>
      <c r="X35" s="8">
        <f t="shared" si="8"/>
        <v>0.96551724137931039</v>
      </c>
      <c r="Y35" s="21"/>
      <c r="Z35" s="21"/>
      <c r="AA35" s="13"/>
      <c r="AB35" s="15"/>
      <c r="AC35" s="25"/>
      <c r="AD35" s="21"/>
      <c r="AE35" s="21"/>
      <c r="AF35" s="23"/>
      <c r="AG35" s="23"/>
      <c r="AH35" s="21"/>
      <c r="AI35" s="21"/>
      <c r="AJ35" s="13"/>
      <c r="AK35" s="15"/>
    </row>
    <row r="36" spans="1:37" x14ac:dyDescent="0.35">
      <c r="A36" s="1" t="s">
        <v>34</v>
      </c>
      <c r="B36" s="2">
        <v>528</v>
      </c>
      <c r="C36" s="3">
        <v>496</v>
      </c>
      <c r="D36" s="2">
        <v>245</v>
      </c>
      <c r="E36" s="3">
        <v>263</v>
      </c>
      <c r="F36" s="2">
        <v>6.4</v>
      </c>
      <c r="G36" s="3">
        <v>11</v>
      </c>
      <c r="H36" s="4">
        <f t="shared" si="0"/>
        <v>1024</v>
      </c>
      <c r="I36" s="8">
        <f t="shared" si="1"/>
        <v>0.515625</v>
      </c>
      <c r="J36" s="8">
        <f t="shared" si="2"/>
        <v>0.484375</v>
      </c>
      <c r="K36" s="20">
        <f t="shared" ref="K36:L36" si="146">AVERAGE(I36:I38)</f>
        <v>0.48892271891687783</v>
      </c>
      <c r="L36" s="20">
        <f t="shared" si="146"/>
        <v>0.51107728108312223</v>
      </c>
      <c r="M36" s="13">
        <f t="shared" ref="M36:N36" si="147">_xlfn.STDEV.P(I36:I38)</f>
        <v>2.5364377985843182E-2</v>
      </c>
      <c r="N36" s="15">
        <f t="shared" si="147"/>
        <v>2.5364377985843158E-2</v>
      </c>
      <c r="O36" s="4">
        <f t="shared" si="3"/>
        <v>508</v>
      </c>
      <c r="P36" s="8">
        <f t="shared" si="4"/>
        <v>0.48228346456692911</v>
      </c>
      <c r="Q36" s="8">
        <f t="shared" si="5"/>
        <v>0.51771653543307083</v>
      </c>
      <c r="R36" s="20">
        <f t="shared" ref="R36:S36" si="148">AVERAGE(P36:P38)</f>
        <v>0.47586267274138366</v>
      </c>
      <c r="S36" s="20">
        <f t="shared" si="148"/>
        <v>0.52413732725861628</v>
      </c>
      <c r="T36" s="13">
        <f t="shared" ref="T36:U36" si="149">_xlfn.STDEV.P(P36:P38)</f>
        <v>2.1858818355221892E-2</v>
      </c>
      <c r="U36" s="15">
        <f t="shared" si="149"/>
        <v>2.1858818355221896E-2</v>
      </c>
      <c r="V36" s="4">
        <f t="shared" si="6"/>
        <v>17.399999999999999</v>
      </c>
      <c r="W36" s="8">
        <f t="shared" si="7"/>
        <v>0.36781609195402304</v>
      </c>
      <c r="X36" s="8">
        <f t="shared" si="8"/>
        <v>0.63218390804597702</v>
      </c>
      <c r="Y36" s="20">
        <f t="shared" ref="Y36:Z36" si="150">AVERAGE(W36:W38)</f>
        <v>0.41491138382432641</v>
      </c>
      <c r="Z36" s="20">
        <f t="shared" si="150"/>
        <v>0.58508861617567354</v>
      </c>
      <c r="AA36" s="13">
        <f t="shared" ref="AA36:AB36" si="151">_xlfn.STDEV.P(W36:W38)</f>
        <v>3.4818375511511145E-2</v>
      </c>
      <c r="AB36" s="15">
        <f t="shared" si="151"/>
        <v>3.4818375511511172E-2</v>
      </c>
      <c r="AC36" s="25">
        <f t="shared" ref="AC36:AD36" si="152">SUM(B36:B38,D36,D37,D38,F36,F37,F38)</f>
        <v>2118.4</v>
      </c>
      <c r="AD36" s="21">
        <f t="shared" si="152"/>
        <v>2350</v>
      </c>
      <c r="AE36" s="21">
        <f t="shared" ref="AE36" si="153">SUM(AC36:AD38)</f>
        <v>4468.3999999999996</v>
      </c>
      <c r="AF36" s="23">
        <f t="shared" ref="AF36" si="154">AC36/AE36</f>
        <v>0.47408468355563521</v>
      </c>
      <c r="AG36" s="23">
        <f t="shared" ref="AG36" si="155">AD36/AE36</f>
        <v>0.52591531644436496</v>
      </c>
      <c r="AH36" s="20">
        <f t="shared" ref="AH36" si="156">AVERAGE(I36:I38,P36,P37,P38,W36,W37,W38)</f>
        <v>0.45989892516086273</v>
      </c>
      <c r="AI36" s="20">
        <f t="shared" ref="AI36" si="157">AVERAGE(X36,X37,X38,Q38,Q37,Q36,J38,J37,J36)</f>
        <v>0.54010107483913739</v>
      </c>
      <c r="AJ36" s="13">
        <f t="shared" ref="AJ36" si="158">_xlfn.STDEV.P(I36:I38,P36,P37,P38,W36,W37,W38)</f>
        <v>4.2640276734830396E-2</v>
      </c>
      <c r="AK36" s="15">
        <f t="shared" ref="AK36" si="159">_xlfn.STDEV.P(J36,J37,J38,Q36,Q37,Q38,X36,X37,X38)</f>
        <v>4.2640276734830417E-2</v>
      </c>
    </row>
    <row r="37" spans="1:37" x14ac:dyDescent="0.35">
      <c r="A37" s="1" t="s">
        <v>35</v>
      </c>
      <c r="B37" s="2">
        <v>202</v>
      </c>
      <c r="C37" s="3">
        <v>205</v>
      </c>
      <c r="D37" s="2">
        <v>215</v>
      </c>
      <c r="E37" s="3">
        <v>216</v>
      </c>
      <c r="F37" s="2">
        <v>124</v>
      </c>
      <c r="G37" s="3">
        <v>151</v>
      </c>
      <c r="H37" s="4">
        <f t="shared" si="0"/>
        <v>407</v>
      </c>
      <c r="I37" s="8">
        <f t="shared" si="1"/>
        <v>0.49631449631449631</v>
      </c>
      <c r="J37" s="8">
        <f t="shared" si="2"/>
        <v>0.50368550368550369</v>
      </c>
      <c r="K37" s="21"/>
      <c r="L37" s="21"/>
      <c r="M37" s="13"/>
      <c r="N37" s="15"/>
      <c r="O37" s="4">
        <f t="shared" si="3"/>
        <v>431</v>
      </c>
      <c r="P37" s="8">
        <f t="shared" si="4"/>
        <v>0.49883990719257543</v>
      </c>
      <c r="Q37" s="8">
        <f t="shared" si="5"/>
        <v>0.50116009280742457</v>
      </c>
      <c r="R37" s="21"/>
      <c r="S37" s="21"/>
      <c r="T37" s="13"/>
      <c r="U37" s="15"/>
      <c r="V37" s="4">
        <f t="shared" si="6"/>
        <v>275</v>
      </c>
      <c r="W37" s="8">
        <f t="shared" si="7"/>
        <v>0.45090909090909093</v>
      </c>
      <c r="X37" s="8">
        <f t="shared" si="8"/>
        <v>0.54909090909090907</v>
      </c>
      <c r="Y37" s="21"/>
      <c r="Z37" s="21"/>
      <c r="AA37" s="13"/>
      <c r="AB37" s="15"/>
      <c r="AC37" s="25"/>
      <c r="AD37" s="21"/>
      <c r="AE37" s="21"/>
      <c r="AF37" s="23"/>
      <c r="AG37" s="23"/>
      <c r="AH37" s="21"/>
      <c r="AI37" s="21"/>
      <c r="AJ37" s="13"/>
      <c r="AK37" s="15"/>
    </row>
    <row r="38" spans="1:37" x14ac:dyDescent="0.35">
      <c r="A38" s="1" t="s">
        <v>36</v>
      </c>
      <c r="B38" s="2">
        <v>292</v>
      </c>
      <c r="C38" s="3">
        <v>350</v>
      </c>
      <c r="D38" s="2">
        <v>221</v>
      </c>
      <c r="E38" s="3">
        <v>274</v>
      </c>
      <c r="F38" s="2">
        <v>285</v>
      </c>
      <c r="G38" s="3">
        <v>384</v>
      </c>
      <c r="H38" s="4">
        <f t="shared" si="0"/>
        <v>642</v>
      </c>
      <c r="I38" s="8">
        <f t="shared" si="1"/>
        <v>0.45482866043613707</v>
      </c>
      <c r="J38" s="8">
        <f t="shared" si="2"/>
        <v>0.54517133956386288</v>
      </c>
      <c r="K38" s="21"/>
      <c r="L38" s="21"/>
      <c r="M38" s="13"/>
      <c r="N38" s="15"/>
      <c r="O38" s="4">
        <f t="shared" si="3"/>
        <v>495</v>
      </c>
      <c r="P38" s="8">
        <f t="shared" si="4"/>
        <v>0.44646464646464645</v>
      </c>
      <c r="Q38" s="8">
        <f t="shared" si="5"/>
        <v>0.55353535353535355</v>
      </c>
      <c r="R38" s="21"/>
      <c r="S38" s="21"/>
      <c r="T38" s="13"/>
      <c r="U38" s="15"/>
      <c r="V38" s="4">
        <f t="shared" si="6"/>
        <v>669</v>
      </c>
      <c r="W38" s="8">
        <f t="shared" si="7"/>
        <v>0.42600896860986548</v>
      </c>
      <c r="X38" s="8">
        <f t="shared" si="8"/>
        <v>0.57399103139013452</v>
      </c>
      <c r="Y38" s="21"/>
      <c r="Z38" s="21"/>
      <c r="AA38" s="13"/>
      <c r="AB38" s="15"/>
      <c r="AC38" s="25"/>
      <c r="AD38" s="21"/>
      <c r="AE38" s="21"/>
      <c r="AF38" s="23"/>
      <c r="AG38" s="23"/>
      <c r="AH38" s="21"/>
      <c r="AI38" s="21"/>
      <c r="AJ38" s="13"/>
      <c r="AK38" s="15"/>
    </row>
    <row r="39" spans="1:37" x14ac:dyDescent="0.35">
      <c r="A39" s="1" t="s">
        <v>37</v>
      </c>
      <c r="B39" s="2">
        <v>883</v>
      </c>
      <c r="C39" s="3">
        <v>781</v>
      </c>
      <c r="D39" s="2">
        <v>405</v>
      </c>
      <c r="E39" s="3">
        <v>306</v>
      </c>
      <c r="F39" s="2"/>
      <c r="G39" s="3"/>
      <c r="H39" s="4">
        <f t="shared" si="0"/>
        <v>1664</v>
      </c>
      <c r="I39" s="8">
        <f t="shared" si="1"/>
        <v>0.53064903846153844</v>
      </c>
      <c r="J39" s="8">
        <f t="shared" si="2"/>
        <v>0.46935096153846156</v>
      </c>
      <c r="K39" s="20">
        <f t="shared" ref="K39:L39" si="160">AVERAGE(I39:I41)</f>
        <v>0.5724634672244967</v>
      </c>
      <c r="L39" s="20">
        <f t="shared" si="160"/>
        <v>0.42753653277550341</v>
      </c>
      <c r="M39" s="13">
        <f t="shared" ref="M39:N39" si="161">_xlfn.STDEV.P(I39:I41)</f>
        <v>5.2875649233337353E-2</v>
      </c>
      <c r="N39" s="15">
        <f t="shared" si="161"/>
        <v>5.2875649233337027E-2</v>
      </c>
      <c r="O39" s="4">
        <f t="shared" si="3"/>
        <v>711</v>
      </c>
      <c r="P39" s="8">
        <f t="shared" si="4"/>
        <v>0.569620253164557</v>
      </c>
      <c r="Q39" s="8">
        <f t="shared" si="5"/>
        <v>0.43037974683544306</v>
      </c>
      <c r="R39" s="20">
        <f t="shared" ref="R39:S39" si="162">AVERAGE(P39:P41)</f>
        <v>0.54880611967652493</v>
      </c>
      <c r="S39" s="20">
        <f t="shared" si="162"/>
        <v>0.45119388032347513</v>
      </c>
      <c r="T39" s="13">
        <f t="shared" ref="T39:U39" si="163">_xlfn.STDEV.P(P39:P41)</f>
        <v>2.8483172643190717E-2</v>
      </c>
      <c r="U39" s="15">
        <f t="shared" si="163"/>
        <v>2.8483172643190717E-2</v>
      </c>
      <c r="V39" s="4">
        <f t="shared" si="6"/>
        <v>0</v>
      </c>
      <c r="W39" s="8"/>
      <c r="X39" s="8"/>
      <c r="Y39" s="20">
        <f>AVERAGE(W39:W41)</f>
        <v>0.5067140561857929</v>
      </c>
      <c r="Z39" s="20">
        <f t="shared" ref="Z39" si="164">AVERAGE(X39:X41)</f>
        <v>0.4932859438142071</v>
      </c>
      <c r="AA39" s="13">
        <f t="shared" ref="AA39:AB39" si="165">_xlfn.STDEV.P(W39:W41)</f>
        <v>1.2434879984419861E-2</v>
      </c>
      <c r="AB39" s="15">
        <f t="shared" si="165"/>
        <v>1.2434879984419916E-2</v>
      </c>
      <c r="AC39" s="25">
        <f t="shared" ref="AC39:AD39" si="166">SUM(B39:B41,D39,D40,D41,F39,F40,F41)</f>
        <v>2424</v>
      </c>
      <c r="AD39" s="21">
        <f t="shared" si="166"/>
        <v>2100</v>
      </c>
      <c r="AE39" s="21">
        <f t="shared" ref="AE39" si="167">SUM(AC39:AD41)</f>
        <v>4524</v>
      </c>
      <c r="AF39" s="23">
        <f t="shared" ref="AF39" si="168">AC39/AE39</f>
        <v>0.53580901856763929</v>
      </c>
      <c r="AG39" s="23">
        <f t="shared" ref="AG39" si="169">AD39/AE39</f>
        <v>0.46419098143236076</v>
      </c>
      <c r="AH39" s="20">
        <f t="shared" ref="AH39" si="170">AVERAGE(I39:I41,P39,P40,P41,W39,W40,W41)</f>
        <v>0.54715460913433134</v>
      </c>
      <c r="AI39" s="20">
        <f t="shared" ref="AI39" si="171">AVERAGE(X39,X40,X41,Q41,Q40,Q39,J41,J40,J39)</f>
        <v>0.45284539086566872</v>
      </c>
      <c r="AJ39" s="13">
        <f t="shared" ref="AJ39" si="172">_xlfn.STDEV.P(I39:I41,P39,P40,P41,W39,W40,W41)</f>
        <v>4.5181996826341761E-2</v>
      </c>
      <c r="AK39" s="15">
        <f t="shared" ref="AK39" si="173">_xlfn.STDEV.P(J39,J40,J41,Q39,Q40,Q41,X39,X40,X41)</f>
        <v>4.518199682634174E-2</v>
      </c>
    </row>
    <row r="40" spans="1:37" x14ac:dyDescent="0.35">
      <c r="A40" s="1" t="s">
        <v>38</v>
      </c>
      <c r="B40" s="2">
        <v>170</v>
      </c>
      <c r="C40" s="3">
        <v>145</v>
      </c>
      <c r="D40" s="2">
        <v>308</v>
      </c>
      <c r="E40" s="3">
        <v>234</v>
      </c>
      <c r="F40" s="2">
        <v>122</v>
      </c>
      <c r="G40" s="3">
        <v>113</v>
      </c>
      <c r="H40" s="4">
        <f t="shared" si="0"/>
        <v>315</v>
      </c>
      <c r="I40" s="8">
        <f t="shared" si="1"/>
        <v>0.53968253968253965</v>
      </c>
      <c r="J40" s="8">
        <f t="shared" si="2"/>
        <v>0.46031746031746029</v>
      </c>
      <c r="K40" s="21"/>
      <c r="L40" s="21"/>
      <c r="M40" s="13"/>
      <c r="N40" s="15"/>
      <c r="O40" s="4">
        <f t="shared" si="3"/>
        <v>542</v>
      </c>
      <c r="P40" s="8">
        <f t="shared" si="4"/>
        <v>0.56826568265682653</v>
      </c>
      <c r="Q40" s="8">
        <f t="shared" si="5"/>
        <v>0.43173431734317341</v>
      </c>
      <c r="R40" s="21"/>
      <c r="S40" s="21"/>
      <c r="T40" s="13"/>
      <c r="U40" s="15"/>
      <c r="V40" s="4">
        <f t="shared" si="6"/>
        <v>235</v>
      </c>
      <c r="W40" s="8">
        <f t="shared" si="7"/>
        <v>0.51914893617021274</v>
      </c>
      <c r="X40" s="8">
        <f t="shared" si="8"/>
        <v>0.48085106382978721</v>
      </c>
      <c r="Y40" s="21"/>
      <c r="Z40" s="21"/>
      <c r="AA40" s="13"/>
      <c r="AB40" s="15"/>
      <c r="AC40" s="25"/>
      <c r="AD40" s="21"/>
      <c r="AE40" s="21"/>
      <c r="AF40" s="23"/>
      <c r="AG40" s="23"/>
      <c r="AH40" s="21"/>
      <c r="AI40" s="21"/>
      <c r="AJ40" s="13"/>
      <c r="AK40" s="15"/>
    </row>
    <row r="41" spans="1:37" x14ac:dyDescent="0.35">
      <c r="A41" s="1" t="s">
        <v>39</v>
      </c>
      <c r="B41" s="2">
        <v>22</v>
      </c>
      <c r="C41" s="3">
        <v>12</v>
      </c>
      <c r="D41" s="2">
        <v>298</v>
      </c>
      <c r="E41" s="3">
        <v>288</v>
      </c>
      <c r="F41" s="2">
        <v>216</v>
      </c>
      <c r="G41" s="3">
        <v>221</v>
      </c>
      <c r="H41" s="4">
        <f t="shared" si="0"/>
        <v>34</v>
      </c>
      <c r="I41" s="8">
        <f t="shared" si="1"/>
        <v>0.6470588235294118</v>
      </c>
      <c r="J41" s="8">
        <f t="shared" si="2"/>
        <v>0.35294117647058826</v>
      </c>
      <c r="K41" s="21"/>
      <c r="L41" s="21"/>
      <c r="M41" s="13"/>
      <c r="N41" s="15"/>
      <c r="O41" s="4">
        <f t="shared" si="3"/>
        <v>586</v>
      </c>
      <c r="P41" s="8">
        <f t="shared" si="4"/>
        <v>0.50853242320819114</v>
      </c>
      <c r="Q41" s="8">
        <f t="shared" si="5"/>
        <v>0.49146757679180886</v>
      </c>
      <c r="R41" s="21"/>
      <c r="S41" s="21"/>
      <c r="T41" s="13"/>
      <c r="U41" s="15"/>
      <c r="V41" s="4">
        <f t="shared" si="6"/>
        <v>437</v>
      </c>
      <c r="W41" s="8">
        <f t="shared" si="7"/>
        <v>0.49427917620137302</v>
      </c>
      <c r="X41" s="8">
        <f t="shared" si="8"/>
        <v>0.50572082379862704</v>
      </c>
      <c r="Y41" s="21"/>
      <c r="Z41" s="21"/>
      <c r="AA41" s="13"/>
      <c r="AB41" s="15"/>
      <c r="AC41" s="25"/>
      <c r="AD41" s="21"/>
      <c r="AE41" s="21"/>
      <c r="AF41" s="23"/>
      <c r="AG41" s="23"/>
      <c r="AH41" s="21"/>
      <c r="AI41" s="21"/>
      <c r="AJ41" s="13"/>
      <c r="AK41" s="15"/>
    </row>
    <row r="42" spans="1:37" x14ac:dyDescent="0.35">
      <c r="A42" s="1" t="s">
        <v>40</v>
      </c>
      <c r="B42" s="2">
        <v>391</v>
      </c>
      <c r="C42" s="3">
        <v>281</v>
      </c>
      <c r="D42" s="2">
        <v>522</v>
      </c>
      <c r="E42" s="3">
        <v>340</v>
      </c>
      <c r="F42" s="2">
        <v>31</v>
      </c>
      <c r="G42" s="3">
        <v>87</v>
      </c>
      <c r="H42" s="4">
        <f t="shared" si="0"/>
        <v>672</v>
      </c>
      <c r="I42" s="8">
        <f t="shared" si="1"/>
        <v>0.58184523809523814</v>
      </c>
      <c r="J42" s="8">
        <f t="shared" si="2"/>
        <v>0.41815476190476192</v>
      </c>
      <c r="K42" s="20">
        <f t="shared" ref="K42:L42" si="174">AVERAGE(I42:I44)</f>
        <v>0.58184523809523814</v>
      </c>
      <c r="L42" s="20">
        <f t="shared" si="174"/>
        <v>0.41815476190476192</v>
      </c>
      <c r="M42" s="13">
        <f t="shared" ref="M42:N42" si="175">_xlfn.STDEV.P(I42:I44)</f>
        <v>0</v>
      </c>
      <c r="N42" s="15">
        <f t="shared" si="175"/>
        <v>0</v>
      </c>
      <c r="O42" s="4">
        <f t="shared" si="3"/>
        <v>862</v>
      </c>
      <c r="P42" s="8">
        <f t="shared" si="4"/>
        <v>0.60556844547563804</v>
      </c>
      <c r="Q42" s="8">
        <f t="shared" si="5"/>
        <v>0.39443155452436196</v>
      </c>
      <c r="R42" s="20">
        <f t="shared" ref="R42:S42" si="176">AVERAGE(P42:P44)</f>
        <v>0.5839633610598145</v>
      </c>
      <c r="S42" s="20">
        <f t="shared" si="176"/>
        <v>0.4160366389401855</v>
      </c>
      <c r="T42" s="13">
        <f t="shared" ref="T42:U42" si="177">_xlfn.STDEV.P(P42:P44)</f>
        <v>2.1605084415823539E-2</v>
      </c>
      <c r="U42" s="15">
        <f t="shared" si="177"/>
        <v>2.1605084415823567E-2</v>
      </c>
      <c r="V42" s="4">
        <f t="shared" si="6"/>
        <v>118</v>
      </c>
      <c r="W42" s="8">
        <f t="shared" si="7"/>
        <v>0.26271186440677968</v>
      </c>
      <c r="X42" s="8">
        <f t="shared" si="8"/>
        <v>0.73728813559322037</v>
      </c>
      <c r="Y42" s="20">
        <f t="shared" ref="Y42:Z42" si="178">AVERAGE(W42:W44)</f>
        <v>0.41241499533984605</v>
      </c>
      <c r="Z42" s="20">
        <f t="shared" si="178"/>
        <v>0.58758500466015395</v>
      </c>
      <c r="AA42" s="13">
        <f t="shared" ref="AA42:AB42" si="179">_xlfn.STDEV.P(W42:W44)</f>
        <v>0.14970313093306642</v>
      </c>
      <c r="AB42" s="15">
        <f t="shared" si="179"/>
        <v>0.1497031309330665</v>
      </c>
      <c r="AC42" s="25">
        <f t="shared" ref="AC42:AD42" si="180">SUM(B42:B44,D42,D43,D44,F42,F43,F44)</f>
        <v>1468</v>
      </c>
      <c r="AD42" s="21">
        <f t="shared" si="180"/>
        <v>1116</v>
      </c>
      <c r="AE42" s="21">
        <f t="shared" ref="AE42" si="181">SUM(AC42:AD44)</f>
        <v>2584</v>
      </c>
      <c r="AF42" s="23">
        <f t="shared" ref="AF42" si="182">AC42/AE42</f>
        <v>0.56811145510835914</v>
      </c>
      <c r="AG42" s="23">
        <f t="shared" ref="AG42" si="183">AD42/AE42</f>
        <v>0.43188854489164086</v>
      </c>
      <c r="AH42" s="20">
        <f t="shared" ref="AH42" si="184">AVERAGE(I42:I44,P42,P43,P44,W42,W43,W44)</f>
        <v>0.51492039017891189</v>
      </c>
      <c r="AI42" s="20">
        <f t="shared" ref="AI42" si="185">AVERAGE(X42,X43,X44,Q44,Q43,Q42,J44,J43,J42)</f>
        <v>0.48507960982108822</v>
      </c>
      <c r="AJ42" s="13">
        <f t="shared" ref="AJ42" si="186">_xlfn.STDEV.P(I42:I44,P42,P43,P44,W42,W43,W44)</f>
        <v>0.12710871333982299</v>
      </c>
      <c r="AK42" s="15">
        <f t="shared" ref="AK42" si="187">_xlfn.STDEV.P(J42,J43,J44,Q42,Q43,Q44,X42,X43,X44)</f>
        <v>0.12710871333982313</v>
      </c>
    </row>
    <row r="43" spans="1:37" x14ac:dyDescent="0.35">
      <c r="A43" s="1" t="s">
        <v>41</v>
      </c>
      <c r="B43" s="2"/>
      <c r="C43" s="3"/>
      <c r="D43" s="2"/>
      <c r="E43" s="3"/>
      <c r="F43" s="2"/>
      <c r="G43" s="3"/>
      <c r="H43" s="4"/>
      <c r="I43" s="8"/>
      <c r="J43" s="8"/>
      <c r="K43" s="21"/>
      <c r="L43" s="21"/>
      <c r="M43" s="13"/>
      <c r="N43" s="15"/>
      <c r="O43" s="4">
        <f t="shared" si="3"/>
        <v>0</v>
      </c>
      <c r="P43" s="8"/>
      <c r="Q43" s="8"/>
      <c r="R43" s="21"/>
      <c r="S43" s="21"/>
      <c r="T43" s="13"/>
      <c r="U43" s="15"/>
      <c r="V43" s="4">
        <f t="shared" si="6"/>
        <v>0</v>
      </c>
      <c r="W43" s="8"/>
      <c r="X43" s="8"/>
      <c r="Y43" s="21"/>
      <c r="Z43" s="21"/>
      <c r="AA43" s="13"/>
      <c r="AB43" s="15"/>
      <c r="AC43" s="25"/>
      <c r="AD43" s="21"/>
      <c r="AE43" s="21"/>
      <c r="AF43" s="23"/>
      <c r="AG43" s="23"/>
      <c r="AH43" s="21"/>
      <c r="AI43" s="21"/>
      <c r="AJ43" s="13"/>
      <c r="AK43" s="15"/>
    </row>
    <row r="44" spans="1:37" x14ac:dyDescent="0.35">
      <c r="A44" s="1" t="s">
        <v>42</v>
      </c>
      <c r="B44" s="2">
        <v>0</v>
      </c>
      <c r="C44" s="3">
        <v>0</v>
      </c>
      <c r="D44" s="2">
        <v>248</v>
      </c>
      <c r="E44" s="3">
        <v>193</v>
      </c>
      <c r="F44" s="2">
        <v>276</v>
      </c>
      <c r="G44" s="3">
        <v>215</v>
      </c>
      <c r="H44" s="4"/>
      <c r="I44" s="8"/>
      <c r="J44" s="8"/>
      <c r="K44" s="21"/>
      <c r="L44" s="21"/>
      <c r="M44" s="13"/>
      <c r="N44" s="15"/>
      <c r="O44" s="4">
        <f t="shared" si="3"/>
        <v>441</v>
      </c>
      <c r="P44" s="8">
        <f t="shared" si="4"/>
        <v>0.56235827664399096</v>
      </c>
      <c r="Q44" s="8">
        <f t="shared" si="5"/>
        <v>0.43764172335600909</v>
      </c>
      <c r="R44" s="21"/>
      <c r="S44" s="21"/>
      <c r="T44" s="13"/>
      <c r="U44" s="15"/>
      <c r="V44" s="4">
        <f t="shared" si="6"/>
        <v>491</v>
      </c>
      <c r="W44" s="8">
        <f t="shared" si="7"/>
        <v>0.56211812627291247</v>
      </c>
      <c r="X44" s="8">
        <f t="shared" si="8"/>
        <v>0.43788187372708759</v>
      </c>
      <c r="Y44" s="21"/>
      <c r="Z44" s="21"/>
      <c r="AA44" s="13"/>
      <c r="AB44" s="15"/>
      <c r="AC44" s="25"/>
      <c r="AD44" s="21"/>
      <c r="AE44" s="21"/>
      <c r="AF44" s="23"/>
      <c r="AG44" s="23"/>
      <c r="AH44" s="21"/>
      <c r="AI44" s="21"/>
      <c r="AJ44" s="13"/>
      <c r="AK44" s="15"/>
    </row>
    <row r="45" spans="1:37" x14ac:dyDescent="0.35">
      <c r="A45" s="1" t="s">
        <v>43</v>
      </c>
      <c r="B45" s="2"/>
      <c r="C45" s="3"/>
      <c r="D45" s="2">
        <v>324</v>
      </c>
      <c r="E45" s="3">
        <v>182</v>
      </c>
      <c r="F45" s="2">
        <v>29</v>
      </c>
      <c r="G45" s="3">
        <v>19</v>
      </c>
      <c r="H45" s="4"/>
      <c r="I45" s="8"/>
      <c r="J45" s="8"/>
      <c r="K45" s="20">
        <f t="shared" ref="K45:L45" si="188">AVERAGE(I45:I47)</f>
        <v>0.64291277258566981</v>
      </c>
      <c r="L45" s="20">
        <f t="shared" si="188"/>
        <v>0.35708722741433019</v>
      </c>
      <c r="M45" s="13">
        <f t="shared" ref="M45:N45" si="189">_xlfn.STDEV.P(I45:I47)</f>
        <v>2.3753894080996873E-2</v>
      </c>
      <c r="N45" s="15">
        <f t="shared" si="189"/>
        <v>2.3753894080996901E-2</v>
      </c>
      <c r="O45" s="4">
        <f t="shared" si="3"/>
        <v>506</v>
      </c>
      <c r="P45" s="8">
        <f t="shared" si="4"/>
        <v>0.64031620553359681</v>
      </c>
      <c r="Q45" s="8">
        <f t="shared" si="5"/>
        <v>0.35968379446640314</v>
      </c>
      <c r="R45" s="20">
        <f t="shared" ref="R45:S45" si="190">AVERAGE(P45:P47)</f>
        <v>0.63025698199611246</v>
      </c>
      <c r="S45" s="20">
        <f t="shared" si="190"/>
        <v>0.36974301800388759</v>
      </c>
      <c r="T45" s="13">
        <f t="shared" ref="T45:U45" si="191">_xlfn.STDEV.P(P45:P47)</f>
        <v>2.3654390983574875E-2</v>
      </c>
      <c r="U45" s="15">
        <f t="shared" si="191"/>
        <v>2.3654390983574875E-2</v>
      </c>
      <c r="V45" s="4">
        <f t="shared" si="6"/>
        <v>48</v>
      </c>
      <c r="W45" s="8">
        <f t="shared" si="7"/>
        <v>0.60416666666666663</v>
      </c>
      <c r="X45" s="8">
        <f t="shared" si="8"/>
        <v>0.39583333333333331</v>
      </c>
      <c r="Y45" s="20">
        <f t="shared" ref="Y45:Z45" si="192">AVERAGE(W45:W47)</f>
        <v>0.61976540924848689</v>
      </c>
      <c r="Z45" s="20">
        <f t="shared" si="192"/>
        <v>0.380234590751513</v>
      </c>
      <c r="AA45" s="13">
        <f t="shared" ref="AA45:AB45" si="193">_xlfn.STDEV.P(W45:W47)</f>
        <v>3.4834371102959782E-2</v>
      </c>
      <c r="AB45" s="15">
        <f t="shared" si="193"/>
        <v>3.4834371102959755E-2</v>
      </c>
      <c r="AC45" s="25">
        <f t="shared" ref="AC45:AD45" si="194">SUM(B45:B47,D45,D46,D47,F45,F46,F47)</f>
        <v>1762</v>
      </c>
      <c r="AD45" s="21">
        <f t="shared" si="194"/>
        <v>1040</v>
      </c>
      <c r="AE45" s="21">
        <f t="shared" ref="AE45" si="195">SUM(AC45:AD47)</f>
        <v>2802</v>
      </c>
      <c r="AF45" s="23">
        <f t="shared" ref="AF45" si="196">AC45/AE45</f>
        <v>0.62883654532476807</v>
      </c>
      <c r="AG45" s="23">
        <f t="shared" ref="AG45" si="197">AD45/AE45</f>
        <v>0.37116345467523199</v>
      </c>
      <c r="AH45" s="20">
        <f t="shared" ref="AH45" si="198">AVERAGE(I45:I47,P45,P46,P47,W45,W46,W47)</f>
        <v>0.6294865898631421</v>
      </c>
      <c r="AI45" s="20">
        <f t="shared" ref="AI45" si="199">AVERAGE(X45,X46,X47,Q47,Q46,Q45,J47,J46,J45)</f>
        <v>0.37051341013685785</v>
      </c>
      <c r="AJ45" s="13">
        <f t="shared" ref="AJ45" si="200">_xlfn.STDEV.P(I45:I47,P45,P46,P47,W45,W46,W47)</f>
        <v>2.9776658584349563E-2</v>
      </c>
      <c r="AK45" s="15">
        <f t="shared" ref="AK45" si="201">_xlfn.STDEV.P(J45,J46,J47,Q45,Q46,Q47,X45,X46,X47)</f>
        <v>2.9776658584349556E-2</v>
      </c>
    </row>
    <row r="46" spans="1:37" x14ac:dyDescent="0.35">
      <c r="A46" s="1" t="s">
        <v>44</v>
      </c>
      <c r="B46" s="2">
        <v>52</v>
      </c>
      <c r="C46" s="3">
        <v>26</v>
      </c>
      <c r="D46" s="2">
        <v>457</v>
      </c>
      <c r="E46" s="3">
        <v>243</v>
      </c>
      <c r="F46" s="2">
        <v>163</v>
      </c>
      <c r="G46" s="3">
        <v>81</v>
      </c>
      <c r="H46" s="4">
        <f t="shared" si="0"/>
        <v>78</v>
      </c>
      <c r="I46" s="8">
        <f t="shared" si="1"/>
        <v>0.66666666666666663</v>
      </c>
      <c r="J46" s="8">
        <f t="shared" si="2"/>
        <v>0.33333333333333331</v>
      </c>
      <c r="K46" s="21"/>
      <c r="L46" s="21"/>
      <c r="M46" s="13"/>
      <c r="N46" s="15"/>
      <c r="O46" s="4">
        <f t="shared" si="3"/>
        <v>700</v>
      </c>
      <c r="P46" s="8">
        <f t="shared" si="4"/>
        <v>0.6528571428571428</v>
      </c>
      <c r="Q46" s="8">
        <f t="shared" si="5"/>
        <v>0.34714285714285714</v>
      </c>
      <c r="R46" s="21"/>
      <c r="S46" s="21"/>
      <c r="T46" s="13"/>
      <c r="U46" s="15"/>
      <c r="V46" s="4">
        <f t="shared" si="6"/>
        <v>244</v>
      </c>
      <c r="W46" s="8">
        <f t="shared" si="7"/>
        <v>0.66803278688524592</v>
      </c>
      <c r="X46" s="8">
        <f t="shared" si="8"/>
        <v>0.33196721311475408</v>
      </c>
      <c r="Y46" s="21"/>
      <c r="Z46" s="21"/>
      <c r="AA46" s="13"/>
      <c r="AB46" s="15"/>
      <c r="AC46" s="25"/>
      <c r="AD46" s="21"/>
      <c r="AE46" s="21"/>
      <c r="AF46" s="23"/>
      <c r="AG46" s="23"/>
      <c r="AH46" s="21"/>
      <c r="AI46" s="21"/>
      <c r="AJ46" s="13"/>
      <c r="AK46" s="15"/>
    </row>
    <row r="47" spans="1:37" x14ac:dyDescent="0.35">
      <c r="A47" s="1" t="s">
        <v>45</v>
      </c>
      <c r="B47" s="2">
        <v>265</v>
      </c>
      <c r="C47" s="3">
        <v>163</v>
      </c>
      <c r="D47" s="2">
        <v>199</v>
      </c>
      <c r="E47" s="3">
        <v>134</v>
      </c>
      <c r="F47" s="2">
        <v>273</v>
      </c>
      <c r="G47" s="3">
        <v>192</v>
      </c>
      <c r="H47" s="4">
        <f t="shared" si="0"/>
        <v>428</v>
      </c>
      <c r="I47" s="8">
        <f t="shared" si="1"/>
        <v>0.61915887850467288</v>
      </c>
      <c r="J47" s="8">
        <f t="shared" si="2"/>
        <v>0.38084112149532712</v>
      </c>
      <c r="K47" s="21"/>
      <c r="L47" s="21"/>
      <c r="M47" s="13"/>
      <c r="N47" s="15"/>
      <c r="O47" s="4">
        <f t="shared" si="3"/>
        <v>333</v>
      </c>
      <c r="P47" s="8">
        <f t="shared" si="4"/>
        <v>0.59759759759759756</v>
      </c>
      <c r="Q47" s="8">
        <f t="shared" si="5"/>
        <v>0.40240240240240238</v>
      </c>
      <c r="R47" s="21"/>
      <c r="S47" s="21"/>
      <c r="T47" s="13"/>
      <c r="U47" s="15"/>
      <c r="V47" s="4">
        <f t="shared" si="6"/>
        <v>465</v>
      </c>
      <c r="W47" s="8">
        <f t="shared" si="7"/>
        <v>0.58709677419354833</v>
      </c>
      <c r="X47" s="8">
        <f t="shared" si="8"/>
        <v>0.41290322580645161</v>
      </c>
      <c r="Y47" s="21"/>
      <c r="Z47" s="21"/>
      <c r="AA47" s="13"/>
      <c r="AB47" s="15"/>
      <c r="AC47" s="25"/>
      <c r="AD47" s="21"/>
      <c r="AE47" s="21"/>
      <c r="AF47" s="23"/>
      <c r="AG47" s="23"/>
      <c r="AH47" s="21"/>
      <c r="AI47" s="21"/>
      <c r="AJ47" s="13"/>
      <c r="AK47" s="15"/>
    </row>
    <row r="48" spans="1:37" x14ac:dyDescent="0.35">
      <c r="A48" s="1" t="s">
        <v>46</v>
      </c>
      <c r="B48" s="2">
        <v>81</v>
      </c>
      <c r="C48" s="3">
        <v>31</v>
      </c>
      <c r="D48" s="2">
        <v>334</v>
      </c>
      <c r="E48" s="3">
        <v>165</v>
      </c>
      <c r="F48" s="2">
        <v>497</v>
      </c>
      <c r="G48" s="3">
        <v>240</v>
      </c>
      <c r="H48" s="4">
        <f t="shared" si="0"/>
        <v>112</v>
      </c>
      <c r="I48" s="8">
        <f t="shared" si="1"/>
        <v>0.7232142857142857</v>
      </c>
      <c r="J48" s="8">
        <f t="shared" si="2"/>
        <v>0.2767857142857143</v>
      </c>
      <c r="K48" s="20">
        <f t="shared" ref="K48:L48" si="202">AVERAGE(I48:I50)</f>
        <v>0.70843396028347672</v>
      </c>
      <c r="L48" s="20">
        <f t="shared" si="202"/>
        <v>0.29156603971652317</v>
      </c>
      <c r="M48" s="13">
        <f t="shared" ref="M48:N48" si="203">_xlfn.STDEV.P(I48:I50)</f>
        <v>1.1808186261590223E-2</v>
      </c>
      <c r="N48" s="15">
        <f t="shared" si="203"/>
        <v>1.1808186261590223E-2</v>
      </c>
      <c r="O48" s="4">
        <f t="shared" si="3"/>
        <v>499</v>
      </c>
      <c r="P48" s="8">
        <f t="shared" si="4"/>
        <v>0.66933867735470942</v>
      </c>
      <c r="Q48" s="8">
        <f t="shared" si="5"/>
        <v>0.33066132264529058</v>
      </c>
      <c r="R48" s="20">
        <f t="shared" ref="R48:S48" si="204">AVERAGE(P48:P50)</f>
        <v>0.66468351694902361</v>
      </c>
      <c r="S48" s="20">
        <f t="shared" si="204"/>
        <v>0.33531648305097644</v>
      </c>
      <c r="T48" s="13">
        <f t="shared" ref="T48:U48" si="205">_xlfn.STDEV.P(P48:P50)</f>
        <v>2.4676041687144535E-2</v>
      </c>
      <c r="U48" s="15">
        <f t="shared" si="205"/>
        <v>2.4676041687144532E-2</v>
      </c>
      <c r="V48" s="4">
        <f t="shared" si="6"/>
        <v>737</v>
      </c>
      <c r="W48" s="8">
        <f t="shared" si="7"/>
        <v>0.67435549525101768</v>
      </c>
      <c r="X48" s="8">
        <f t="shared" si="8"/>
        <v>0.32564450474898238</v>
      </c>
      <c r="Y48" s="20">
        <f t="shared" ref="Y48:Z48" si="206">AVERAGE(W48:W50)</f>
        <v>0.68171385730648237</v>
      </c>
      <c r="Z48" s="20">
        <f t="shared" si="206"/>
        <v>0.31828614269351757</v>
      </c>
      <c r="AA48" s="13">
        <f t="shared" ref="AA48:AB48" si="207">_xlfn.STDEV.P(W48:W50)</f>
        <v>1.7321487226038931E-2</v>
      </c>
      <c r="AB48" s="15">
        <f t="shared" si="207"/>
        <v>1.732148722603892E-2</v>
      </c>
      <c r="AC48" s="25">
        <f t="shared" ref="AC48:AD48" si="208">SUM(B48:B50,D48,D49,D50,F48,F49,F50)</f>
        <v>2404</v>
      </c>
      <c r="AD48" s="21">
        <f t="shared" si="208"/>
        <v>1139</v>
      </c>
      <c r="AE48" s="21">
        <f t="shared" ref="AE48" si="209">SUM(AC48:AD50)</f>
        <v>3543</v>
      </c>
      <c r="AF48" s="23">
        <f t="shared" ref="AF48" si="210">AC48/AE48</f>
        <v>0.6785210273779283</v>
      </c>
      <c r="AG48" s="23">
        <f t="shared" ref="AG48" si="211">AD48/AE48</f>
        <v>0.3214789726220717</v>
      </c>
      <c r="AH48" s="20">
        <f t="shared" ref="AH48" si="212">AVERAGE(I48:I50,P48,P49,P50,W48,W49,W50)</f>
        <v>0.6849437781796609</v>
      </c>
      <c r="AI48" s="20">
        <f t="shared" ref="AI48" si="213">AVERAGE(X48,X49,X50,Q50,Q49,Q48,J50,J49,J48)</f>
        <v>0.31505622182033904</v>
      </c>
      <c r="AJ48" s="13">
        <f t="shared" ref="AJ48" si="214">_xlfn.STDEV.P(I48:I50,P48,P49,P50,W48,W49,W50)</f>
        <v>2.5955561029748695E-2</v>
      </c>
      <c r="AK48" s="15">
        <f t="shared" ref="AK48" si="215">_xlfn.STDEV.P(J48,J49,J50,Q48,Q49,Q50,X48,X49,X50)</f>
        <v>2.5955561029748692E-2</v>
      </c>
    </row>
    <row r="49" spans="1:37" x14ac:dyDescent="0.35">
      <c r="A49" s="1" t="s">
        <v>47</v>
      </c>
      <c r="B49" s="2">
        <v>293</v>
      </c>
      <c r="C49" s="3">
        <v>129</v>
      </c>
      <c r="D49" s="2">
        <v>363</v>
      </c>
      <c r="E49" s="3">
        <v>211</v>
      </c>
      <c r="F49" s="2">
        <v>326</v>
      </c>
      <c r="G49" s="3">
        <v>136</v>
      </c>
      <c r="H49" s="4">
        <f t="shared" si="0"/>
        <v>422</v>
      </c>
      <c r="I49" s="8">
        <f t="shared" si="1"/>
        <v>0.69431279620853081</v>
      </c>
      <c r="J49" s="8">
        <f t="shared" si="2"/>
        <v>0.30568720379146919</v>
      </c>
      <c r="K49" s="21"/>
      <c r="L49" s="21"/>
      <c r="M49" s="13"/>
      <c r="N49" s="15"/>
      <c r="O49" s="4">
        <f t="shared" si="3"/>
        <v>574</v>
      </c>
      <c r="P49" s="8">
        <f t="shared" si="4"/>
        <v>0.63240418118466901</v>
      </c>
      <c r="Q49" s="8">
        <f t="shared" si="5"/>
        <v>0.36759581881533099</v>
      </c>
      <c r="R49" s="21"/>
      <c r="S49" s="21"/>
      <c r="T49" s="13"/>
      <c r="U49" s="15"/>
      <c r="V49" s="4">
        <f t="shared" si="6"/>
        <v>462</v>
      </c>
      <c r="W49" s="8">
        <f t="shared" si="7"/>
        <v>0.7056277056277056</v>
      </c>
      <c r="X49" s="8">
        <f t="shared" si="8"/>
        <v>0.2943722943722944</v>
      </c>
      <c r="Y49" s="21"/>
      <c r="Z49" s="21"/>
      <c r="AA49" s="13"/>
      <c r="AB49" s="15"/>
      <c r="AC49" s="25"/>
      <c r="AD49" s="21"/>
      <c r="AE49" s="21"/>
      <c r="AF49" s="23"/>
      <c r="AG49" s="23"/>
      <c r="AH49" s="21"/>
      <c r="AI49" s="21"/>
      <c r="AJ49" s="13"/>
      <c r="AK49" s="15"/>
    </row>
    <row r="50" spans="1:37" x14ac:dyDescent="0.35">
      <c r="A50" s="1" t="s">
        <v>48</v>
      </c>
      <c r="B50" s="2">
        <v>264</v>
      </c>
      <c r="C50" s="3">
        <v>109</v>
      </c>
      <c r="D50" s="2">
        <v>99</v>
      </c>
      <c r="E50" s="3">
        <v>44</v>
      </c>
      <c r="F50" s="2">
        <v>147</v>
      </c>
      <c r="G50" s="3">
        <v>74</v>
      </c>
      <c r="H50" s="4">
        <f t="shared" si="0"/>
        <v>373</v>
      </c>
      <c r="I50" s="8">
        <f t="shared" si="1"/>
        <v>0.70777479892761397</v>
      </c>
      <c r="J50" s="8">
        <f t="shared" si="2"/>
        <v>0.29222520107238603</v>
      </c>
      <c r="K50" s="21"/>
      <c r="L50" s="21"/>
      <c r="M50" s="13"/>
      <c r="N50" s="15"/>
      <c r="O50" s="4">
        <f t="shared" si="3"/>
        <v>143</v>
      </c>
      <c r="P50" s="8">
        <f t="shared" si="4"/>
        <v>0.69230769230769229</v>
      </c>
      <c r="Q50" s="8">
        <f t="shared" si="5"/>
        <v>0.30769230769230771</v>
      </c>
      <c r="R50" s="21"/>
      <c r="S50" s="21"/>
      <c r="T50" s="13"/>
      <c r="U50" s="15"/>
      <c r="V50" s="4">
        <f t="shared" si="6"/>
        <v>221</v>
      </c>
      <c r="W50" s="8">
        <f t="shared" si="7"/>
        <v>0.66515837104072395</v>
      </c>
      <c r="X50" s="8">
        <f t="shared" si="8"/>
        <v>0.33484162895927599</v>
      </c>
      <c r="Y50" s="21"/>
      <c r="Z50" s="21"/>
      <c r="AA50" s="13"/>
      <c r="AB50" s="15"/>
      <c r="AC50" s="25"/>
      <c r="AD50" s="21"/>
      <c r="AE50" s="21"/>
      <c r="AF50" s="23"/>
      <c r="AG50" s="23"/>
      <c r="AH50" s="21"/>
      <c r="AI50" s="21"/>
      <c r="AJ50" s="13"/>
      <c r="AK50" s="15"/>
    </row>
    <row r="51" spans="1:37" x14ac:dyDescent="0.35">
      <c r="A51" s="1" t="s">
        <v>49</v>
      </c>
      <c r="B51" s="2">
        <v>436</v>
      </c>
      <c r="C51" s="3">
        <v>173</v>
      </c>
      <c r="D51" s="2">
        <v>218</v>
      </c>
      <c r="E51" s="3">
        <v>78</v>
      </c>
      <c r="F51" s="2">
        <v>459</v>
      </c>
      <c r="G51" s="3">
        <v>185</v>
      </c>
      <c r="H51" s="4">
        <f t="shared" si="0"/>
        <v>609</v>
      </c>
      <c r="I51" s="8">
        <f t="shared" si="1"/>
        <v>0.71592775041050905</v>
      </c>
      <c r="J51" s="8">
        <f t="shared" si="2"/>
        <v>0.28407224958949095</v>
      </c>
      <c r="K51" s="20">
        <f t="shared" ref="K51:L51" si="216">AVERAGE(I51:I53)</f>
        <v>0.72937567824950733</v>
      </c>
      <c r="L51" s="20">
        <f t="shared" si="216"/>
        <v>0.27062432175049272</v>
      </c>
      <c r="M51" s="13">
        <f t="shared" ref="M51:N51" si="217">_xlfn.STDEV.P(I51:I53)</f>
        <v>9.6477104528473554E-3</v>
      </c>
      <c r="N51" s="15">
        <f t="shared" si="217"/>
        <v>9.6477104528473381E-3</v>
      </c>
      <c r="O51" s="4">
        <f t="shared" si="3"/>
        <v>296</v>
      </c>
      <c r="P51" s="8">
        <f t="shared" si="4"/>
        <v>0.73648648648648651</v>
      </c>
      <c r="Q51" s="8">
        <f t="shared" si="5"/>
        <v>0.26351351351351349</v>
      </c>
      <c r="R51" s="20">
        <f t="shared" ref="R51:S51" si="218">AVERAGE(P51:P53)</f>
        <v>0.73791616163764073</v>
      </c>
      <c r="S51" s="20">
        <f t="shared" si="218"/>
        <v>0.26208383836235921</v>
      </c>
      <c r="T51" s="13">
        <f t="shared" ref="T51:U51" si="219">_xlfn.STDEV.P(P51:P53)</f>
        <v>3.4190887272700671E-2</v>
      </c>
      <c r="U51" s="15">
        <f t="shared" si="219"/>
        <v>3.419088727270074E-2</v>
      </c>
      <c r="V51" s="4">
        <f t="shared" si="6"/>
        <v>644</v>
      </c>
      <c r="W51" s="8">
        <f t="shared" si="7"/>
        <v>0.71273291925465843</v>
      </c>
      <c r="X51" s="8">
        <f t="shared" si="8"/>
        <v>0.28726708074534163</v>
      </c>
      <c r="Y51" s="20">
        <f t="shared" ref="Y51:Z51" si="220">AVERAGE(W51:W53)</f>
        <v>0.73258308720265253</v>
      </c>
      <c r="Z51" s="20">
        <f t="shared" si="220"/>
        <v>0.26741691279734758</v>
      </c>
      <c r="AA51" s="13">
        <f t="shared" ref="AA51:AB51" si="221">_xlfn.STDEV.P(W51:W53)</f>
        <v>1.4514802652286546E-2</v>
      </c>
      <c r="AB51" s="15">
        <f t="shared" si="221"/>
        <v>1.4514802652286565E-2</v>
      </c>
      <c r="AC51" s="25">
        <f t="shared" ref="AC51:AD51" si="222">SUM(B51:B53,D51,D52,D53,F51,F52,F53)</f>
        <v>3304</v>
      </c>
      <c r="AD51" s="21">
        <f t="shared" si="222"/>
        <v>1220</v>
      </c>
      <c r="AE51" s="21">
        <f t="shared" ref="AE51" si="223">SUM(AC51:AD53)</f>
        <v>4524</v>
      </c>
      <c r="AF51" s="23">
        <f t="shared" ref="AF51" si="224">AC51/AE51</f>
        <v>0.73032714412024757</v>
      </c>
      <c r="AG51" s="23">
        <f t="shared" ref="AG51" si="225">AD51/AE51</f>
        <v>0.26967285587975243</v>
      </c>
      <c r="AH51" s="20">
        <f t="shared" ref="AH51" si="226">AVERAGE(I51:I53,P51,P52,P53,W51,W52,W53)</f>
        <v>0.73329164236326672</v>
      </c>
      <c r="AI51" s="20">
        <f t="shared" ref="AI51" si="227">AVERAGE(X51,X52,X53,Q53,Q52,Q51,J53,J52,J51)</f>
        <v>0.26670835763673323</v>
      </c>
      <c r="AJ51" s="13">
        <f t="shared" ref="AJ51" si="228">_xlfn.STDEV.P(I51:I53,P51,P52,P53,W51,W52,W53)</f>
        <v>2.2435073652551804E-2</v>
      </c>
      <c r="AK51" s="15">
        <f t="shared" ref="AK51" si="229">_xlfn.STDEV.P(J51,J52,J53,Q51,Q52,Q53,X51,X52,X53)</f>
        <v>2.2435073652551797E-2</v>
      </c>
    </row>
    <row r="52" spans="1:37" x14ac:dyDescent="0.35">
      <c r="A52" s="1" t="s">
        <v>50</v>
      </c>
      <c r="B52" s="2">
        <v>372</v>
      </c>
      <c r="C52" s="3">
        <v>132</v>
      </c>
      <c r="D52" s="2">
        <v>216</v>
      </c>
      <c r="E52" s="3">
        <v>94</v>
      </c>
      <c r="F52" s="2">
        <v>756</v>
      </c>
      <c r="G52" s="3">
        <v>256</v>
      </c>
      <c r="H52" s="4">
        <f t="shared" si="0"/>
        <v>504</v>
      </c>
      <c r="I52" s="8">
        <f t="shared" si="1"/>
        <v>0.73809523809523814</v>
      </c>
      <c r="J52" s="8">
        <f t="shared" si="2"/>
        <v>0.26190476190476192</v>
      </c>
      <c r="K52" s="21"/>
      <c r="L52" s="21"/>
      <c r="M52" s="13"/>
      <c r="N52" s="15"/>
      <c r="O52" s="4">
        <f t="shared" si="3"/>
        <v>310</v>
      </c>
      <c r="P52" s="8">
        <f t="shared" si="4"/>
        <v>0.6967741935483871</v>
      </c>
      <c r="Q52" s="8">
        <f t="shared" si="5"/>
        <v>0.3032258064516129</v>
      </c>
      <c r="R52" s="21"/>
      <c r="S52" s="21"/>
      <c r="T52" s="13"/>
      <c r="U52" s="15"/>
      <c r="V52" s="4">
        <f t="shared" si="6"/>
        <v>1012</v>
      </c>
      <c r="W52" s="8">
        <f t="shared" si="7"/>
        <v>0.74703557312252966</v>
      </c>
      <c r="X52" s="8">
        <f t="shared" si="8"/>
        <v>0.25296442687747034</v>
      </c>
      <c r="Y52" s="21"/>
      <c r="Z52" s="21"/>
      <c r="AA52" s="13"/>
      <c r="AB52" s="15"/>
      <c r="AC52" s="25"/>
      <c r="AD52" s="21"/>
      <c r="AE52" s="21"/>
      <c r="AF52" s="23"/>
      <c r="AG52" s="23"/>
      <c r="AH52" s="21"/>
      <c r="AI52" s="21"/>
      <c r="AJ52" s="13"/>
      <c r="AK52" s="15"/>
    </row>
    <row r="53" spans="1:37" x14ac:dyDescent="0.35">
      <c r="A53" s="1" t="s">
        <v>51</v>
      </c>
      <c r="B53" s="2">
        <v>508</v>
      </c>
      <c r="C53" s="3">
        <v>184</v>
      </c>
      <c r="D53" s="2">
        <v>32</v>
      </c>
      <c r="E53" s="3">
        <v>9</v>
      </c>
      <c r="F53" s="2">
        <v>307</v>
      </c>
      <c r="G53" s="3">
        <v>109</v>
      </c>
      <c r="H53" s="4">
        <f t="shared" si="0"/>
        <v>692</v>
      </c>
      <c r="I53" s="8">
        <f t="shared" si="1"/>
        <v>0.73410404624277459</v>
      </c>
      <c r="J53" s="8">
        <f t="shared" si="2"/>
        <v>0.26589595375722541</v>
      </c>
      <c r="K53" s="21"/>
      <c r="L53" s="21"/>
      <c r="M53" s="13"/>
      <c r="N53" s="15"/>
      <c r="O53" s="4">
        <f t="shared" si="3"/>
        <v>41</v>
      </c>
      <c r="P53" s="8">
        <f t="shared" si="4"/>
        <v>0.78048780487804881</v>
      </c>
      <c r="Q53" s="8">
        <f t="shared" si="5"/>
        <v>0.21951219512195122</v>
      </c>
      <c r="R53" s="21"/>
      <c r="S53" s="21"/>
      <c r="T53" s="13"/>
      <c r="U53" s="15"/>
      <c r="V53" s="4">
        <f t="shared" si="6"/>
        <v>416</v>
      </c>
      <c r="W53" s="8">
        <f t="shared" si="7"/>
        <v>0.73798076923076927</v>
      </c>
      <c r="X53" s="8">
        <f t="shared" si="8"/>
        <v>0.26201923076923078</v>
      </c>
      <c r="Y53" s="21"/>
      <c r="Z53" s="21"/>
      <c r="AA53" s="13"/>
      <c r="AB53" s="15"/>
      <c r="AC53" s="25"/>
      <c r="AD53" s="21"/>
      <c r="AE53" s="21"/>
      <c r="AF53" s="23"/>
      <c r="AG53" s="23"/>
      <c r="AH53" s="21"/>
      <c r="AI53" s="21"/>
      <c r="AJ53" s="13"/>
      <c r="AK53" s="15"/>
    </row>
    <row r="54" spans="1:37" x14ac:dyDescent="0.35">
      <c r="A54" s="1" t="s">
        <v>52</v>
      </c>
      <c r="B54" s="2">
        <v>505</v>
      </c>
      <c r="C54" s="3">
        <v>144</v>
      </c>
      <c r="D54" s="2">
        <v>253</v>
      </c>
      <c r="E54" s="3">
        <v>75</v>
      </c>
      <c r="F54" s="2"/>
      <c r="G54" s="3"/>
      <c r="H54" s="4">
        <f t="shared" si="0"/>
        <v>649</v>
      </c>
      <c r="I54" s="8">
        <f t="shared" si="1"/>
        <v>0.77812018489984591</v>
      </c>
      <c r="J54" s="8">
        <f t="shared" si="2"/>
        <v>0.22187981510015409</v>
      </c>
      <c r="K54" s="20">
        <f t="shared" ref="K54:L54" si="230">AVERAGE(I54:I56)</f>
        <v>0.78913093564447256</v>
      </c>
      <c r="L54" s="20">
        <f t="shared" si="230"/>
        <v>0.21086906435552757</v>
      </c>
      <c r="M54" s="13">
        <f t="shared" ref="M54:N54" si="231">_xlfn.STDEV.P(I54:I56)</f>
        <v>1.3705593351891227E-2</v>
      </c>
      <c r="N54" s="15">
        <f t="shared" si="231"/>
        <v>1.3705593351891213E-2</v>
      </c>
      <c r="O54" s="4">
        <f t="shared" si="3"/>
        <v>328</v>
      </c>
      <c r="P54" s="8">
        <f t="shared" si="4"/>
        <v>0.77134146341463417</v>
      </c>
      <c r="Q54" s="8">
        <f t="shared" si="5"/>
        <v>0.22865853658536586</v>
      </c>
      <c r="R54" s="20">
        <f t="shared" ref="R54:S54" si="232">AVERAGE(P54:P56)</f>
        <v>0.7855509012994295</v>
      </c>
      <c r="S54" s="20">
        <f t="shared" si="232"/>
        <v>0.21444909870057052</v>
      </c>
      <c r="T54" s="13">
        <f t="shared" ref="T54:U54" si="233">_xlfn.STDEV.P(P54:P56)</f>
        <v>1.0054241018908732E-2</v>
      </c>
      <c r="U54" s="15">
        <f t="shared" si="233"/>
        <v>1.0054241018908727E-2</v>
      </c>
      <c r="V54" s="4">
        <f t="shared" si="6"/>
        <v>0</v>
      </c>
      <c r="W54" s="8"/>
      <c r="X54" s="8"/>
      <c r="Y54" s="20">
        <f t="shared" ref="Y54:Z54" si="234">AVERAGE(W54:W56)</f>
        <v>0.76512820512820512</v>
      </c>
      <c r="Z54" s="20">
        <f t="shared" si="234"/>
        <v>0.23487179487179488</v>
      </c>
      <c r="AA54" s="13">
        <f t="shared" ref="AA54:AB54" si="235">_xlfn.STDEV.P(W54:W56)</f>
        <v>8.7179487179487314E-3</v>
      </c>
      <c r="AB54" s="15">
        <f t="shared" si="235"/>
        <v>8.7179487179487175E-3</v>
      </c>
      <c r="AC54" s="25">
        <f t="shared" ref="AC54:AD54" si="236">SUM(B54:B56,D54,D55,D56,F54,F55,F56)</f>
        <v>2848</v>
      </c>
      <c r="AD54" s="21">
        <f t="shared" si="236"/>
        <v>792</v>
      </c>
      <c r="AE54" s="21">
        <f t="shared" ref="AE54" si="237">SUM(AC54:AD56)</f>
        <v>3640</v>
      </c>
      <c r="AF54" s="23">
        <f t="shared" ref="AF54" si="238">AC54/AE54</f>
        <v>0.78241758241758241</v>
      </c>
      <c r="AG54" s="23">
        <f t="shared" ref="AG54" si="239">AD54/AE54</f>
        <v>0.21758241758241759</v>
      </c>
      <c r="AH54" s="20">
        <f t="shared" ref="AH54" si="240">AVERAGE(I54:I56,P54,P55,P56,W54,W55,W56)</f>
        <v>0.78178774013601449</v>
      </c>
      <c r="AI54" s="20">
        <f t="shared" ref="AI54" si="241">AVERAGE(X54,X55,X56,Q56,Q55,Q54,J56,J55,J54)</f>
        <v>0.21821225986398551</v>
      </c>
      <c r="AJ54" s="13">
        <f t="shared" ref="AJ54" si="242">_xlfn.STDEV.P(I54:I56,P54,P55,P56,W54,W55,W56)</f>
        <v>1.4908597915646573E-2</v>
      </c>
      <c r="AK54" s="15">
        <f t="shared" ref="AK54" si="243">_xlfn.STDEV.P(J54,J55,J56,Q54,Q55,Q56,X54,X55,X56)</f>
        <v>1.4908597915646556E-2</v>
      </c>
    </row>
    <row r="55" spans="1:37" x14ac:dyDescent="0.35">
      <c r="A55" s="1" t="s">
        <v>53</v>
      </c>
      <c r="B55" s="2">
        <v>570</v>
      </c>
      <c r="C55" s="3">
        <v>160</v>
      </c>
      <c r="D55" s="2">
        <v>244</v>
      </c>
      <c r="E55" s="3">
        <v>64</v>
      </c>
      <c r="F55" s="2">
        <v>118</v>
      </c>
      <c r="G55" s="3">
        <v>38</v>
      </c>
      <c r="H55" s="4">
        <f t="shared" si="0"/>
        <v>730</v>
      </c>
      <c r="I55" s="8">
        <f t="shared" si="1"/>
        <v>0.78082191780821919</v>
      </c>
      <c r="J55" s="8">
        <f t="shared" si="2"/>
        <v>0.21917808219178081</v>
      </c>
      <c r="K55" s="21"/>
      <c r="L55" s="21"/>
      <c r="M55" s="13"/>
      <c r="N55" s="15"/>
      <c r="O55" s="4">
        <f t="shared" si="3"/>
        <v>308</v>
      </c>
      <c r="P55" s="8">
        <f t="shared" si="4"/>
        <v>0.79220779220779225</v>
      </c>
      <c r="Q55" s="8">
        <f t="shared" si="5"/>
        <v>0.20779220779220781</v>
      </c>
      <c r="R55" s="21"/>
      <c r="S55" s="21"/>
      <c r="T55" s="13"/>
      <c r="U55" s="15"/>
      <c r="V55" s="4">
        <f t="shared" si="6"/>
        <v>156</v>
      </c>
      <c r="W55" s="8">
        <f t="shared" si="7"/>
        <v>0.75641025641025639</v>
      </c>
      <c r="X55" s="8">
        <f t="shared" si="8"/>
        <v>0.24358974358974358</v>
      </c>
      <c r="Y55" s="21"/>
      <c r="Z55" s="21"/>
      <c r="AA55" s="13"/>
      <c r="AB55" s="15"/>
      <c r="AC55" s="25"/>
      <c r="AD55" s="21"/>
      <c r="AE55" s="21"/>
      <c r="AF55" s="23"/>
      <c r="AG55" s="23"/>
      <c r="AH55" s="21"/>
      <c r="AI55" s="21"/>
      <c r="AJ55" s="13"/>
      <c r="AK55" s="15"/>
    </row>
    <row r="56" spans="1:37" x14ac:dyDescent="0.35">
      <c r="A56" s="1" t="s">
        <v>54</v>
      </c>
      <c r="B56" s="2">
        <v>287</v>
      </c>
      <c r="C56" s="3">
        <v>68</v>
      </c>
      <c r="D56" s="2">
        <v>368</v>
      </c>
      <c r="E56" s="3">
        <v>96</v>
      </c>
      <c r="F56" s="2">
        <v>503</v>
      </c>
      <c r="G56" s="3">
        <v>147</v>
      </c>
      <c r="H56" s="4">
        <f t="shared" si="0"/>
        <v>355</v>
      </c>
      <c r="I56" s="8">
        <f t="shared" si="1"/>
        <v>0.80845070422535215</v>
      </c>
      <c r="J56" s="8">
        <f t="shared" si="2"/>
        <v>0.19154929577464788</v>
      </c>
      <c r="K56" s="21"/>
      <c r="L56" s="21"/>
      <c r="M56" s="13"/>
      <c r="N56" s="15"/>
      <c r="O56" s="4">
        <f t="shared" si="3"/>
        <v>464</v>
      </c>
      <c r="P56" s="8">
        <f t="shared" si="4"/>
        <v>0.7931034482758621</v>
      </c>
      <c r="Q56" s="8">
        <f t="shared" si="5"/>
        <v>0.20689655172413793</v>
      </c>
      <c r="R56" s="21"/>
      <c r="S56" s="21"/>
      <c r="T56" s="13"/>
      <c r="U56" s="15"/>
      <c r="V56" s="4">
        <f t="shared" si="6"/>
        <v>650</v>
      </c>
      <c r="W56" s="8">
        <f t="shared" si="7"/>
        <v>0.77384615384615385</v>
      </c>
      <c r="X56" s="8">
        <f t="shared" si="8"/>
        <v>0.22615384615384615</v>
      </c>
      <c r="Y56" s="21"/>
      <c r="Z56" s="21"/>
      <c r="AA56" s="13"/>
      <c r="AB56" s="15"/>
      <c r="AC56" s="25"/>
      <c r="AD56" s="21"/>
      <c r="AE56" s="21"/>
      <c r="AF56" s="23"/>
      <c r="AG56" s="23"/>
      <c r="AH56" s="21"/>
      <c r="AI56" s="21"/>
      <c r="AJ56" s="13"/>
      <c r="AK56" s="15"/>
    </row>
    <row r="57" spans="1:37" x14ac:dyDescent="0.35">
      <c r="A57" s="1" t="s">
        <v>55</v>
      </c>
      <c r="B57" s="2">
        <v>526</v>
      </c>
      <c r="C57" s="3">
        <v>120</v>
      </c>
      <c r="D57" s="2">
        <v>219</v>
      </c>
      <c r="E57" s="3">
        <v>46</v>
      </c>
      <c r="F57" s="2">
        <v>773</v>
      </c>
      <c r="G57" s="3">
        <v>146</v>
      </c>
      <c r="H57" s="4">
        <f t="shared" si="0"/>
        <v>646</v>
      </c>
      <c r="I57" s="8">
        <f t="shared" si="1"/>
        <v>0.81424148606811142</v>
      </c>
      <c r="J57" s="8">
        <f t="shared" si="2"/>
        <v>0.18575851393188855</v>
      </c>
      <c r="K57" s="20">
        <f t="shared" ref="K57:L57" si="244">AVERAGE(I57:I59)</f>
        <v>0.81806494904263938</v>
      </c>
      <c r="L57" s="20">
        <f t="shared" si="244"/>
        <v>0.18193505095736057</v>
      </c>
      <c r="M57" s="13">
        <f t="shared" ref="M57:N57" si="245">_xlfn.STDEV.P(I57:I59)</f>
        <v>3.823462974527958E-3</v>
      </c>
      <c r="N57" s="15">
        <f t="shared" si="245"/>
        <v>3.8234629745279719E-3</v>
      </c>
      <c r="O57" s="4">
        <f t="shared" si="3"/>
        <v>265</v>
      </c>
      <c r="P57" s="8">
        <f t="shared" si="4"/>
        <v>0.82641509433962268</v>
      </c>
      <c r="Q57" s="8">
        <f t="shared" si="5"/>
        <v>0.17358490566037735</v>
      </c>
      <c r="R57" s="20">
        <f t="shared" ref="R57:S57" si="246">AVERAGE(P57:P59)</f>
        <v>0.81810922987883983</v>
      </c>
      <c r="S57" s="20">
        <f t="shared" si="246"/>
        <v>0.18189077012116017</v>
      </c>
      <c r="T57" s="13">
        <f t="shared" ref="T57:U57" si="247">_xlfn.STDEV.P(P57:P59)</f>
        <v>8.775690077827256E-3</v>
      </c>
      <c r="U57" s="15">
        <f t="shared" si="247"/>
        <v>8.7756900778272473E-3</v>
      </c>
      <c r="V57" s="4">
        <f t="shared" si="6"/>
        <v>919</v>
      </c>
      <c r="W57" s="8">
        <f t="shared" si="7"/>
        <v>0.8411316648531012</v>
      </c>
      <c r="X57" s="8">
        <f t="shared" si="8"/>
        <v>0.1588683351468988</v>
      </c>
      <c r="Y57" s="20">
        <f t="shared" ref="Y57:Z57" si="248">AVERAGE(W57:W59)</f>
        <v>0.84818313462909289</v>
      </c>
      <c r="Z57" s="20">
        <f t="shared" si="248"/>
        <v>0.15181686537090713</v>
      </c>
      <c r="AA57" s="13">
        <f t="shared" ref="AA57:AB57" si="249">_xlfn.STDEV.P(W57:W59)</f>
        <v>1.0490998706081878E-2</v>
      </c>
      <c r="AB57" s="15">
        <f t="shared" si="249"/>
        <v>1.0490998706081871E-2</v>
      </c>
      <c r="AC57" s="25">
        <f t="shared" ref="AC57:AD57" si="250">SUM(B57:B59,D57,D58,D59,F57,F58,F59)</f>
        <v>3980</v>
      </c>
      <c r="AD57" s="21">
        <f t="shared" si="250"/>
        <v>791</v>
      </c>
      <c r="AE57" s="21">
        <f t="shared" ref="AE57" si="251">SUM(AC57:AD59)</f>
        <v>4771</v>
      </c>
      <c r="AF57" s="23">
        <f t="shared" ref="AF57" si="252">AC57/AE57</f>
        <v>0.83420666526933562</v>
      </c>
      <c r="AG57" s="23">
        <f t="shared" ref="AG57" si="253">AD57/AE57</f>
        <v>0.16579333473066443</v>
      </c>
      <c r="AH57" s="20">
        <f t="shared" ref="AH57" si="254">AVERAGE(I57:I59,P57,P58,P59,W57,W58,W59)</f>
        <v>0.82937587395113477</v>
      </c>
      <c r="AI57" s="20">
        <f t="shared" ref="AI57" si="255">AVERAGE(X57,X58,X59,Q59,Q58,Q57,J59,J58,J57)</f>
        <v>0.17062412604886537</v>
      </c>
      <c r="AJ57" s="13">
        <f t="shared" ref="AJ57" si="256">_xlfn.STDEV.P(I57:I59,P57,P58,P59,W57,W58,W59)</f>
        <v>1.6912584522948509E-2</v>
      </c>
      <c r="AK57" s="15">
        <f t="shared" ref="AK57" si="257">_xlfn.STDEV.P(J57,J58,J59,Q57,Q58,Q59,X57,X58,X59)</f>
        <v>1.6912584522948505E-2</v>
      </c>
    </row>
    <row r="58" spans="1:37" x14ac:dyDescent="0.35">
      <c r="A58" s="1" t="s">
        <v>56</v>
      </c>
      <c r="B58" s="2"/>
      <c r="C58" s="3"/>
      <c r="D58" s="2">
        <v>324</v>
      </c>
      <c r="E58" s="3">
        <v>78</v>
      </c>
      <c r="F58" s="2">
        <v>882</v>
      </c>
      <c r="G58" s="3">
        <v>140</v>
      </c>
      <c r="H58" s="4"/>
      <c r="I58" s="8"/>
      <c r="J58" s="8"/>
      <c r="K58" s="21"/>
      <c r="L58" s="21"/>
      <c r="M58" s="13"/>
      <c r="N58" s="15"/>
      <c r="O58" s="4">
        <f t="shared" si="3"/>
        <v>402</v>
      </c>
      <c r="P58" s="8">
        <f t="shared" si="4"/>
        <v>0.80597014925373134</v>
      </c>
      <c r="Q58" s="8">
        <f t="shared" si="5"/>
        <v>0.19402985074626866</v>
      </c>
      <c r="R58" s="21"/>
      <c r="S58" s="21"/>
      <c r="T58" s="13"/>
      <c r="U58" s="15"/>
      <c r="V58" s="4">
        <f t="shared" si="6"/>
        <v>1022</v>
      </c>
      <c r="W58" s="8">
        <f t="shared" si="7"/>
        <v>0.86301369863013699</v>
      </c>
      <c r="X58" s="8">
        <f t="shared" si="8"/>
        <v>0.13698630136986301</v>
      </c>
      <c r="Y58" s="21"/>
      <c r="Z58" s="21"/>
      <c r="AA58" s="13"/>
      <c r="AB58" s="15"/>
      <c r="AC58" s="25"/>
      <c r="AD58" s="21"/>
      <c r="AE58" s="21"/>
      <c r="AF58" s="23"/>
      <c r="AG58" s="23"/>
      <c r="AH58" s="21"/>
      <c r="AI58" s="21"/>
      <c r="AJ58" s="13"/>
      <c r="AK58" s="15"/>
    </row>
    <row r="59" spans="1:37" x14ac:dyDescent="0.35">
      <c r="A59" s="1" t="s">
        <v>57</v>
      </c>
      <c r="B59" s="2">
        <v>383</v>
      </c>
      <c r="C59" s="3">
        <v>83</v>
      </c>
      <c r="D59" s="2">
        <v>457</v>
      </c>
      <c r="E59" s="3">
        <v>99</v>
      </c>
      <c r="F59" s="2">
        <v>416</v>
      </c>
      <c r="G59" s="3">
        <v>79</v>
      </c>
      <c r="H59" s="4">
        <f t="shared" si="0"/>
        <v>466</v>
      </c>
      <c r="I59" s="8">
        <f t="shared" si="1"/>
        <v>0.82188841201716734</v>
      </c>
      <c r="J59" s="8">
        <f t="shared" si="2"/>
        <v>0.17811158798283261</v>
      </c>
      <c r="K59" s="21"/>
      <c r="L59" s="21"/>
      <c r="M59" s="13"/>
      <c r="N59" s="15"/>
      <c r="O59" s="4">
        <f t="shared" si="3"/>
        <v>556</v>
      </c>
      <c r="P59" s="8">
        <f t="shared" si="4"/>
        <v>0.82194244604316546</v>
      </c>
      <c r="Q59" s="8">
        <f t="shared" si="5"/>
        <v>0.17805755395683454</v>
      </c>
      <c r="R59" s="21"/>
      <c r="S59" s="21"/>
      <c r="T59" s="13"/>
      <c r="U59" s="15"/>
      <c r="V59" s="4">
        <f t="shared" si="6"/>
        <v>495</v>
      </c>
      <c r="W59" s="8">
        <f t="shared" si="7"/>
        <v>0.84040404040404038</v>
      </c>
      <c r="X59" s="8">
        <f t="shared" si="8"/>
        <v>0.1595959595959596</v>
      </c>
      <c r="Y59" s="21"/>
      <c r="Z59" s="21"/>
      <c r="AA59" s="13"/>
      <c r="AB59" s="15"/>
      <c r="AC59" s="25"/>
      <c r="AD59" s="21"/>
      <c r="AE59" s="21"/>
      <c r="AF59" s="23"/>
      <c r="AG59" s="23"/>
      <c r="AH59" s="21"/>
      <c r="AI59" s="21"/>
      <c r="AJ59" s="13"/>
      <c r="AK59" s="15"/>
    </row>
    <row r="60" spans="1:37" x14ac:dyDescent="0.35">
      <c r="A60" s="1" t="s">
        <v>58</v>
      </c>
      <c r="B60" s="2">
        <v>245</v>
      </c>
      <c r="C60" s="3">
        <v>39</v>
      </c>
      <c r="D60" s="2">
        <v>96</v>
      </c>
      <c r="E60" s="3">
        <v>10</v>
      </c>
      <c r="F60" s="2">
        <v>563</v>
      </c>
      <c r="G60" s="3">
        <v>59</v>
      </c>
      <c r="H60" s="4">
        <f t="shared" si="0"/>
        <v>284</v>
      </c>
      <c r="I60" s="8">
        <f t="shared" si="1"/>
        <v>0.86267605633802813</v>
      </c>
      <c r="J60" s="8">
        <f t="shared" si="2"/>
        <v>0.13732394366197184</v>
      </c>
      <c r="K60" s="20">
        <f t="shared" ref="K60:L60" si="258">AVERAGE(I60:I62)</f>
        <v>0.87742527470299747</v>
      </c>
      <c r="L60" s="20">
        <f t="shared" si="258"/>
        <v>0.12257472529700258</v>
      </c>
      <c r="M60" s="13">
        <f t="shared" ref="M60:N60" si="259">_xlfn.STDEV.P(I60:I62)</f>
        <v>1.2857329703146451E-2</v>
      </c>
      <c r="N60" s="15">
        <f t="shared" si="259"/>
        <v>1.2857329703146432E-2</v>
      </c>
      <c r="O60" s="4">
        <f t="shared" si="3"/>
        <v>106</v>
      </c>
      <c r="P60" s="8">
        <f t="shared" si="4"/>
        <v>0.90566037735849059</v>
      </c>
      <c r="Q60" s="8">
        <f t="shared" si="5"/>
        <v>9.4339622641509441E-2</v>
      </c>
      <c r="R60" s="20">
        <f t="shared" ref="R60:S60" si="260">AVERAGE(P60:P62)</f>
        <v>0.88121559883191092</v>
      </c>
      <c r="S60" s="20">
        <f t="shared" si="260"/>
        <v>0.11878440116808908</v>
      </c>
      <c r="T60" s="13">
        <f t="shared" ref="T60:U60" si="261">_xlfn.STDEV.P(P60:P62)</f>
        <v>2.0093947697140003E-2</v>
      </c>
      <c r="U60" s="15">
        <f t="shared" si="261"/>
        <v>2.0093947697139965E-2</v>
      </c>
      <c r="V60" s="4">
        <f t="shared" si="6"/>
        <v>622</v>
      </c>
      <c r="W60" s="8">
        <f t="shared" si="7"/>
        <v>0.90514469453376201</v>
      </c>
      <c r="X60" s="8">
        <f t="shared" si="8"/>
        <v>9.4855305466237938E-2</v>
      </c>
      <c r="Y60" s="20">
        <f t="shared" ref="Y60:Z60" si="262">AVERAGE(W60:W62)</f>
        <v>0.88789393208639245</v>
      </c>
      <c r="Z60" s="20">
        <f t="shared" si="262"/>
        <v>0.11210606791360749</v>
      </c>
      <c r="AA60" s="13">
        <f t="shared" ref="AA60:AB60" si="263">_xlfn.STDEV.P(W60:W62)</f>
        <v>1.2198866717672244E-2</v>
      </c>
      <c r="AB60" s="15">
        <f t="shared" si="263"/>
        <v>1.2198866717672377E-2</v>
      </c>
      <c r="AC60" s="25">
        <f t="shared" ref="AC60:AD60" si="264">SUM(B60:B62,D60,D61,D62,F60,F61,F62)</f>
        <v>4346</v>
      </c>
      <c r="AD60" s="21">
        <f t="shared" si="264"/>
        <v>590</v>
      </c>
      <c r="AE60" s="21">
        <f t="shared" ref="AE60" si="265">SUM(AC60:AD62)</f>
        <v>4936</v>
      </c>
      <c r="AF60" s="23">
        <f t="shared" ref="AF60" si="266">AC60/AE60</f>
        <v>0.88047001620745546</v>
      </c>
      <c r="AG60" s="23">
        <f t="shared" ref="AG60" si="267">AD60/AE60</f>
        <v>0.11952998379254456</v>
      </c>
      <c r="AH60" s="20">
        <f t="shared" ref="AH60" si="268">AVERAGE(I60:I62,P60,P61,P62,W60,W61,W62)</f>
        <v>0.88217826854043357</v>
      </c>
      <c r="AI60" s="20">
        <f t="shared" ref="AI60" si="269">AVERAGE(X60,X61,X62,Q62,Q61,Q60,J62,J61,J60)</f>
        <v>0.11782173145956636</v>
      </c>
      <c r="AJ60" s="13">
        <f t="shared" ref="AJ60" si="270">_xlfn.STDEV.P(I60:I62,P60,P61,P62,W60,W61,W62)</f>
        <v>1.6063172201274133E-2</v>
      </c>
      <c r="AK60" s="15">
        <f t="shared" ref="AK60" si="271">_xlfn.STDEV.P(J60,J61,J62,Q60,Q61,Q62,X60,X61,X62)</f>
        <v>1.6063172201274092E-2</v>
      </c>
    </row>
    <row r="61" spans="1:37" x14ac:dyDescent="0.35">
      <c r="A61" s="1" t="s">
        <v>59</v>
      </c>
      <c r="B61" s="2">
        <v>388</v>
      </c>
      <c r="C61" s="3">
        <v>46</v>
      </c>
      <c r="D61" s="2">
        <v>525</v>
      </c>
      <c r="E61" s="3">
        <v>88</v>
      </c>
      <c r="F61" s="2">
        <v>744</v>
      </c>
      <c r="G61" s="3">
        <v>102</v>
      </c>
      <c r="H61" s="4">
        <f t="shared" si="0"/>
        <v>434</v>
      </c>
      <c r="I61" s="8">
        <f t="shared" si="1"/>
        <v>0.89400921658986177</v>
      </c>
      <c r="J61" s="8">
        <f t="shared" si="2"/>
        <v>0.10599078341013825</v>
      </c>
      <c r="K61" s="21"/>
      <c r="L61" s="21"/>
      <c r="M61" s="13"/>
      <c r="N61" s="15"/>
      <c r="O61" s="4">
        <f t="shared" si="3"/>
        <v>613</v>
      </c>
      <c r="P61" s="8">
        <f t="shared" si="4"/>
        <v>0.85644371941272435</v>
      </c>
      <c r="Q61" s="8">
        <f t="shared" si="5"/>
        <v>0.14355628058727568</v>
      </c>
      <c r="R61" s="21"/>
      <c r="S61" s="21"/>
      <c r="T61" s="13"/>
      <c r="U61" s="15"/>
      <c r="V61" s="4">
        <f t="shared" si="6"/>
        <v>846</v>
      </c>
      <c r="W61" s="8">
        <f t="shared" si="7"/>
        <v>0.87943262411347523</v>
      </c>
      <c r="X61" s="8">
        <f t="shared" si="8"/>
        <v>0.12056737588652482</v>
      </c>
      <c r="Y61" s="21"/>
      <c r="Z61" s="21"/>
      <c r="AA61" s="13"/>
      <c r="AB61" s="15"/>
      <c r="AC61" s="25"/>
      <c r="AD61" s="21"/>
      <c r="AE61" s="21"/>
      <c r="AF61" s="23"/>
      <c r="AG61" s="23"/>
      <c r="AH61" s="21"/>
      <c r="AI61" s="21"/>
      <c r="AJ61" s="13"/>
      <c r="AK61" s="15"/>
    </row>
    <row r="62" spans="1:37" x14ac:dyDescent="0.35">
      <c r="A62" s="1" t="s">
        <v>60</v>
      </c>
      <c r="B62" s="2">
        <v>556</v>
      </c>
      <c r="C62" s="3">
        <v>79</v>
      </c>
      <c r="D62" s="2">
        <v>640</v>
      </c>
      <c r="E62" s="3">
        <v>86</v>
      </c>
      <c r="F62" s="2">
        <v>589</v>
      </c>
      <c r="G62" s="3">
        <v>81</v>
      </c>
      <c r="H62" s="4">
        <f t="shared" si="0"/>
        <v>635</v>
      </c>
      <c r="I62" s="8">
        <f t="shared" si="1"/>
        <v>0.87559055118110241</v>
      </c>
      <c r="J62" s="8">
        <f t="shared" si="2"/>
        <v>0.12440944881889764</v>
      </c>
      <c r="K62" s="21"/>
      <c r="L62" s="21"/>
      <c r="M62" s="13"/>
      <c r="N62" s="15"/>
      <c r="O62" s="4">
        <f t="shared" si="3"/>
        <v>726</v>
      </c>
      <c r="P62" s="8">
        <f t="shared" si="4"/>
        <v>0.88154269972451793</v>
      </c>
      <c r="Q62" s="8">
        <f t="shared" si="5"/>
        <v>0.1184573002754821</v>
      </c>
      <c r="R62" s="21"/>
      <c r="S62" s="21"/>
      <c r="T62" s="13"/>
      <c r="U62" s="15"/>
      <c r="V62" s="4">
        <f t="shared" si="6"/>
        <v>670</v>
      </c>
      <c r="W62" s="8">
        <f>F62/V62</f>
        <v>0.87910447761194033</v>
      </c>
      <c r="X62" s="8">
        <f t="shared" si="8"/>
        <v>0.1208955223880597</v>
      </c>
      <c r="Y62" s="21"/>
      <c r="Z62" s="21"/>
      <c r="AA62" s="13"/>
      <c r="AB62" s="15"/>
      <c r="AC62" s="25"/>
      <c r="AD62" s="21"/>
      <c r="AE62" s="21"/>
      <c r="AF62" s="23"/>
      <c r="AG62" s="23"/>
      <c r="AH62" s="21"/>
      <c r="AI62" s="21"/>
      <c r="AJ62" s="13"/>
      <c r="AK62" s="15"/>
    </row>
    <row r="63" spans="1:37" x14ac:dyDescent="0.35">
      <c r="A63" s="1" t="s">
        <v>61</v>
      </c>
      <c r="B63" s="2">
        <v>1040</v>
      </c>
      <c r="C63" s="3">
        <v>74</v>
      </c>
      <c r="D63" s="2">
        <v>652</v>
      </c>
      <c r="E63" s="3">
        <v>48</v>
      </c>
      <c r="F63" s="2">
        <v>659</v>
      </c>
      <c r="G63" s="3">
        <v>49</v>
      </c>
      <c r="H63" s="4">
        <f t="shared" si="0"/>
        <v>1114</v>
      </c>
      <c r="I63" s="8">
        <f t="shared" si="1"/>
        <v>0.93357271095152605</v>
      </c>
      <c r="J63" s="8">
        <f t="shared" si="2"/>
        <v>6.6427289048473961E-2</v>
      </c>
      <c r="K63" s="20">
        <f t="shared" ref="K63:L63" si="272">AVERAGE(I63:I65)</f>
        <v>0.93167918997329713</v>
      </c>
      <c r="L63" s="20">
        <f t="shared" si="272"/>
        <v>6.8320810026702899E-2</v>
      </c>
      <c r="M63" s="13">
        <f t="shared" ref="M63:N63" si="273">_xlfn.STDEV.P(I63:I65)</f>
        <v>1.643461862655795E-3</v>
      </c>
      <c r="N63" s="15">
        <f t="shared" si="273"/>
        <v>1.6434618626558002E-3</v>
      </c>
      <c r="O63" s="4">
        <f t="shared" si="3"/>
        <v>700</v>
      </c>
      <c r="P63" s="8">
        <f t="shared" si="4"/>
        <v>0.93142857142857138</v>
      </c>
      <c r="Q63" s="8">
        <f t="shared" si="5"/>
        <v>6.8571428571428575E-2</v>
      </c>
      <c r="R63" s="20">
        <f t="shared" ref="R63:S63" si="274">AVERAGE(P63:P65)</f>
        <v>0.94202904551254585</v>
      </c>
      <c r="S63" s="20">
        <f t="shared" si="274"/>
        <v>5.7970954487454207E-2</v>
      </c>
      <c r="T63" s="13">
        <f t="shared" ref="T63:U63" si="275">_xlfn.STDEV.P(P63:P65)</f>
        <v>9.3749067001404202E-3</v>
      </c>
      <c r="U63" s="15">
        <f t="shared" si="275"/>
        <v>9.3749067001404462E-3</v>
      </c>
      <c r="V63" s="4">
        <f t="shared" si="6"/>
        <v>708</v>
      </c>
      <c r="W63" s="8">
        <f t="shared" si="7"/>
        <v>0.9307909604519774</v>
      </c>
      <c r="X63" s="8">
        <f t="shared" si="8"/>
        <v>6.9209039548022599E-2</v>
      </c>
      <c r="Y63" s="20">
        <f t="shared" ref="Y63:Z63" si="276">AVERAGE(W63:W65)</f>
        <v>0.93467070957421683</v>
      </c>
      <c r="Z63" s="20">
        <f t="shared" si="276"/>
        <v>6.5329290425783129E-2</v>
      </c>
      <c r="AA63" s="13">
        <f t="shared" ref="AA63:AB63" si="277">_xlfn.STDEV.P(W63:W65)</f>
        <v>1.3240767460086029E-2</v>
      </c>
      <c r="AB63" s="15">
        <f t="shared" si="277"/>
        <v>1.3240767460086029E-2</v>
      </c>
      <c r="AC63" s="25">
        <f t="shared" ref="AC63:AD63" si="278">SUM(B63:B65,D63,D64,D65,F63,F64,F65)</f>
        <v>5868</v>
      </c>
      <c r="AD63" s="21">
        <f t="shared" si="278"/>
        <v>413</v>
      </c>
      <c r="AE63" s="21">
        <f t="shared" ref="AE63" si="279">SUM(AC63:AD65)</f>
        <v>6281</v>
      </c>
      <c r="AF63" s="23">
        <f t="shared" ref="AF63" si="280">AC63/AE63</f>
        <v>0.93424613914981691</v>
      </c>
      <c r="AG63" s="23">
        <f t="shared" ref="AG63" si="281">AD63/AE63</f>
        <v>6.5753860850183088E-2</v>
      </c>
      <c r="AH63" s="20">
        <f t="shared" ref="AH63" si="282">AVERAGE(I63:I65,P63,P64,P65,W63,W64,W65)</f>
        <v>0.93612631502001997</v>
      </c>
      <c r="AI63" s="20">
        <f t="shared" ref="AI63" si="283">AVERAGE(X63,X64,X65,Q65,Q64,Q63,J65,J64,J63)</f>
        <v>6.3873684979980069E-2</v>
      </c>
      <c r="AJ63" s="13">
        <f t="shared" ref="AJ63" si="284">_xlfn.STDEV.P(I63:I65,P63,P64,P65,W63,W64,W65)</f>
        <v>1.0370562522911507E-2</v>
      </c>
      <c r="AK63" s="15">
        <f t="shared" ref="AK63" si="285">_xlfn.STDEV.P(J63,J64,J65,Q63,Q64,Q65,X63,X64,X65)</f>
        <v>1.0370562522911532E-2</v>
      </c>
    </row>
    <row r="64" spans="1:37" x14ac:dyDescent="0.35">
      <c r="A64" s="1" t="s">
        <v>62</v>
      </c>
      <c r="B64" s="2">
        <v>1069</v>
      </c>
      <c r="C64" s="3">
        <v>81</v>
      </c>
      <c r="D64" s="2">
        <v>271</v>
      </c>
      <c r="E64" s="3">
        <v>13</v>
      </c>
      <c r="F64" s="2">
        <v>481</v>
      </c>
      <c r="G64" s="3">
        <v>24</v>
      </c>
      <c r="H64" s="4">
        <f t="shared" si="0"/>
        <v>1150</v>
      </c>
      <c r="I64" s="8">
        <f t="shared" si="1"/>
        <v>0.92956521739130438</v>
      </c>
      <c r="J64" s="8">
        <f t="shared" si="2"/>
        <v>7.0434782608695651E-2</v>
      </c>
      <c r="K64" s="21"/>
      <c r="L64" s="21"/>
      <c r="M64" s="13"/>
      <c r="N64" s="15"/>
      <c r="O64" s="4">
        <f t="shared" si="3"/>
        <v>284</v>
      </c>
      <c r="P64" s="8">
        <f t="shared" si="4"/>
        <v>0.95422535211267601</v>
      </c>
      <c r="Q64" s="8">
        <f t="shared" si="5"/>
        <v>4.5774647887323945E-2</v>
      </c>
      <c r="R64" s="21"/>
      <c r="S64" s="21"/>
      <c r="T64" s="13"/>
      <c r="U64" s="15"/>
      <c r="V64" s="4">
        <f t="shared" si="6"/>
        <v>505</v>
      </c>
      <c r="W64" s="8">
        <f t="shared" si="7"/>
        <v>0.95247524752475243</v>
      </c>
      <c r="X64" s="8">
        <f t="shared" si="8"/>
        <v>4.7524752475247525E-2</v>
      </c>
      <c r="Y64" s="21"/>
      <c r="Z64" s="21"/>
      <c r="AA64" s="13"/>
      <c r="AB64" s="15"/>
      <c r="AC64" s="25"/>
      <c r="AD64" s="21"/>
      <c r="AE64" s="21"/>
      <c r="AF64" s="23"/>
      <c r="AG64" s="23"/>
      <c r="AH64" s="21"/>
      <c r="AI64" s="21"/>
      <c r="AJ64" s="13"/>
      <c r="AK64" s="15"/>
    </row>
    <row r="65" spans="1:37" ht="16.5" thickBot="1" x14ac:dyDescent="0.4">
      <c r="A65" s="1" t="s">
        <v>63</v>
      </c>
      <c r="B65" s="9">
        <v>780</v>
      </c>
      <c r="C65" s="10">
        <v>57</v>
      </c>
      <c r="D65" s="9">
        <v>521</v>
      </c>
      <c r="E65" s="10">
        <v>33</v>
      </c>
      <c r="F65" s="9">
        <v>395</v>
      </c>
      <c r="G65" s="10">
        <v>34</v>
      </c>
      <c r="H65" s="11">
        <f t="shared" si="0"/>
        <v>837</v>
      </c>
      <c r="I65" s="12">
        <f t="shared" si="1"/>
        <v>0.93189964157706096</v>
      </c>
      <c r="J65" s="12">
        <f t="shared" si="2"/>
        <v>6.8100358422939072E-2</v>
      </c>
      <c r="K65" s="22"/>
      <c r="L65" s="22"/>
      <c r="M65" s="14"/>
      <c r="N65" s="16"/>
      <c r="O65" s="11">
        <f t="shared" si="3"/>
        <v>554</v>
      </c>
      <c r="P65" s="12">
        <f t="shared" si="4"/>
        <v>0.94043321299638993</v>
      </c>
      <c r="Q65" s="12">
        <f t="shared" si="5"/>
        <v>5.9566787003610108E-2</v>
      </c>
      <c r="R65" s="22"/>
      <c r="S65" s="22"/>
      <c r="T65" s="14"/>
      <c r="U65" s="16"/>
      <c r="V65" s="11">
        <f t="shared" si="6"/>
        <v>429</v>
      </c>
      <c r="W65" s="12">
        <f t="shared" si="7"/>
        <v>0.92074592074592077</v>
      </c>
      <c r="X65" s="12">
        <f t="shared" si="8"/>
        <v>7.9254079254079249E-2</v>
      </c>
      <c r="Y65" s="22"/>
      <c r="Z65" s="22"/>
      <c r="AA65" s="14"/>
      <c r="AB65" s="16"/>
      <c r="AC65" s="26"/>
      <c r="AD65" s="22"/>
      <c r="AE65" s="22"/>
      <c r="AF65" s="24"/>
      <c r="AG65" s="24"/>
      <c r="AH65" s="22"/>
      <c r="AI65" s="22"/>
      <c r="AJ65" s="14"/>
      <c r="AK65" s="16"/>
    </row>
    <row r="66" spans="1:37" ht="16.5" thickTop="1" x14ac:dyDescent="0.35"/>
  </sheetData>
  <mergeCells count="448">
    <mergeCell ref="F1:G1"/>
    <mergeCell ref="D1:E1"/>
    <mergeCell ref="B1:C1"/>
    <mergeCell ref="K3:K5"/>
    <mergeCell ref="L3:L5"/>
    <mergeCell ref="M3:M5"/>
    <mergeCell ref="N3:N5"/>
    <mergeCell ref="K6:K8"/>
    <mergeCell ref="K9:K11"/>
    <mergeCell ref="N6:N8"/>
    <mergeCell ref="N9:N11"/>
    <mergeCell ref="H1:N1"/>
    <mergeCell ref="N12:N14"/>
    <mergeCell ref="N15:N17"/>
    <mergeCell ref="K63:K65"/>
    <mergeCell ref="L6:L8"/>
    <mergeCell ref="L9:L11"/>
    <mergeCell ref="L12:L14"/>
    <mergeCell ref="L15:L17"/>
    <mergeCell ref="L18:L20"/>
    <mergeCell ref="L21:L23"/>
    <mergeCell ref="L24:L26"/>
    <mergeCell ref="K39:K41"/>
    <mergeCell ref="K42:K44"/>
    <mergeCell ref="K45:K47"/>
    <mergeCell ref="K48:K50"/>
    <mergeCell ref="K51:K53"/>
    <mergeCell ref="K54:K56"/>
    <mergeCell ref="K21:K23"/>
    <mergeCell ref="K24:K26"/>
    <mergeCell ref="K27:K29"/>
    <mergeCell ref="L63:L65"/>
    <mergeCell ref="M6:M8"/>
    <mergeCell ref="M9:M11"/>
    <mergeCell ref="M12:M14"/>
    <mergeCell ref="M15:M17"/>
    <mergeCell ref="M18:M20"/>
    <mergeCell ref="M21:M23"/>
    <mergeCell ref="M24:M26"/>
    <mergeCell ref="M27:M29"/>
    <mergeCell ref="L45:L47"/>
    <mergeCell ref="L48:L50"/>
    <mergeCell ref="L51:L53"/>
    <mergeCell ref="L54:L56"/>
    <mergeCell ref="L57:L59"/>
    <mergeCell ref="L27:L29"/>
    <mergeCell ref="L30:L32"/>
    <mergeCell ref="L33:L35"/>
    <mergeCell ref="L36:L38"/>
    <mergeCell ref="L39:L41"/>
    <mergeCell ref="K12:K14"/>
    <mergeCell ref="K15:K17"/>
    <mergeCell ref="K18:K20"/>
    <mergeCell ref="L42:L44"/>
    <mergeCell ref="N30:N32"/>
    <mergeCell ref="N33:N35"/>
    <mergeCell ref="M48:M50"/>
    <mergeCell ref="M51:M53"/>
    <mergeCell ref="M54:M56"/>
    <mergeCell ref="M57:M59"/>
    <mergeCell ref="M60:M62"/>
    <mergeCell ref="K30:K32"/>
    <mergeCell ref="K33:K35"/>
    <mergeCell ref="K36:K38"/>
    <mergeCell ref="L60:L62"/>
    <mergeCell ref="K57:K59"/>
    <mergeCell ref="K60:K62"/>
    <mergeCell ref="M63:M65"/>
    <mergeCell ref="M30:M32"/>
    <mergeCell ref="M33:M35"/>
    <mergeCell ref="M36:M38"/>
    <mergeCell ref="M39:M41"/>
    <mergeCell ref="M42:M44"/>
    <mergeCell ref="M45:M47"/>
    <mergeCell ref="R15:R17"/>
    <mergeCell ref="R18:R20"/>
    <mergeCell ref="R21:R23"/>
    <mergeCell ref="R24:R26"/>
    <mergeCell ref="N54:N56"/>
    <mergeCell ref="N57:N59"/>
    <mergeCell ref="N60:N62"/>
    <mergeCell ref="N63:N65"/>
    <mergeCell ref="N45:N47"/>
    <mergeCell ref="N48:N50"/>
    <mergeCell ref="N51:N53"/>
    <mergeCell ref="R63:R65"/>
    <mergeCell ref="R45:R47"/>
    <mergeCell ref="R48:R50"/>
    <mergeCell ref="R51:R53"/>
    <mergeCell ref="R54:R56"/>
    <mergeCell ref="R57:R59"/>
    <mergeCell ref="O1:U1"/>
    <mergeCell ref="R3:R5"/>
    <mergeCell ref="S3:S5"/>
    <mergeCell ref="T3:T5"/>
    <mergeCell ref="U3:U5"/>
    <mergeCell ref="R6:R8"/>
    <mergeCell ref="N36:N38"/>
    <mergeCell ref="N39:N41"/>
    <mergeCell ref="N42:N44"/>
    <mergeCell ref="N18:N20"/>
    <mergeCell ref="N21:N23"/>
    <mergeCell ref="N24:N26"/>
    <mergeCell ref="N27:N29"/>
    <mergeCell ref="S6:S8"/>
    <mergeCell ref="S9:S11"/>
    <mergeCell ref="S12:S14"/>
    <mergeCell ref="S15:S17"/>
    <mergeCell ref="S18:S20"/>
    <mergeCell ref="S21:S23"/>
    <mergeCell ref="S24:S26"/>
    <mergeCell ref="S27:S29"/>
    <mergeCell ref="S30:S32"/>
    <mergeCell ref="U6:U8"/>
    <mergeCell ref="U9:U11"/>
    <mergeCell ref="R60:R62"/>
    <mergeCell ref="R27:R29"/>
    <mergeCell ref="R30:R32"/>
    <mergeCell ref="R33:R35"/>
    <mergeCell ref="R36:R38"/>
    <mergeCell ref="R39:R41"/>
    <mergeCell ref="R42:R44"/>
    <mergeCell ref="R9:R11"/>
    <mergeCell ref="R12:R14"/>
    <mergeCell ref="S51:S53"/>
    <mergeCell ref="S54:S56"/>
    <mergeCell ref="S57:S59"/>
    <mergeCell ref="S60:S62"/>
    <mergeCell ref="S63:S65"/>
    <mergeCell ref="T6:T8"/>
    <mergeCell ref="T9:T11"/>
    <mergeCell ref="T12:T14"/>
    <mergeCell ref="T15:T17"/>
    <mergeCell ref="T18:T20"/>
    <mergeCell ref="S33:S35"/>
    <mergeCell ref="S36:S38"/>
    <mergeCell ref="S39:S41"/>
    <mergeCell ref="S42:S44"/>
    <mergeCell ref="S45:S47"/>
    <mergeCell ref="S48:S50"/>
    <mergeCell ref="T57:T59"/>
    <mergeCell ref="T60:T62"/>
    <mergeCell ref="T63:T65"/>
    <mergeCell ref="T51:T53"/>
    <mergeCell ref="T54:T56"/>
    <mergeCell ref="U12:U14"/>
    <mergeCell ref="U15:U17"/>
    <mergeCell ref="U18:U20"/>
    <mergeCell ref="U21:U23"/>
    <mergeCell ref="U24:U26"/>
    <mergeCell ref="T39:T41"/>
    <mergeCell ref="T42:T44"/>
    <mergeCell ref="T45:T47"/>
    <mergeCell ref="T48:T50"/>
    <mergeCell ref="T21:T23"/>
    <mergeCell ref="T24:T26"/>
    <mergeCell ref="T27:T29"/>
    <mergeCell ref="T30:T32"/>
    <mergeCell ref="T33:T35"/>
    <mergeCell ref="T36:T38"/>
    <mergeCell ref="U63:U65"/>
    <mergeCell ref="V1:AB1"/>
    <mergeCell ref="Y3:Y5"/>
    <mergeCell ref="Z3:Z5"/>
    <mergeCell ref="AA3:AA5"/>
    <mergeCell ref="AB3:AB5"/>
    <mergeCell ref="Y6:Y8"/>
    <mergeCell ref="Y9:Y11"/>
    <mergeCell ref="Y12:Y14"/>
    <mergeCell ref="Y15:Y17"/>
    <mergeCell ref="U45:U47"/>
    <mergeCell ref="U48:U50"/>
    <mergeCell ref="U51:U53"/>
    <mergeCell ref="U54:U56"/>
    <mergeCell ref="U57:U59"/>
    <mergeCell ref="U60:U62"/>
    <mergeCell ref="U27:U29"/>
    <mergeCell ref="U30:U32"/>
    <mergeCell ref="U33:U35"/>
    <mergeCell ref="U36:U38"/>
    <mergeCell ref="U39:U41"/>
    <mergeCell ref="U42:U44"/>
    <mergeCell ref="Y54:Y56"/>
    <mergeCell ref="Y57:Y59"/>
    <mergeCell ref="Y60:Y62"/>
    <mergeCell ref="Y63:Y65"/>
    <mergeCell ref="Z6:Z8"/>
    <mergeCell ref="Z9:Z11"/>
    <mergeCell ref="Z12:Z14"/>
    <mergeCell ref="Z15:Z17"/>
    <mergeCell ref="Z18:Z20"/>
    <mergeCell ref="Z21:Z23"/>
    <mergeCell ref="Y36:Y38"/>
    <mergeCell ref="Y39:Y41"/>
    <mergeCell ref="Y42:Y44"/>
    <mergeCell ref="Y45:Y47"/>
    <mergeCell ref="Y48:Y50"/>
    <mergeCell ref="Y51:Y53"/>
    <mergeCell ref="Y18:Y20"/>
    <mergeCell ref="Y21:Y23"/>
    <mergeCell ref="Y24:Y26"/>
    <mergeCell ref="Y27:Y29"/>
    <mergeCell ref="Y30:Y32"/>
    <mergeCell ref="Y33:Y35"/>
    <mergeCell ref="Z60:Z62"/>
    <mergeCell ref="Z63:Z65"/>
    <mergeCell ref="Z45:Z47"/>
    <mergeCell ref="Z48:Z50"/>
    <mergeCell ref="Z51:Z53"/>
    <mergeCell ref="Z54:Z56"/>
    <mergeCell ref="Z57:Z59"/>
    <mergeCell ref="AA6:AA8"/>
    <mergeCell ref="AA9:AA11"/>
    <mergeCell ref="AA12:AA14"/>
    <mergeCell ref="AA15:AA17"/>
    <mergeCell ref="AA18:AA20"/>
    <mergeCell ref="AA21:AA23"/>
    <mergeCell ref="AA24:AA26"/>
    <mergeCell ref="AA27:AA29"/>
    <mergeCell ref="Z42:Z44"/>
    <mergeCell ref="Z24:Z26"/>
    <mergeCell ref="Z27:Z29"/>
    <mergeCell ref="Z30:Z32"/>
    <mergeCell ref="Z33:Z35"/>
    <mergeCell ref="Z36:Z38"/>
    <mergeCell ref="Z39:Z41"/>
    <mergeCell ref="AA48:AA50"/>
    <mergeCell ref="AA51:AA53"/>
    <mergeCell ref="AA54:AA56"/>
    <mergeCell ref="AA57:AA59"/>
    <mergeCell ref="AB15:AB17"/>
    <mergeCell ref="AB18:AB20"/>
    <mergeCell ref="AB21:AB23"/>
    <mergeCell ref="AC24:AC26"/>
    <mergeCell ref="AC27:AC29"/>
    <mergeCell ref="AA60:AA62"/>
    <mergeCell ref="AB60:AB62"/>
    <mergeCell ref="AA63:AA65"/>
    <mergeCell ref="AA30:AA32"/>
    <mergeCell ref="AA33:AA35"/>
    <mergeCell ref="AA36:AA38"/>
    <mergeCell ref="AA39:AA41"/>
    <mergeCell ref="AA42:AA44"/>
    <mergeCell ref="AA45:AA47"/>
    <mergeCell ref="AB33:AB35"/>
    <mergeCell ref="AB36:AB38"/>
    <mergeCell ref="AB39:AB41"/>
    <mergeCell ref="AB63:AB65"/>
    <mergeCell ref="AC3:AC5"/>
    <mergeCell ref="AD3:AD5"/>
    <mergeCell ref="AC6:AC8"/>
    <mergeCell ref="AC9:AC11"/>
    <mergeCell ref="AC12:AC14"/>
    <mergeCell ref="AC15:AC17"/>
    <mergeCell ref="AC18:AC20"/>
    <mergeCell ref="AC21:AC23"/>
    <mergeCell ref="AB42:AB44"/>
    <mergeCell ref="AB45:AB47"/>
    <mergeCell ref="AB48:AB50"/>
    <mergeCell ref="AB51:AB53"/>
    <mergeCell ref="AB54:AB56"/>
    <mergeCell ref="AB57:AB59"/>
    <mergeCell ref="AB24:AB26"/>
    <mergeCell ref="AB27:AB29"/>
    <mergeCell ref="AB30:AB32"/>
    <mergeCell ref="AD63:AD65"/>
    <mergeCell ref="AD30:AD32"/>
    <mergeCell ref="AB6:AB8"/>
    <mergeCell ref="AB9:AB11"/>
    <mergeCell ref="AD6:AD8"/>
    <mergeCell ref="AB12:AB14"/>
    <mergeCell ref="AC60:AC62"/>
    <mergeCell ref="AC63:AC65"/>
    <mergeCell ref="AC45:AC47"/>
    <mergeCell ref="AC48:AC50"/>
    <mergeCell ref="AC51:AC53"/>
    <mergeCell ref="AC54:AC56"/>
    <mergeCell ref="AC57:AC59"/>
    <mergeCell ref="AC42:AC44"/>
    <mergeCell ref="AC30:AC32"/>
    <mergeCell ref="AC33:AC35"/>
    <mergeCell ref="AC36:AC38"/>
    <mergeCell ref="AC39:AC41"/>
    <mergeCell ref="AE9:AE11"/>
    <mergeCell ref="AE12:AE14"/>
    <mergeCell ref="AE15:AE17"/>
    <mergeCell ref="AE18:AE20"/>
    <mergeCell ref="AD48:AD50"/>
    <mergeCell ref="AD51:AD53"/>
    <mergeCell ref="AD54:AD56"/>
    <mergeCell ref="AD57:AD59"/>
    <mergeCell ref="AD60:AD62"/>
    <mergeCell ref="AE57:AE59"/>
    <mergeCell ref="AE60:AE62"/>
    <mergeCell ref="AD9:AD11"/>
    <mergeCell ref="AD12:AD14"/>
    <mergeCell ref="AD15:AD17"/>
    <mergeCell ref="AD18:AD20"/>
    <mergeCell ref="AD21:AD23"/>
    <mergeCell ref="AD24:AD26"/>
    <mergeCell ref="AD27:AD29"/>
    <mergeCell ref="AD33:AD35"/>
    <mergeCell ref="AD36:AD38"/>
    <mergeCell ref="AD39:AD41"/>
    <mergeCell ref="AD42:AD44"/>
    <mergeCell ref="AD45:AD47"/>
    <mergeCell ref="AE63:AE65"/>
    <mergeCell ref="AF3:AF5"/>
    <mergeCell ref="AG3:AG5"/>
    <mergeCell ref="AF6:AF8"/>
    <mergeCell ref="AF9:AF11"/>
    <mergeCell ref="AF12:AF14"/>
    <mergeCell ref="AF15:AF17"/>
    <mergeCell ref="AF18:AF20"/>
    <mergeCell ref="AE39:AE41"/>
    <mergeCell ref="AE42:AE44"/>
    <mergeCell ref="AE45:AE47"/>
    <mergeCell ref="AE48:AE50"/>
    <mergeCell ref="AE51:AE53"/>
    <mergeCell ref="AE54:AE56"/>
    <mergeCell ref="AE21:AE23"/>
    <mergeCell ref="AE24:AE26"/>
    <mergeCell ref="AE27:AE29"/>
    <mergeCell ref="AE30:AE32"/>
    <mergeCell ref="AE33:AE35"/>
    <mergeCell ref="AE36:AE38"/>
    <mergeCell ref="AE3:AE5"/>
    <mergeCell ref="AE6:AE8"/>
    <mergeCell ref="AG39:AG41"/>
    <mergeCell ref="AG42:AG44"/>
    <mergeCell ref="AF57:AF59"/>
    <mergeCell ref="AF60:AF62"/>
    <mergeCell ref="AF63:AF65"/>
    <mergeCell ref="AG6:AG8"/>
    <mergeCell ref="AG9:AG11"/>
    <mergeCell ref="AG12:AG14"/>
    <mergeCell ref="AG15:AG17"/>
    <mergeCell ref="AG18:AG20"/>
    <mergeCell ref="AG21:AG23"/>
    <mergeCell ref="AG24:AG26"/>
    <mergeCell ref="AF39:AF41"/>
    <mergeCell ref="AF42:AF44"/>
    <mergeCell ref="AF45:AF47"/>
    <mergeCell ref="AF48:AF50"/>
    <mergeCell ref="AF51:AF53"/>
    <mergeCell ref="AF54:AF56"/>
    <mergeCell ref="AF21:AF23"/>
    <mergeCell ref="AF24:AF26"/>
    <mergeCell ref="AF27:AF29"/>
    <mergeCell ref="AF30:AF32"/>
    <mergeCell ref="AF33:AF35"/>
    <mergeCell ref="AF36:AF38"/>
    <mergeCell ref="AG63:AG65"/>
    <mergeCell ref="AG51:AG53"/>
    <mergeCell ref="AH3:AH5"/>
    <mergeCell ref="AH6:AH8"/>
    <mergeCell ref="AH9:AH11"/>
    <mergeCell ref="AH12:AH14"/>
    <mergeCell ref="AH15:AH17"/>
    <mergeCell ref="AH18:AH20"/>
    <mergeCell ref="AH21:AH23"/>
    <mergeCell ref="AG45:AG47"/>
    <mergeCell ref="AG48:AG50"/>
    <mergeCell ref="AH24:AH26"/>
    <mergeCell ref="AG54:AG56"/>
    <mergeCell ref="AG57:AG59"/>
    <mergeCell ref="AG60:AG62"/>
    <mergeCell ref="AG27:AG29"/>
    <mergeCell ref="AG30:AG32"/>
    <mergeCell ref="AG33:AG35"/>
    <mergeCell ref="AG36:AG38"/>
    <mergeCell ref="AH60:AH62"/>
    <mergeCell ref="AH63:AH65"/>
    <mergeCell ref="AH42:AH44"/>
    <mergeCell ref="AH45:AH47"/>
    <mergeCell ref="AH48:AH50"/>
    <mergeCell ref="AH51:AH53"/>
    <mergeCell ref="AH54:AH56"/>
    <mergeCell ref="AH57:AH59"/>
    <mergeCell ref="AH27:AH29"/>
    <mergeCell ref="AH30:AH32"/>
    <mergeCell ref="AH33:AH35"/>
    <mergeCell ref="AH36:AH38"/>
    <mergeCell ref="AH39:AH41"/>
    <mergeCell ref="AI3:AI5"/>
    <mergeCell ref="AK15:AK17"/>
    <mergeCell ref="AK18:AK20"/>
    <mergeCell ref="AJ33:AJ35"/>
    <mergeCell ref="AJ36:AJ38"/>
    <mergeCell ref="AJ39:AJ41"/>
    <mergeCell ref="AJ42:AJ44"/>
    <mergeCell ref="AI60:AI62"/>
    <mergeCell ref="AI63:AI65"/>
    <mergeCell ref="AI30:AI32"/>
    <mergeCell ref="AI33:AI35"/>
    <mergeCell ref="AI36:AI38"/>
    <mergeCell ref="AI39:AI41"/>
    <mergeCell ref="AI42:AI44"/>
    <mergeCell ref="AI45:AI47"/>
    <mergeCell ref="AI48:AI50"/>
    <mergeCell ref="AI51:AI53"/>
    <mergeCell ref="AI54:AI56"/>
    <mergeCell ref="AI57:AI59"/>
    <mergeCell ref="AI6:AI8"/>
    <mergeCell ref="AI9:AI11"/>
    <mergeCell ref="AI12:AI14"/>
    <mergeCell ref="AI15:AI17"/>
    <mergeCell ref="AI18:AI20"/>
    <mergeCell ref="AC1:AK1"/>
    <mergeCell ref="AK39:AK41"/>
    <mergeCell ref="AK42:AK44"/>
    <mergeCell ref="AK45:AK47"/>
    <mergeCell ref="AK48:AK50"/>
    <mergeCell ref="AK51:AK53"/>
    <mergeCell ref="AK54:AK56"/>
    <mergeCell ref="AK21:AK23"/>
    <mergeCell ref="AK24:AK26"/>
    <mergeCell ref="AK27:AK29"/>
    <mergeCell ref="AK30:AK32"/>
    <mergeCell ref="AK33:AK35"/>
    <mergeCell ref="AK36:AK38"/>
    <mergeCell ref="AJ51:AJ53"/>
    <mergeCell ref="AJ54:AJ56"/>
    <mergeCell ref="AI21:AI23"/>
    <mergeCell ref="AI24:AI26"/>
    <mergeCell ref="AI27:AI29"/>
    <mergeCell ref="AJ48:AJ50"/>
    <mergeCell ref="AJ15:AJ17"/>
    <mergeCell ref="AJ18:AJ20"/>
    <mergeCell ref="AJ21:AJ23"/>
    <mergeCell ref="AJ24:AJ26"/>
    <mergeCell ref="AJ27:AJ29"/>
    <mergeCell ref="AJ60:AJ62"/>
    <mergeCell ref="AJ63:AJ65"/>
    <mergeCell ref="AK6:AK8"/>
    <mergeCell ref="AK9:AK11"/>
    <mergeCell ref="AK12:AK14"/>
    <mergeCell ref="AJ45:AJ47"/>
    <mergeCell ref="AK57:AK59"/>
    <mergeCell ref="AJ3:AJ5"/>
    <mergeCell ref="AK3:AK5"/>
    <mergeCell ref="AJ6:AJ8"/>
    <mergeCell ref="AJ9:AJ11"/>
    <mergeCell ref="AJ12:AJ14"/>
    <mergeCell ref="AK60:AK62"/>
    <mergeCell ref="AK63:AK65"/>
    <mergeCell ref="AJ57:AJ59"/>
    <mergeCell ref="AJ30:AJ32"/>
  </mergeCells>
  <pageMargins left="0.7" right="0.7" top="0.75" bottom="0.75" header="0.3" footer="0.3"/>
  <pageSetup orientation="portrait" r:id="rId1"/>
  <headerFooter>
    <oddFooter>&amp;C&amp;1#&amp;"Arial"&amp;10&amp;K000000---Internal Use---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Truby</dc:creator>
  <cp:lastModifiedBy>Alexander Trick</cp:lastModifiedBy>
  <dcterms:created xsi:type="dcterms:W3CDTF">2020-04-14T15:31:09Z</dcterms:created>
  <dcterms:modified xsi:type="dcterms:W3CDTF">2021-09-20T22:46:28Z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28e344-bb15-459b-97fd-14fa06bc1052_Enabled">
    <vt:lpwstr>true</vt:lpwstr>
  </property>
  <property fmtid="{D5CDD505-2E9C-101B-9397-08002B2CF9AE}" pid="3" name="MSIP_Label_0d28e344-bb15-459b-97fd-14fa06bc1052_SetDate">
    <vt:lpwstr>2021-09-17T16:29:28Z</vt:lpwstr>
  </property>
  <property fmtid="{D5CDD505-2E9C-101B-9397-08002B2CF9AE}" pid="4" name="MSIP_Label_0d28e344-bb15-459b-97fd-14fa06bc1052_Method">
    <vt:lpwstr>Standard</vt:lpwstr>
  </property>
  <property fmtid="{D5CDD505-2E9C-101B-9397-08002B2CF9AE}" pid="5" name="MSIP_Label_0d28e344-bb15-459b-97fd-14fa06bc1052_Name">
    <vt:lpwstr>Not Protected (Internal Use)</vt:lpwstr>
  </property>
  <property fmtid="{D5CDD505-2E9C-101B-9397-08002B2CF9AE}" pid="6" name="MSIP_Label_0d28e344-bb15-459b-97fd-14fa06bc1052_SiteId">
    <vt:lpwstr>3e20ecb2-9cb0-4df1-ad7b-914e31dcdda4</vt:lpwstr>
  </property>
  <property fmtid="{D5CDD505-2E9C-101B-9397-08002B2CF9AE}" pid="7" name="MSIP_Label_0d28e344-bb15-459b-97fd-14fa06bc1052_ActionId">
    <vt:lpwstr>1c697325-e692-4912-89bb-76bb7314b0d8</vt:lpwstr>
  </property>
  <property fmtid="{D5CDD505-2E9C-101B-9397-08002B2CF9AE}" pid="8" name="MSIP_Label_0d28e344-bb15-459b-97fd-14fa06bc1052_ContentBits">
    <vt:lpwstr>2</vt:lpwstr>
  </property>
</Properties>
</file>