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25" windowWidth="19815" windowHeight="7365" activeTab="1"/>
  </bookViews>
  <sheets>
    <sheet name="Biological Activity" sheetId="1" r:id="rId1"/>
    <sheet name="CLASSIFICATION" sheetId="2" r:id="rId2"/>
  </sheets>
  <calcPr calcId="124519"/>
</workbook>
</file>

<file path=xl/calcChain.xml><?xml version="1.0" encoding="utf-8"?>
<calcChain xmlns="http://schemas.openxmlformats.org/spreadsheetml/2006/main">
  <c r="D21" i="2"/>
  <c r="J19" s="1"/>
  <c r="K19" s="1"/>
  <c r="H20"/>
  <c r="I20" s="1"/>
  <c r="F20"/>
  <c r="G20" s="1"/>
  <c r="F19"/>
  <c r="G19" s="1"/>
  <c r="H18"/>
  <c r="I18" s="1"/>
  <c r="F18"/>
  <c r="G18" s="1"/>
  <c r="J17"/>
  <c r="K17" s="1"/>
  <c r="F17"/>
  <c r="G17" s="1"/>
  <c r="H16"/>
  <c r="I16" s="1"/>
  <c r="F16"/>
  <c r="G16" s="1"/>
  <c r="J15"/>
  <c r="K15" s="1"/>
  <c r="F15"/>
  <c r="G15" s="1"/>
  <c r="H14"/>
  <c r="I14" s="1"/>
  <c r="F14"/>
  <c r="G14" s="1"/>
  <c r="J13"/>
  <c r="K13" s="1"/>
  <c r="F13"/>
  <c r="G13" s="1"/>
  <c r="G21" s="1"/>
  <c r="D10"/>
  <c r="H19" s="1"/>
  <c r="I19" s="1"/>
  <c r="H26" l="1"/>
  <c r="H13"/>
  <c r="I13" s="1"/>
  <c r="J14"/>
  <c r="K14" s="1"/>
  <c r="H15"/>
  <c r="I15" s="1"/>
  <c r="J16"/>
  <c r="K16" s="1"/>
  <c r="K21" s="1"/>
  <c r="H25" s="1"/>
  <c r="H17"/>
  <c r="I17" s="1"/>
  <c r="J18"/>
  <c r="K18" s="1"/>
  <c r="J20"/>
  <c r="K20" s="1"/>
  <c r="I21" l="1"/>
  <c r="H24" s="1"/>
</calcChain>
</file>

<file path=xl/sharedStrings.xml><?xml version="1.0" encoding="utf-8"?>
<sst xmlns="http://schemas.openxmlformats.org/spreadsheetml/2006/main" count="42" uniqueCount="38">
  <si>
    <t>ID</t>
  </si>
  <si>
    <t>Yeuc(Test)</t>
  </si>
  <si>
    <t>Ygk(Test)</t>
  </si>
  <si>
    <t>Ylk(Test)</t>
  </si>
  <si>
    <t>Sigma value</t>
  </si>
  <si>
    <t>No.of similar training compounds</t>
  </si>
  <si>
    <t>Gamma value</t>
  </si>
  <si>
    <t>Compounds(Euc)</t>
  </si>
  <si>
    <t>Compounds(Gauss)</t>
  </si>
  <si>
    <t>Compounds(Laplacian)</t>
  </si>
  <si>
    <t>Dist.threshold</t>
  </si>
  <si>
    <t>Sim.threshold</t>
  </si>
  <si>
    <t>Q2f1=</t>
  </si>
  <si>
    <t>Q2f2=</t>
  </si>
  <si>
    <t>RMSEP=</t>
  </si>
  <si>
    <t>Compounds</t>
  </si>
  <si>
    <t>&lt;2</t>
  </si>
  <si>
    <t>signifies</t>
  </si>
  <si>
    <t>only</t>
  </si>
  <si>
    <t>one or zero</t>
  </si>
  <si>
    <t>compounds</t>
  </si>
  <si>
    <t>in the</t>
  </si>
  <si>
    <t>Threshold</t>
  </si>
  <si>
    <t>value</t>
  </si>
  <si>
    <t>Sl. Nos.</t>
  </si>
  <si>
    <t>LZELEHHO</t>
  </si>
  <si>
    <r>
      <t>ΔH</t>
    </r>
    <r>
      <rPr>
        <vertAlign val="subscript"/>
        <sz val="11"/>
        <rFont val="Calibri"/>
        <family val="2"/>
        <scheme val="minor"/>
      </rPr>
      <t>Me+</t>
    </r>
  </si>
  <si>
    <r>
      <t>Exp log(EC</t>
    </r>
    <r>
      <rPr>
        <vertAlign val="subscript"/>
        <sz val="11"/>
        <rFont val="Calibri"/>
        <family val="2"/>
        <scheme val="minor"/>
      </rPr>
      <t>50</t>
    </r>
    <r>
      <rPr>
        <sz val="11"/>
        <rFont val="Calibri"/>
        <family val="2"/>
        <scheme val="minor"/>
      </rPr>
      <t>)</t>
    </r>
    <r>
      <rPr>
        <vertAlign val="superscript"/>
        <sz val="11"/>
        <rFont val="Calibri"/>
        <family val="2"/>
        <scheme val="minor"/>
      </rPr>
      <t>-1</t>
    </r>
  </si>
  <si>
    <t>PREDICTIO</t>
  </si>
  <si>
    <t>RESIDUAL</t>
  </si>
  <si>
    <t>SQUARE RESIDUAL</t>
  </si>
  <si>
    <t>TP</t>
  </si>
  <si>
    <t>Q2F1</t>
  </si>
  <si>
    <t>TN</t>
  </si>
  <si>
    <t>Q2F2</t>
  </si>
  <si>
    <t>FP</t>
  </si>
  <si>
    <t>RMSEp</t>
  </si>
  <si>
    <t>FN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</si>
</sst>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2" borderId="0" xfId="0" applyFill="1"/>
    <xf numFmtId="0" fontId="0" fillId="4" borderId="0" xfId="0" applyFill="1"/>
    <xf numFmtId="0" fontId="4" fillId="0" borderId="0" xfId="0" applyFont="1"/>
    <xf numFmtId="0" fontId="4" fillId="4" borderId="0" xfId="0" applyFont="1" applyFill="1"/>
    <xf numFmtId="0" fontId="4" fillId="2" borderId="0" xfId="0" applyFont="1" applyFill="1"/>
    <xf numFmtId="0" fontId="4" fillId="3" borderId="0" xfId="0" applyFont="1" applyFill="1"/>
    <xf numFmtId="0" fontId="4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6"/>
  <sheetViews>
    <sheetView workbookViewId="0">
      <selection activeCell="C2" sqref="C2:C10"/>
    </sheetView>
  </sheetViews>
  <sheetFormatPr defaultRowHeight="15"/>
  <sheetData>
    <row r="2" spans="2:13">
      <c r="B2" t="s">
        <v>0</v>
      </c>
      <c r="C2" s="6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</row>
    <row r="3" spans="2:13">
      <c r="B3">
        <v>6</v>
      </c>
      <c r="C3" s="6">
        <v>2.6592375841067279</v>
      </c>
      <c r="D3">
        <v>2.6441568303504459</v>
      </c>
      <c r="E3">
        <v>2.4464271872481524</v>
      </c>
      <c r="F3">
        <v>0.75</v>
      </c>
      <c r="G3">
        <v>8</v>
      </c>
      <c r="H3">
        <v>1.5</v>
      </c>
      <c r="I3">
        <v>4</v>
      </c>
      <c r="J3">
        <v>8</v>
      </c>
      <c r="K3">
        <v>8</v>
      </c>
      <c r="L3">
        <v>0.4</v>
      </c>
      <c r="M3">
        <v>0</v>
      </c>
    </row>
    <row r="4" spans="2:13">
      <c r="B4">
        <v>10</v>
      </c>
      <c r="C4" s="6">
        <v>2.6148022960127784</v>
      </c>
      <c r="D4">
        <v>2.1413904721194732</v>
      </c>
      <c r="E4">
        <v>2.2726317267290455</v>
      </c>
      <c r="I4">
        <v>4</v>
      </c>
      <c r="J4">
        <v>8</v>
      </c>
      <c r="K4">
        <v>8</v>
      </c>
    </row>
    <row r="5" spans="2:13">
      <c r="B5">
        <v>16</v>
      </c>
      <c r="C5" s="6">
        <v>2.7392054930556404</v>
      </c>
      <c r="D5">
        <v>2.8035126566404069</v>
      </c>
      <c r="E5">
        <v>2.9721076134827427</v>
      </c>
      <c r="I5">
        <v>4</v>
      </c>
      <c r="J5">
        <v>8</v>
      </c>
      <c r="K5">
        <v>8</v>
      </c>
    </row>
    <row r="6" spans="2:13">
      <c r="B6">
        <v>1</v>
      </c>
      <c r="C6" s="6">
        <v>2.6696535334882094</v>
      </c>
      <c r="D6">
        <v>2.6128436979999412</v>
      </c>
      <c r="E6">
        <v>2.6383738773589771</v>
      </c>
      <c r="I6">
        <v>4</v>
      </c>
      <c r="J6">
        <v>8</v>
      </c>
      <c r="K6">
        <v>8</v>
      </c>
    </row>
    <row r="7" spans="2:13">
      <c r="B7">
        <v>5</v>
      </c>
      <c r="C7" s="6">
        <v>2.7626999572932269</v>
      </c>
      <c r="D7">
        <v>2.8683502106707417</v>
      </c>
      <c r="E7">
        <v>2.9931060479551674</v>
      </c>
      <c r="I7">
        <v>4</v>
      </c>
      <c r="J7">
        <v>8</v>
      </c>
      <c r="K7">
        <v>8</v>
      </c>
    </row>
    <row r="8" spans="2:13">
      <c r="B8">
        <v>13</v>
      </c>
      <c r="C8" s="6">
        <v>3.3366171092452008</v>
      </c>
      <c r="D8">
        <v>3.3371561692930709</v>
      </c>
      <c r="E8">
        <v>3.3808701671944577</v>
      </c>
      <c r="I8">
        <v>2</v>
      </c>
      <c r="J8">
        <v>8</v>
      </c>
      <c r="K8">
        <v>8</v>
      </c>
    </row>
    <row r="9" spans="2:13">
      <c r="B9">
        <v>14</v>
      </c>
      <c r="C9" s="6">
        <v>5.3905776716644933</v>
      </c>
      <c r="D9">
        <v>5.2135641744837979</v>
      </c>
      <c r="E9">
        <v>5.2542123790554918</v>
      </c>
      <c r="I9">
        <v>2</v>
      </c>
      <c r="J9">
        <v>8</v>
      </c>
      <c r="K9">
        <v>8</v>
      </c>
    </row>
    <row r="10" spans="2:13">
      <c r="B10">
        <v>11</v>
      </c>
      <c r="C10" s="6">
        <v>2.6128056448885317</v>
      </c>
      <c r="D10">
        <v>2.1801859395551673</v>
      </c>
      <c r="E10">
        <v>2.2726317267290459</v>
      </c>
      <c r="I10">
        <v>4</v>
      </c>
      <c r="J10">
        <v>8</v>
      </c>
      <c r="K10">
        <v>8</v>
      </c>
    </row>
    <row r="12" spans="2:13">
      <c r="B12" t="s">
        <v>12</v>
      </c>
      <c r="C12">
        <v>0.96485634789083874</v>
      </c>
      <c r="D12">
        <v>0.92229143699575356</v>
      </c>
      <c r="E12">
        <v>0.90954061356741411</v>
      </c>
    </row>
    <row r="13" spans="2:13">
      <c r="B13" t="s">
        <v>13</v>
      </c>
      <c r="C13">
        <v>0.95262900724205668</v>
      </c>
      <c r="D13">
        <v>0.89525471729943673</v>
      </c>
      <c r="E13">
        <v>0.87806756889478299</v>
      </c>
    </row>
    <row r="14" spans="2:13">
      <c r="B14" t="s">
        <v>14</v>
      </c>
      <c r="C14">
        <v>0.23476939364853402</v>
      </c>
      <c r="D14">
        <v>0.34910210837752736</v>
      </c>
      <c r="E14">
        <v>0.37665596666837131</v>
      </c>
    </row>
    <row r="16" spans="2:13">
      <c r="B16" t="s">
        <v>15</v>
      </c>
      <c r="C16" t="s">
        <v>16</v>
      </c>
      <c r="D16" t="s">
        <v>17</v>
      </c>
      <c r="E16" t="s">
        <v>18</v>
      </c>
      <c r="F16" t="s">
        <v>19</v>
      </c>
      <c r="G16" t="s">
        <v>20</v>
      </c>
      <c r="H16" t="s">
        <v>21</v>
      </c>
      <c r="I16" t="s">
        <v>22</v>
      </c>
      <c r="J16" t="s">
        <v>23</v>
      </c>
    </row>
  </sheetData>
  <pageMargins left="0.7" right="0.7" top="0.75" bottom="0.75" header="0.3" footer="0.3"/>
  <pageSetup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tabSelected="1" topLeftCell="A10" workbookViewId="0">
      <selection activeCell="C30" sqref="C30"/>
    </sheetView>
  </sheetViews>
  <sheetFormatPr defaultRowHeight="15"/>
  <sheetData>
    <row r="1" spans="1:11" ht="51">
      <c r="A1" s="1" t="s">
        <v>24</v>
      </c>
      <c r="B1" s="2" t="s">
        <v>25</v>
      </c>
      <c r="C1" s="3" t="s">
        <v>26</v>
      </c>
      <c r="D1" s="2" t="s">
        <v>27</v>
      </c>
    </row>
    <row r="2" spans="1:11">
      <c r="A2">
        <v>4</v>
      </c>
      <c r="B2">
        <v>0.18</v>
      </c>
      <c r="C2">
        <v>706.25</v>
      </c>
      <c r="D2">
        <v>4.24</v>
      </c>
    </row>
    <row r="3" spans="1:11">
      <c r="A3">
        <v>7</v>
      </c>
      <c r="B3">
        <v>0.12</v>
      </c>
      <c r="C3">
        <v>1017.22</v>
      </c>
      <c r="D3">
        <v>4.96</v>
      </c>
    </row>
    <row r="4" spans="1:11">
      <c r="A4">
        <v>12</v>
      </c>
      <c r="B4">
        <v>0.19</v>
      </c>
      <c r="C4">
        <v>1575.73</v>
      </c>
      <c r="D4">
        <v>2.14</v>
      </c>
    </row>
    <row r="5" spans="1:11">
      <c r="A5">
        <v>2</v>
      </c>
      <c r="B5">
        <v>0.18</v>
      </c>
      <c r="C5">
        <v>1137.4000000000001</v>
      </c>
      <c r="D5">
        <v>3.55</v>
      </c>
    </row>
    <row r="6" spans="1:11">
      <c r="A6">
        <v>3</v>
      </c>
      <c r="B6">
        <v>0.2</v>
      </c>
      <c r="C6">
        <v>1268.7</v>
      </c>
      <c r="D6">
        <v>2.06</v>
      </c>
    </row>
    <row r="7" spans="1:11">
      <c r="A7">
        <v>15</v>
      </c>
      <c r="B7">
        <v>0.13</v>
      </c>
      <c r="C7">
        <v>662.44</v>
      </c>
      <c r="D7">
        <v>5.8</v>
      </c>
    </row>
    <row r="8" spans="1:11">
      <c r="A8">
        <v>9</v>
      </c>
      <c r="B8">
        <v>0.17</v>
      </c>
      <c r="C8">
        <v>1233.06</v>
      </c>
      <c r="D8">
        <v>3.12</v>
      </c>
    </row>
    <row r="9" spans="1:11">
      <c r="A9">
        <v>8</v>
      </c>
      <c r="B9">
        <v>0.18</v>
      </c>
      <c r="C9">
        <v>596.70000000000005</v>
      </c>
      <c r="D9">
        <v>3.79</v>
      </c>
    </row>
    <row r="10" spans="1:11">
      <c r="D10">
        <f>AVERAGE(D2:D9)</f>
        <v>3.7075</v>
      </c>
    </row>
    <row r="12" spans="1:11" ht="51">
      <c r="A12" s="1" t="s">
        <v>24</v>
      </c>
      <c r="B12" s="2" t="s">
        <v>25</v>
      </c>
      <c r="C12" s="3" t="s">
        <v>26</v>
      </c>
      <c r="D12" s="2" t="s">
        <v>27</v>
      </c>
      <c r="E12" t="s">
        <v>28</v>
      </c>
      <c r="F12" t="s">
        <v>29</v>
      </c>
      <c r="G12" t="s">
        <v>30</v>
      </c>
    </row>
    <row r="13" spans="1:11">
      <c r="A13">
        <v>6</v>
      </c>
      <c r="B13">
        <v>0.2</v>
      </c>
      <c r="C13">
        <v>1271.1300000000001</v>
      </c>
      <c r="D13" s="4">
        <v>2.83</v>
      </c>
      <c r="E13" s="4">
        <v>2.6592375841067279</v>
      </c>
      <c r="F13">
        <f>D13-E13</f>
        <v>0.17076241589327212</v>
      </c>
      <c r="G13">
        <f>F13^2</f>
        <v>2.9159802681706835E-2</v>
      </c>
      <c r="H13">
        <f>D13-D$10</f>
        <v>-0.87749999999999995</v>
      </c>
      <c r="I13">
        <f>H13^2</f>
        <v>0.77000624999999989</v>
      </c>
      <c r="J13">
        <f>D13-D$21</f>
        <v>-0.24124999999999996</v>
      </c>
      <c r="K13">
        <f>J13^2</f>
        <v>5.8201562499999984E-2</v>
      </c>
    </row>
    <row r="14" spans="1:11">
      <c r="A14">
        <v>10</v>
      </c>
      <c r="B14">
        <v>0.24</v>
      </c>
      <c r="C14">
        <v>1686.38</v>
      </c>
      <c r="D14" s="4">
        <v>2.54</v>
      </c>
      <c r="E14" s="4">
        <v>2.6148022960127784</v>
      </c>
      <c r="F14">
        <f t="shared" ref="F14:F20" si="0">D14-E14</f>
        <v>-7.4802296012778324E-2</v>
      </c>
      <c r="G14">
        <f t="shared" ref="G14:G20" si="1">F14^2</f>
        <v>5.5953834887833122E-3</v>
      </c>
      <c r="H14">
        <f t="shared" ref="H14:H20" si="2">D14-D$10</f>
        <v>-1.1675</v>
      </c>
      <c r="I14">
        <f t="shared" ref="I14:I20" si="3">H14^2</f>
        <v>1.3630562499999999</v>
      </c>
      <c r="J14">
        <f t="shared" ref="J14:J20" si="4">D14-D$21</f>
        <v>-0.53125</v>
      </c>
      <c r="K14">
        <f t="shared" ref="K14:K20" si="5">J14^2</f>
        <v>0.2822265625</v>
      </c>
    </row>
    <row r="15" spans="1:11">
      <c r="A15">
        <v>16</v>
      </c>
      <c r="B15">
        <v>0.18</v>
      </c>
      <c r="C15">
        <v>1357.66</v>
      </c>
      <c r="D15" s="4">
        <v>2.58</v>
      </c>
      <c r="E15" s="4">
        <v>2.7392054930556404</v>
      </c>
      <c r="F15">
        <f t="shared" si="0"/>
        <v>-0.15920549305564036</v>
      </c>
      <c r="G15">
        <f t="shared" si="1"/>
        <v>2.534638901908955E-2</v>
      </c>
      <c r="H15">
        <f t="shared" si="2"/>
        <v>-1.1274999999999999</v>
      </c>
      <c r="I15">
        <f t="shared" si="3"/>
        <v>1.27125625</v>
      </c>
      <c r="J15">
        <f t="shared" si="4"/>
        <v>-0.49124999999999996</v>
      </c>
      <c r="K15">
        <f t="shared" si="5"/>
        <v>0.24132656249999995</v>
      </c>
    </row>
    <row r="16" spans="1:11">
      <c r="A16">
        <v>1</v>
      </c>
      <c r="B16">
        <v>0.21</v>
      </c>
      <c r="C16">
        <v>1187.83</v>
      </c>
      <c r="D16" s="4">
        <v>2.42</v>
      </c>
      <c r="E16" s="4">
        <v>2.6696535334882094</v>
      </c>
      <c r="F16">
        <f t="shared" si="0"/>
        <v>-0.24965353348820951</v>
      </c>
      <c r="G16">
        <f t="shared" si="1"/>
        <v>6.2326886783148551E-2</v>
      </c>
      <c r="H16">
        <f t="shared" si="2"/>
        <v>-1.2875000000000001</v>
      </c>
      <c r="I16">
        <f t="shared" si="3"/>
        <v>1.6576562500000003</v>
      </c>
      <c r="J16">
        <f t="shared" si="4"/>
        <v>-0.65125000000000011</v>
      </c>
      <c r="K16">
        <f t="shared" si="5"/>
        <v>0.42412656250000014</v>
      </c>
    </row>
    <row r="17" spans="1:11">
      <c r="A17">
        <v>5</v>
      </c>
      <c r="B17">
        <v>0.17</v>
      </c>
      <c r="C17">
        <v>1408.29</v>
      </c>
      <c r="D17" s="4">
        <v>2.4</v>
      </c>
      <c r="E17" s="4">
        <v>2.7626999572932269</v>
      </c>
      <c r="F17">
        <f t="shared" si="0"/>
        <v>-0.36269995729322702</v>
      </c>
      <c r="G17">
        <f t="shared" si="1"/>
        <v>0.13155125902050871</v>
      </c>
      <c r="H17">
        <f t="shared" si="2"/>
        <v>-1.3075000000000001</v>
      </c>
      <c r="I17">
        <f t="shared" si="3"/>
        <v>1.7095562500000003</v>
      </c>
      <c r="J17">
        <f t="shared" si="4"/>
        <v>-0.67125000000000012</v>
      </c>
      <c r="K17">
        <f t="shared" si="5"/>
        <v>0.45057656250000017</v>
      </c>
    </row>
    <row r="18" spans="1:11">
      <c r="A18">
        <v>13</v>
      </c>
      <c r="B18">
        <v>0.17</v>
      </c>
      <c r="C18">
        <v>1097.73</v>
      </c>
      <c r="D18" s="4">
        <v>3.48</v>
      </c>
      <c r="E18" s="4">
        <v>3.3366171092452008</v>
      </c>
      <c r="F18">
        <f t="shared" si="0"/>
        <v>0.14338289075479915</v>
      </c>
      <c r="G18">
        <f t="shared" si="1"/>
        <v>2.0558653361202668E-2</v>
      </c>
      <c r="H18">
        <f t="shared" si="2"/>
        <v>-0.22750000000000004</v>
      </c>
      <c r="I18">
        <f t="shared" si="3"/>
        <v>5.1756250000000018E-2</v>
      </c>
      <c r="J18">
        <f t="shared" si="4"/>
        <v>0.40874999999999995</v>
      </c>
      <c r="K18">
        <f t="shared" si="5"/>
        <v>0.16707656249999997</v>
      </c>
    </row>
    <row r="19" spans="1:11">
      <c r="A19">
        <v>14</v>
      </c>
      <c r="B19">
        <v>0.13</v>
      </c>
      <c r="C19">
        <v>837.15</v>
      </c>
      <c r="D19" s="5">
        <v>5.79</v>
      </c>
      <c r="E19" s="5">
        <v>5.3905776716644933</v>
      </c>
      <c r="F19">
        <f t="shared" si="0"/>
        <v>0.39942232833550673</v>
      </c>
      <c r="G19">
        <f t="shared" si="1"/>
        <v>0.15953819637295735</v>
      </c>
      <c r="H19">
        <f t="shared" si="2"/>
        <v>2.0825</v>
      </c>
      <c r="I19">
        <f t="shared" si="3"/>
        <v>4.3368062500000004</v>
      </c>
      <c r="J19">
        <f t="shared" si="4"/>
        <v>2.71875</v>
      </c>
      <c r="K19">
        <f t="shared" si="5"/>
        <v>7.3916015625</v>
      </c>
    </row>
    <row r="20" spans="1:11">
      <c r="A20">
        <v>11</v>
      </c>
      <c r="B20">
        <v>0.22</v>
      </c>
      <c r="C20">
        <v>1717.32</v>
      </c>
      <c r="D20" s="4">
        <v>2.5299999999999998</v>
      </c>
      <c r="E20" s="4">
        <v>2.6128056448885317</v>
      </c>
      <c r="F20">
        <f t="shared" si="0"/>
        <v>-8.2805644888531926E-2</v>
      </c>
      <c r="G20">
        <f t="shared" si="1"/>
        <v>6.8567748254056539E-3</v>
      </c>
      <c r="H20">
        <f t="shared" si="2"/>
        <v>-1.1775000000000002</v>
      </c>
      <c r="I20">
        <f t="shared" si="3"/>
        <v>1.3865062500000005</v>
      </c>
      <c r="J20">
        <f t="shared" si="4"/>
        <v>-0.54125000000000023</v>
      </c>
      <c r="K20">
        <f t="shared" si="5"/>
        <v>0.29295156250000026</v>
      </c>
    </row>
    <row r="21" spans="1:11">
      <c r="D21">
        <f>AVERAGE(D13:D20)</f>
        <v>3.07125</v>
      </c>
      <c r="G21">
        <f>SUM(G13:G20)</f>
        <v>0.44093334555280261</v>
      </c>
      <c r="I21">
        <f>SUM(I13:I20)</f>
        <v>12.546600000000002</v>
      </c>
      <c r="K21">
        <f>SUM(K13:K20)</f>
        <v>9.308087500000001</v>
      </c>
    </row>
    <row r="24" spans="1:11">
      <c r="B24" s="7" t="s">
        <v>31</v>
      </c>
      <c r="C24" s="6">
        <v>1</v>
      </c>
      <c r="G24" t="s">
        <v>32</v>
      </c>
      <c r="H24">
        <f>1-(G21/I21)</f>
        <v>0.96485634789083874</v>
      </c>
    </row>
    <row r="25" spans="1:11">
      <c r="B25" s="8" t="s">
        <v>33</v>
      </c>
      <c r="C25" s="6">
        <v>7</v>
      </c>
      <c r="G25" t="s">
        <v>34</v>
      </c>
      <c r="H25">
        <f>1-(G21/K21)</f>
        <v>0.95262900724205668</v>
      </c>
    </row>
    <row r="26" spans="1:11">
      <c r="B26" s="9" t="s">
        <v>35</v>
      </c>
      <c r="C26" s="6">
        <v>0</v>
      </c>
      <c r="G26" t="s">
        <v>36</v>
      </c>
      <c r="H26">
        <f>SQRT(G21/8)</f>
        <v>0.23476939364853402</v>
      </c>
    </row>
    <row r="27" spans="1:11">
      <c r="B27" s="10" t="s">
        <v>37</v>
      </c>
      <c r="C27" s="6">
        <v>0</v>
      </c>
    </row>
  </sheetData>
  <pageMargins left="0.7" right="0.7" top="0.75" bottom="0.75" header="0.3" footer="0.3"/>
  <pageSetup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Biological Activity</vt:lpstr>
      <vt:lpstr>CLASSIFICATION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 5559</cp:lastModifiedBy>
  <dcterms:created xsi:type="dcterms:W3CDTF">2021-07-26T05:02:16Z</dcterms:created>
  <dcterms:modified xsi:type="dcterms:W3CDTF">2021-07-29T04:34:02Z</dcterms:modified>
</cp:coreProperties>
</file>