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25" windowWidth="19815" windowHeight="7365"/>
  </bookViews>
  <sheets>
    <sheet name="Biological Activity" sheetId="1" r:id="rId1"/>
    <sheet name="CLASSIFICATION" sheetId="2" r:id="rId2"/>
  </sheets>
  <calcPr calcId="124519"/>
</workbook>
</file>

<file path=xl/calcChain.xml><?xml version="1.0" encoding="utf-8"?>
<calcChain xmlns="http://schemas.openxmlformats.org/spreadsheetml/2006/main">
  <c r="D22" i="2"/>
  <c r="J21"/>
  <c r="K21" s="1"/>
  <c r="F21"/>
  <c r="G21" s="1"/>
  <c r="K20"/>
  <c r="J20"/>
  <c r="H20"/>
  <c r="I20" s="1"/>
  <c r="G20"/>
  <c r="F20"/>
  <c r="J19"/>
  <c r="K19" s="1"/>
  <c r="F19"/>
  <c r="G19" s="1"/>
  <c r="K18"/>
  <c r="J18"/>
  <c r="H18"/>
  <c r="I18" s="1"/>
  <c r="F18"/>
  <c r="G18" s="1"/>
  <c r="J17"/>
  <c r="K17" s="1"/>
  <c r="F17"/>
  <c r="G17" s="1"/>
  <c r="K16"/>
  <c r="J16"/>
  <c r="H16"/>
  <c r="I16" s="1"/>
  <c r="F16"/>
  <c r="G16" s="1"/>
  <c r="J15"/>
  <c r="K15" s="1"/>
  <c r="F15"/>
  <c r="G15" s="1"/>
  <c r="K14"/>
  <c r="J14"/>
  <c r="H14"/>
  <c r="I14" s="1"/>
  <c r="F14"/>
  <c r="G14" s="1"/>
  <c r="J13"/>
  <c r="K13" s="1"/>
  <c r="F13"/>
  <c r="G13" s="1"/>
  <c r="D10"/>
  <c r="H21" s="1"/>
  <c r="I21" s="1"/>
  <c r="G22" l="1"/>
  <c r="H27" s="1"/>
  <c r="H26"/>
  <c r="K22"/>
  <c r="H13"/>
  <c r="I13" s="1"/>
  <c r="H15"/>
  <c r="I15" s="1"/>
  <c r="H17"/>
  <c r="I17" s="1"/>
  <c r="H19"/>
  <c r="I19" s="1"/>
  <c r="I22" l="1"/>
  <c r="H25" s="1"/>
</calcChain>
</file>

<file path=xl/sharedStrings.xml><?xml version="1.0" encoding="utf-8"?>
<sst xmlns="http://schemas.openxmlformats.org/spreadsheetml/2006/main" count="44" uniqueCount="40">
  <si>
    <t>ID</t>
  </si>
  <si>
    <t>Yeuc(Test)</t>
  </si>
  <si>
    <t>Ygk(Test)</t>
  </si>
  <si>
    <t>Ylk(Test)</t>
  </si>
  <si>
    <t>Sigma value</t>
  </si>
  <si>
    <t>No.of similar training compounds</t>
  </si>
  <si>
    <t>Gamma value</t>
  </si>
  <si>
    <t>Compounds(Euc)</t>
  </si>
  <si>
    <t>Compounds(Gauss)</t>
  </si>
  <si>
    <t>Compounds(Laplacian)</t>
  </si>
  <si>
    <t>Dist.threshold</t>
  </si>
  <si>
    <t>Sim.threshold</t>
  </si>
  <si>
    <t>Q2f1=</t>
  </si>
  <si>
    <t>Q2f2=</t>
  </si>
  <si>
    <t>RMSEP=</t>
  </si>
  <si>
    <t>Compounds</t>
  </si>
  <si>
    <t>&lt;2</t>
  </si>
  <si>
    <t>signifies</t>
  </si>
  <si>
    <t>only</t>
  </si>
  <si>
    <t>one or zero</t>
  </si>
  <si>
    <t>compounds</t>
  </si>
  <si>
    <t>in the</t>
  </si>
  <si>
    <t>Threshold</t>
  </si>
  <si>
    <t>value</t>
  </si>
  <si>
    <t>Sl. Nos.</t>
  </si>
  <si>
    <t>ΔHMe+</t>
  </si>
  <si>
    <t>Me+</t>
  </si>
  <si>
    <t>Exp log(EC50)-1</t>
  </si>
  <si>
    <t>PREDICTION</t>
  </si>
  <si>
    <t>RESIDUAL</t>
  </si>
  <si>
    <t>SQUARED RESIDUAL</t>
  </si>
  <si>
    <t>GK</t>
  </si>
  <si>
    <t>LK</t>
  </si>
  <si>
    <t>Q2F1</t>
  </si>
  <si>
    <t>TP</t>
  </si>
  <si>
    <t>Q2F2</t>
  </si>
  <si>
    <t>TN</t>
  </si>
  <si>
    <t>RMSEp</t>
  </si>
  <si>
    <t>FP</t>
  </si>
  <si>
    <t>FN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</si>
</sst>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7"/>
  <sheetViews>
    <sheetView tabSelected="1" workbookViewId="0">
      <selection activeCell="D2" sqref="D2:E11"/>
    </sheetView>
  </sheetViews>
  <sheetFormatPr defaultRowHeight="15"/>
  <sheetData>
    <row r="2" spans="2:13">
      <c r="B2" t="s">
        <v>0</v>
      </c>
      <c r="C2" t="s">
        <v>1</v>
      </c>
      <c r="D2" s="10" t="s">
        <v>2</v>
      </c>
      <c r="E2" s="10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2:13">
      <c r="B3">
        <v>11</v>
      </c>
      <c r="C3">
        <v>2.728756432501025</v>
      </c>
      <c r="D3" s="10">
        <v>2.8205470647041193</v>
      </c>
      <c r="E3" s="10">
        <v>2.8148218986739009</v>
      </c>
      <c r="F3">
        <v>0.5</v>
      </c>
      <c r="G3">
        <v>8</v>
      </c>
      <c r="H3">
        <v>2</v>
      </c>
      <c r="I3">
        <v>6</v>
      </c>
      <c r="J3">
        <v>8</v>
      </c>
      <c r="K3">
        <v>8</v>
      </c>
      <c r="L3">
        <v>0.5</v>
      </c>
      <c r="M3">
        <v>0</v>
      </c>
    </row>
    <row r="4" spans="2:13">
      <c r="B4">
        <v>12</v>
      </c>
      <c r="C4">
        <v>2.8047451489585615</v>
      </c>
      <c r="D4" s="10">
        <v>2.9009465410496498</v>
      </c>
      <c r="E4" s="10">
        <v>2.8201643191193075</v>
      </c>
      <c r="I4">
        <v>7</v>
      </c>
      <c r="J4">
        <v>8</v>
      </c>
      <c r="K4">
        <v>8</v>
      </c>
    </row>
    <row r="5" spans="2:13">
      <c r="B5">
        <v>1</v>
      </c>
      <c r="C5">
        <v>2.5396294814460192</v>
      </c>
      <c r="D5" s="10">
        <v>2.0105306378181096</v>
      </c>
      <c r="E5" s="10">
        <v>2.033796115647756</v>
      </c>
      <c r="I5">
        <v>7</v>
      </c>
      <c r="J5">
        <v>8</v>
      </c>
      <c r="K5">
        <v>8</v>
      </c>
    </row>
    <row r="6" spans="2:13">
      <c r="B6">
        <v>4</v>
      </c>
      <c r="C6">
        <v>2.4440400163502676</v>
      </c>
      <c r="D6" s="10">
        <v>2.0100909260348079</v>
      </c>
      <c r="E6" s="10">
        <v>2.0160075015440539</v>
      </c>
      <c r="I6">
        <v>6</v>
      </c>
      <c r="J6">
        <v>8</v>
      </c>
      <c r="K6">
        <v>8</v>
      </c>
    </row>
    <row r="7" spans="2:13">
      <c r="B7">
        <v>15</v>
      </c>
      <c r="C7">
        <v>3.2415923262538335</v>
      </c>
      <c r="D7" s="10">
        <v>3.5099952379645356</v>
      </c>
      <c r="E7" s="10">
        <v>3.507747723436053</v>
      </c>
      <c r="I7">
        <v>3</v>
      </c>
      <c r="J7">
        <v>8</v>
      </c>
      <c r="K7">
        <v>8</v>
      </c>
    </row>
    <row r="8" spans="2:13">
      <c r="B8">
        <v>3</v>
      </c>
      <c r="C8">
        <v>2.5702446886985979</v>
      </c>
      <c r="D8" s="10">
        <v>2.0373507926805856</v>
      </c>
      <c r="E8" s="10">
        <v>2.2348017168568699</v>
      </c>
      <c r="I8">
        <v>7</v>
      </c>
      <c r="J8">
        <v>8</v>
      </c>
      <c r="K8">
        <v>8</v>
      </c>
    </row>
    <row r="9" spans="2:13">
      <c r="B9">
        <v>7</v>
      </c>
      <c r="C9">
        <v>2.6950142101043593</v>
      </c>
      <c r="D9" s="10">
        <v>2.6830902128714853</v>
      </c>
      <c r="E9" s="10">
        <v>2.6904355637667821</v>
      </c>
      <c r="I9">
        <v>6</v>
      </c>
      <c r="J9">
        <v>8</v>
      </c>
      <c r="K9">
        <v>8</v>
      </c>
    </row>
    <row r="10" spans="2:13">
      <c r="B10">
        <v>14</v>
      </c>
      <c r="C10">
        <v>2.9797742006239192</v>
      </c>
      <c r="D10" s="10">
        <v>3.5099480513171915</v>
      </c>
      <c r="E10" s="10">
        <v>3.5015470467673757</v>
      </c>
      <c r="I10">
        <v>6</v>
      </c>
      <c r="J10">
        <v>8</v>
      </c>
      <c r="K10">
        <v>8</v>
      </c>
    </row>
    <row r="11" spans="2:13">
      <c r="B11">
        <v>16</v>
      </c>
      <c r="C11">
        <v>3.0143161924946482</v>
      </c>
      <c r="D11" s="10">
        <v>3.5099801145411131</v>
      </c>
      <c r="E11" s="10">
        <v>3.5051390822514175</v>
      </c>
      <c r="I11">
        <v>5</v>
      </c>
      <c r="J11">
        <v>8</v>
      </c>
      <c r="K11">
        <v>8</v>
      </c>
    </row>
    <row r="13" spans="2:13">
      <c r="B13" t="s">
        <v>12</v>
      </c>
      <c r="C13">
        <v>0.58659587200720864</v>
      </c>
      <c r="D13">
        <v>0.91207632856491538</v>
      </c>
      <c r="E13">
        <v>0.91065455952132002</v>
      </c>
    </row>
    <row r="14" spans="2:13">
      <c r="B14" t="s">
        <v>13</v>
      </c>
      <c r="C14">
        <v>0.5865917475171738</v>
      </c>
      <c r="D14">
        <v>0.91207545135958012</v>
      </c>
      <c r="E14">
        <v>0.91065366813114279</v>
      </c>
    </row>
    <row r="15" spans="2:13">
      <c r="B15" t="s">
        <v>14</v>
      </c>
      <c r="C15">
        <v>0.36753838435242997</v>
      </c>
      <c r="D15">
        <v>0.16949941544330713</v>
      </c>
      <c r="E15">
        <v>0.17086436408709199</v>
      </c>
    </row>
    <row r="17" spans="2:10">
      <c r="B17" t="s">
        <v>15</v>
      </c>
      <c r="C17" t="s">
        <v>16</v>
      </c>
      <c r="D17" t="s">
        <v>17</v>
      </c>
      <c r="E17" t="s">
        <v>18</v>
      </c>
      <c r="F17" t="s">
        <v>19</v>
      </c>
      <c r="G17" t="s">
        <v>20</v>
      </c>
      <c r="H17" t="s">
        <v>21</v>
      </c>
      <c r="I17" t="s">
        <v>22</v>
      </c>
      <c r="J17" t="s">
        <v>23</v>
      </c>
    </row>
  </sheetData>
  <pageMargins left="0.7" right="0.7" top="0.75" bottom="0.75" header="0.3" footer="0.3"/>
  <pageSetup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E34" sqref="E34"/>
    </sheetView>
  </sheetViews>
  <sheetFormatPr defaultRowHeight="15"/>
  <cols>
    <col min="1" max="1" width="7.5703125" bestFit="1" customWidth="1"/>
    <col min="2" max="2" width="8" bestFit="1" customWidth="1"/>
    <col min="3" max="3" width="4.85546875" bestFit="1" customWidth="1"/>
    <col min="4" max="4" width="14.7109375" bestFit="1" customWidth="1"/>
    <col min="5" max="5" width="12" bestFit="1" customWidth="1"/>
    <col min="6" max="6" width="12.7109375" bestFit="1" customWidth="1"/>
    <col min="7" max="7" width="18.5703125" bestFit="1" customWidth="1"/>
    <col min="8" max="9" width="12" bestFit="1" customWidth="1"/>
    <col min="10" max="10" width="12.7109375" bestFit="1" customWidth="1"/>
    <col min="11" max="11" width="12" bestFit="1" customWidth="1"/>
  </cols>
  <sheetData>
    <row r="1" spans="1:11">
      <c r="A1" t="s">
        <v>24</v>
      </c>
      <c r="B1" t="s">
        <v>25</v>
      </c>
      <c r="C1" t="s">
        <v>26</v>
      </c>
      <c r="D1" t="s">
        <v>27</v>
      </c>
    </row>
    <row r="2" spans="1:11">
      <c r="A2">
        <v>2</v>
      </c>
      <c r="B2">
        <v>1717.32</v>
      </c>
      <c r="C2">
        <v>4</v>
      </c>
      <c r="D2">
        <v>2.0099999999999998</v>
      </c>
    </row>
    <row r="3" spans="1:11">
      <c r="A3">
        <v>6</v>
      </c>
      <c r="B3">
        <v>1187.83</v>
      </c>
      <c r="C3">
        <v>3</v>
      </c>
      <c r="D3">
        <v>2.4900000000000002</v>
      </c>
    </row>
    <row r="4" spans="1:11">
      <c r="A4">
        <v>13</v>
      </c>
      <c r="B4">
        <v>1097.73</v>
      </c>
      <c r="C4">
        <v>3</v>
      </c>
      <c r="D4">
        <v>3.14</v>
      </c>
    </row>
    <row r="5" spans="1:11">
      <c r="A5">
        <v>5</v>
      </c>
      <c r="B5">
        <v>1408.29</v>
      </c>
      <c r="C5">
        <v>3</v>
      </c>
      <c r="D5">
        <v>2.29</v>
      </c>
    </row>
    <row r="6" spans="1:11">
      <c r="A6">
        <v>17</v>
      </c>
      <c r="B6">
        <v>601.79999999999995</v>
      </c>
      <c r="C6">
        <v>2</v>
      </c>
      <c r="D6">
        <v>3.51</v>
      </c>
    </row>
    <row r="7" spans="1:11">
      <c r="A7">
        <v>8</v>
      </c>
      <c r="B7">
        <v>1233.06</v>
      </c>
      <c r="C7">
        <v>3</v>
      </c>
      <c r="D7">
        <v>2.64</v>
      </c>
    </row>
    <row r="8" spans="1:11">
      <c r="A8">
        <v>9</v>
      </c>
      <c r="B8">
        <v>1271.1300000000001</v>
      </c>
      <c r="C8">
        <v>3</v>
      </c>
      <c r="D8">
        <v>2.81</v>
      </c>
    </row>
    <row r="9" spans="1:11">
      <c r="A9">
        <v>10</v>
      </c>
      <c r="B9">
        <v>1137.4000000000001</v>
      </c>
      <c r="C9">
        <v>3</v>
      </c>
      <c r="D9">
        <v>2.82</v>
      </c>
    </row>
    <row r="10" spans="1:11">
      <c r="D10">
        <f>AVERAGE(D2:D9)</f>
        <v>2.7137499999999997</v>
      </c>
    </row>
    <row r="12" spans="1:11">
      <c r="A12" t="s">
        <v>24</v>
      </c>
      <c r="B12" t="s">
        <v>25</v>
      </c>
      <c r="C12" t="s">
        <v>26</v>
      </c>
      <c r="D12" t="s">
        <v>27</v>
      </c>
      <c r="E12" t="s">
        <v>28</v>
      </c>
      <c r="F12" t="s">
        <v>29</v>
      </c>
      <c r="G12" t="s">
        <v>30</v>
      </c>
    </row>
    <row r="13" spans="1:11">
      <c r="A13">
        <v>11</v>
      </c>
      <c r="B13">
        <v>1017.22</v>
      </c>
      <c r="C13">
        <v>3</v>
      </c>
      <c r="D13" s="2">
        <v>2.87</v>
      </c>
      <c r="E13" s="2">
        <v>2.8205470647041193</v>
      </c>
      <c r="F13">
        <f>D13-E13</f>
        <v>4.9452935295880796E-2</v>
      </c>
      <c r="G13">
        <f>F13^2</f>
        <v>2.4455928093785727E-3</v>
      </c>
      <c r="H13">
        <f>D13-D$10</f>
        <v>0.15625000000000044</v>
      </c>
      <c r="I13">
        <f>H13^2</f>
        <v>2.4414062500000139E-2</v>
      </c>
      <c r="J13">
        <f>D13-D$22</f>
        <v>0.15444444444444461</v>
      </c>
      <c r="K13">
        <f>J13^2</f>
        <v>2.3853086419753138E-2</v>
      </c>
    </row>
    <row r="14" spans="1:11">
      <c r="A14">
        <v>12</v>
      </c>
      <c r="B14">
        <v>837.15</v>
      </c>
      <c r="C14">
        <v>3</v>
      </c>
      <c r="D14" s="2">
        <v>2.87</v>
      </c>
      <c r="E14" s="2">
        <v>2.9009465410496498</v>
      </c>
      <c r="F14">
        <f t="shared" ref="F14:F21" si="0">D14-E14</f>
        <v>-3.0946541049649667E-2</v>
      </c>
      <c r="G14">
        <f t="shared" ref="G14:G21" si="1">F14^2</f>
        <v>9.5768840293765194E-4</v>
      </c>
      <c r="H14">
        <f t="shared" ref="H14:H21" si="2">D14-D$10</f>
        <v>0.15625000000000044</v>
      </c>
      <c r="I14">
        <f t="shared" ref="I14:I21" si="3">H14^2</f>
        <v>2.4414062500000139E-2</v>
      </c>
      <c r="J14">
        <f t="shared" ref="J14:J21" si="4">D14-D$22</f>
        <v>0.15444444444444461</v>
      </c>
      <c r="K14">
        <f t="shared" ref="K14:K21" si="5">J14^2</f>
        <v>2.3853086419753138E-2</v>
      </c>
    </row>
    <row r="15" spans="1:11">
      <c r="A15">
        <v>1</v>
      </c>
      <c r="B15">
        <v>1575.73</v>
      </c>
      <c r="C15">
        <v>4</v>
      </c>
      <c r="D15" s="3">
        <v>1.74</v>
      </c>
      <c r="E15" s="3">
        <v>2.0105306378181096</v>
      </c>
      <c r="F15">
        <f t="shared" si="0"/>
        <v>-0.2705306378181096</v>
      </c>
      <c r="G15">
        <f t="shared" si="1"/>
        <v>7.3186825998273197E-2</v>
      </c>
      <c r="H15">
        <f t="shared" si="2"/>
        <v>-0.97374999999999967</v>
      </c>
      <c r="I15">
        <f t="shared" si="3"/>
        <v>0.94818906249999935</v>
      </c>
      <c r="J15">
        <f t="shared" si="4"/>
        <v>-0.97555555555555551</v>
      </c>
      <c r="K15">
        <f t="shared" si="5"/>
        <v>0.95170864197530858</v>
      </c>
    </row>
    <row r="16" spans="1:11">
      <c r="A16">
        <v>4</v>
      </c>
      <c r="B16">
        <v>1686.38</v>
      </c>
      <c r="C16">
        <v>4</v>
      </c>
      <c r="D16" s="3">
        <v>2.2000000000000002</v>
      </c>
      <c r="E16" s="3">
        <v>2.0100909260348079</v>
      </c>
      <c r="F16">
        <f t="shared" si="0"/>
        <v>0.1899090739651923</v>
      </c>
      <c r="G16">
        <f t="shared" si="1"/>
        <v>3.6065456374316879E-2</v>
      </c>
      <c r="H16">
        <f t="shared" si="2"/>
        <v>-0.51374999999999948</v>
      </c>
      <c r="I16">
        <f t="shared" si="3"/>
        <v>0.26393906249999949</v>
      </c>
      <c r="J16">
        <f t="shared" si="4"/>
        <v>-0.51555555555555532</v>
      </c>
      <c r="K16">
        <f t="shared" si="5"/>
        <v>0.26579753086419727</v>
      </c>
    </row>
    <row r="17" spans="1:11">
      <c r="A17">
        <v>15</v>
      </c>
      <c r="B17">
        <v>596.70000000000005</v>
      </c>
      <c r="C17">
        <v>2</v>
      </c>
      <c r="D17" s="2">
        <v>3.45</v>
      </c>
      <c r="E17" s="2">
        <v>3.5099952379645356</v>
      </c>
      <c r="F17">
        <f t="shared" si="0"/>
        <v>-5.9995237964535431E-2</v>
      </c>
      <c r="G17">
        <f t="shared" si="1"/>
        <v>3.5994285784212332E-3</v>
      </c>
      <c r="H17">
        <f t="shared" si="2"/>
        <v>0.73625000000000052</v>
      </c>
      <c r="I17">
        <f t="shared" si="3"/>
        <v>0.54206406250000072</v>
      </c>
      <c r="J17">
        <f t="shared" si="4"/>
        <v>0.73444444444444468</v>
      </c>
      <c r="K17">
        <f t="shared" si="5"/>
        <v>0.53940864197530902</v>
      </c>
    </row>
    <row r="18" spans="1:11">
      <c r="A18">
        <v>3</v>
      </c>
      <c r="B18">
        <v>1357.66</v>
      </c>
      <c r="C18">
        <v>4</v>
      </c>
      <c r="D18" s="3">
        <v>2.15</v>
      </c>
      <c r="E18" s="3">
        <v>2.0373507926805856</v>
      </c>
      <c r="F18">
        <f t="shared" si="0"/>
        <v>0.1126492073194143</v>
      </c>
      <c r="G18">
        <f t="shared" si="1"/>
        <v>1.2689843909692385E-2</v>
      </c>
      <c r="H18">
        <f t="shared" si="2"/>
        <v>-0.56374999999999975</v>
      </c>
      <c r="I18">
        <f t="shared" si="3"/>
        <v>0.31781406249999972</v>
      </c>
      <c r="J18">
        <f t="shared" si="4"/>
        <v>-0.56555555555555559</v>
      </c>
      <c r="K18">
        <f t="shared" si="5"/>
        <v>0.31985308641975313</v>
      </c>
    </row>
    <row r="19" spans="1:11">
      <c r="A19">
        <v>7</v>
      </c>
      <c r="B19">
        <v>1268.7</v>
      </c>
      <c r="C19">
        <v>3</v>
      </c>
      <c r="D19" s="3">
        <v>2.5099999999999998</v>
      </c>
      <c r="E19" s="3">
        <v>2.6830902128714853</v>
      </c>
      <c r="F19">
        <f t="shared" si="0"/>
        <v>-0.17309021287148552</v>
      </c>
      <c r="G19">
        <f t="shared" si="1"/>
        <v>2.9960221791896169E-2</v>
      </c>
      <c r="H19">
        <f t="shared" si="2"/>
        <v>-0.20374999999999988</v>
      </c>
      <c r="I19">
        <f t="shared" si="3"/>
        <v>4.1514062499999949E-2</v>
      </c>
      <c r="J19">
        <f t="shared" si="4"/>
        <v>-0.20555555555555571</v>
      </c>
      <c r="K19">
        <f t="shared" si="5"/>
        <v>4.2253086419753151E-2</v>
      </c>
    </row>
    <row r="20" spans="1:11">
      <c r="A20">
        <v>14</v>
      </c>
      <c r="B20">
        <v>706.25</v>
      </c>
      <c r="C20">
        <v>2</v>
      </c>
      <c r="D20" s="2">
        <v>3.2</v>
      </c>
      <c r="E20" s="2">
        <v>3.5099480513171915</v>
      </c>
      <c r="F20">
        <f t="shared" si="0"/>
        <v>-0.30994805131719128</v>
      </c>
      <c r="G20">
        <f t="shared" si="1"/>
        <v>9.606779451532424E-2</v>
      </c>
      <c r="H20">
        <f t="shared" si="2"/>
        <v>0.48625000000000052</v>
      </c>
      <c r="I20">
        <f t="shared" si="3"/>
        <v>0.23643906250000049</v>
      </c>
      <c r="J20">
        <f t="shared" si="4"/>
        <v>0.48444444444444468</v>
      </c>
      <c r="K20">
        <f t="shared" si="5"/>
        <v>0.23468641975308666</v>
      </c>
    </row>
    <row r="21" spans="1:11">
      <c r="A21">
        <v>16</v>
      </c>
      <c r="B21">
        <v>662.44</v>
      </c>
      <c r="C21">
        <v>2</v>
      </c>
      <c r="D21" s="2">
        <v>3.45</v>
      </c>
      <c r="E21" s="2">
        <v>3.5099801145411131</v>
      </c>
      <c r="F21">
        <f t="shared" si="0"/>
        <v>-5.9980114541112961E-2</v>
      </c>
      <c r="G21">
        <f t="shared" si="1"/>
        <v>3.5976141403650306E-3</v>
      </c>
      <c r="H21">
        <f t="shared" si="2"/>
        <v>0.73625000000000052</v>
      </c>
      <c r="I21">
        <f t="shared" si="3"/>
        <v>0.54206406250000072</v>
      </c>
      <c r="J21">
        <f t="shared" si="4"/>
        <v>0.73444444444444468</v>
      </c>
      <c r="K21">
        <f t="shared" si="5"/>
        <v>0.53940864197530902</v>
      </c>
    </row>
    <row r="22" spans="1:11">
      <c r="D22">
        <f>AVERAGE(D13:D21)</f>
        <v>2.7155555555555555</v>
      </c>
      <c r="G22">
        <f>SUM(G13:G21)</f>
        <v>0.25857046652060539</v>
      </c>
      <c r="I22">
        <f>SUM(I13:I21)</f>
        <v>2.9408515625000007</v>
      </c>
      <c r="K22">
        <f>SUM(K13:K21)</f>
        <v>2.9408222222222227</v>
      </c>
    </row>
    <row r="25" spans="1:11">
      <c r="B25" s="4"/>
      <c r="C25" s="5" t="s">
        <v>31</v>
      </c>
      <c r="D25" s="5" t="s">
        <v>32</v>
      </c>
      <c r="G25" s="1" t="s">
        <v>33</v>
      </c>
      <c r="H25" s="1">
        <f>1-(G22/I22)</f>
        <v>0.91207632856491538</v>
      </c>
    </row>
    <row r="26" spans="1:11">
      <c r="B26" s="6" t="s">
        <v>34</v>
      </c>
      <c r="C26" s="5">
        <v>5</v>
      </c>
      <c r="D26" s="5">
        <v>5</v>
      </c>
      <c r="G26" s="1" t="s">
        <v>35</v>
      </c>
      <c r="H26" s="1">
        <f>1-(G22/K22)</f>
        <v>0.91207545135958012</v>
      </c>
    </row>
    <row r="27" spans="1:11">
      <c r="B27" s="7" t="s">
        <v>36</v>
      </c>
      <c r="C27" s="5">
        <v>4</v>
      </c>
      <c r="D27" s="5">
        <v>4</v>
      </c>
      <c r="G27" s="1" t="s">
        <v>37</v>
      </c>
      <c r="H27" s="1">
        <f>SQRT(G22/9)</f>
        <v>0.16949941544330713</v>
      </c>
    </row>
    <row r="28" spans="1:11">
      <c r="B28" s="8" t="s">
        <v>38</v>
      </c>
      <c r="C28" s="5">
        <v>0</v>
      </c>
      <c r="D28" s="5">
        <v>0</v>
      </c>
    </row>
    <row r="29" spans="1:11">
      <c r="B29" s="9" t="s">
        <v>39</v>
      </c>
      <c r="C29" s="5">
        <v>0</v>
      </c>
      <c r="D29" s="5">
        <v>0</v>
      </c>
    </row>
  </sheetData>
  <pageMargins left="0.7" right="0.7" top="0.75" bottom="0.75" header="0.3" footer="0.3"/>
  <pageSetup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Biological Activity</vt:lpstr>
      <vt:lpstr>CLASSIFICATION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 5559</cp:lastModifiedBy>
  <dcterms:created xsi:type="dcterms:W3CDTF">2021-07-20T06:04:53Z</dcterms:created>
  <dcterms:modified xsi:type="dcterms:W3CDTF">2021-07-29T04:33:21Z</dcterms:modified>
</cp:coreProperties>
</file>