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7bd94a60da68bc/Escritorio/Correciones articulo/material Suplementario/"/>
    </mc:Choice>
  </mc:AlternateContent>
  <xr:revisionPtr revIDLastSave="2" documentId="8_{1394BA92-075E-4B4A-ABCD-282BD287559F}" xr6:coauthVersionLast="46" xr6:coauthVersionMax="46" xr10:uidLastSave="{E1340E4C-6C65-4F92-A32B-D2EAEE2EC61B}"/>
  <bookViews>
    <workbookView xWindow="-108" yWindow="-108" windowWidth="23256" windowHeight="12576" xr2:uid="{A9DEBF9C-1CF3-4AD1-9824-D50B2C710CBD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E17" i="1"/>
  <c r="E16" i="1"/>
  <c r="E9" i="1"/>
  <c r="E8" i="1"/>
  <c r="E7" i="1"/>
  <c r="E6" i="1"/>
  <c r="E13" i="1"/>
  <c r="E14" i="1"/>
  <c r="E15" i="1"/>
  <c r="E5" i="1"/>
  <c r="E12" i="1"/>
  <c r="G5" i="1"/>
  <c r="H5" i="1"/>
  <c r="K5" i="1"/>
  <c r="L5" i="1"/>
  <c r="M5" i="1"/>
  <c r="K6" i="1"/>
  <c r="L6" i="1"/>
  <c r="K7" i="1"/>
  <c r="L7" i="1"/>
  <c r="K8" i="1"/>
  <c r="L8" i="1"/>
  <c r="K9" i="1"/>
  <c r="L9" i="1"/>
  <c r="G6" i="1"/>
  <c r="H6" i="1"/>
  <c r="G7" i="1"/>
  <c r="H7" i="1"/>
  <c r="G8" i="1"/>
  <c r="H8" i="1"/>
  <c r="G9" i="1"/>
  <c r="H9" i="1"/>
  <c r="M6" i="1"/>
  <c r="M7" i="1"/>
  <c r="M8" i="1"/>
  <c r="M9" i="1"/>
</calcChain>
</file>

<file path=xl/sharedStrings.xml><?xml version="1.0" encoding="utf-8"?>
<sst xmlns="http://schemas.openxmlformats.org/spreadsheetml/2006/main" count="34" uniqueCount="30">
  <si>
    <t>Glucose</t>
  </si>
  <si>
    <t>Acetate</t>
  </si>
  <si>
    <t>Unitary cost</t>
  </si>
  <si>
    <t>Coef. Mult</t>
  </si>
  <si>
    <t>Total Cost</t>
  </si>
  <si>
    <t>Propionate</t>
  </si>
  <si>
    <t xml:space="preserve">Citrate </t>
  </si>
  <si>
    <t>Glycerol</t>
  </si>
  <si>
    <t>Cost  (1g)</t>
  </si>
  <si>
    <t>Cost Tryptophan (1g)</t>
  </si>
  <si>
    <t>Yp/s (g substrate/g IAA)</t>
  </si>
  <si>
    <t>Y p/s (g tryptophan/g IAA)</t>
  </si>
  <si>
    <t>Coef. Mult2</t>
  </si>
  <si>
    <t>Unitary cost3</t>
  </si>
  <si>
    <t>Substrates</t>
  </si>
  <si>
    <t>Product</t>
  </si>
  <si>
    <t>Pack size (g)</t>
  </si>
  <si>
    <t>CAS-Number</t>
  </si>
  <si>
    <t>Price (USD)</t>
  </si>
  <si>
    <t>Cost (1g) (USD)</t>
  </si>
  <si>
    <t>6132-04-04*</t>
  </si>
  <si>
    <t>492-62-6*</t>
  </si>
  <si>
    <t>127-09-3*</t>
  </si>
  <si>
    <t>137-40-6*</t>
  </si>
  <si>
    <t>56-81-5*</t>
  </si>
  <si>
    <t>Glycerol**</t>
  </si>
  <si>
    <t>Tryotophan</t>
  </si>
  <si>
    <t>73-22-3*</t>
  </si>
  <si>
    <t>Supplementary material A :</t>
  </si>
  <si>
    <t>Calculation of the production cost of 1 g of IAA considering the costs of the substrates used.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</si>
</sst>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53340</xdr:rowOff>
    </xdr:from>
    <xdr:to>
      <xdr:col>4</xdr:col>
      <xdr:colOff>617220</xdr:colOff>
      <xdr:row>30</xdr:row>
      <xdr:rowOff>99060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31FCF6-51D9-44D4-9CEC-8256EB3E9ED2}"/>
            </a:ext>
          </a:extLst>
        </xdr:cNvPr>
        <xdr:cNvSpPr txBox="1"/>
      </xdr:nvSpPr>
      <xdr:spPr>
        <a:xfrm>
          <a:off x="0" y="3345180"/>
          <a:ext cx="3718560" cy="2240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*CAS-Number reported in Sigma &amp; Aldrich, USA</a:t>
          </a: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**Glycerol (CAS-Number: 56-81-5) is in a liquid state, so to calculate the cost of one g, the price of 1 ml and the density of this compound must be taken into account.</a:t>
          </a:r>
        </a:p>
        <a:p>
          <a:endParaRPr lang="es-MX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Calculation: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100 ml of glycerol costs $ 45.50</a:t>
          </a: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1ml </a:t>
          </a:r>
          <a:r>
            <a:rPr lang="es-MX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of glycerol costs  $2.197</a:t>
          </a:r>
        </a:p>
        <a:p>
          <a:r>
            <a:rPr lang="es-MX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Density: </a:t>
          </a:r>
          <a:r>
            <a:rPr lang="es-MX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1.26 g/cm³</a:t>
          </a:r>
          <a:endParaRPr lang="es-MX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MX" sz="1200">
              <a:latin typeface="Arial" panose="020B0604020202020204" pitchFamily="34" charset="0"/>
              <a:cs typeface="Arial" panose="020B0604020202020204" pitchFamily="34" charset="0"/>
            </a:rPr>
            <a:t>100ml/45.50/1.26=1.744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28222B-0286-43B6-905B-00EE037FC2CB}" name="Table3" displayName="Table3" ref="D4:M9" totalsRowShown="0" headerRowDxfId="11" dataDxfId="10">
  <autoFilter ref="D4:M9" xr:uid="{596FD270-2D3B-4F72-9BED-E0271149A2DA}"/>
  <tableColumns count="10">
    <tableColumn id="1" xr3:uid="{FCDA66F4-00CC-4E95-970D-A4171E8FC373}" name="Substrates" dataDxfId="9"/>
    <tableColumn id="2" xr3:uid="{CFF5F361-8FD6-49D9-AB8B-A2F0F5568AED}" name="Cost  (1g)" dataDxfId="8"/>
    <tableColumn id="3" xr3:uid="{F1E17E76-41BB-405D-89C8-FF813D79D7CF}" name="Yp/s (g substrate/g IAA)" dataDxfId="7"/>
    <tableColumn id="4" xr3:uid="{A2C5E2F2-1DD2-4D20-9F1E-610B4A39108A}" name="Coef. Mult" dataDxfId="6">
      <calculatedColumnFormula>2-F5</calculatedColumnFormula>
    </tableColumn>
    <tableColumn id="5" xr3:uid="{416AF5F0-4880-4972-A941-BBD304F1FCF6}" name="Unitary cost" dataDxfId="5">
      <calculatedColumnFormula>E5*G5</calculatedColumnFormula>
    </tableColumn>
    <tableColumn id="6" xr3:uid="{1B34F298-7094-41DB-8C07-66494E361040}" name="Cost Tryptophan (1g)" dataDxfId="4"/>
    <tableColumn id="7" xr3:uid="{F6C1E883-E3F6-4579-A995-E27342D968B2}" name="Y p/s (g tryptophan/g IAA)" dataDxfId="3"/>
    <tableColumn id="8" xr3:uid="{2FD7FD0E-267A-441D-8D0F-EE323638E11C}" name="Coef. Mult2" dataDxfId="2">
      <calculatedColumnFormula>2-J5</calculatedColumnFormula>
    </tableColumn>
    <tableColumn id="9" xr3:uid="{9F5C57D3-DAA8-43EE-992F-05596D83E980}" name="Unitary cost3" dataDxfId="1">
      <calculatedColumnFormula>I5*K5</calculatedColumnFormula>
    </tableColumn>
    <tableColumn id="10" xr3:uid="{7894C94B-24B6-4FE2-A520-94FFB66413DF}" name="Total Cost" dataDxfId="0">
      <calculatedColumnFormula>H5+L5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14F2F-0A45-4DE4-9D84-59DCCBBBD82E}">
  <dimension ref="A1:M17"/>
  <sheetViews>
    <sheetView tabSelected="1" topLeftCell="A4" workbookViewId="0">
      <selection activeCell="A2" sqref="A2:M2"/>
    </sheetView>
  </sheetViews>
  <sheetFormatPr defaultRowHeight="14.4" x14ac:dyDescent="0.3"/>
  <cols>
    <col min="1" max="1" width="11.33203125" customWidth="1"/>
    <col min="2" max="2" width="12" customWidth="1"/>
    <col min="3" max="3" width="11.21875" customWidth="1"/>
    <col min="4" max="4" width="10.6640625" customWidth="1"/>
    <col min="5" max="5" width="13.33203125" customWidth="1"/>
    <col min="6" max="6" width="24.21875" customWidth="1"/>
    <col min="7" max="7" width="13.21875" customWidth="1"/>
    <col min="8" max="8" width="13.6640625" customWidth="1"/>
    <col min="9" max="9" width="20.6640625" customWidth="1"/>
    <col min="10" max="10" width="25.21875" customWidth="1"/>
    <col min="11" max="11" width="12.77734375" customWidth="1"/>
    <col min="12" max="12" width="14" customWidth="1"/>
    <col min="13" max="13" width="11.21875" customWidth="1"/>
  </cols>
  <sheetData>
    <row r="1" spans="1:13" x14ac:dyDescent="0.3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3" x14ac:dyDescent="0.3">
      <c r="A2" s="8" t="s">
        <v>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 x14ac:dyDescent="0.3">
      <c r="D4" t="s">
        <v>14</v>
      </c>
      <c r="E4" s="1" t="s">
        <v>8</v>
      </c>
      <c r="F4" s="1" t="s">
        <v>10</v>
      </c>
      <c r="G4" s="1" t="s">
        <v>3</v>
      </c>
      <c r="H4" s="1" t="s">
        <v>2</v>
      </c>
      <c r="I4" s="1" t="s">
        <v>9</v>
      </c>
      <c r="J4" s="1" t="s">
        <v>11</v>
      </c>
      <c r="K4" s="1" t="s">
        <v>12</v>
      </c>
      <c r="L4" s="1" t="s">
        <v>13</v>
      </c>
      <c r="M4" s="1" t="s">
        <v>4</v>
      </c>
    </row>
    <row r="5" spans="1:13" ht="15.6" x14ac:dyDescent="0.3">
      <c r="D5" s="1" t="s">
        <v>0</v>
      </c>
      <c r="E5" s="5">
        <f>E12</f>
        <v>0.68</v>
      </c>
      <c r="F5" s="5">
        <v>0.59</v>
      </c>
      <c r="G5" s="5">
        <f>2-F5</f>
        <v>1.4100000000000001</v>
      </c>
      <c r="H5" s="6">
        <f>E5*G5</f>
        <v>0.95880000000000021</v>
      </c>
      <c r="I5" s="5">
        <f>E17</f>
        <v>16.399999999999999</v>
      </c>
      <c r="J5" s="5">
        <v>0.8</v>
      </c>
      <c r="K5" s="5">
        <f>2-J5</f>
        <v>1.2</v>
      </c>
      <c r="L5" s="5">
        <f>I5*K5</f>
        <v>19.679999999999996</v>
      </c>
      <c r="M5" s="6">
        <f>H5+L5</f>
        <v>20.638799999999996</v>
      </c>
    </row>
    <row r="6" spans="1:13" ht="15.6" x14ac:dyDescent="0.3">
      <c r="D6" s="1" t="s">
        <v>1</v>
      </c>
      <c r="E6" s="6">
        <f>E13</f>
        <v>0.12919999999999998</v>
      </c>
      <c r="F6" s="5">
        <v>0.38</v>
      </c>
      <c r="G6" s="5">
        <f t="shared" ref="G6:G9" si="0">2-F6</f>
        <v>1.62</v>
      </c>
      <c r="H6" s="6">
        <f t="shared" ref="H6:H9" si="1">E6*G6</f>
        <v>0.20930399999999999</v>
      </c>
      <c r="I6" s="5">
        <v>16.399999999999999</v>
      </c>
      <c r="J6" s="5">
        <v>0.88</v>
      </c>
      <c r="K6" s="5">
        <f t="shared" ref="K6:K9" si="2">2-J6</f>
        <v>1.1200000000000001</v>
      </c>
      <c r="L6" s="5">
        <f t="shared" ref="L6:L9" si="3">I6*K6</f>
        <v>18.367999999999999</v>
      </c>
      <c r="M6" s="6">
        <f t="shared" ref="M6:M9" si="4">H6+L6</f>
        <v>18.577303999999998</v>
      </c>
    </row>
    <row r="7" spans="1:13" ht="15.6" x14ac:dyDescent="0.3">
      <c r="D7" s="1" t="s">
        <v>5</v>
      </c>
      <c r="E7" s="5">
        <f>E14</f>
        <v>0.2</v>
      </c>
      <c r="F7" s="5">
        <v>0.5</v>
      </c>
      <c r="G7" s="5">
        <f t="shared" si="0"/>
        <v>1.5</v>
      </c>
      <c r="H7" s="6">
        <f t="shared" si="1"/>
        <v>0.30000000000000004</v>
      </c>
      <c r="I7" s="5">
        <v>16.399999999999999</v>
      </c>
      <c r="J7" s="5">
        <v>0.98</v>
      </c>
      <c r="K7" s="5">
        <f t="shared" si="2"/>
        <v>1.02</v>
      </c>
      <c r="L7" s="5">
        <f t="shared" si="3"/>
        <v>16.727999999999998</v>
      </c>
      <c r="M7" s="6">
        <f t="shared" si="4"/>
        <v>17.027999999999999</v>
      </c>
    </row>
    <row r="8" spans="1:13" ht="15.6" x14ac:dyDescent="0.3">
      <c r="D8" s="1" t="s">
        <v>6</v>
      </c>
      <c r="E8" s="5">
        <f>E15</f>
        <v>71</v>
      </c>
      <c r="F8" s="5">
        <v>0.51</v>
      </c>
      <c r="G8" s="5">
        <f t="shared" si="0"/>
        <v>1.49</v>
      </c>
      <c r="H8" s="6">
        <f t="shared" si="1"/>
        <v>105.79</v>
      </c>
      <c r="I8" s="5">
        <v>16.399999999999999</v>
      </c>
      <c r="J8" s="5">
        <v>0.94</v>
      </c>
      <c r="K8" s="5">
        <f t="shared" si="2"/>
        <v>1.06</v>
      </c>
      <c r="L8" s="5">
        <f t="shared" si="3"/>
        <v>17.384</v>
      </c>
      <c r="M8" s="6">
        <f t="shared" si="4"/>
        <v>123.17400000000001</v>
      </c>
    </row>
    <row r="9" spans="1:13" ht="15.6" x14ac:dyDescent="0.3">
      <c r="D9" s="1" t="s">
        <v>7</v>
      </c>
      <c r="E9" s="5">
        <f>E16</f>
        <v>1.74</v>
      </c>
      <c r="F9" s="5">
        <v>0.44</v>
      </c>
      <c r="G9" s="5">
        <f t="shared" si="0"/>
        <v>1.56</v>
      </c>
      <c r="H9" s="6">
        <f t="shared" si="1"/>
        <v>2.7143999999999999</v>
      </c>
      <c r="I9" s="5">
        <v>16.399999999999999</v>
      </c>
      <c r="J9" s="5">
        <v>0.84</v>
      </c>
      <c r="K9" s="5">
        <f t="shared" si="2"/>
        <v>1.1600000000000001</v>
      </c>
      <c r="L9" s="5">
        <f t="shared" si="3"/>
        <v>19.024000000000001</v>
      </c>
      <c r="M9" s="6">
        <f t="shared" si="4"/>
        <v>21.738400000000002</v>
      </c>
    </row>
    <row r="11" spans="1:13" x14ac:dyDescent="0.3">
      <c r="A11" s="1" t="s">
        <v>15</v>
      </c>
      <c r="B11" s="1" t="s">
        <v>17</v>
      </c>
      <c r="C11" s="1" t="s">
        <v>16</v>
      </c>
      <c r="D11" s="2" t="s">
        <v>18</v>
      </c>
      <c r="E11" s="1" t="s">
        <v>19</v>
      </c>
    </row>
    <row r="12" spans="1:13" ht="15.6" x14ac:dyDescent="0.3">
      <c r="A12" s="3" t="s">
        <v>0</v>
      </c>
      <c r="B12" s="5" t="s">
        <v>21</v>
      </c>
      <c r="C12" s="5">
        <v>25</v>
      </c>
      <c r="D12" s="5">
        <v>17</v>
      </c>
      <c r="E12" s="5">
        <f>D12/C12</f>
        <v>0.68</v>
      </c>
    </row>
    <row r="13" spans="1:13" ht="15.6" x14ac:dyDescent="0.3">
      <c r="A13" s="3" t="s">
        <v>1</v>
      </c>
      <c r="B13" s="5" t="s">
        <v>22</v>
      </c>
      <c r="C13" s="5">
        <v>250</v>
      </c>
      <c r="D13" s="5">
        <v>32.299999999999997</v>
      </c>
      <c r="E13" s="6">
        <f t="shared" ref="E13:E17" si="5">D13/C13</f>
        <v>0.12919999999999998</v>
      </c>
    </row>
    <row r="14" spans="1:13" ht="15.6" x14ac:dyDescent="0.3">
      <c r="A14" s="3" t="s">
        <v>5</v>
      </c>
      <c r="B14" s="5" t="s">
        <v>23</v>
      </c>
      <c r="C14" s="5">
        <v>100</v>
      </c>
      <c r="D14" s="5">
        <v>20</v>
      </c>
      <c r="E14" s="5">
        <f t="shared" si="5"/>
        <v>0.2</v>
      </c>
    </row>
    <row r="15" spans="1:13" ht="15.6" x14ac:dyDescent="0.3">
      <c r="A15" s="3" t="s">
        <v>6</v>
      </c>
      <c r="B15" s="7" t="s">
        <v>20</v>
      </c>
      <c r="C15" s="5">
        <v>1</v>
      </c>
      <c r="D15" s="5">
        <v>71</v>
      </c>
      <c r="E15" s="5">
        <f t="shared" si="5"/>
        <v>71</v>
      </c>
    </row>
    <row r="16" spans="1:13" ht="15.6" x14ac:dyDescent="0.3">
      <c r="A16" s="4" t="s">
        <v>25</v>
      </c>
      <c r="B16" s="5" t="s">
        <v>24</v>
      </c>
      <c r="C16" s="5">
        <v>1</v>
      </c>
      <c r="D16" s="5">
        <v>1.74</v>
      </c>
      <c r="E16" s="5">
        <f t="shared" si="5"/>
        <v>1.74</v>
      </c>
    </row>
    <row r="17" spans="1:5" ht="15.6" x14ac:dyDescent="0.3">
      <c r="A17" s="4" t="s">
        <v>26</v>
      </c>
      <c r="B17" s="5" t="s">
        <v>27</v>
      </c>
      <c r="C17" s="5">
        <v>1</v>
      </c>
      <c r="D17" s="5">
        <v>16.399999999999999</v>
      </c>
      <c r="E17" s="5">
        <f t="shared" si="5"/>
        <v>16.399999999999999</v>
      </c>
    </row>
  </sheetData>
  <mergeCells count="2">
    <mergeCell ref="A1:L1"/>
    <mergeCell ref="A2:M2"/>
  </mergeCells>
  <phoneticPr fontId="2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Castillo</dc:creator>
  <cp:lastModifiedBy>Freddy Castillo</cp:lastModifiedBy>
  <dcterms:created xsi:type="dcterms:W3CDTF">2021-03-19T06:53:58Z</dcterms:created>
  <dcterms:modified xsi:type="dcterms:W3CDTF">2021-04-14T03:35:57Z</dcterms:modified>
</cp:coreProperties>
</file>