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nda/Desktop/"/>
    </mc:Choice>
  </mc:AlternateContent>
  <xr:revisionPtr revIDLastSave="0" documentId="13_ncr:1_{A6820C88-1BE5-1240-B0D0-1A592F554184}" xr6:coauthVersionLast="47" xr6:coauthVersionMax="47" xr10:uidLastSave="{00000000-0000-0000-0000-000000000000}"/>
  <bookViews>
    <workbookView xWindow="12120" yWindow="3060" windowWidth="27640" windowHeight="16940" xr2:uid="{FEC9D13E-ACF9-714D-A804-3CF30F972692}"/>
  </bookViews>
  <sheets>
    <sheet name="Adsorption Energies and workfun" sheetId="1" r:id="rId1"/>
    <sheet name="Charge transfer" sheetId="2" r:id="rId2"/>
    <sheet name="Surface charge density" sheetId="3" r:id="rId3"/>
    <sheet name="Complex Enegies at 0K and 300K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8" i="2" l="1"/>
  <c r="H118" i="2"/>
  <c r="C118" i="2"/>
  <c r="N117" i="2"/>
  <c r="M117" i="2"/>
  <c r="H117" i="2"/>
  <c r="I117" i="2" s="1"/>
  <c r="D117" i="2"/>
  <c r="C117" i="2"/>
  <c r="M115" i="2"/>
  <c r="N115" i="2" s="1"/>
  <c r="I115" i="2"/>
  <c r="H115" i="2"/>
  <c r="C115" i="2"/>
  <c r="D115" i="2" s="1"/>
  <c r="M113" i="2"/>
  <c r="H113" i="2"/>
  <c r="C113" i="2"/>
  <c r="M112" i="2"/>
  <c r="H112" i="2"/>
  <c r="I111" i="2" s="1"/>
  <c r="C112" i="2"/>
  <c r="M111" i="2"/>
  <c r="N111" i="2" s="1"/>
  <c r="H111" i="2"/>
  <c r="C111" i="2"/>
  <c r="D111" i="2" s="1"/>
  <c r="M109" i="2"/>
  <c r="H109" i="2"/>
  <c r="C109" i="2"/>
  <c r="M108" i="2"/>
  <c r="N108" i="2" s="1"/>
  <c r="H108" i="2"/>
  <c r="I108" i="2" s="1"/>
  <c r="C108" i="2"/>
  <c r="D108" i="2" s="1"/>
  <c r="M106" i="2"/>
  <c r="N106" i="2" s="1"/>
  <c r="H106" i="2"/>
  <c r="I106" i="2" s="1"/>
  <c r="C106" i="2"/>
  <c r="D106" i="2" s="1"/>
  <c r="M104" i="2"/>
  <c r="H104" i="2"/>
  <c r="C104" i="2"/>
  <c r="M103" i="2"/>
  <c r="N103" i="2" s="1"/>
  <c r="I103" i="2"/>
  <c r="H103" i="2"/>
  <c r="C103" i="2"/>
  <c r="D103" i="2" s="1"/>
  <c r="M101" i="2"/>
  <c r="H101" i="2"/>
  <c r="C101" i="2"/>
  <c r="M100" i="2"/>
  <c r="H100" i="2"/>
  <c r="C100" i="2"/>
  <c r="M99" i="2"/>
  <c r="N99" i="2" s="1"/>
  <c r="I99" i="2"/>
  <c r="H99" i="2"/>
  <c r="C99" i="2"/>
  <c r="D99" i="2" s="1"/>
  <c r="M97" i="2"/>
  <c r="H97" i="2"/>
  <c r="C97" i="2"/>
  <c r="M96" i="2"/>
  <c r="N96" i="2" s="1"/>
  <c r="H96" i="2"/>
  <c r="I96" i="2" s="1"/>
  <c r="C96" i="2"/>
  <c r="D96" i="2" s="1"/>
  <c r="M94" i="2"/>
  <c r="N94" i="2" s="1"/>
  <c r="H94" i="2"/>
  <c r="I94" i="2" s="1"/>
  <c r="C94" i="2"/>
  <c r="D94" i="2" s="1"/>
  <c r="M92" i="2"/>
  <c r="N92" i="2" s="1"/>
  <c r="H92" i="2"/>
  <c r="I92" i="2" s="1"/>
  <c r="C92" i="2"/>
  <c r="D92" i="2" s="1"/>
  <c r="C62" i="2"/>
  <c r="D62" i="2"/>
  <c r="M88" i="2"/>
  <c r="H88" i="2"/>
  <c r="C88" i="2"/>
  <c r="N87" i="2"/>
  <c r="M87" i="2"/>
  <c r="H87" i="2"/>
  <c r="I87" i="2" s="1"/>
  <c r="D87" i="2"/>
  <c r="C87" i="2"/>
  <c r="N85" i="2"/>
  <c r="M85" i="2"/>
  <c r="I85" i="2"/>
  <c r="H85" i="2"/>
  <c r="D85" i="2"/>
  <c r="C85" i="2"/>
  <c r="M83" i="2"/>
  <c r="H83" i="2"/>
  <c r="C83" i="2"/>
  <c r="M82" i="2"/>
  <c r="H82" i="2"/>
  <c r="C82" i="2"/>
  <c r="N81" i="2"/>
  <c r="M81" i="2"/>
  <c r="I81" i="2"/>
  <c r="H81" i="2"/>
  <c r="D81" i="2"/>
  <c r="C81" i="2"/>
  <c r="M79" i="2"/>
  <c r="H79" i="2"/>
  <c r="C79" i="2"/>
  <c r="M78" i="2"/>
  <c r="N78" i="2" s="1"/>
  <c r="H78" i="2"/>
  <c r="I78" i="2" s="1"/>
  <c r="D78" i="2"/>
  <c r="C78" i="2"/>
  <c r="N76" i="2"/>
  <c r="M76" i="2"/>
  <c r="I76" i="2"/>
  <c r="H76" i="2"/>
  <c r="D76" i="2"/>
  <c r="C76" i="2"/>
  <c r="M74" i="2"/>
  <c r="H74" i="2"/>
  <c r="C74" i="2"/>
  <c r="M73" i="2"/>
  <c r="N73" i="2" s="1"/>
  <c r="H73" i="2"/>
  <c r="I73" i="2" s="1"/>
  <c r="C73" i="2"/>
  <c r="D73" i="2" s="1"/>
  <c r="M71" i="2"/>
  <c r="H71" i="2"/>
  <c r="C71" i="2"/>
  <c r="M70" i="2"/>
  <c r="H70" i="2"/>
  <c r="C70" i="2"/>
  <c r="M69" i="2"/>
  <c r="N69" i="2" s="1"/>
  <c r="H69" i="2"/>
  <c r="I69" i="2" s="1"/>
  <c r="C69" i="2"/>
  <c r="D69" i="2" s="1"/>
  <c r="M67" i="2"/>
  <c r="H67" i="2"/>
  <c r="C67" i="2"/>
  <c r="N66" i="2"/>
  <c r="M66" i="2"/>
  <c r="I66" i="2"/>
  <c r="H66" i="2"/>
  <c r="D66" i="2"/>
  <c r="C66" i="2"/>
  <c r="N64" i="2"/>
  <c r="M64" i="2"/>
  <c r="I64" i="2"/>
  <c r="H64" i="2"/>
  <c r="D64" i="2"/>
  <c r="C64" i="2"/>
  <c r="N62" i="2"/>
  <c r="M62" i="2"/>
  <c r="I62" i="2"/>
  <c r="H62" i="2"/>
</calcChain>
</file>

<file path=xl/sharedStrings.xml><?xml version="1.0" encoding="utf-8"?>
<sst xmlns="http://schemas.openxmlformats.org/spreadsheetml/2006/main" count="364" uniqueCount="24">
  <si>
    <t>AlN</t>
  </si>
  <si>
    <t>Cl</t>
  </si>
  <si>
    <t>H</t>
  </si>
  <si>
    <t>H2</t>
  </si>
  <si>
    <t>H2O</t>
  </si>
  <si>
    <t>HCl</t>
  </si>
  <si>
    <t>Na</t>
  </si>
  <si>
    <t>NaCl</t>
  </si>
  <si>
    <t>NaOH</t>
  </si>
  <si>
    <t>O</t>
  </si>
  <si>
    <t>OH</t>
  </si>
  <si>
    <t>GaN</t>
  </si>
  <si>
    <t>Si</t>
  </si>
  <si>
    <t>Without VdW</t>
  </si>
  <si>
    <t>With VdW</t>
  </si>
  <si>
    <t>Work Function</t>
  </si>
  <si>
    <t>Gain/Loss</t>
  </si>
  <si>
    <t>Totalgain/loss</t>
  </si>
  <si>
    <t>CL</t>
  </si>
  <si>
    <t>0K</t>
  </si>
  <si>
    <t>300K</t>
  </si>
  <si>
    <t>VdW</t>
  </si>
  <si>
    <t>Total energy (eV)</t>
  </si>
  <si>
    <t>Energies (eV)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</si>
</sst>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20"/>
      <color rgb="FF000000"/>
      <name val="Roboto"/>
    </font>
    <font>
      <sz val="20"/>
      <color theme="1"/>
      <name val="Roboto"/>
    </font>
    <font>
      <sz val="12"/>
      <color theme="1"/>
      <name val="Roboto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EB281-F9FC-DB4D-88B4-349546D89A05}">
  <dimension ref="A1:E34"/>
  <sheetViews>
    <sheetView tabSelected="1" topLeftCell="A22" zoomScaleNormal="100" workbookViewId="0">
      <selection activeCell="H7" sqref="H7"/>
    </sheetView>
  </sheetViews>
  <sheetFormatPr baseColWidth="10" defaultRowHeight="26" x14ac:dyDescent="0.2"/>
  <cols>
    <col min="1" max="1" width="21.83203125" style="6" bestFit="1" customWidth="1"/>
    <col min="2" max="2" width="22.1640625" style="6" bestFit="1" customWidth="1"/>
    <col min="3" max="3" width="24" style="9" customWidth="1"/>
    <col min="4" max="4" width="22.33203125" style="6" bestFit="1" customWidth="1"/>
    <col min="5" max="5" width="24" style="6" bestFit="1" customWidth="1"/>
    <col min="6" max="16384" width="10.83203125" style="6"/>
  </cols>
  <sheetData>
    <row r="1" spans="1:5" s="1" customFormat="1" x14ac:dyDescent="0.2">
      <c r="A1" s="1" t="s">
        <v>23</v>
      </c>
      <c r="B1" s="1" t="s">
        <v>13</v>
      </c>
      <c r="C1" s="1" t="s">
        <v>15</v>
      </c>
      <c r="D1" s="1" t="s">
        <v>14</v>
      </c>
      <c r="E1" s="1" t="s">
        <v>15</v>
      </c>
    </row>
    <row r="2" spans="1:5" s="3" customFormat="1" x14ac:dyDescent="0.2">
      <c r="A2" s="2" t="s">
        <v>0</v>
      </c>
      <c r="C2" s="4"/>
    </row>
    <row r="3" spans="1:5" x14ac:dyDescent="0.2">
      <c r="A3" s="5" t="s">
        <v>1</v>
      </c>
      <c r="B3" s="5">
        <v>-3.1480000000000001</v>
      </c>
      <c r="C3" s="6">
        <v>6.0864000000000003</v>
      </c>
      <c r="D3" s="6">
        <v>-2.9106372600000014</v>
      </c>
      <c r="E3" s="6">
        <v>4.0938999999999997</v>
      </c>
    </row>
    <row r="4" spans="1:5" x14ac:dyDescent="0.2">
      <c r="A4" s="5" t="s">
        <v>2</v>
      </c>
      <c r="B4" s="5">
        <v>-2.2080000000000002</v>
      </c>
      <c r="C4" s="6">
        <v>4.8313999999999995</v>
      </c>
      <c r="D4" s="6">
        <v>-1.9993270900000109</v>
      </c>
      <c r="E4" s="6">
        <v>2.9575</v>
      </c>
    </row>
    <row r="5" spans="1:5" x14ac:dyDescent="0.2">
      <c r="A5" s="5" t="s">
        <v>3</v>
      </c>
      <c r="B5" s="5">
        <v>-1.55</v>
      </c>
      <c r="C5" s="6">
        <v>4.8991000000000007</v>
      </c>
      <c r="D5" s="6">
        <v>-1.2990962699999971</v>
      </c>
      <c r="E5" s="6">
        <v>3.6086</v>
      </c>
    </row>
    <row r="6" spans="1:5" x14ac:dyDescent="0.2">
      <c r="A6" s="5" t="s">
        <v>4</v>
      </c>
      <c r="B6" s="5">
        <v>-1.6919999999999999</v>
      </c>
      <c r="C6" s="6">
        <v>6.1422999999999996</v>
      </c>
      <c r="D6" s="6">
        <v>-1.5318957599999976</v>
      </c>
      <c r="E6" s="6">
        <v>4.0427999999999997</v>
      </c>
    </row>
    <row r="7" spans="1:5" x14ac:dyDescent="0.2">
      <c r="A7" s="5" t="s">
        <v>5</v>
      </c>
      <c r="B7" s="5">
        <v>-1.5720000000000001</v>
      </c>
      <c r="C7" s="6">
        <v>5.7004000000000001</v>
      </c>
      <c r="D7" s="6">
        <v>-1.4383320600000067</v>
      </c>
      <c r="E7" s="6">
        <v>3.9093999999999998</v>
      </c>
    </row>
    <row r="8" spans="1:5" x14ac:dyDescent="0.2">
      <c r="A8" s="5" t="s">
        <v>6</v>
      </c>
      <c r="B8" s="5">
        <v>-1.6080000000000001</v>
      </c>
      <c r="C8" s="6">
        <v>2.7432999999999996</v>
      </c>
      <c r="D8" s="6">
        <v>-1.4954308600000159</v>
      </c>
      <c r="E8" s="6">
        <v>1.0144</v>
      </c>
    </row>
    <row r="9" spans="1:5" x14ac:dyDescent="0.2">
      <c r="A9" s="5" t="s">
        <v>7</v>
      </c>
      <c r="B9" s="5">
        <v>-1.706</v>
      </c>
      <c r="C9" s="6">
        <v>7.0933000000000002</v>
      </c>
      <c r="D9" s="6">
        <v>-1.6878128800000054</v>
      </c>
      <c r="E9" s="6">
        <v>2.1769000000000003</v>
      </c>
    </row>
    <row r="10" spans="1:5" x14ac:dyDescent="0.2">
      <c r="A10" s="5" t="s">
        <v>8</v>
      </c>
      <c r="B10" s="5">
        <v>-4.2320000000000002</v>
      </c>
      <c r="C10" s="6">
        <v>4.8971999999999998</v>
      </c>
      <c r="D10" s="6">
        <v>-4.254063679999998</v>
      </c>
      <c r="E10" s="6">
        <v>1.3878000000000001</v>
      </c>
    </row>
    <row r="11" spans="1:5" x14ac:dyDescent="0.2">
      <c r="A11" s="5" t="s">
        <v>9</v>
      </c>
      <c r="B11" s="5">
        <v>-1.282</v>
      </c>
      <c r="C11" s="6">
        <v>5.7027000000000001</v>
      </c>
      <c r="D11" s="6">
        <v>-0.63916814000000777</v>
      </c>
      <c r="E11" s="6">
        <v>3.9882999999999997</v>
      </c>
    </row>
    <row r="12" spans="1:5" s="7" customFormat="1" x14ac:dyDescent="0.2">
      <c r="A12" s="5" t="s">
        <v>10</v>
      </c>
      <c r="B12" s="5">
        <v>9.0999999999999998E-2</v>
      </c>
      <c r="C12" s="6">
        <v>7.5162999999999993</v>
      </c>
      <c r="D12" s="6">
        <v>0.25660815999998121</v>
      </c>
      <c r="E12" s="6">
        <v>4.4212000000000007</v>
      </c>
    </row>
    <row r="13" spans="1:5" s="3" customFormat="1" x14ac:dyDescent="0.2">
      <c r="A13" s="2" t="s">
        <v>11</v>
      </c>
      <c r="B13" s="8"/>
    </row>
    <row r="14" spans="1:5" x14ac:dyDescent="0.2">
      <c r="A14" s="5" t="s">
        <v>1</v>
      </c>
      <c r="B14" s="5">
        <v>-3.714</v>
      </c>
      <c r="C14" s="6">
        <v>5.8251999999999997</v>
      </c>
      <c r="D14" s="6">
        <v>-3.6231659800000244</v>
      </c>
      <c r="E14" s="6">
        <v>5.8463000000000003</v>
      </c>
    </row>
    <row r="15" spans="1:5" x14ac:dyDescent="0.2">
      <c r="A15" s="5" t="s">
        <v>2</v>
      </c>
      <c r="B15" s="5">
        <v>-2.476</v>
      </c>
      <c r="C15" s="6">
        <v>4.8042999999999996</v>
      </c>
      <c r="D15" s="6">
        <v>-2.1907257600000229</v>
      </c>
      <c r="E15" s="6">
        <v>4.7831000000000001</v>
      </c>
    </row>
    <row r="16" spans="1:5" x14ac:dyDescent="0.2">
      <c r="A16" s="5" t="s">
        <v>3</v>
      </c>
      <c r="B16" s="5">
        <v>-2.1549999999999998</v>
      </c>
      <c r="C16" s="6">
        <v>4.8682999999999996</v>
      </c>
      <c r="D16" s="6">
        <v>-1.8242256200000115</v>
      </c>
      <c r="E16" s="6">
        <v>5.0663999999999998</v>
      </c>
    </row>
    <row r="17" spans="1:5" x14ac:dyDescent="0.2">
      <c r="A17" s="5" t="s">
        <v>4</v>
      </c>
      <c r="B17" s="5">
        <v>-2.9220000000000002</v>
      </c>
      <c r="C17" s="6">
        <v>6.3031999999999995</v>
      </c>
      <c r="D17" s="6">
        <v>-2.6071403800000041</v>
      </c>
      <c r="E17" s="6">
        <v>6.6216999999999997</v>
      </c>
    </row>
    <row r="18" spans="1:5" x14ac:dyDescent="0.2">
      <c r="A18" s="5" t="s">
        <v>5</v>
      </c>
      <c r="B18" s="5">
        <v>-2.1480000000000001</v>
      </c>
      <c r="C18" s="6">
        <v>5.5331999999999999</v>
      </c>
      <c r="D18" s="6">
        <v>-1.9351749600000252</v>
      </c>
      <c r="E18" s="6">
        <v>5.6836000000000002</v>
      </c>
    </row>
    <row r="19" spans="1:5" x14ac:dyDescent="0.2">
      <c r="A19" s="5" t="s">
        <v>6</v>
      </c>
      <c r="B19" s="5">
        <v>-2.452</v>
      </c>
      <c r="C19" s="6">
        <v>2.8021000000000003</v>
      </c>
      <c r="D19" s="6">
        <v>-2.3812743000000181</v>
      </c>
      <c r="E19" s="6">
        <v>2.7353999999999998</v>
      </c>
    </row>
    <row r="20" spans="1:5" x14ac:dyDescent="0.2">
      <c r="A20" s="5" t="s">
        <v>7</v>
      </c>
      <c r="B20" s="5">
        <v>-4.7729999999999997</v>
      </c>
      <c r="C20" s="6">
        <v>5.1637000000000004</v>
      </c>
      <c r="D20" s="6">
        <v>-4.7018680600000193</v>
      </c>
      <c r="E20" s="6">
        <v>5.2722000000000007</v>
      </c>
    </row>
    <row r="21" spans="1:5" x14ac:dyDescent="0.2">
      <c r="A21" s="5" t="s">
        <v>8</v>
      </c>
      <c r="B21" s="5">
        <v>-2.4209999999999998</v>
      </c>
      <c r="C21" s="6">
        <v>7.1079999999999997</v>
      </c>
      <c r="D21" s="6">
        <v>-2.2778240800000127</v>
      </c>
      <c r="E21" s="6">
        <v>7.1146000000000003</v>
      </c>
    </row>
    <row r="22" spans="1:5" x14ac:dyDescent="0.2">
      <c r="A22" s="5" t="s">
        <v>9</v>
      </c>
      <c r="B22" s="5">
        <v>-2.0470000000000002</v>
      </c>
      <c r="C22" s="6">
        <v>5.9763000000000002</v>
      </c>
      <c r="D22" s="6">
        <v>-1.8402923200000014</v>
      </c>
      <c r="E22" s="6">
        <v>5.9732000000000003</v>
      </c>
    </row>
    <row r="23" spans="1:5" s="7" customFormat="1" x14ac:dyDescent="0.2">
      <c r="A23" s="5" t="s">
        <v>10</v>
      </c>
      <c r="B23" s="5">
        <v>-0.432</v>
      </c>
      <c r="C23" s="6">
        <v>5.8521000000000001</v>
      </c>
      <c r="D23" s="6">
        <v>-0.28510609000000287</v>
      </c>
      <c r="E23" s="6">
        <v>5.8728999999999996</v>
      </c>
    </row>
    <row r="24" spans="1:5" s="3" customFormat="1" x14ac:dyDescent="0.2">
      <c r="A24" s="2" t="s">
        <v>12</v>
      </c>
      <c r="B24" s="8"/>
    </row>
    <row r="25" spans="1:5" x14ac:dyDescent="0.2">
      <c r="A25" s="5" t="s">
        <v>1</v>
      </c>
      <c r="B25" s="5">
        <v>-7.923</v>
      </c>
      <c r="C25" s="6">
        <v>4.8127000000000004</v>
      </c>
      <c r="D25" s="6">
        <v>-6.7565467600000062</v>
      </c>
      <c r="E25" s="6">
        <v>4.7635000000000005</v>
      </c>
    </row>
    <row r="26" spans="1:5" x14ac:dyDescent="0.2">
      <c r="A26" s="5" t="s">
        <v>2</v>
      </c>
      <c r="B26" s="5">
        <v>-7.8849999999999998</v>
      </c>
      <c r="C26" s="6">
        <v>4.0579000000000001</v>
      </c>
      <c r="D26" s="6">
        <v>-6.5873737400000065</v>
      </c>
      <c r="E26" s="6">
        <v>3.9759000000000002</v>
      </c>
    </row>
    <row r="27" spans="1:5" x14ac:dyDescent="0.2">
      <c r="A27" s="5" t="s">
        <v>3</v>
      </c>
      <c r="B27" s="5">
        <v>-5.2359999999999998</v>
      </c>
      <c r="C27" s="6">
        <v>4.0804</v>
      </c>
      <c r="D27" s="6">
        <v>-3.9123866799999876</v>
      </c>
      <c r="E27" s="6">
        <v>4.0922000000000001</v>
      </c>
    </row>
    <row r="28" spans="1:5" x14ac:dyDescent="0.2">
      <c r="A28" s="5" t="s">
        <v>4</v>
      </c>
      <c r="B28" s="5">
        <v>-7.2619999999999996</v>
      </c>
      <c r="C28" s="6">
        <v>4.9036999999999997</v>
      </c>
      <c r="D28" s="6">
        <v>-5.6471419199999957</v>
      </c>
      <c r="E28" s="6">
        <v>4.8933999999999997</v>
      </c>
    </row>
    <row r="29" spans="1:5" x14ac:dyDescent="0.2">
      <c r="A29" s="5" t="s">
        <v>5</v>
      </c>
      <c r="B29" s="5">
        <v>-5.3019999999999996</v>
      </c>
      <c r="C29" s="6">
        <v>4.4573999999999998</v>
      </c>
      <c r="D29" s="6">
        <v>-4.1023134400000023</v>
      </c>
      <c r="E29" s="6">
        <v>4.4607000000000001</v>
      </c>
    </row>
    <row r="30" spans="1:5" x14ac:dyDescent="0.2">
      <c r="A30" s="5" t="s">
        <v>6</v>
      </c>
      <c r="B30" s="5">
        <v>-6.335</v>
      </c>
      <c r="C30" s="6">
        <v>3.8986999999999998</v>
      </c>
      <c r="D30" s="6">
        <v>-5.2111416700000062</v>
      </c>
      <c r="E30" s="6">
        <v>3.7328999999999999</v>
      </c>
    </row>
    <row r="31" spans="1:5" x14ac:dyDescent="0.2">
      <c r="A31" s="5" t="s">
        <v>7</v>
      </c>
      <c r="B31" s="5">
        <v>-9.0690000000000008</v>
      </c>
      <c r="C31" s="6">
        <v>5.3870000000000005</v>
      </c>
      <c r="D31" s="6">
        <v>-6.9770621900000078</v>
      </c>
      <c r="E31" s="6">
        <v>6.1809999999999992</v>
      </c>
    </row>
    <row r="32" spans="1:5" x14ac:dyDescent="0.2">
      <c r="A32" s="5" t="s">
        <v>8</v>
      </c>
      <c r="B32" s="5">
        <v>-6.4870000000000001</v>
      </c>
      <c r="C32" s="6">
        <v>5.7942</v>
      </c>
      <c r="D32" s="6">
        <v>-5.382753680000004</v>
      </c>
      <c r="E32" s="6">
        <v>5.7972000000000001</v>
      </c>
    </row>
    <row r="33" spans="1:5" x14ac:dyDescent="0.2">
      <c r="A33" s="5" t="s">
        <v>9</v>
      </c>
      <c r="B33" s="5">
        <v>-13.39</v>
      </c>
      <c r="C33" s="6">
        <v>4.5441000000000003</v>
      </c>
      <c r="D33" s="6">
        <v>-7.3908733199999954</v>
      </c>
      <c r="E33" s="6">
        <v>4.0580999999999996</v>
      </c>
    </row>
    <row r="34" spans="1:5" x14ac:dyDescent="0.2">
      <c r="A34" s="5" t="s">
        <v>10</v>
      </c>
      <c r="B34" s="5">
        <v>-4.702</v>
      </c>
      <c r="C34" s="6">
        <v>5.1207000000000003</v>
      </c>
      <c r="D34" s="6">
        <v>-3.4845492199999946</v>
      </c>
      <c r="E34" s="6">
        <v>5.0694999999999997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C2601-3624-644D-AFFC-2F24F075E1FB}">
  <dimension ref="A1:N118"/>
  <sheetViews>
    <sheetView workbookViewId="0">
      <selection activeCell="F8" sqref="F8"/>
    </sheetView>
  </sheetViews>
  <sheetFormatPr baseColWidth="10" defaultRowHeight="26" x14ac:dyDescent="0.2"/>
  <cols>
    <col min="1" max="1" width="21.1640625" style="6" bestFit="1" customWidth="1"/>
    <col min="2" max="2" width="16.1640625" style="6" bestFit="1" customWidth="1"/>
    <col min="3" max="3" width="17.33203125" style="6" bestFit="1" customWidth="1"/>
    <col min="4" max="4" width="23.1640625" style="6" bestFit="1" customWidth="1"/>
    <col min="5" max="5" width="10.83203125" style="6"/>
    <col min="6" max="6" width="5.6640625" style="6" bestFit="1" customWidth="1"/>
    <col min="7" max="7" width="16.1640625" style="6" bestFit="1" customWidth="1"/>
    <col min="8" max="8" width="17.33203125" style="6" bestFit="1" customWidth="1"/>
    <col min="9" max="9" width="23.1640625" style="6" bestFit="1" customWidth="1"/>
    <col min="10" max="10" width="10.83203125" style="6"/>
    <col min="11" max="11" width="5.6640625" style="6" bestFit="1" customWidth="1"/>
    <col min="12" max="12" width="16.1640625" style="6" bestFit="1" customWidth="1"/>
    <col min="13" max="13" width="17.33203125" style="6" bestFit="1" customWidth="1"/>
    <col min="14" max="14" width="23.1640625" style="6" bestFit="1" customWidth="1"/>
    <col min="15" max="16384" width="10.83203125" style="6"/>
  </cols>
  <sheetData>
    <row r="1" spans="1:14" s="1" customFormat="1" x14ac:dyDescent="0.2">
      <c r="A1" s="1" t="s">
        <v>13</v>
      </c>
      <c r="B1" s="1" t="s">
        <v>0</v>
      </c>
      <c r="C1" s="1" t="s">
        <v>16</v>
      </c>
      <c r="D1" s="1" t="s">
        <v>17</v>
      </c>
      <c r="G1" s="1" t="s">
        <v>11</v>
      </c>
      <c r="H1" s="1" t="s">
        <v>16</v>
      </c>
      <c r="I1" s="1" t="s">
        <v>17</v>
      </c>
      <c r="L1" s="1" t="s">
        <v>12</v>
      </c>
      <c r="M1" s="1" t="s">
        <v>16</v>
      </c>
      <c r="N1" s="1" t="s">
        <v>17</v>
      </c>
    </row>
    <row r="2" spans="1:14" s="10" customFormat="1" x14ac:dyDescent="0.2">
      <c r="A2" s="10" t="s">
        <v>18</v>
      </c>
      <c r="B2" s="10">
        <v>7.80715</v>
      </c>
      <c r="C2" s="10">
        <v>-0.80715000000000003</v>
      </c>
      <c r="D2" s="10">
        <v>-0.80715000000000003</v>
      </c>
      <c r="F2" s="10" t="s">
        <v>18</v>
      </c>
      <c r="G2" s="10">
        <v>7.6363750000000001</v>
      </c>
      <c r="H2" s="10">
        <v>-0.63637500000000014</v>
      </c>
      <c r="I2" s="10">
        <v>-0.63637500000000014</v>
      </c>
      <c r="K2" s="10" t="s">
        <v>18</v>
      </c>
      <c r="L2" s="10">
        <v>7.5856370000000002</v>
      </c>
      <c r="M2" s="10">
        <v>-0.58563700000000019</v>
      </c>
      <c r="N2" s="10">
        <v>-0.58563700000000019</v>
      </c>
    </row>
    <row r="4" spans="1:14" s="10" customFormat="1" x14ac:dyDescent="0.2">
      <c r="A4" s="10" t="s">
        <v>2</v>
      </c>
      <c r="B4" s="10">
        <v>1.2656590000000001</v>
      </c>
      <c r="C4" s="10">
        <v>-0.26565900000000009</v>
      </c>
      <c r="D4" s="10">
        <v>-0.26565900000000009</v>
      </c>
      <c r="F4" s="10" t="s">
        <v>2</v>
      </c>
      <c r="G4" s="10">
        <v>1.2339169999999999</v>
      </c>
      <c r="H4" s="10">
        <v>-0.23391699999999993</v>
      </c>
      <c r="I4" s="10">
        <v>-0.23391699999999993</v>
      </c>
      <c r="K4" s="10" t="s">
        <v>2</v>
      </c>
      <c r="L4" s="10">
        <v>1.4100950000000001</v>
      </c>
      <c r="M4" s="10">
        <v>-0.4100950000000001</v>
      </c>
      <c r="N4" s="10">
        <v>-0.4100950000000001</v>
      </c>
    </row>
    <row r="6" spans="1:14" s="10" customFormat="1" x14ac:dyDescent="0.2">
      <c r="A6" s="10" t="s">
        <v>2</v>
      </c>
      <c r="B6" s="10">
        <v>0.97432799999999997</v>
      </c>
      <c r="C6" s="10">
        <v>2.5672000000000028E-2</v>
      </c>
      <c r="D6" s="10">
        <v>8.4099999999998065E-4</v>
      </c>
      <c r="F6" s="10" t="s">
        <v>2</v>
      </c>
      <c r="G6" s="10">
        <v>0.94872699999999999</v>
      </c>
      <c r="H6" s="10">
        <v>5.1273000000000013E-2</v>
      </c>
      <c r="I6" s="10">
        <v>1.0719999999999952E-2</v>
      </c>
      <c r="K6" s="10" t="s">
        <v>2</v>
      </c>
      <c r="L6" s="10">
        <v>1.0002740000000001</v>
      </c>
      <c r="M6" s="10">
        <v>-2.7400000000010749E-4</v>
      </c>
      <c r="N6" s="10">
        <v>-1.1030000000000761E-3</v>
      </c>
    </row>
    <row r="7" spans="1:14" s="10" customFormat="1" x14ac:dyDescent="0.2">
      <c r="A7" s="10" t="s">
        <v>2</v>
      </c>
      <c r="B7" s="10">
        <v>1.024831</v>
      </c>
      <c r="C7" s="10">
        <v>-2.4831000000000047E-2</v>
      </c>
      <c r="F7" s="10" t="s">
        <v>2</v>
      </c>
      <c r="G7" s="10">
        <v>1.0405530000000001</v>
      </c>
      <c r="H7" s="10">
        <v>-4.0553000000000061E-2</v>
      </c>
      <c r="K7" s="10" t="s">
        <v>2</v>
      </c>
      <c r="L7" s="10">
        <v>1.000829</v>
      </c>
      <c r="M7" s="10">
        <v>-8.2899999999996865E-4</v>
      </c>
    </row>
    <row r="9" spans="1:14" s="10" customFormat="1" x14ac:dyDescent="0.2">
      <c r="A9" s="10" t="s">
        <v>9</v>
      </c>
      <c r="B9" s="10">
        <v>7.2773880000000002</v>
      </c>
      <c r="C9" s="10">
        <v>-1.2773880000000002</v>
      </c>
      <c r="D9" s="10">
        <v>-3.2983000000000207E-2</v>
      </c>
      <c r="F9" s="10" t="s">
        <v>9</v>
      </c>
      <c r="G9" s="10">
        <v>7.2451869999999996</v>
      </c>
      <c r="H9" s="10">
        <v>-1.2451869999999996</v>
      </c>
      <c r="I9" s="10">
        <v>-2.99619999999996E-2</v>
      </c>
      <c r="K9" s="10" t="s">
        <v>9</v>
      </c>
      <c r="L9" s="10">
        <v>7.2183619999999999</v>
      </c>
      <c r="M9" s="10">
        <v>-1.2183619999999999</v>
      </c>
      <c r="N9" s="10">
        <v>-2.6596999999999982E-2</v>
      </c>
    </row>
    <row r="10" spans="1:14" s="10" customFormat="1" x14ac:dyDescent="0.2">
      <c r="A10" s="10" t="s">
        <v>2</v>
      </c>
      <c r="B10" s="10">
        <v>0.35583999999999999</v>
      </c>
      <c r="C10" s="10">
        <v>0.64416000000000007</v>
      </c>
      <c r="F10" s="10" t="s">
        <v>2</v>
      </c>
      <c r="G10" s="10">
        <v>0.38423400000000002</v>
      </c>
      <c r="H10" s="10">
        <v>0.61576600000000004</v>
      </c>
      <c r="K10" s="10" t="s">
        <v>2</v>
      </c>
      <c r="L10" s="10">
        <v>0.39079000000000003</v>
      </c>
      <c r="M10" s="10">
        <v>0.60921000000000003</v>
      </c>
    </row>
    <row r="11" spans="1:14" s="10" customFormat="1" x14ac:dyDescent="0.2">
      <c r="A11" s="10" t="s">
        <v>2</v>
      </c>
      <c r="B11" s="10">
        <v>0.39975500000000003</v>
      </c>
      <c r="C11" s="10">
        <v>0.60024499999999992</v>
      </c>
      <c r="F11" s="10" t="s">
        <v>2</v>
      </c>
      <c r="G11" s="10">
        <v>0.40054099999999998</v>
      </c>
      <c r="H11" s="10">
        <v>0.61576600000000004</v>
      </c>
      <c r="K11" s="10" t="s">
        <v>2</v>
      </c>
      <c r="L11" s="10">
        <v>0.41744500000000001</v>
      </c>
      <c r="M11" s="10">
        <v>0.58255499999999993</v>
      </c>
    </row>
    <row r="13" spans="1:14" s="10" customFormat="1" x14ac:dyDescent="0.2">
      <c r="A13" s="10" t="s">
        <v>1</v>
      </c>
      <c r="B13" s="10">
        <v>7.2786340000000003</v>
      </c>
      <c r="C13" s="10">
        <v>-0.27863400000000027</v>
      </c>
      <c r="D13" s="10">
        <v>-8.3930000000003169E-3</v>
      </c>
      <c r="F13" s="10" t="s">
        <v>1</v>
      </c>
      <c r="G13" s="10">
        <v>7.2585689999999996</v>
      </c>
      <c r="H13" s="10">
        <v>-0.2585689999999996</v>
      </c>
      <c r="I13" s="10">
        <v>1.6332000000000346E-2</v>
      </c>
      <c r="K13" s="10" t="s">
        <v>1</v>
      </c>
      <c r="L13" s="10">
        <v>7.3113659999999996</v>
      </c>
      <c r="M13" s="10">
        <v>-0.31136599999999959</v>
      </c>
      <c r="N13" s="10">
        <v>-4.3339999999999601E-2</v>
      </c>
    </row>
    <row r="14" spans="1:14" s="10" customFormat="1" x14ac:dyDescent="0.2">
      <c r="A14" s="10" t="s">
        <v>2</v>
      </c>
      <c r="B14" s="10">
        <v>0.72975900000000005</v>
      </c>
      <c r="C14" s="10">
        <v>0.27024099999999995</v>
      </c>
      <c r="F14" s="10" t="s">
        <v>2</v>
      </c>
      <c r="G14" s="10">
        <v>0.72509900000000005</v>
      </c>
      <c r="H14" s="10">
        <v>0.27490099999999995</v>
      </c>
      <c r="K14" s="10" t="s">
        <v>2</v>
      </c>
      <c r="L14" s="10">
        <v>0.73197400000000001</v>
      </c>
      <c r="M14" s="10">
        <v>0.26802599999999999</v>
      </c>
    </row>
    <row r="16" spans="1:14" s="10" customFormat="1" x14ac:dyDescent="0.2">
      <c r="A16" s="10" t="s">
        <v>6</v>
      </c>
      <c r="B16" s="10">
        <v>8.720993</v>
      </c>
      <c r="C16" s="10">
        <v>0.27900700000000001</v>
      </c>
      <c r="D16" s="10">
        <v>0.27900700000000001</v>
      </c>
      <c r="F16" s="10" t="s">
        <v>6</v>
      </c>
      <c r="G16" s="10">
        <v>8.1504829999999995</v>
      </c>
      <c r="H16" s="10">
        <v>0.84951700000000052</v>
      </c>
      <c r="I16" s="10">
        <v>0.84951700000000052</v>
      </c>
      <c r="K16" s="10" t="s">
        <v>6</v>
      </c>
      <c r="L16" s="10">
        <v>8.1539730000000006</v>
      </c>
      <c r="M16" s="10">
        <v>0.84602699999999942</v>
      </c>
      <c r="N16" s="10">
        <v>0.84602699999999942</v>
      </c>
    </row>
    <row r="18" spans="1:14" s="10" customFormat="1" x14ac:dyDescent="0.2">
      <c r="A18" s="10" t="s">
        <v>6</v>
      </c>
      <c r="B18" s="10">
        <v>8.1795709999999993</v>
      </c>
      <c r="C18" s="10">
        <v>0.82042900000000074</v>
      </c>
      <c r="D18" s="10">
        <v>4.2513000000000467E-2</v>
      </c>
      <c r="F18" s="10" t="s">
        <v>6</v>
      </c>
      <c r="G18" s="10">
        <v>8.1179930000000002</v>
      </c>
      <c r="H18" s="10">
        <v>0.88200699999999976</v>
      </c>
      <c r="I18" s="10">
        <v>0.12540800000000019</v>
      </c>
      <c r="K18" s="10" t="s">
        <v>6</v>
      </c>
      <c r="L18" s="10">
        <v>8.1332120000000003</v>
      </c>
      <c r="M18" s="10">
        <v>0.86678799999999967</v>
      </c>
      <c r="N18" s="10">
        <v>3.4187999999999441E-2</v>
      </c>
    </row>
    <row r="19" spans="1:14" s="10" customFormat="1" x14ac:dyDescent="0.2">
      <c r="A19" s="10" t="s">
        <v>1</v>
      </c>
      <c r="B19" s="10">
        <v>7.7779160000000003</v>
      </c>
      <c r="C19" s="10">
        <v>-0.77791600000000027</v>
      </c>
      <c r="F19" s="10" t="s">
        <v>1</v>
      </c>
      <c r="G19" s="10">
        <v>7.7565989999999996</v>
      </c>
      <c r="H19" s="10">
        <v>-0.75659899999999958</v>
      </c>
      <c r="K19" s="10" t="s">
        <v>1</v>
      </c>
      <c r="L19" s="10">
        <v>7.8326000000000002</v>
      </c>
      <c r="M19" s="10">
        <v>-0.83260000000000023</v>
      </c>
    </row>
    <row r="21" spans="1:14" s="10" customFormat="1" x14ac:dyDescent="0.2">
      <c r="A21" s="10" t="s">
        <v>6</v>
      </c>
      <c r="B21" s="10">
        <v>8.1089389999999995</v>
      </c>
      <c r="C21" s="10">
        <v>0.89106100000000055</v>
      </c>
      <c r="D21" s="10">
        <v>5.2022000000000235E-2</v>
      </c>
      <c r="F21" s="10" t="s">
        <v>6</v>
      </c>
      <c r="G21" s="10">
        <v>8.1323039999999995</v>
      </c>
      <c r="H21" s="10">
        <v>0.86769600000000047</v>
      </c>
      <c r="I21" s="10">
        <v>0.37158700000000067</v>
      </c>
      <c r="K21" s="10" t="s">
        <v>6</v>
      </c>
      <c r="L21" s="10">
        <v>8.1285819999999998</v>
      </c>
      <c r="M21" s="10">
        <v>0.87141800000000025</v>
      </c>
      <c r="N21" s="10">
        <v>0.31627099999999997</v>
      </c>
    </row>
    <row r="22" spans="1:14" s="10" customFormat="1" x14ac:dyDescent="0.2">
      <c r="A22" s="10" t="s">
        <v>9</v>
      </c>
      <c r="B22" s="10">
        <v>7.4297560000000002</v>
      </c>
      <c r="C22" s="10">
        <v>-1.4297560000000002</v>
      </c>
      <c r="F22" s="10" t="s">
        <v>9</v>
      </c>
      <c r="G22" s="10">
        <v>6.8802029999999998</v>
      </c>
      <c r="H22" s="10">
        <v>-0.88020299999999985</v>
      </c>
      <c r="K22" s="10" t="s">
        <v>9</v>
      </c>
      <c r="L22" s="10">
        <v>6.9306140000000003</v>
      </c>
      <c r="M22" s="10">
        <v>-0.93061400000000027</v>
      </c>
    </row>
    <row r="23" spans="1:14" s="10" customFormat="1" x14ac:dyDescent="0.2">
      <c r="A23" s="10" t="s">
        <v>2</v>
      </c>
      <c r="B23" s="10">
        <v>0.40928300000000001</v>
      </c>
      <c r="C23" s="10">
        <v>0.59071699999999994</v>
      </c>
      <c r="F23" s="10" t="s">
        <v>2</v>
      </c>
      <c r="G23" s="10">
        <v>0.61590599999999995</v>
      </c>
      <c r="H23" s="10">
        <v>0.38409400000000005</v>
      </c>
      <c r="K23" s="10" t="s">
        <v>2</v>
      </c>
      <c r="L23" s="10">
        <v>0.624533</v>
      </c>
      <c r="M23" s="10">
        <v>0.375467</v>
      </c>
    </row>
    <row r="25" spans="1:14" s="10" customFormat="1" x14ac:dyDescent="0.2">
      <c r="A25" s="10" t="s">
        <v>9</v>
      </c>
      <c r="B25" s="10">
        <v>7.6307419999999997</v>
      </c>
      <c r="C25" s="10">
        <v>-1.6307419999999997</v>
      </c>
      <c r="D25" s="10">
        <v>-1.6307419999999997</v>
      </c>
      <c r="F25" s="10" t="s">
        <v>9</v>
      </c>
      <c r="G25" s="10">
        <v>7.1732259999999997</v>
      </c>
      <c r="H25" s="10">
        <v>-1.1732259999999997</v>
      </c>
      <c r="I25" s="10">
        <v>-1.1732259999999997</v>
      </c>
      <c r="K25" s="10" t="s">
        <v>9</v>
      </c>
      <c r="L25" s="10">
        <v>7.5868679999999999</v>
      </c>
      <c r="M25" s="10">
        <v>-1.5868679999999999</v>
      </c>
      <c r="N25" s="10">
        <v>-1.5868679999999999</v>
      </c>
    </row>
    <row r="27" spans="1:14" s="10" customFormat="1" x14ac:dyDescent="0.2">
      <c r="A27" s="10" t="s">
        <v>9</v>
      </c>
      <c r="B27" s="10">
        <v>6.8326390000000004</v>
      </c>
      <c r="C27" s="10">
        <v>-0.83263900000000035</v>
      </c>
      <c r="D27" s="10">
        <v>-0.31159300000000034</v>
      </c>
      <c r="F27" s="10" t="s">
        <v>9</v>
      </c>
      <c r="G27" s="10">
        <v>7.1010600000000004</v>
      </c>
      <c r="H27" s="10">
        <v>-1.1010600000000004</v>
      </c>
      <c r="I27" s="10">
        <v>-0.6497080000000004</v>
      </c>
      <c r="K27" s="10" t="s">
        <v>9</v>
      </c>
      <c r="L27" s="10">
        <v>7.0047550000000003</v>
      </c>
      <c r="M27" s="10">
        <v>-1.0047550000000003</v>
      </c>
      <c r="N27" s="10">
        <v>-0.55666800000000027</v>
      </c>
    </row>
    <row r="28" spans="1:14" s="10" customFormat="1" x14ac:dyDescent="0.2">
      <c r="A28" s="10" t="s">
        <v>2</v>
      </c>
      <c r="B28" s="10">
        <v>0.47895399999999999</v>
      </c>
      <c r="C28" s="10">
        <v>0.52104600000000001</v>
      </c>
      <c r="F28" s="10" t="s">
        <v>2</v>
      </c>
      <c r="G28" s="10">
        <v>0.54864800000000002</v>
      </c>
      <c r="H28" s="10">
        <v>0.45135199999999998</v>
      </c>
      <c r="K28" s="10" t="s">
        <v>2</v>
      </c>
      <c r="L28" s="10">
        <v>0.55191299999999999</v>
      </c>
      <c r="M28" s="10">
        <v>0.44808700000000001</v>
      </c>
    </row>
    <row r="31" spans="1:14" s="11" customFormat="1" x14ac:dyDescent="0.2">
      <c r="A31" s="11" t="s">
        <v>14</v>
      </c>
      <c r="B31" s="11" t="s">
        <v>0</v>
      </c>
      <c r="C31" s="11" t="s">
        <v>16</v>
      </c>
      <c r="D31" s="11" t="s">
        <v>17</v>
      </c>
      <c r="G31" s="11" t="s">
        <v>11</v>
      </c>
      <c r="H31" s="11" t="s">
        <v>16</v>
      </c>
      <c r="I31" s="11" t="s">
        <v>17</v>
      </c>
      <c r="L31" s="11" t="s">
        <v>12</v>
      </c>
      <c r="M31" s="11" t="s">
        <v>16</v>
      </c>
      <c r="N31" s="11" t="s">
        <v>17</v>
      </c>
    </row>
    <row r="32" spans="1:14" s="10" customFormat="1" x14ac:dyDescent="0.2">
      <c r="A32" s="12" t="s">
        <v>18</v>
      </c>
      <c r="B32" s="12">
        <v>7.8000569999999998</v>
      </c>
      <c r="C32" s="12">
        <v>-0.80005700000000002</v>
      </c>
      <c r="D32" s="12">
        <v>-0.80005700000000002</v>
      </c>
      <c r="E32" s="12"/>
      <c r="F32" s="12" t="s">
        <v>18</v>
      </c>
      <c r="G32" s="12">
        <v>7.6379460000000003</v>
      </c>
      <c r="H32" s="12">
        <v>-0.63794600000000001</v>
      </c>
      <c r="I32" s="12">
        <v>-0.63794600000000001</v>
      </c>
      <c r="J32" s="12"/>
      <c r="K32" s="12" t="s">
        <v>18</v>
      </c>
      <c r="L32" s="12">
        <v>7.585032</v>
      </c>
      <c r="M32" s="12">
        <v>-0.80715000000000003</v>
      </c>
      <c r="N32" s="12">
        <v>-0.80715000000000003</v>
      </c>
    </row>
    <row r="33" spans="1:14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s="10" customFormat="1" x14ac:dyDescent="0.2">
      <c r="A34" s="12" t="s">
        <v>2</v>
      </c>
      <c r="B34" s="12">
        <v>1.261058</v>
      </c>
      <c r="C34" s="12">
        <v>-0.26105800000000001</v>
      </c>
      <c r="D34" s="12">
        <v>-0.26105800000000001</v>
      </c>
      <c r="E34" s="12"/>
      <c r="F34" s="12" t="s">
        <v>2</v>
      </c>
      <c r="G34" s="12">
        <v>1.24095</v>
      </c>
      <c r="H34" s="12">
        <v>-0.24095</v>
      </c>
      <c r="I34" s="12">
        <v>-0.24095</v>
      </c>
      <c r="J34" s="12"/>
      <c r="K34" s="12" t="s">
        <v>2</v>
      </c>
      <c r="L34" s="12">
        <v>1.410112</v>
      </c>
      <c r="M34" s="12">
        <v>-0.26565899999999998</v>
      </c>
      <c r="N34" s="12">
        <v>-0.26565899999999998</v>
      </c>
    </row>
    <row r="35" spans="1:14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s="10" customFormat="1" x14ac:dyDescent="0.2">
      <c r="A36" s="12" t="s">
        <v>2</v>
      </c>
      <c r="B36" s="12">
        <v>0.97722399999999998</v>
      </c>
      <c r="C36" s="12">
        <v>2.2776000000000001E-2</v>
      </c>
      <c r="D36" s="12">
        <v>-4.6769999999999997E-3</v>
      </c>
      <c r="E36" s="12"/>
      <c r="F36" s="12" t="s">
        <v>2</v>
      </c>
      <c r="G36" s="12">
        <v>0.94481300000000001</v>
      </c>
      <c r="H36" s="12">
        <v>5.5187E-2</v>
      </c>
      <c r="I36" s="12">
        <v>-2.9999999999999997E-4</v>
      </c>
      <c r="J36" s="12"/>
      <c r="K36" s="12" t="s">
        <v>2</v>
      </c>
      <c r="L36" s="12">
        <v>0.957013</v>
      </c>
      <c r="M36" s="12">
        <v>2.5672E-2</v>
      </c>
      <c r="N36" s="12">
        <v>8.4099999999999995E-4</v>
      </c>
    </row>
    <row r="37" spans="1:14" s="10" customFormat="1" x14ac:dyDescent="0.2">
      <c r="A37" s="12" t="s">
        <v>2</v>
      </c>
      <c r="B37" s="12">
        <v>1.0274529999999999</v>
      </c>
      <c r="C37" s="12">
        <v>-2.7453000000000002E-2</v>
      </c>
      <c r="D37" s="12"/>
      <c r="E37" s="12"/>
      <c r="F37" s="12" t="s">
        <v>2</v>
      </c>
      <c r="G37" s="12">
        <v>1.0554870000000001</v>
      </c>
      <c r="H37" s="12">
        <v>-5.5487000000000002E-2</v>
      </c>
      <c r="I37" s="12"/>
      <c r="J37" s="12"/>
      <c r="K37" s="12" t="s">
        <v>2</v>
      </c>
      <c r="L37" s="12">
        <v>1.0516909999999999</v>
      </c>
      <c r="M37" s="12">
        <v>-2.4830999999999999E-2</v>
      </c>
      <c r="N37" s="12"/>
    </row>
    <row r="38" spans="1:14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s="10" customFormat="1" x14ac:dyDescent="0.2">
      <c r="A39" s="12" t="s">
        <v>9</v>
      </c>
      <c r="B39" s="12">
        <v>7.2831739999999998</v>
      </c>
      <c r="C39" s="12">
        <v>-1.283174</v>
      </c>
      <c r="D39" s="12">
        <v>-3.8197000000000002E-2</v>
      </c>
      <c r="E39" s="12"/>
      <c r="F39" s="12" t="s">
        <v>9</v>
      </c>
      <c r="G39" s="12">
        <v>7.2240489999999999</v>
      </c>
      <c r="H39" s="12">
        <v>-1.2240489999999999</v>
      </c>
      <c r="I39" s="12">
        <v>-3.7586000000000001E-2</v>
      </c>
      <c r="J39" s="12"/>
      <c r="K39" s="12" t="s">
        <v>9</v>
      </c>
      <c r="L39" s="12">
        <v>7.2161619999999997</v>
      </c>
      <c r="M39" s="12">
        <v>-1.277388</v>
      </c>
      <c r="N39" s="12">
        <v>-3.2982999999999998E-2</v>
      </c>
    </row>
    <row r="40" spans="1:14" s="10" customFormat="1" x14ac:dyDescent="0.2">
      <c r="A40" s="12" t="s">
        <v>2</v>
      </c>
      <c r="B40" s="12">
        <v>0.35398200000000002</v>
      </c>
      <c r="C40" s="12">
        <v>0.64601799999999998</v>
      </c>
      <c r="D40" s="12"/>
      <c r="E40" s="12"/>
      <c r="F40" s="12" t="s">
        <v>2</v>
      </c>
      <c r="G40" s="12">
        <v>0.42315900000000001</v>
      </c>
      <c r="H40" s="12">
        <v>0.57684100000000005</v>
      </c>
      <c r="I40" s="12"/>
      <c r="J40" s="12"/>
      <c r="K40" s="12" t="s">
        <v>2</v>
      </c>
      <c r="L40" s="12">
        <v>0.384324</v>
      </c>
      <c r="M40" s="12">
        <v>0.64415999999999995</v>
      </c>
      <c r="N40" s="12"/>
    </row>
    <row r="41" spans="1:14" s="10" customFormat="1" x14ac:dyDescent="0.2">
      <c r="A41" s="12" t="s">
        <v>2</v>
      </c>
      <c r="B41" s="12">
        <v>0.40104099999999998</v>
      </c>
      <c r="C41" s="12">
        <v>0.59895900000000002</v>
      </c>
      <c r="D41" s="12"/>
      <c r="E41" s="12"/>
      <c r="F41" s="12" t="s">
        <v>2</v>
      </c>
      <c r="G41" s="12">
        <v>0.390378</v>
      </c>
      <c r="H41" s="12">
        <v>0.609622</v>
      </c>
      <c r="I41" s="12"/>
      <c r="J41" s="12"/>
      <c r="K41" s="12" t="s">
        <v>2</v>
      </c>
      <c r="L41" s="12">
        <v>0.42703799999999997</v>
      </c>
      <c r="M41" s="12">
        <v>0.60024500000000003</v>
      </c>
      <c r="N41" s="12"/>
    </row>
    <row r="42" spans="1:14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s="10" customFormat="1" x14ac:dyDescent="0.2">
      <c r="A43" s="12" t="s">
        <v>1</v>
      </c>
      <c r="B43" s="12">
        <v>7.2822769999999997</v>
      </c>
      <c r="C43" s="12">
        <v>-0.282277</v>
      </c>
      <c r="D43" s="12">
        <v>-2.1382000000000002E-2</v>
      </c>
      <c r="E43" s="12"/>
      <c r="F43" s="12" t="s">
        <v>1</v>
      </c>
      <c r="G43" s="12">
        <v>7.2861830000000003</v>
      </c>
      <c r="H43" s="12">
        <v>-0.28618300000000002</v>
      </c>
      <c r="I43" s="12">
        <v>-6.025E-3</v>
      </c>
      <c r="J43" s="12"/>
      <c r="K43" s="12" t="s">
        <v>1</v>
      </c>
      <c r="L43" s="12">
        <v>7.3119110000000003</v>
      </c>
      <c r="M43" s="12">
        <v>-0.27863399999999999</v>
      </c>
      <c r="N43" s="12">
        <v>-8.3929999999999994E-3</v>
      </c>
    </row>
    <row r="44" spans="1:14" s="10" customFormat="1" x14ac:dyDescent="0.2">
      <c r="A44" s="12" t="s">
        <v>2</v>
      </c>
      <c r="B44" s="12">
        <v>0.73910500000000001</v>
      </c>
      <c r="C44" s="12">
        <v>0.26089499999999999</v>
      </c>
      <c r="D44" s="12"/>
      <c r="E44" s="12"/>
      <c r="F44" s="12" t="s">
        <v>2</v>
      </c>
      <c r="G44" s="12">
        <v>0.71984199999999998</v>
      </c>
      <c r="H44" s="12">
        <v>0.28015800000000002</v>
      </c>
      <c r="I44" s="12"/>
      <c r="J44" s="12"/>
      <c r="K44" s="12" t="s">
        <v>2</v>
      </c>
      <c r="L44" s="12">
        <v>0.74671600000000005</v>
      </c>
      <c r="M44" s="12">
        <v>0.27024100000000001</v>
      </c>
      <c r="N44" s="12"/>
    </row>
    <row r="45" spans="1:14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s="10" customFormat="1" x14ac:dyDescent="0.2">
      <c r="A46" s="12" t="s">
        <v>6</v>
      </c>
      <c r="B46" s="12">
        <v>8.6738499999999998</v>
      </c>
      <c r="C46" s="12">
        <v>0.32615</v>
      </c>
      <c r="D46" s="12">
        <v>0.32615</v>
      </c>
      <c r="E46" s="12"/>
      <c r="F46" s="12" t="s">
        <v>6</v>
      </c>
      <c r="G46" s="12">
        <v>8.1515789999999999</v>
      </c>
      <c r="H46" s="12">
        <v>0.84842099999999998</v>
      </c>
      <c r="I46" s="12">
        <v>0.84842099999999998</v>
      </c>
      <c r="J46" s="12"/>
      <c r="K46" s="12" t="s">
        <v>6</v>
      </c>
      <c r="L46" s="12">
        <v>8.1529089999999993</v>
      </c>
      <c r="M46" s="12">
        <v>0.27900700000000001</v>
      </c>
      <c r="N46" s="12">
        <v>0.27900700000000001</v>
      </c>
    </row>
    <row r="47" spans="1:14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s="10" customFormat="1" x14ac:dyDescent="0.2">
      <c r="A48" s="12" t="s">
        <v>6</v>
      </c>
      <c r="B48" s="12">
        <v>8.1822250000000007</v>
      </c>
      <c r="C48" s="12">
        <v>0.81777500000000003</v>
      </c>
      <c r="D48" s="12">
        <v>3.6784999999999998E-2</v>
      </c>
      <c r="E48" s="12"/>
      <c r="F48" s="12" t="s">
        <v>6</v>
      </c>
      <c r="G48" s="12">
        <v>8.12134</v>
      </c>
      <c r="H48" s="12">
        <v>0.87866</v>
      </c>
      <c r="I48" s="12">
        <v>0.124503</v>
      </c>
      <c r="J48" s="12"/>
      <c r="K48" s="12" t="s">
        <v>6</v>
      </c>
      <c r="L48" s="12">
        <v>8.1542670000000008</v>
      </c>
      <c r="M48" s="12">
        <v>0.82042899999999996</v>
      </c>
      <c r="N48" s="12">
        <v>4.2513000000000002E-2</v>
      </c>
    </row>
    <row r="49" spans="1:14" s="10" customFormat="1" x14ac:dyDescent="0.2">
      <c r="A49" s="12" t="s">
        <v>1</v>
      </c>
      <c r="B49" s="12">
        <v>7.7809900000000001</v>
      </c>
      <c r="C49" s="12">
        <v>-0.78098999999999996</v>
      </c>
      <c r="D49" s="12"/>
      <c r="E49" s="12"/>
      <c r="F49" s="12" t="s">
        <v>1</v>
      </c>
      <c r="G49" s="12">
        <v>7.7541570000000002</v>
      </c>
      <c r="H49" s="12">
        <v>-0.75415699999999997</v>
      </c>
      <c r="I49" s="12"/>
      <c r="J49" s="12"/>
      <c r="K49" s="12" t="s">
        <v>1</v>
      </c>
      <c r="L49" s="12">
        <v>7.738658</v>
      </c>
      <c r="M49" s="12">
        <v>-0.77791600000000005</v>
      </c>
      <c r="N49" s="12"/>
    </row>
    <row r="50" spans="1:14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s="10" customFormat="1" x14ac:dyDescent="0.2">
      <c r="A51" s="12" t="s">
        <v>6</v>
      </c>
      <c r="B51" s="12">
        <v>8.1184639999999995</v>
      </c>
      <c r="C51" s="12">
        <v>0.88153599999999999</v>
      </c>
      <c r="D51" s="12">
        <v>3.2536000000000002E-2</v>
      </c>
      <c r="E51" s="12"/>
      <c r="F51" s="12" t="s">
        <v>6</v>
      </c>
      <c r="G51" s="12">
        <v>8.1276720000000005</v>
      </c>
      <c r="H51" s="12">
        <v>0.87232799999999999</v>
      </c>
      <c r="I51" s="12">
        <v>0.37640899999999999</v>
      </c>
      <c r="J51" s="12"/>
      <c r="K51" s="12" t="s">
        <v>6</v>
      </c>
      <c r="L51" s="12">
        <v>8.1370210000000007</v>
      </c>
      <c r="M51" s="12">
        <v>0.89106099999999999</v>
      </c>
      <c r="N51" s="12">
        <v>5.2021999999999999E-2</v>
      </c>
    </row>
    <row r="52" spans="1:14" s="10" customFormat="1" x14ac:dyDescent="0.2">
      <c r="A52" s="12" t="s">
        <v>9</v>
      </c>
      <c r="B52" s="12">
        <v>7.4050799999999999</v>
      </c>
      <c r="C52" s="12">
        <v>-1.4050800000000001</v>
      </c>
      <c r="D52" s="12"/>
      <c r="E52" s="12"/>
      <c r="F52" s="12" t="s">
        <v>9</v>
      </c>
      <c r="G52" s="12">
        <v>6.8587059999999997</v>
      </c>
      <c r="H52" s="12">
        <v>-0.85870599999999997</v>
      </c>
      <c r="I52" s="12"/>
      <c r="J52" s="12"/>
      <c r="K52" s="12" t="s">
        <v>9</v>
      </c>
      <c r="L52" s="12">
        <v>6.9136030000000002</v>
      </c>
      <c r="M52" s="12">
        <v>-1.429756</v>
      </c>
      <c r="N52" s="12"/>
    </row>
    <row r="53" spans="1:14" s="10" customFormat="1" x14ac:dyDescent="0.2">
      <c r="A53" s="12" t="s">
        <v>2</v>
      </c>
      <c r="B53" s="12">
        <v>0.44391999999999998</v>
      </c>
      <c r="C53" s="12">
        <v>0.55608000000000002</v>
      </c>
      <c r="D53" s="12"/>
      <c r="E53" s="12"/>
      <c r="F53" s="12" t="s">
        <v>2</v>
      </c>
      <c r="G53" s="12">
        <v>0.63721300000000003</v>
      </c>
      <c r="H53" s="12">
        <v>0.36278700000000003</v>
      </c>
      <c r="I53" s="12"/>
      <c r="J53" s="12"/>
      <c r="K53" s="12" t="s">
        <v>2</v>
      </c>
      <c r="L53" s="12">
        <v>0.63660799999999995</v>
      </c>
      <c r="M53" s="12">
        <v>0.59071700000000005</v>
      </c>
      <c r="N53" s="12"/>
    </row>
    <row r="54" spans="1:14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s="10" customFormat="1" x14ac:dyDescent="0.2">
      <c r="A55" s="12" t="s">
        <v>9</v>
      </c>
      <c r="B55" s="12">
        <v>7.6335699999999997</v>
      </c>
      <c r="C55" s="12">
        <v>-1.63357</v>
      </c>
      <c r="D55" s="12">
        <v>-1.63357</v>
      </c>
      <c r="E55" s="12"/>
      <c r="F55" s="12" t="s">
        <v>9</v>
      </c>
      <c r="G55" s="12">
        <v>7.170852</v>
      </c>
      <c r="H55" s="12">
        <v>-1.170852</v>
      </c>
      <c r="I55" s="12">
        <v>-1.170852</v>
      </c>
      <c r="J55" s="12"/>
      <c r="K55" s="12" t="s">
        <v>9</v>
      </c>
      <c r="L55" s="12">
        <v>7.6115630000000003</v>
      </c>
      <c r="M55" s="12">
        <v>-1.6307419999999999</v>
      </c>
      <c r="N55" s="12">
        <v>-1.6307419999999999</v>
      </c>
    </row>
    <row r="56" spans="1:14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s="10" customFormat="1" x14ac:dyDescent="0.2">
      <c r="A57" s="12" t="s">
        <v>9</v>
      </c>
      <c r="B57" s="12">
        <v>6.7880549999999999</v>
      </c>
      <c r="C57" s="12">
        <v>-0.78805499999999995</v>
      </c>
      <c r="D57" s="12">
        <v>-0.31619900000000001</v>
      </c>
      <c r="E57" s="12"/>
      <c r="F57" s="12" t="s">
        <v>9</v>
      </c>
      <c r="G57" s="12">
        <v>7.0944010000000004</v>
      </c>
      <c r="H57" s="12">
        <v>-1.094401</v>
      </c>
      <c r="I57" s="12">
        <v>-0.64718299999999995</v>
      </c>
      <c r="J57" s="12"/>
      <c r="K57" s="12" t="s">
        <v>9</v>
      </c>
      <c r="L57" s="12">
        <v>6.9606320000000004</v>
      </c>
      <c r="M57" s="12">
        <v>-0.83263900000000002</v>
      </c>
      <c r="N57" s="12">
        <v>-0.31159300000000001</v>
      </c>
    </row>
    <row r="58" spans="1:14" s="10" customFormat="1" x14ac:dyDescent="0.2">
      <c r="A58" s="12" t="s">
        <v>2</v>
      </c>
      <c r="B58" s="12">
        <v>0.52814399999999995</v>
      </c>
      <c r="C58" s="12">
        <v>0.471856</v>
      </c>
      <c r="D58" s="12"/>
      <c r="E58" s="12"/>
      <c r="F58" s="12" t="s">
        <v>2</v>
      </c>
      <c r="G58" s="12">
        <v>0.552782</v>
      </c>
      <c r="H58" s="12">
        <v>0.447218</v>
      </c>
      <c r="I58" s="12"/>
      <c r="J58" s="12"/>
      <c r="K58" s="12" t="s">
        <v>2</v>
      </c>
      <c r="L58" s="12">
        <v>0.60571699999999995</v>
      </c>
      <c r="M58" s="12">
        <v>0.52104600000000001</v>
      </c>
      <c r="N58" s="12"/>
    </row>
    <row r="61" spans="1:14" s="11" customFormat="1" x14ac:dyDescent="0.2">
      <c r="A61" s="11" t="s">
        <v>19</v>
      </c>
      <c r="B61" s="11" t="s">
        <v>0</v>
      </c>
      <c r="C61" s="11" t="s">
        <v>16</v>
      </c>
      <c r="D61" s="11" t="s">
        <v>17</v>
      </c>
      <c r="G61" s="11" t="s">
        <v>11</v>
      </c>
      <c r="H61" s="11" t="s">
        <v>16</v>
      </c>
      <c r="I61" s="11" t="s">
        <v>17</v>
      </c>
      <c r="L61" s="11" t="s">
        <v>12</v>
      </c>
      <c r="M61" s="11" t="s">
        <v>16</v>
      </c>
      <c r="N61" s="11" t="s">
        <v>17</v>
      </c>
    </row>
    <row r="62" spans="1:14" s="13" customFormat="1" x14ac:dyDescent="0.2">
      <c r="A62" s="13" t="s">
        <v>18</v>
      </c>
      <c r="B62" s="13">
        <v>7.7596930000000004</v>
      </c>
      <c r="C62" s="13">
        <f>7-B62</f>
        <v>-0.7596930000000004</v>
      </c>
      <c r="D62" s="13">
        <f>C62</f>
        <v>-0.7596930000000004</v>
      </c>
      <c r="F62" s="13" t="s">
        <v>18</v>
      </c>
      <c r="G62" s="13">
        <v>7.6336599999999999</v>
      </c>
      <c r="H62" s="13">
        <f>7-G62</f>
        <v>-0.63365999999999989</v>
      </c>
      <c r="I62" s="13">
        <f>H62</f>
        <v>-0.63365999999999989</v>
      </c>
      <c r="K62" s="13" t="s">
        <v>18</v>
      </c>
      <c r="L62" s="13">
        <v>7.5639760000000003</v>
      </c>
      <c r="M62" s="13">
        <f>7-L62</f>
        <v>-0.56397600000000025</v>
      </c>
      <c r="N62" s="13">
        <f>M62</f>
        <v>-0.56397600000000025</v>
      </c>
    </row>
    <row r="64" spans="1:14" s="13" customFormat="1" x14ac:dyDescent="0.2">
      <c r="A64" s="13" t="s">
        <v>2</v>
      </c>
      <c r="B64" s="13">
        <v>1.3384480000000001</v>
      </c>
      <c r="C64" s="13">
        <f>1-B64</f>
        <v>-0.33844800000000008</v>
      </c>
      <c r="D64" s="13">
        <f>C64</f>
        <v>-0.33844800000000008</v>
      </c>
      <c r="F64" s="13" t="s">
        <v>2</v>
      </c>
      <c r="G64" s="13">
        <v>1.0928040000000001</v>
      </c>
      <c r="H64" s="13">
        <f>1-G64</f>
        <v>-9.2804000000000109E-2</v>
      </c>
      <c r="I64" s="13">
        <f>H64</f>
        <v>-9.2804000000000109E-2</v>
      </c>
      <c r="K64" s="13" t="s">
        <v>2</v>
      </c>
      <c r="L64" s="13">
        <v>1.492032</v>
      </c>
      <c r="M64" s="13">
        <f>1-L64</f>
        <v>-0.49203200000000002</v>
      </c>
      <c r="N64" s="13">
        <f>M64</f>
        <v>-0.49203200000000002</v>
      </c>
    </row>
    <row r="66" spans="1:14" s="13" customFormat="1" x14ac:dyDescent="0.2">
      <c r="A66" s="13" t="s">
        <v>2</v>
      </c>
      <c r="B66" s="13">
        <v>1.074551</v>
      </c>
      <c r="C66" s="13">
        <f>1-B66</f>
        <v>-7.4551000000000034E-2</v>
      </c>
      <c r="D66" s="13">
        <f>C66+C67</f>
        <v>-0.34150600000000009</v>
      </c>
      <c r="F66" s="13" t="s">
        <v>2</v>
      </c>
      <c r="G66" s="13">
        <v>1.1175550000000001</v>
      </c>
      <c r="H66" s="13">
        <f>1-G66</f>
        <v>-0.11755500000000008</v>
      </c>
      <c r="I66" s="13">
        <f>H66+H67</f>
        <v>-0.27399000000000018</v>
      </c>
      <c r="K66" s="13" t="s">
        <v>2</v>
      </c>
      <c r="L66" s="13">
        <v>1.1818550000000001</v>
      </c>
      <c r="M66" s="13">
        <f>1-L66</f>
        <v>-0.1818550000000001</v>
      </c>
      <c r="N66" s="13">
        <f>M66+M67</f>
        <v>-0.6871560000000001</v>
      </c>
    </row>
    <row r="67" spans="1:14" s="13" customFormat="1" x14ac:dyDescent="0.2">
      <c r="A67" s="13" t="s">
        <v>2</v>
      </c>
      <c r="B67" s="13">
        <v>1.2669550000000001</v>
      </c>
      <c r="C67" s="13">
        <f>1-B67</f>
        <v>-0.26695500000000005</v>
      </c>
      <c r="F67" s="13" t="s">
        <v>2</v>
      </c>
      <c r="G67" s="13">
        <v>1.1564350000000001</v>
      </c>
      <c r="H67" s="13">
        <f>1-G67</f>
        <v>-0.1564350000000001</v>
      </c>
      <c r="K67" s="13" t="s">
        <v>2</v>
      </c>
      <c r="L67" s="13">
        <v>1.505301</v>
      </c>
      <c r="M67" s="13">
        <f>1-L67</f>
        <v>-0.505301</v>
      </c>
    </row>
    <row r="69" spans="1:14" s="13" customFormat="1" x14ac:dyDescent="0.2">
      <c r="A69" s="13" t="s">
        <v>9</v>
      </c>
      <c r="B69" s="13">
        <v>6.8982289999999997</v>
      </c>
      <c r="C69" s="13">
        <f>6-B69</f>
        <v>-0.89822899999999972</v>
      </c>
      <c r="D69" s="13">
        <f>C69+C70+C71</f>
        <v>-0.51525099999999968</v>
      </c>
      <c r="F69" s="13" t="s">
        <v>9</v>
      </c>
      <c r="G69" s="13">
        <v>6.6034800000000002</v>
      </c>
      <c r="H69" s="13">
        <f>6-G69</f>
        <v>-0.60348000000000024</v>
      </c>
      <c r="I69" s="13">
        <f>H69+H70+H71</f>
        <v>-0.24893300000000018</v>
      </c>
      <c r="K69" s="13" t="s">
        <v>9</v>
      </c>
      <c r="L69" s="13">
        <v>6.3458610000000002</v>
      </c>
      <c r="M69" s="13">
        <f>6-L69</f>
        <v>-0.3458610000000002</v>
      </c>
      <c r="N69" s="13">
        <f>M69+M70+M71</f>
        <v>-0.88078400000000023</v>
      </c>
    </row>
    <row r="70" spans="1:14" s="13" customFormat="1" x14ac:dyDescent="0.2">
      <c r="A70" s="13" t="s">
        <v>2</v>
      </c>
      <c r="B70" s="13">
        <v>0.472663</v>
      </c>
      <c r="C70" s="13">
        <f>1-B70</f>
        <v>0.52733699999999994</v>
      </c>
      <c r="F70" s="13" t="s">
        <v>2</v>
      </c>
      <c r="G70" s="13">
        <v>0.60550099999999996</v>
      </c>
      <c r="H70" s="13">
        <f>1-G70</f>
        <v>0.39449900000000004</v>
      </c>
      <c r="K70" s="13" t="s">
        <v>2</v>
      </c>
      <c r="L70" s="13">
        <v>1.493665</v>
      </c>
      <c r="M70" s="13">
        <f>1-L70</f>
        <v>-0.49366500000000002</v>
      </c>
    </row>
    <row r="71" spans="1:14" s="13" customFormat="1" x14ac:dyDescent="0.2">
      <c r="A71" s="13" t="s">
        <v>2</v>
      </c>
      <c r="B71" s="13">
        <v>1.1443589999999999</v>
      </c>
      <c r="C71" s="13">
        <f>1-B71</f>
        <v>-0.1443589999999999</v>
      </c>
      <c r="F71" s="13" t="s">
        <v>2</v>
      </c>
      <c r="G71" s="13">
        <v>1.039952</v>
      </c>
      <c r="H71" s="13">
        <f>1-G71</f>
        <v>-3.9951999999999988E-2</v>
      </c>
      <c r="K71" s="13" t="s">
        <v>2</v>
      </c>
      <c r="L71" s="13">
        <v>1.041258</v>
      </c>
      <c r="M71" s="13">
        <f>1-L71</f>
        <v>-4.1258000000000017E-2</v>
      </c>
    </row>
    <row r="73" spans="1:14" s="13" customFormat="1" x14ac:dyDescent="0.2">
      <c r="A73" s="13" t="s">
        <v>1</v>
      </c>
      <c r="B73" s="13">
        <v>7.269571</v>
      </c>
      <c r="C73" s="13">
        <f>7-B73</f>
        <v>-0.26957100000000001</v>
      </c>
      <c r="D73" s="13">
        <f>C73+C74</f>
        <v>-3.9019999999999611E-3</v>
      </c>
      <c r="F73" s="13" t="s">
        <v>1</v>
      </c>
      <c r="G73" s="13">
        <v>7.4166689999999997</v>
      </c>
      <c r="H73" s="13">
        <f>7-G73</f>
        <v>-0.41666899999999973</v>
      </c>
      <c r="I73" s="13">
        <f>H73+H74</f>
        <v>-0.36075399999999969</v>
      </c>
      <c r="K73" s="13" t="s">
        <v>1</v>
      </c>
      <c r="L73" s="13">
        <v>7.2823849999999997</v>
      </c>
      <c r="M73" s="13">
        <f>7-L73</f>
        <v>-0.28238499999999966</v>
      </c>
      <c r="N73" s="13">
        <f>M73+M74</f>
        <v>-2.2749999999996939E-3</v>
      </c>
    </row>
    <row r="74" spans="1:14" s="13" customFormat="1" x14ac:dyDescent="0.2">
      <c r="A74" s="13" t="s">
        <v>2</v>
      </c>
      <c r="B74" s="13">
        <v>0.73433099999999996</v>
      </c>
      <c r="C74" s="13">
        <f>1-B74</f>
        <v>0.26566900000000004</v>
      </c>
      <c r="F74" s="13" t="s">
        <v>2</v>
      </c>
      <c r="G74" s="13">
        <v>0.94408499999999995</v>
      </c>
      <c r="H74" s="13">
        <f>1-G74</f>
        <v>5.5915000000000048E-2</v>
      </c>
      <c r="K74" s="13" t="s">
        <v>2</v>
      </c>
      <c r="L74" s="13">
        <v>0.71989000000000003</v>
      </c>
      <c r="M74" s="13">
        <f>1-L74</f>
        <v>0.28010999999999997</v>
      </c>
    </row>
    <row r="76" spans="1:14" s="13" customFormat="1" x14ac:dyDescent="0.2">
      <c r="A76" s="13" t="s">
        <v>6</v>
      </c>
      <c r="B76" s="13">
        <v>8.7973970000000001</v>
      </c>
      <c r="C76" s="13">
        <f>9-B76</f>
        <v>0.20260299999999987</v>
      </c>
      <c r="D76" s="13">
        <f>C76</f>
        <v>0.20260299999999987</v>
      </c>
      <c r="F76" s="13" t="s">
        <v>6</v>
      </c>
      <c r="G76" s="13">
        <v>8.137556</v>
      </c>
      <c r="H76" s="13">
        <f>9-G76</f>
        <v>0.86244399999999999</v>
      </c>
      <c r="I76" s="13">
        <f>H76</f>
        <v>0.86244399999999999</v>
      </c>
      <c r="K76" s="13" t="s">
        <v>6</v>
      </c>
      <c r="L76" s="13">
        <v>8.1730970000000003</v>
      </c>
      <c r="M76" s="13">
        <f>9-L76</f>
        <v>0.82690299999999972</v>
      </c>
      <c r="N76" s="13">
        <f>M76</f>
        <v>0.82690299999999972</v>
      </c>
    </row>
    <row r="78" spans="1:14" s="13" customFormat="1" x14ac:dyDescent="0.2">
      <c r="A78" s="13" t="s">
        <v>6</v>
      </c>
      <c r="B78" s="13">
        <v>8.1787869999999998</v>
      </c>
      <c r="C78" s="13">
        <f>9-B78</f>
        <v>0.82121300000000019</v>
      </c>
      <c r="D78" s="13">
        <f>C78+C79</f>
        <v>4.2615000000000514E-2</v>
      </c>
      <c r="F78" s="13" t="s">
        <v>6</v>
      </c>
      <c r="G78" s="13">
        <v>8.1494230000000005</v>
      </c>
      <c r="H78" s="13">
        <f>9-G78</f>
        <v>0.85057699999999947</v>
      </c>
      <c r="I78" s="13">
        <f>H78+H79</f>
        <v>0.21264799999999973</v>
      </c>
      <c r="K78" s="13" t="s">
        <v>6</v>
      </c>
      <c r="L78" s="13">
        <v>8.1629710000000006</v>
      </c>
      <c r="M78" s="13">
        <f>9-L78</f>
        <v>0.83702899999999936</v>
      </c>
      <c r="N78" s="13">
        <f>M78+M79</f>
        <v>7.9281999999999186E-2</v>
      </c>
    </row>
    <row r="79" spans="1:14" s="13" customFormat="1" x14ac:dyDescent="0.2">
      <c r="A79" s="13" t="s">
        <v>1</v>
      </c>
      <c r="B79" s="13">
        <v>7.7785979999999997</v>
      </c>
      <c r="C79" s="13">
        <f>7-B79</f>
        <v>-0.77859799999999968</v>
      </c>
      <c r="F79" s="13" t="s">
        <v>1</v>
      </c>
      <c r="G79" s="13">
        <v>7.6379289999999997</v>
      </c>
      <c r="H79" s="13">
        <f>7-G79</f>
        <v>-0.63792899999999975</v>
      </c>
      <c r="K79" s="13" t="s">
        <v>1</v>
      </c>
      <c r="L79" s="13">
        <v>7.7577470000000002</v>
      </c>
      <c r="M79" s="13">
        <f>7-L79</f>
        <v>-0.75774700000000017</v>
      </c>
    </row>
    <row r="81" spans="1:14" s="13" customFormat="1" ht="18" customHeight="1" x14ac:dyDescent="0.2">
      <c r="A81" s="13" t="s">
        <v>6</v>
      </c>
      <c r="B81" s="13">
        <v>8.1749039999999997</v>
      </c>
      <c r="C81" s="13">
        <f>9-B81</f>
        <v>0.82509600000000027</v>
      </c>
      <c r="D81" s="13">
        <f>C81+C82+C83</f>
        <v>-0.10369299999999959</v>
      </c>
      <c r="F81" s="13" t="s">
        <v>6</v>
      </c>
      <c r="G81" s="13">
        <v>8.1250839999999993</v>
      </c>
      <c r="H81" s="13">
        <f>9-G81</f>
        <v>0.87491600000000069</v>
      </c>
      <c r="I81" s="13">
        <f>H81+H82+H83</f>
        <v>0.46434900000000057</v>
      </c>
      <c r="K81" s="13" t="s">
        <v>6</v>
      </c>
      <c r="L81" s="13">
        <v>8.1620329999999992</v>
      </c>
      <c r="M81" s="13">
        <f>9-L81</f>
        <v>0.83796700000000079</v>
      </c>
      <c r="N81" s="13">
        <f>M81+M82+M83</f>
        <v>0.33590800000000076</v>
      </c>
    </row>
    <row r="82" spans="1:14" s="13" customFormat="1" x14ac:dyDescent="0.2">
      <c r="A82" s="13" t="s">
        <v>9</v>
      </c>
      <c r="B82" s="13">
        <v>6.5349909999999998</v>
      </c>
      <c r="C82" s="13">
        <f>6-B82</f>
        <v>-0.53499099999999977</v>
      </c>
      <c r="F82" s="13" t="s">
        <v>9</v>
      </c>
      <c r="G82" s="13">
        <v>6.3192110000000001</v>
      </c>
      <c r="H82" s="13">
        <f>6-G82</f>
        <v>-0.31921100000000013</v>
      </c>
      <c r="K82" s="13" t="s">
        <v>9</v>
      </c>
      <c r="L82" s="13">
        <v>6.481376</v>
      </c>
      <c r="M82" s="13">
        <f>6-L82</f>
        <v>-0.48137600000000003</v>
      </c>
    </row>
    <row r="83" spans="1:14" s="13" customFormat="1" x14ac:dyDescent="0.2">
      <c r="A83" s="13" t="s">
        <v>2</v>
      </c>
      <c r="B83" s="13">
        <v>1.3937980000000001</v>
      </c>
      <c r="C83" s="13">
        <f>1-B83</f>
        <v>-0.39379800000000009</v>
      </c>
      <c r="F83" s="13" t="s">
        <v>2</v>
      </c>
      <c r="G83" s="13">
        <v>1.091356</v>
      </c>
      <c r="H83" s="13">
        <f>1-G83</f>
        <v>-9.1355999999999993E-2</v>
      </c>
      <c r="K83" s="13" t="s">
        <v>2</v>
      </c>
      <c r="L83" s="13">
        <v>1.020683</v>
      </c>
      <c r="M83" s="13">
        <f>1-L83</f>
        <v>-2.0683000000000007E-2</v>
      </c>
    </row>
    <row r="85" spans="1:14" s="13" customFormat="1" x14ac:dyDescent="0.2">
      <c r="A85" s="13" t="s">
        <v>9</v>
      </c>
      <c r="B85" s="13">
        <v>7.6060059999999998</v>
      </c>
      <c r="C85" s="13">
        <f>6-B85</f>
        <v>-1.6060059999999998</v>
      </c>
      <c r="D85" s="13">
        <f>C85</f>
        <v>-1.6060059999999998</v>
      </c>
      <c r="F85" s="13" t="s">
        <v>9</v>
      </c>
      <c r="G85" s="13">
        <v>6.5471599999999999</v>
      </c>
      <c r="H85" s="13">
        <f>6-G85</f>
        <v>-0.54715999999999987</v>
      </c>
      <c r="I85" s="13">
        <f>H85</f>
        <v>-0.54715999999999987</v>
      </c>
      <c r="K85" s="13" t="s">
        <v>9</v>
      </c>
      <c r="L85" s="13">
        <v>7.5751980000000003</v>
      </c>
      <c r="M85" s="13">
        <f>6-L85</f>
        <v>-1.5751980000000003</v>
      </c>
      <c r="N85" s="13">
        <f>M85</f>
        <v>-1.5751980000000003</v>
      </c>
    </row>
    <row r="87" spans="1:14" s="13" customFormat="1" x14ac:dyDescent="0.2">
      <c r="A87" s="13" t="s">
        <v>9</v>
      </c>
      <c r="B87" s="13">
        <v>6.8236189999999999</v>
      </c>
      <c r="C87" s="13">
        <f>6-B87</f>
        <v>-0.82361899999999988</v>
      </c>
      <c r="D87" s="13">
        <f>C87+C88</f>
        <v>-0.82845299999999988</v>
      </c>
      <c r="F87" s="13" t="s">
        <v>9</v>
      </c>
      <c r="G87" s="13">
        <v>6.7122650000000004</v>
      </c>
      <c r="H87" s="13">
        <f>6-G87</f>
        <v>-0.71226500000000037</v>
      </c>
      <c r="I87" s="13">
        <f>H87+H88</f>
        <v>-0.31605000000000039</v>
      </c>
      <c r="K87" s="13" t="s">
        <v>9</v>
      </c>
      <c r="L87" s="13">
        <v>7.4866289999999998</v>
      </c>
      <c r="M87" s="13">
        <f>6-L87</f>
        <v>-1.4866289999999998</v>
      </c>
      <c r="N87" s="13">
        <f>M87+M88</f>
        <v>-1.9299199999999999</v>
      </c>
    </row>
    <row r="88" spans="1:14" s="13" customFormat="1" x14ac:dyDescent="0.2">
      <c r="A88" s="13" t="s">
        <v>2</v>
      </c>
      <c r="B88" s="13">
        <v>1.004834</v>
      </c>
      <c r="C88" s="13">
        <f>1-B88</f>
        <v>-4.834000000000005E-3</v>
      </c>
      <c r="F88" s="13" t="s">
        <v>2</v>
      </c>
      <c r="G88" s="13">
        <v>0.60378500000000002</v>
      </c>
      <c r="H88" s="13">
        <f>1-G88</f>
        <v>0.39621499999999998</v>
      </c>
      <c r="K88" s="13" t="s">
        <v>2</v>
      </c>
      <c r="L88" s="13">
        <v>1.4432910000000001</v>
      </c>
      <c r="M88" s="13">
        <f>1-L88</f>
        <v>-0.4432910000000001</v>
      </c>
    </row>
    <row r="91" spans="1:14" s="11" customFormat="1" x14ac:dyDescent="0.2">
      <c r="A91" s="11" t="s">
        <v>20</v>
      </c>
      <c r="B91" s="11" t="s">
        <v>0</v>
      </c>
      <c r="C91" s="11" t="s">
        <v>16</v>
      </c>
      <c r="D91" s="11" t="s">
        <v>17</v>
      </c>
      <c r="G91" s="11" t="s">
        <v>11</v>
      </c>
      <c r="H91" s="11" t="s">
        <v>16</v>
      </c>
      <c r="I91" s="11" t="s">
        <v>17</v>
      </c>
      <c r="L91" s="11" t="s">
        <v>12</v>
      </c>
      <c r="M91" s="11" t="s">
        <v>16</v>
      </c>
      <c r="N91" s="11" t="s">
        <v>17</v>
      </c>
    </row>
    <row r="92" spans="1:14" s="13" customFormat="1" x14ac:dyDescent="0.2">
      <c r="A92" s="13" t="s">
        <v>18</v>
      </c>
      <c r="B92" s="13">
        <v>7.7865190000000002</v>
      </c>
      <c r="C92" s="13">
        <f>7-B92</f>
        <v>-0.78651900000000019</v>
      </c>
      <c r="D92" s="13">
        <f>C92</f>
        <v>-0.78651900000000019</v>
      </c>
      <c r="F92" s="13" t="s">
        <v>18</v>
      </c>
      <c r="G92" s="13">
        <v>7.2311690000000004</v>
      </c>
      <c r="H92" s="13">
        <f>7-G92</f>
        <v>-0.2311690000000004</v>
      </c>
      <c r="I92" s="13">
        <f>H92</f>
        <v>-0.2311690000000004</v>
      </c>
      <c r="K92" s="13" t="s">
        <v>18</v>
      </c>
      <c r="L92" s="13">
        <v>7.7482319999999998</v>
      </c>
      <c r="M92" s="13">
        <f>7-L92</f>
        <v>-0.74823199999999979</v>
      </c>
      <c r="N92" s="13">
        <f>M92</f>
        <v>-0.74823199999999979</v>
      </c>
    </row>
    <row r="94" spans="1:14" s="13" customFormat="1" x14ac:dyDescent="0.2">
      <c r="A94" s="13" t="s">
        <v>2</v>
      </c>
      <c r="B94" s="13">
        <v>1.3946540000000001</v>
      </c>
      <c r="C94" s="13">
        <f>1-B94</f>
        <v>-0.39465400000000006</v>
      </c>
      <c r="D94" s="13">
        <f>C94</f>
        <v>-0.39465400000000006</v>
      </c>
      <c r="F94" s="13" t="s">
        <v>2</v>
      </c>
      <c r="G94" s="13">
        <v>1.082991</v>
      </c>
      <c r="H94" s="13">
        <f>1-G94</f>
        <v>-8.2991000000000037E-2</v>
      </c>
      <c r="I94" s="13">
        <f>H94</f>
        <v>-8.2991000000000037E-2</v>
      </c>
      <c r="K94" s="13" t="s">
        <v>2</v>
      </c>
      <c r="L94" s="13">
        <v>1.483204</v>
      </c>
      <c r="M94" s="13">
        <f>1-L94</f>
        <v>-0.48320399999999997</v>
      </c>
      <c r="N94" s="13">
        <f>M94</f>
        <v>-0.48320399999999997</v>
      </c>
    </row>
    <row r="96" spans="1:14" s="13" customFormat="1" x14ac:dyDescent="0.2">
      <c r="A96" s="13" t="s">
        <v>2</v>
      </c>
      <c r="B96" s="13">
        <v>1.2722309999999999</v>
      </c>
      <c r="C96" s="13">
        <f>1-B96</f>
        <v>-0.27223099999999989</v>
      </c>
      <c r="D96" s="13">
        <f>C96+C97</f>
        <v>-0.36037299999999983</v>
      </c>
      <c r="F96" s="13" t="s">
        <v>2</v>
      </c>
      <c r="G96" s="13">
        <v>1.0867599999999999</v>
      </c>
      <c r="H96" s="13">
        <f>1-G96</f>
        <v>-8.6759999999999948E-2</v>
      </c>
      <c r="I96" s="13">
        <f>H96+H97</f>
        <v>0.16114300000000004</v>
      </c>
      <c r="K96" s="13" t="s">
        <v>2</v>
      </c>
      <c r="L96" s="13">
        <v>1.0990800000000001</v>
      </c>
      <c r="M96" s="13">
        <f>1-L96</f>
        <v>-9.9080000000000057E-2</v>
      </c>
      <c r="N96" s="13">
        <f>M96+M97</f>
        <v>-0.28750399999999998</v>
      </c>
    </row>
    <row r="97" spans="1:14" s="13" customFormat="1" x14ac:dyDescent="0.2">
      <c r="A97" s="13" t="s">
        <v>2</v>
      </c>
      <c r="B97" s="13">
        <v>1.0881419999999999</v>
      </c>
      <c r="C97" s="13">
        <f>1-B97</f>
        <v>-8.8141999999999943E-2</v>
      </c>
      <c r="F97" s="13" t="s">
        <v>2</v>
      </c>
      <c r="G97" s="13">
        <v>0.75209700000000002</v>
      </c>
      <c r="H97" s="13">
        <f>1-G97</f>
        <v>0.24790299999999998</v>
      </c>
      <c r="K97" s="13" t="s">
        <v>2</v>
      </c>
      <c r="L97" s="13">
        <v>1.1884239999999999</v>
      </c>
      <c r="M97" s="13">
        <f>1-L97</f>
        <v>-0.18842399999999992</v>
      </c>
    </row>
    <row r="99" spans="1:14" s="13" customFormat="1" x14ac:dyDescent="0.2">
      <c r="A99" s="13" t="s">
        <v>9</v>
      </c>
      <c r="B99" s="13">
        <v>6.5595420000000004</v>
      </c>
      <c r="C99" s="13">
        <f>6-B99</f>
        <v>-0.55954200000000043</v>
      </c>
      <c r="D99" s="13">
        <f>C99+C100+C101</f>
        <v>-0.69261600000000034</v>
      </c>
      <c r="F99" s="13" t="s">
        <v>9</v>
      </c>
      <c r="G99" s="13">
        <v>6.3763560000000004</v>
      </c>
      <c r="H99" s="13">
        <f>6-G99</f>
        <v>-0.37635600000000036</v>
      </c>
      <c r="I99" s="13">
        <f>H99+H100+H101</f>
        <v>-0.30174800000000035</v>
      </c>
      <c r="K99" s="13" t="s">
        <v>9</v>
      </c>
      <c r="L99" s="13">
        <v>7.0034419999999997</v>
      </c>
      <c r="M99" s="13">
        <f>6-L99</f>
        <v>-1.0034419999999997</v>
      </c>
      <c r="N99" s="13">
        <f>M99+M100+M101</f>
        <v>-1.0232479999999997</v>
      </c>
    </row>
    <row r="100" spans="1:14" s="13" customFormat="1" x14ac:dyDescent="0.2">
      <c r="A100" s="13" t="s">
        <v>2</v>
      </c>
      <c r="B100" s="13">
        <v>1.0619719999999999</v>
      </c>
      <c r="C100" s="13">
        <f>1-B100</f>
        <v>-6.1971999999999916E-2</v>
      </c>
      <c r="F100" s="13" t="s">
        <v>2</v>
      </c>
      <c r="G100" s="13">
        <v>0.891567</v>
      </c>
      <c r="H100" s="13">
        <f>1-G100</f>
        <v>0.108433</v>
      </c>
      <c r="K100" s="13" t="s">
        <v>2</v>
      </c>
      <c r="L100" s="13">
        <v>1.552737</v>
      </c>
      <c r="M100" s="13">
        <f>1-L100</f>
        <v>-0.55273700000000003</v>
      </c>
    </row>
    <row r="101" spans="1:14" s="13" customFormat="1" x14ac:dyDescent="0.2">
      <c r="A101" s="13" t="s">
        <v>2</v>
      </c>
      <c r="B101" s="13">
        <v>1.071102</v>
      </c>
      <c r="C101" s="13">
        <f>1-B101</f>
        <v>-7.1101999999999999E-2</v>
      </c>
      <c r="F101" s="13" t="s">
        <v>2</v>
      </c>
      <c r="G101" s="13">
        <v>1.033825</v>
      </c>
      <c r="H101" s="13">
        <f>1-G101</f>
        <v>-3.3824999999999994E-2</v>
      </c>
      <c r="K101" s="13" t="s">
        <v>2</v>
      </c>
      <c r="L101" s="13">
        <v>0.46706900000000001</v>
      </c>
      <c r="M101" s="13">
        <f>1-L101</f>
        <v>0.53293100000000004</v>
      </c>
    </row>
    <row r="103" spans="1:14" s="13" customFormat="1" x14ac:dyDescent="0.2">
      <c r="A103" s="13" t="s">
        <v>1</v>
      </c>
      <c r="B103" s="13">
        <v>7.2957150000000004</v>
      </c>
      <c r="C103" s="13">
        <f>7-B103</f>
        <v>-0.29571500000000039</v>
      </c>
      <c r="D103" s="13">
        <f>C103+C104</f>
        <v>-7.1660000000003388E-3</v>
      </c>
      <c r="F103" s="13" t="s">
        <v>1</v>
      </c>
      <c r="G103" s="13">
        <v>7.6371779999999996</v>
      </c>
      <c r="H103" s="13">
        <f>7-G103</f>
        <v>-0.63717799999999958</v>
      </c>
      <c r="I103" s="13">
        <f>H103+H104</f>
        <v>-0.63952299999999962</v>
      </c>
      <c r="K103" s="13" t="s">
        <v>1</v>
      </c>
      <c r="L103" s="13">
        <v>7.2826950000000004</v>
      </c>
      <c r="M103" s="13">
        <f>7-L103</f>
        <v>-0.28269500000000036</v>
      </c>
      <c r="N103" s="13">
        <f>M103+M104</f>
        <v>1.6866999999999632E-2</v>
      </c>
    </row>
    <row r="104" spans="1:14" s="13" customFormat="1" x14ac:dyDescent="0.2">
      <c r="A104" s="13" t="s">
        <v>2</v>
      </c>
      <c r="B104" s="13">
        <v>0.71145099999999994</v>
      </c>
      <c r="C104" s="13">
        <f>1-B104</f>
        <v>0.28854900000000006</v>
      </c>
      <c r="F104" s="13" t="s">
        <v>2</v>
      </c>
      <c r="G104" s="13">
        <v>1.002345</v>
      </c>
      <c r="H104" s="13">
        <f>1-G104</f>
        <v>-2.3450000000000415E-3</v>
      </c>
      <c r="K104" s="13" t="s">
        <v>2</v>
      </c>
      <c r="L104" s="13">
        <v>0.70043800000000001</v>
      </c>
      <c r="M104" s="13">
        <f>1-L104</f>
        <v>0.29956199999999999</v>
      </c>
    </row>
    <row r="106" spans="1:14" s="13" customFormat="1" x14ac:dyDescent="0.2">
      <c r="A106" s="13" t="s">
        <v>6</v>
      </c>
      <c r="B106" s="13">
        <v>8.9220649999999999</v>
      </c>
      <c r="C106" s="13">
        <f>9-B106</f>
        <v>7.7935000000000088E-2</v>
      </c>
      <c r="D106" s="13">
        <f>C106</f>
        <v>7.7935000000000088E-2</v>
      </c>
      <c r="F106" s="13" t="s">
        <v>6</v>
      </c>
      <c r="G106" s="13">
        <v>8.2697870000000009</v>
      </c>
      <c r="H106" s="13">
        <f>9-G106</f>
        <v>0.73021299999999911</v>
      </c>
      <c r="I106" s="13">
        <f>H106</f>
        <v>0.73021299999999911</v>
      </c>
      <c r="K106" s="13" t="s">
        <v>6</v>
      </c>
      <c r="L106" s="13">
        <v>8.192126</v>
      </c>
      <c r="M106" s="13">
        <f>9-L106</f>
        <v>0.80787399999999998</v>
      </c>
      <c r="N106" s="13">
        <f>M106</f>
        <v>0.80787399999999998</v>
      </c>
    </row>
    <row r="108" spans="1:14" s="13" customFormat="1" x14ac:dyDescent="0.2">
      <c r="A108" s="13" t="s">
        <v>6</v>
      </c>
      <c r="B108" s="13">
        <v>8.1673829999999992</v>
      </c>
      <c r="C108" s="13">
        <f>9-B108</f>
        <v>0.83261700000000083</v>
      </c>
      <c r="D108" s="13">
        <f>C108+C109</f>
        <v>3.7157000000000551E-2</v>
      </c>
      <c r="F108" s="13" t="s">
        <v>6</v>
      </c>
      <c r="G108" s="13">
        <v>8.1462839999999996</v>
      </c>
      <c r="H108" s="13">
        <f>9-G108</f>
        <v>0.85371600000000036</v>
      </c>
      <c r="I108" s="13">
        <f>H108+H109</f>
        <v>0.27377500000000055</v>
      </c>
      <c r="K108" s="13" t="s">
        <v>6</v>
      </c>
      <c r="L108" s="13">
        <v>8.1527949999999993</v>
      </c>
      <c r="M108" s="13">
        <f>9-L108</f>
        <v>0.84720500000000065</v>
      </c>
      <c r="N108" s="13">
        <f>M108+M109</f>
        <v>2.3268000000000733E-2</v>
      </c>
    </row>
    <row r="109" spans="1:14" s="13" customFormat="1" x14ac:dyDescent="0.2">
      <c r="A109" s="13" t="s">
        <v>1</v>
      </c>
      <c r="B109" s="13">
        <v>7.7954600000000003</v>
      </c>
      <c r="C109" s="13">
        <f>7-B109</f>
        <v>-0.79546000000000028</v>
      </c>
      <c r="F109" s="13" t="s">
        <v>1</v>
      </c>
      <c r="G109" s="13">
        <v>7.5799409999999998</v>
      </c>
      <c r="H109" s="13">
        <f>7-G109</f>
        <v>-0.57994099999999982</v>
      </c>
      <c r="K109" s="13" t="s">
        <v>1</v>
      </c>
      <c r="L109" s="13">
        <v>7.8239369999999999</v>
      </c>
      <c r="M109" s="13">
        <f>7-L109</f>
        <v>-0.82393699999999992</v>
      </c>
    </row>
    <row r="111" spans="1:14" s="13" customFormat="1" x14ac:dyDescent="0.2">
      <c r="A111" s="13" t="s">
        <v>6</v>
      </c>
      <c r="B111" s="13">
        <v>8.1352460000000004</v>
      </c>
      <c r="C111" s="13">
        <f>9-B111</f>
        <v>0.86475399999999958</v>
      </c>
      <c r="D111" s="13">
        <f>C111+C112+C113</f>
        <v>-8.9655000000000706E-2</v>
      </c>
      <c r="F111" s="13" t="s">
        <v>6</v>
      </c>
      <c r="G111" s="13">
        <v>8.1274069999999998</v>
      </c>
      <c r="H111" s="13">
        <f>9-G111</f>
        <v>0.87259300000000017</v>
      </c>
      <c r="I111" s="13">
        <f>H111+H112+H113</f>
        <v>0.14257700000000062</v>
      </c>
      <c r="K111" s="13" t="s">
        <v>6</v>
      </c>
      <c r="L111" s="13">
        <v>8.1627220000000005</v>
      </c>
      <c r="M111" s="13">
        <f>9-L111</f>
        <v>0.83727799999999952</v>
      </c>
      <c r="N111" s="13">
        <f>M111+M112+M113</f>
        <v>0.22016699999999934</v>
      </c>
    </row>
    <row r="112" spans="1:14" s="13" customFormat="1" x14ac:dyDescent="0.2">
      <c r="A112" s="13" t="s">
        <v>9</v>
      </c>
      <c r="B112" s="13">
        <v>6.4578420000000003</v>
      </c>
      <c r="C112" s="13">
        <f>6-B112</f>
        <v>-0.4578420000000003</v>
      </c>
      <c r="F112" s="13" t="s">
        <v>9</v>
      </c>
      <c r="G112" s="13">
        <v>6.3482519999999996</v>
      </c>
      <c r="H112" s="13">
        <f>6-G112</f>
        <v>-0.34825199999999956</v>
      </c>
      <c r="K112" s="13" t="s">
        <v>9</v>
      </c>
      <c r="L112" s="13">
        <v>6.5418750000000001</v>
      </c>
      <c r="M112" s="13">
        <f>6-L112</f>
        <v>-0.54187500000000011</v>
      </c>
    </row>
    <row r="113" spans="1:14" s="13" customFormat="1" x14ac:dyDescent="0.2">
      <c r="A113" s="13" t="s">
        <v>2</v>
      </c>
      <c r="B113" s="13">
        <v>1.496567</v>
      </c>
      <c r="C113" s="13">
        <f>1-B113</f>
        <v>-0.49656699999999998</v>
      </c>
      <c r="F113" s="13" t="s">
        <v>2</v>
      </c>
      <c r="G113" s="13">
        <v>1.381764</v>
      </c>
      <c r="H113" s="13">
        <f>1-G113</f>
        <v>-0.38176399999999999</v>
      </c>
      <c r="K113" s="13" t="s">
        <v>2</v>
      </c>
      <c r="L113" s="13">
        <v>1.0752360000000001</v>
      </c>
      <c r="M113" s="13">
        <f>1-L113</f>
        <v>-7.5236000000000081E-2</v>
      </c>
    </row>
    <row r="115" spans="1:14" s="13" customFormat="1" x14ac:dyDescent="0.2">
      <c r="A115" s="13" t="s">
        <v>9</v>
      </c>
      <c r="B115" s="13">
        <v>6.9580219999999997</v>
      </c>
      <c r="C115" s="13">
        <f>6-B115</f>
        <v>-0.95802199999999971</v>
      </c>
      <c r="D115" s="13">
        <f>C115</f>
        <v>-0.95802199999999971</v>
      </c>
      <c r="F115" s="13" t="s">
        <v>9</v>
      </c>
      <c r="G115" s="13">
        <v>6.5427229999999996</v>
      </c>
      <c r="H115" s="13">
        <f>6-G115</f>
        <v>-0.54272299999999962</v>
      </c>
      <c r="I115" s="13">
        <f>H115</f>
        <v>-0.54272299999999962</v>
      </c>
      <c r="K115" s="13" t="s">
        <v>9</v>
      </c>
      <c r="L115" s="13">
        <v>7.5690499999999998</v>
      </c>
      <c r="M115" s="13">
        <f>6-L115</f>
        <v>-1.5690499999999998</v>
      </c>
      <c r="N115" s="13">
        <f>M115</f>
        <v>-1.5690499999999998</v>
      </c>
    </row>
    <row r="117" spans="1:14" s="13" customFormat="1" x14ac:dyDescent="0.2">
      <c r="A117" s="13" t="s">
        <v>9</v>
      </c>
      <c r="B117" s="13">
        <v>6.895575</v>
      </c>
      <c r="C117" s="13">
        <f>6-B117</f>
        <v>-0.89557500000000001</v>
      </c>
      <c r="D117" s="13">
        <f>C117+C118</f>
        <v>-0.70128100000000004</v>
      </c>
      <c r="F117" s="13" t="s">
        <v>9</v>
      </c>
      <c r="G117" s="13">
        <v>6.5411260000000002</v>
      </c>
      <c r="H117" s="13">
        <f>6-G117</f>
        <v>-0.54112600000000022</v>
      </c>
      <c r="I117" s="13">
        <f>H117+H118</f>
        <v>-0.19006700000000021</v>
      </c>
      <c r="K117" s="13" t="s">
        <v>9</v>
      </c>
      <c r="L117" s="13">
        <v>7.3306389999999997</v>
      </c>
      <c r="M117" s="13">
        <f>6-L117</f>
        <v>-1.3306389999999997</v>
      </c>
      <c r="N117" s="13">
        <f>M117+M118</f>
        <v>-0.73014899999999971</v>
      </c>
    </row>
    <row r="118" spans="1:14" s="13" customFormat="1" x14ac:dyDescent="0.2">
      <c r="A118" s="13" t="s">
        <v>2</v>
      </c>
      <c r="B118" s="13">
        <v>0.80570600000000003</v>
      </c>
      <c r="C118" s="13">
        <f>1-B118</f>
        <v>0.19429399999999997</v>
      </c>
      <c r="F118" s="13" t="s">
        <v>2</v>
      </c>
      <c r="G118" s="13">
        <v>0.64894099999999999</v>
      </c>
      <c r="H118" s="13">
        <f>1-G118</f>
        <v>0.35105900000000001</v>
      </c>
      <c r="K118" s="13" t="s">
        <v>2</v>
      </c>
      <c r="L118" s="13">
        <v>0.39950999999999998</v>
      </c>
      <c r="M118" s="13">
        <f>1-L118</f>
        <v>0.60048999999999997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4CEC6-56E1-D248-AF80-E4A1F96518A3}">
  <dimension ref="A1:M12"/>
  <sheetViews>
    <sheetView workbookViewId="0">
      <selection activeCell="F16" sqref="F16"/>
    </sheetView>
  </sheetViews>
  <sheetFormatPr baseColWidth="10" defaultRowHeight="26" x14ac:dyDescent="0.3"/>
  <cols>
    <col min="1" max="1" width="10.33203125" style="19" bestFit="1" customWidth="1"/>
    <col min="2" max="2" width="21.1640625" style="19" bestFit="1" customWidth="1"/>
    <col min="3" max="5" width="20" style="19" bestFit="1" customWidth="1"/>
    <col min="6" max="6" width="21.1640625" style="19" bestFit="1" customWidth="1"/>
    <col min="7" max="9" width="20" style="19" bestFit="1" customWidth="1"/>
    <col min="10" max="10" width="21.1640625" style="19" bestFit="1" customWidth="1"/>
    <col min="11" max="13" width="20" style="19" bestFit="1" customWidth="1"/>
    <col min="14" max="16384" width="10.83203125" style="19"/>
  </cols>
  <sheetData>
    <row r="1" spans="1:13" s="15" customFormat="1" x14ac:dyDescent="0.3">
      <c r="A1" s="14"/>
      <c r="B1" s="14" t="s">
        <v>0</v>
      </c>
      <c r="C1" s="14" t="s">
        <v>0</v>
      </c>
      <c r="D1" s="14" t="s">
        <v>0</v>
      </c>
      <c r="E1" s="14" t="s">
        <v>0</v>
      </c>
      <c r="F1" s="14" t="s">
        <v>11</v>
      </c>
      <c r="G1" s="14" t="s">
        <v>11</v>
      </c>
      <c r="H1" s="14" t="s">
        <v>11</v>
      </c>
      <c r="I1" s="14" t="s">
        <v>11</v>
      </c>
      <c r="J1" s="14" t="s">
        <v>12</v>
      </c>
      <c r="K1" s="14" t="s">
        <v>12</v>
      </c>
      <c r="L1" s="14" t="s">
        <v>12</v>
      </c>
      <c r="M1" s="14" t="s">
        <v>12</v>
      </c>
    </row>
    <row r="2" spans="1:13" s="15" customFormat="1" x14ac:dyDescent="0.3">
      <c r="A2" s="14"/>
      <c r="B2" s="14" t="s">
        <v>13</v>
      </c>
      <c r="C2" s="14" t="s">
        <v>21</v>
      </c>
      <c r="D2" s="14" t="s">
        <v>19</v>
      </c>
      <c r="E2" s="14" t="s">
        <v>20</v>
      </c>
      <c r="F2" s="14" t="s">
        <v>13</v>
      </c>
      <c r="G2" s="14" t="s">
        <v>21</v>
      </c>
      <c r="H2" s="14" t="s">
        <v>19</v>
      </c>
      <c r="I2" s="14" t="s">
        <v>20</v>
      </c>
      <c r="J2" s="14" t="s">
        <v>13</v>
      </c>
      <c r="K2" s="14" t="s">
        <v>21</v>
      </c>
      <c r="L2" s="14" t="s">
        <v>19</v>
      </c>
      <c r="M2" s="14" t="s">
        <v>20</v>
      </c>
    </row>
    <row r="3" spans="1:13" x14ac:dyDescent="0.3">
      <c r="A3" s="16" t="s">
        <v>1</v>
      </c>
      <c r="B3" s="16">
        <v>-38.139643999999997</v>
      </c>
      <c r="C3" s="16">
        <v>-37.804484000000002</v>
      </c>
      <c r="D3" s="16">
        <v>-35.897195000000004</v>
      </c>
      <c r="E3" s="16">
        <v>-37.164783999999997</v>
      </c>
      <c r="F3" s="17">
        <v>-27.213906000000001</v>
      </c>
      <c r="G3" s="17">
        <v>-27.281088</v>
      </c>
      <c r="H3" s="17">
        <v>-27.097802000000001</v>
      </c>
      <c r="I3" s="17">
        <v>-9.8856985999999996</v>
      </c>
      <c r="J3" s="18">
        <v>-9.4957813000000009</v>
      </c>
      <c r="K3" s="18">
        <v>-13.087493</v>
      </c>
      <c r="L3" s="18">
        <v>-9.1445600999999996</v>
      </c>
      <c r="M3" s="18">
        <v>-12.13217</v>
      </c>
    </row>
    <row r="4" spans="1:13" x14ac:dyDescent="0.3">
      <c r="A4" s="16" t="s">
        <v>2</v>
      </c>
      <c r="B4" s="16">
        <v>-12.552982</v>
      </c>
      <c r="C4" s="16">
        <v>-12.335575</v>
      </c>
      <c r="D4" s="16">
        <v>-15.992426</v>
      </c>
      <c r="E4" s="16">
        <v>-18.648285000000001</v>
      </c>
      <c r="F4" s="17">
        <v>-10.003214</v>
      </c>
      <c r="G4" s="17">
        <v>-10.303972999999999</v>
      </c>
      <c r="H4" s="17">
        <v>-3.9686651999999998</v>
      </c>
      <c r="I4" s="17">
        <v>-3.5490225999999998</v>
      </c>
      <c r="J4" s="18">
        <v>-6.6494644999999997</v>
      </c>
      <c r="K4" s="18">
        <v>-4.3075143000000002</v>
      </c>
      <c r="L4" s="18">
        <v>-7.9780277999999996</v>
      </c>
      <c r="M4" s="18">
        <v>-7.8348865999999999</v>
      </c>
    </row>
    <row r="5" spans="1:13" x14ac:dyDescent="0.3">
      <c r="A5" s="16" t="s">
        <v>3</v>
      </c>
      <c r="B5" s="16">
        <v>3.9739129999999998E-2</v>
      </c>
      <c r="C5" s="16">
        <v>-0.22099869999999999</v>
      </c>
      <c r="D5" s="16">
        <v>-16.136922999999999</v>
      </c>
      <c r="E5" s="16">
        <v>-17.028431000000001</v>
      </c>
      <c r="F5" s="17">
        <v>0.45842949999999999</v>
      </c>
      <c r="G5" s="17">
        <v>-1.2829200000000001E-2</v>
      </c>
      <c r="H5" s="17">
        <v>-11.716894</v>
      </c>
      <c r="I5" s="17">
        <v>6.8911105199999998</v>
      </c>
      <c r="J5" s="18">
        <v>-1.7884500000000001E-2</v>
      </c>
      <c r="K5" s="18">
        <v>1.363635E-2</v>
      </c>
      <c r="L5" s="18">
        <v>-11.141856000000001</v>
      </c>
      <c r="M5" s="18">
        <v>-4.6617189000000003</v>
      </c>
    </row>
    <row r="6" spans="1:13" x14ac:dyDescent="0.3">
      <c r="A6" s="16" t="s">
        <v>4</v>
      </c>
      <c r="B6" s="16">
        <v>-1.5585206</v>
      </c>
      <c r="C6" s="16">
        <v>-1.8048938000000001</v>
      </c>
      <c r="D6" s="16">
        <v>-24.346762999999999</v>
      </c>
      <c r="E6" s="16">
        <v>-32.727657000000001</v>
      </c>
      <c r="F6" s="17">
        <v>-1.2812933</v>
      </c>
      <c r="G6" s="17">
        <v>-1.6073257000000001</v>
      </c>
      <c r="H6" s="17">
        <v>-10.645357000000001</v>
      </c>
      <c r="I6" s="17">
        <v>-12.903935000000001</v>
      </c>
      <c r="J6" s="18">
        <v>-0.43125570000000002</v>
      </c>
      <c r="K6" s="18">
        <v>-0.53480119999999998</v>
      </c>
      <c r="L6" s="18">
        <v>-14.281427000000001</v>
      </c>
      <c r="M6" s="18">
        <v>-16.591403</v>
      </c>
    </row>
    <row r="7" spans="1:13" x14ac:dyDescent="0.3">
      <c r="A7" s="16" t="s">
        <v>5</v>
      </c>
      <c r="B7" s="16">
        <v>-0.396588</v>
      </c>
      <c r="C7" s="16">
        <v>-1.0103473999999999</v>
      </c>
      <c r="D7" s="16">
        <v>-0.18437819999999999</v>
      </c>
      <c r="E7" s="16">
        <v>-0.33860950000000001</v>
      </c>
      <c r="F7" s="17">
        <v>0.69842075999999997</v>
      </c>
      <c r="G7" s="17">
        <v>-0.25765280000000002</v>
      </c>
      <c r="H7" s="17">
        <v>-15.427265</v>
      </c>
      <c r="I7" s="17">
        <v>-27.348527000000001</v>
      </c>
      <c r="J7" s="18">
        <v>-0.70273419999999998</v>
      </c>
      <c r="K7" s="18">
        <v>-0.13608790000000001</v>
      </c>
      <c r="L7" s="18">
        <v>-3.6887900000000001E-2</v>
      </c>
      <c r="M7" s="18">
        <v>0.27348910999999998</v>
      </c>
    </row>
    <row r="8" spans="1:13" x14ac:dyDescent="0.3">
      <c r="A8" s="16" t="s">
        <v>6</v>
      </c>
      <c r="B8" s="16">
        <v>13.183705399999999</v>
      </c>
      <c r="C8" s="16">
        <v>15.4113177</v>
      </c>
      <c r="D8" s="16">
        <v>9.5734453199999994</v>
      </c>
      <c r="E8" s="16">
        <v>3.6826032199999998</v>
      </c>
      <c r="F8" s="17">
        <v>36.328698899999999</v>
      </c>
      <c r="G8" s="17">
        <v>36.281829700000003</v>
      </c>
      <c r="H8" s="17">
        <v>36.881508500000002</v>
      </c>
      <c r="I8" s="17">
        <v>31.226789199999999</v>
      </c>
      <c r="J8" s="18">
        <v>13.717861600000001</v>
      </c>
      <c r="K8" s="18">
        <v>4.5239447699999999</v>
      </c>
      <c r="L8" s="18">
        <v>13.407776500000001</v>
      </c>
      <c r="M8" s="18">
        <v>13.0992318</v>
      </c>
    </row>
    <row r="9" spans="1:13" x14ac:dyDescent="0.3">
      <c r="A9" s="16" t="s">
        <v>7</v>
      </c>
      <c r="B9" s="16">
        <v>2.0088344199999999</v>
      </c>
      <c r="C9" s="16">
        <v>1.7381736000000001</v>
      </c>
      <c r="D9" s="16">
        <v>2.0136541499999998</v>
      </c>
      <c r="E9" s="16">
        <v>1.7557514299999999</v>
      </c>
      <c r="F9" s="17">
        <v>5.3629409099999998</v>
      </c>
      <c r="G9" s="17">
        <v>5.3242395399999998</v>
      </c>
      <c r="H9" s="17">
        <v>9.0936675499999993</v>
      </c>
      <c r="I9" s="17">
        <v>11.7076993</v>
      </c>
      <c r="J9" s="18">
        <v>0.55433958000000005</v>
      </c>
      <c r="K9" s="18">
        <v>0.68932486999999998</v>
      </c>
      <c r="L9" s="18">
        <v>1.2855139499999999</v>
      </c>
      <c r="M9" s="18">
        <v>0.3772778</v>
      </c>
    </row>
    <row r="10" spans="1:13" x14ac:dyDescent="0.3">
      <c r="A10" s="16" t="s">
        <v>8</v>
      </c>
      <c r="B10" s="16">
        <v>2.45815596</v>
      </c>
      <c r="C10" s="16">
        <v>1.53739884</v>
      </c>
      <c r="D10" s="16">
        <v>-4.8997263999999996</v>
      </c>
      <c r="E10" s="16">
        <v>-4.2363995000000001</v>
      </c>
      <c r="F10" s="17">
        <v>15.890526299999999</v>
      </c>
      <c r="G10" s="17">
        <v>16.096734099999999</v>
      </c>
      <c r="H10" s="17">
        <v>19.857395499999999</v>
      </c>
      <c r="I10" s="17">
        <v>6.0971551000000002</v>
      </c>
      <c r="J10" s="18">
        <v>5.1281600000000003</v>
      </c>
      <c r="K10" s="18">
        <v>0.84350807000000005</v>
      </c>
      <c r="L10" s="18">
        <v>5.4465631400000003</v>
      </c>
      <c r="M10" s="18">
        <v>3.5698865899999999</v>
      </c>
    </row>
    <row r="11" spans="1:13" x14ac:dyDescent="0.3">
      <c r="A11" s="16" t="s">
        <v>9</v>
      </c>
      <c r="B11" s="16">
        <v>-77.056209999999993</v>
      </c>
      <c r="C11" s="16">
        <v>-77.189840000000004</v>
      </c>
      <c r="D11" s="16">
        <v>-75.887378999999996</v>
      </c>
      <c r="E11" s="16">
        <v>-45.268684</v>
      </c>
      <c r="F11" s="17">
        <v>-50.171773000000002</v>
      </c>
      <c r="G11" s="17">
        <v>-50.070250999999999</v>
      </c>
      <c r="H11" s="17">
        <v>-23.398720999999998</v>
      </c>
      <c r="I11" s="17">
        <v>-23.208977000000001</v>
      </c>
      <c r="J11" s="18">
        <v>-25.73019</v>
      </c>
      <c r="K11" s="18">
        <v>-26.441583000000001</v>
      </c>
      <c r="L11" s="18">
        <v>-25.540967999999999</v>
      </c>
      <c r="M11" s="18">
        <v>-25.441281</v>
      </c>
    </row>
    <row r="12" spans="1:13" x14ac:dyDescent="0.3">
      <c r="A12" s="16" t="s">
        <v>10</v>
      </c>
      <c r="B12" s="16">
        <v>-14.723466999999999</v>
      </c>
      <c r="C12" s="16">
        <v>-14.941110999999999</v>
      </c>
      <c r="D12" s="16">
        <v>-39.146259000000001</v>
      </c>
      <c r="E12" s="16">
        <v>-33.137096999999997</v>
      </c>
      <c r="F12" s="17">
        <v>-27.784078000000001</v>
      </c>
      <c r="G12" s="17">
        <v>-27.676099000000001</v>
      </c>
      <c r="H12" s="17">
        <v>-13.515544999999999</v>
      </c>
      <c r="I12" s="17">
        <v>-8.1280149000000002</v>
      </c>
      <c r="J12" s="18">
        <v>-9.0260648999999997</v>
      </c>
      <c r="K12" s="18">
        <v>-5.0523087999999996</v>
      </c>
      <c r="L12" s="18">
        <v>-31.292589</v>
      </c>
      <c r="M12" s="18">
        <v>-11.838964000000001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563F-87FB-7E48-AB04-9C4A44330374}">
  <dimension ref="A1:C34"/>
  <sheetViews>
    <sheetView workbookViewId="0">
      <selection activeCell="F7" sqref="F7"/>
    </sheetView>
  </sheetViews>
  <sheetFormatPr baseColWidth="10" defaultRowHeight="16" x14ac:dyDescent="0.2"/>
  <cols>
    <col min="1" max="1" width="27.6640625" style="20" bestFit="1" customWidth="1"/>
    <col min="2" max="3" width="23" style="20" bestFit="1" customWidth="1"/>
    <col min="4" max="16384" width="10.83203125" style="20"/>
  </cols>
  <sheetData>
    <row r="1" spans="1:3" s="25" customFormat="1" ht="26" x14ac:dyDescent="0.2">
      <c r="A1" s="23" t="s">
        <v>22</v>
      </c>
      <c r="B1" s="23" t="s">
        <v>19</v>
      </c>
      <c r="C1" s="24" t="s">
        <v>20</v>
      </c>
    </row>
    <row r="2" spans="1:3" s="22" customFormat="1" ht="26" x14ac:dyDescent="0.2">
      <c r="A2" s="21" t="s">
        <v>0</v>
      </c>
      <c r="B2" s="21"/>
      <c r="C2" s="11"/>
    </row>
    <row r="3" spans="1:3" s="20" customFormat="1" ht="26" x14ac:dyDescent="0.2">
      <c r="A3" s="5" t="s">
        <v>1</v>
      </c>
      <c r="B3" s="5">
        <v>-220.9430936</v>
      </c>
      <c r="C3" s="6">
        <v>-219.81251402000001</v>
      </c>
    </row>
    <row r="4" spans="1:3" s="20" customFormat="1" ht="26" x14ac:dyDescent="0.2">
      <c r="A4" s="5" t="s">
        <v>2</v>
      </c>
      <c r="B4" s="5">
        <v>-220.4225591</v>
      </c>
      <c r="C4" s="6">
        <v>-219.05857967</v>
      </c>
    </row>
    <row r="5" spans="1:3" s="20" customFormat="1" ht="26" x14ac:dyDescent="0.2">
      <c r="A5" s="5" t="s">
        <v>3</v>
      </c>
      <c r="B5" s="5">
        <v>-219.98316299999999</v>
      </c>
      <c r="C5" s="6">
        <v>-219.64863944999999</v>
      </c>
    </row>
    <row r="6" spans="1:3" s="20" customFormat="1" ht="26" x14ac:dyDescent="0.2">
      <c r="A6" s="5" t="s">
        <v>4</v>
      </c>
      <c r="B6" s="5">
        <v>-227.1515722</v>
      </c>
      <c r="C6" s="6">
        <v>-220.55</v>
      </c>
    </row>
    <row r="7" spans="1:3" s="20" customFormat="1" ht="26" x14ac:dyDescent="0.2">
      <c r="A7" s="5" t="s">
        <v>5</v>
      </c>
      <c r="B7" s="5">
        <v>-225.47502639999999</v>
      </c>
      <c r="C7" s="6">
        <v>-224.66267110999999</v>
      </c>
    </row>
    <row r="8" spans="1:3" s="20" customFormat="1" ht="26" x14ac:dyDescent="0.2">
      <c r="A8" s="5" t="s">
        <v>6</v>
      </c>
      <c r="B8" s="5">
        <v>-222.17721589999999</v>
      </c>
      <c r="C8" s="6">
        <v>-221.31987945</v>
      </c>
    </row>
    <row r="9" spans="1:3" s="20" customFormat="1" ht="26" x14ac:dyDescent="0.2">
      <c r="A9" s="5" t="s">
        <v>7</v>
      </c>
      <c r="B9" s="5">
        <v>-225.71185589999999</v>
      </c>
      <c r="C9" s="6">
        <v>-224.12676264000001</v>
      </c>
    </row>
    <row r="10" spans="1:3" s="20" customFormat="1" ht="26" x14ac:dyDescent="0.2">
      <c r="A10" s="5" t="s">
        <v>8</v>
      </c>
      <c r="B10" s="5">
        <v>-224.40399790000001</v>
      </c>
      <c r="C10" s="6">
        <v>-226.07505437</v>
      </c>
    </row>
    <row r="11" spans="1:3" s="20" customFormat="1" ht="26" x14ac:dyDescent="0.2">
      <c r="A11" s="5" t="s">
        <v>9</v>
      </c>
      <c r="B11" s="5">
        <v>-222.32771550000001</v>
      </c>
      <c r="C11" s="6">
        <v>-223.52646963999999</v>
      </c>
    </row>
    <row r="12" spans="1:3" s="20" customFormat="1" ht="26" x14ac:dyDescent="0.2">
      <c r="A12" s="5" t="s">
        <v>10</v>
      </c>
      <c r="B12" s="5">
        <v>-221.59704189999999</v>
      </c>
      <c r="C12" s="6">
        <v>-223.40072380000001</v>
      </c>
    </row>
    <row r="13" spans="1:3" s="22" customFormat="1" ht="26" x14ac:dyDescent="0.2">
      <c r="A13" s="21" t="s">
        <v>11</v>
      </c>
      <c r="B13" s="21"/>
      <c r="C13" s="11"/>
    </row>
    <row r="14" spans="1:3" s="20" customFormat="1" ht="26" x14ac:dyDescent="0.2">
      <c r="A14" s="5" t="s">
        <v>1</v>
      </c>
      <c r="B14" s="5">
        <v>-167.3918625</v>
      </c>
      <c r="C14" s="6">
        <v>-170.01338741000001</v>
      </c>
    </row>
    <row r="15" spans="1:3" s="20" customFormat="1" ht="26" x14ac:dyDescent="0.2">
      <c r="A15" s="5" t="s">
        <v>2</v>
      </c>
      <c r="B15" s="5">
        <v>-165.32950679999999</v>
      </c>
      <c r="C15" s="6">
        <v>-164.60241277</v>
      </c>
    </row>
    <row r="16" spans="1:3" s="20" customFormat="1" ht="26" x14ac:dyDescent="0.2">
      <c r="A16" s="5" t="s">
        <v>3</v>
      </c>
      <c r="B16" s="5">
        <v>-168.6369325</v>
      </c>
      <c r="C16" s="6">
        <v>-170.00979304000001</v>
      </c>
    </row>
    <row r="17" spans="1:3" s="20" customFormat="1" ht="26" x14ac:dyDescent="0.2">
      <c r="A17" s="5" t="s">
        <v>4</v>
      </c>
      <c r="B17" s="5">
        <v>-169.6067893</v>
      </c>
      <c r="C17" s="6">
        <v>-166.44412825000001</v>
      </c>
    </row>
    <row r="18" spans="1:3" s="20" customFormat="1" ht="26" x14ac:dyDescent="0.2">
      <c r="A18" s="5" t="s">
        <v>5</v>
      </c>
      <c r="B18" s="5">
        <v>-165.6887198</v>
      </c>
      <c r="C18" s="6">
        <v>-169.39898029</v>
      </c>
    </row>
    <row r="19" spans="1:3" s="20" customFormat="1" ht="26" x14ac:dyDescent="0.2">
      <c r="A19" s="5" t="s">
        <v>6</v>
      </c>
      <c r="B19" s="5">
        <v>-171.06625740000001</v>
      </c>
      <c r="C19" s="6">
        <v>-171.59460252</v>
      </c>
    </row>
    <row r="20" spans="1:3" s="20" customFormat="1" ht="26" x14ac:dyDescent="0.2">
      <c r="A20" s="5" t="s">
        <v>7</v>
      </c>
      <c r="B20" s="5">
        <v>-176.6056691</v>
      </c>
      <c r="C20" s="6">
        <v>-174.44251817</v>
      </c>
    </row>
    <row r="21" spans="1:3" s="20" customFormat="1" ht="26" x14ac:dyDescent="0.2">
      <c r="A21" s="5" t="s">
        <v>8</v>
      </c>
      <c r="B21" s="5">
        <v>-174.3682187</v>
      </c>
      <c r="C21" s="6">
        <v>-172.56114835</v>
      </c>
    </row>
    <row r="22" spans="1:3" s="20" customFormat="1" ht="26" x14ac:dyDescent="0.2">
      <c r="A22" s="5" t="s">
        <v>9</v>
      </c>
      <c r="B22" s="5">
        <v>-169.02789960000001</v>
      </c>
      <c r="C22" s="6">
        <v>-172.56114835</v>
      </c>
    </row>
    <row r="23" spans="1:3" s="20" customFormat="1" ht="26" x14ac:dyDescent="0.2">
      <c r="A23" s="5" t="s">
        <v>10</v>
      </c>
      <c r="B23" s="5">
        <v>-171.3930733</v>
      </c>
      <c r="C23" s="6">
        <v>-170.88027111</v>
      </c>
    </row>
    <row r="24" spans="1:3" s="22" customFormat="1" ht="26" x14ac:dyDescent="0.2">
      <c r="A24" s="21" t="s">
        <v>12</v>
      </c>
      <c r="B24" s="21"/>
      <c r="C24" s="11"/>
    </row>
    <row r="25" spans="1:3" s="20" customFormat="1" ht="26" x14ac:dyDescent="0.2">
      <c r="A25" s="5" t="s">
        <v>1</v>
      </c>
      <c r="B25" s="5">
        <v>-151.0367128</v>
      </c>
      <c r="C25" s="6">
        <v>-152.62764437000001</v>
      </c>
    </row>
    <row r="26" spans="1:3" s="20" customFormat="1" ht="26" x14ac:dyDescent="0.2">
      <c r="A26" s="5" t="s">
        <v>2</v>
      </c>
      <c r="B26" s="5">
        <v>-152.9897096</v>
      </c>
      <c r="C26" s="6">
        <v>-152.59051866999999</v>
      </c>
    </row>
    <row r="27" spans="1:3" s="20" customFormat="1" ht="26" x14ac:dyDescent="0.2">
      <c r="A27" s="5" t="s">
        <v>3</v>
      </c>
      <c r="B27" s="5">
        <v>-151.2558555</v>
      </c>
      <c r="C27" s="6">
        <v>-148.09109165000001</v>
      </c>
    </row>
    <row r="28" spans="1:3" s="20" customFormat="1" ht="26" x14ac:dyDescent="0.2">
      <c r="A28" s="5" t="s">
        <v>4</v>
      </c>
      <c r="B28" s="5">
        <v>-144.15180670000001</v>
      </c>
      <c r="C28" s="6">
        <v>-159.12107366000001</v>
      </c>
    </row>
    <row r="29" spans="1:3" s="20" customFormat="1" ht="26" x14ac:dyDescent="0.2">
      <c r="A29" s="5" t="s">
        <v>5</v>
      </c>
      <c r="B29" s="5">
        <v>-154.39715849999999</v>
      </c>
      <c r="C29" s="6">
        <v>-156.67263886000001</v>
      </c>
    </row>
    <row r="30" spans="1:3" s="20" customFormat="1" ht="26" x14ac:dyDescent="0.2">
      <c r="A30" s="5" t="s">
        <v>6</v>
      </c>
      <c r="B30" s="5">
        <v>-153.1110836</v>
      </c>
      <c r="C30" s="6">
        <v>-152.34321270000001</v>
      </c>
    </row>
    <row r="31" spans="1:3" s="20" customFormat="1" ht="26" x14ac:dyDescent="0.2">
      <c r="A31" s="5" t="s">
        <v>7</v>
      </c>
      <c r="B31" s="5">
        <v>-155.64781809999999</v>
      </c>
      <c r="C31" s="6">
        <v>-155.93670094999999</v>
      </c>
    </row>
    <row r="32" spans="1:3" s="20" customFormat="1" ht="26" x14ac:dyDescent="0.2">
      <c r="A32" s="5" t="s">
        <v>8</v>
      </c>
      <c r="B32" s="5">
        <v>-152.20862310000001</v>
      </c>
      <c r="C32" s="6">
        <v>-152.37395558</v>
      </c>
    </row>
    <row r="33" spans="1:3" s="20" customFormat="1" ht="26" x14ac:dyDescent="0.2">
      <c r="A33" s="5" t="s">
        <v>9</v>
      </c>
      <c r="B33" s="5">
        <v>-156.84082660000001</v>
      </c>
      <c r="C33" s="6">
        <v>-158.06357384</v>
      </c>
    </row>
    <row r="34" spans="1:3" s="20" customFormat="1" ht="26" x14ac:dyDescent="0.2">
      <c r="A34" s="5" t="s">
        <v>10</v>
      </c>
      <c r="B34" s="5">
        <v>-160.0159511</v>
      </c>
      <c r="C34" s="6">
        <v>-161.48884469999999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Adsorption Energies and workfun</vt:lpstr>
      <vt:lpstr>Charge transfer</vt:lpstr>
      <vt:lpstr>Surface charge density</vt:lpstr>
      <vt:lpstr>Complex Enegies at 0K and 300K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Pritam Kumar Panda</dc:creator>
  <cp:lastModifiedBy>Pritam Kumar Panda</cp:lastModifiedBy>
  <dcterms:created xsi:type="dcterms:W3CDTF">2021-10-22T10:08:05Z</dcterms:created>
  <dcterms:modified xsi:type="dcterms:W3CDTF">2021-10-22T10:27:05Z</dcterms:modified>
</cp:coreProperties>
</file>