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filterPrivacy="1" defaultThemeVersion="124226"/>
  <xr:revisionPtr revIDLastSave="0" documentId="13_ncr:1_{FA8F2862-C765-4517-A9BB-010273171B1F}" xr6:coauthVersionLast="47" xr6:coauthVersionMax="47" xr10:uidLastSave="{00000000-0000-0000-0000-000000000000}"/>
  <bookViews>
    <workbookView xWindow="3264" yWindow="3264" windowWidth="17280" windowHeight="10074" activeTab="5" xr2:uid="{00000000-000D-0000-FFFF-FFFF00000000}"/>
  </bookViews>
  <sheets>
    <sheet name="Table S1" sheetId="5" r:id="rId1"/>
    <sheet name="Table S2" sheetId="6" r:id="rId2"/>
    <sheet name="Table S3" sheetId="7" r:id="rId3"/>
    <sheet name="Table S4" sheetId="8" r:id="rId4"/>
    <sheet name="Table S5" sheetId="9" r:id="rId5"/>
    <sheet name="Table S6" sheetId="1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C4" i="5" s="1"/>
  <c r="D4" i="5" s="1"/>
  <c r="E4" i="5" s="1"/>
  <c r="F4" i="5" s="1"/>
  <c r="G4" i="5" s="1"/>
  <c r="H4" i="5" s="1"/>
  <c r="I4" i="5" s="1"/>
  <c r="J4" i="5" s="1"/>
  <c r="K4" i="5" s="1"/>
  <c r="L4" i="5" s="1"/>
  <c r="M4" i="5" s="1"/>
  <c r="N4" i="5" s="1"/>
  <c r="O4" i="5" s="1"/>
  <c r="P4" i="5" s="1"/>
  <c r="Q4" i="5" s="1"/>
  <c r="R4" i="5" s="1"/>
  <c r="S4" i="5" s="1"/>
  <c r="T4" i="5" s="1"/>
  <c r="U4" i="5" s="1"/>
  <c r="V4" i="5" s="1"/>
  <c r="W4" i="5" s="1"/>
  <c r="X4" i="5" s="1"/>
  <c r="Y4" i="5" s="1"/>
  <c r="Z4" i="5" s="1"/>
  <c r="AA4" i="5" s="1"/>
  <c r="AB4" i="5" s="1"/>
  <c r="AC4" i="5" s="1"/>
  <c r="AD4" i="5" s="1"/>
  <c r="AE4" i="5" s="1"/>
  <c r="AF4" i="5" s="1"/>
  <c r="AG4" i="5" s="1"/>
  <c r="AH4" i="5" s="1"/>
  <c r="AI4" i="5" s="1"/>
  <c r="AJ4" i="5" s="1"/>
  <c r="AK4" i="5" s="1"/>
  <c r="AL4" i="5" s="1"/>
  <c r="AM4" i="5" s="1"/>
  <c r="AN4" i="5" s="1"/>
  <c r="AO4" i="5" s="1"/>
  <c r="AP4" i="5" s="1"/>
  <c r="AQ4" i="5" s="1"/>
  <c r="AR4" i="5" s="1"/>
  <c r="AS4" i="5" s="1"/>
  <c r="AT4" i="5" s="1"/>
  <c r="AU4" i="5" s="1"/>
  <c r="AV4" i="5" s="1"/>
  <c r="AW4" i="5" s="1"/>
  <c r="AX4" i="5" s="1"/>
  <c r="AY4" i="5" s="1"/>
  <c r="AZ4" i="5" s="1"/>
  <c r="BA4" i="5" s="1"/>
  <c r="BB4" i="5" s="1"/>
  <c r="BC4" i="5" s="1"/>
  <c r="BD4" i="5" s="1"/>
  <c r="BE4" i="5" s="1"/>
  <c r="BF4" i="5" s="1"/>
  <c r="BG4" i="5" s="1"/>
  <c r="BH4" i="5" s="1"/>
  <c r="BI4" i="5" s="1"/>
  <c r="BJ4" i="5" s="1"/>
  <c r="BK4" i="5" s="1"/>
  <c r="BL4" i="5" s="1"/>
  <c r="BM4" i="5" s="1"/>
  <c r="BN4" i="5" s="1"/>
  <c r="BO4" i="5" s="1"/>
  <c r="BP4" i="5" s="1"/>
  <c r="BQ4" i="5" s="1"/>
  <c r="BR4" i="5" s="1"/>
  <c r="BS4" i="5" s="1"/>
  <c r="BT4" i="5" s="1"/>
  <c r="BU4" i="5" s="1"/>
  <c r="BV4" i="5" s="1"/>
  <c r="BW4" i="5" s="1"/>
  <c r="BX4" i="5" s="1"/>
  <c r="BY4" i="5" s="1"/>
  <c r="BZ4" i="5" s="1"/>
  <c r="CA4" i="5" s="1"/>
  <c r="CB4" i="5" s="1"/>
  <c r="CC4" i="5" s="1"/>
  <c r="CD4" i="5" s="1"/>
  <c r="CE4" i="5" s="1"/>
  <c r="CF4" i="5" s="1"/>
  <c r="CG4" i="5" s="1"/>
  <c r="CH4" i="5" s="1"/>
  <c r="CI4" i="5" s="1"/>
  <c r="CJ4" i="5" s="1"/>
  <c r="CK4" i="5" s="1"/>
  <c r="CL4" i="5" s="1"/>
  <c r="CM4" i="5" s="1"/>
  <c r="CN4" i="5" s="1"/>
  <c r="CO4" i="5" s="1"/>
  <c r="CP4" i="5" s="1"/>
  <c r="CQ4" i="5" s="1"/>
  <c r="CR4" i="5" s="1"/>
  <c r="CS4" i="5" s="1"/>
  <c r="CT4" i="5" s="1"/>
  <c r="CU4" i="5" s="1"/>
  <c r="CV4" i="5" s="1"/>
  <c r="CW4" i="5" s="1"/>
  <c r="CX4" i="5" s="1"/>
  <c r="CY4" i="5" s="1"/>
  <c r="CZ4" i="5" s="1"/>
  <c r="DA4" i="5" s="1"/>
  <c r="DB4" i="5" s="1"/>
  <c r="DC4" i="5" s="1"/>
  <c r="DD4" i="5" s="1"/>
  <c r="DE4" i="5" s="1"/>
  <c r="DF4" i="5" s="1"/>
  <c r="DG4" i="5" s="1"/>
  <c r="DH4" i="5" s="1"/>
  <c r="DI4" i="5" s="1"/>
  <c r="DJ4" i="5" s="1"/>
  <c r="DK4" i="5" s="1"/>
  <c r="DL4" i="5" s="1"/>
  <c r="DM4" i="5" s="1"/>
  <c r="DN4" i="5" s="1"/>
  <c r="DO4" i="5" s="1"/>
  <c r="DP4" i="5" s="1"/>
  <c r="DQ4" i="5" s="1"/>
  <c r="DR4" i="5" s="1"/>
  <c r="DS4" i="5" s="1"/>
  <c r="DT4" i="5" s="1"/>
  <c r="DU4" i="5" s="1"/>
  <c r="DV4" i="5" s="1"/>
  <c r="DW4" i="5" s="1"/>
  <c r="DY18" i="5"/>
  <c r="DY19" i="5" s="1"/>
  <c r="DY20" i="5" s="1"/>
  <c r="DY21" i="5" s="1"/>
  <c r="DY22" i="5" s="1"/>
  <c r="DY23" i="5" s="1"/>
  <c r="DY24" i="5" s="1"/>
  <c r="DY25" i="5" s="1"/>
  <c r="DY26" i="5" s="1"/>
  <c r="DY27" i="5" s="1"/>
  <c r="DY28" i="5" s="1"/>
  <c r="DY29" i="5" s="1"/>
  <c r="DY30" i="5" s="1"/>
  <c r="DY31" i="5" s="1"/>
  <c r="DY32" i="5" s="1"/>
  <c r="DY33" i="5" s="1"/>
  <c r="DY34" i="5" s="1"/>
  <c r="DY35" i="5" s="1"/>
  <c r="DY36" i="5" s="1"/>
  <c r="DY37" i="5" s="1"/>
  <c r="DY38" i="5" s="1"/>
  <c r="DY39" i="5" s="1"/>
  <c r="DY40" i="5" s="1"/>
  <c r="DY41" i="5" s="1"/>
  <c r="DY42" i="5" s="1"/>
  <c r="DY43" i="5" s="1"/>
  <c r="DY44" i="5" s="1"/>
  <c r="DY45" i="5" s="1"/>
  <c r="DY46" i="5" s="1"/>
  <c r="DY47" i="5" s="1"/>
  <c r="DY48" i="5" s="1"/>
  <c r="DY49" i="5" s="1"/>
  <c r="DY50" i="5" s="1"/>
  <c r="DY51" i="5" s="1"/>
  <c r="DY52" i="5" s="1"/>
  <c r="DY53" i="5" s="1"/>
  <c r="DY54" i="5" s="1"/>
  <c r="DY55" i="5" s="1"/>
  <c r="DY56" i="5" s="1"/>
  <c r="DY57" i="5" s="1"/>
  <c r="DY58" i="5" s="1"/>
  <c r="DY61" i="5" s="1"/>
  <c r="O49" i="5" l="1"/>
  <c r="Q49" i="5" s="1"/>
  <c r="N49" i="5"/>
  <c r="O48" i="5"/>
  <c r="Q48" i="5" s="1"/>
  <c r="N48" i="5"/>
  <c r="O47" i="5"/>
  <c r="Q47" i="5" s="1"/>
  <c r="N47" i="5"/>
  <c r="Q46" i="5"/>
  <c r="N46" i="5"/>
  <c r="O45" i="5"/>
  <c r="Q45" i="5" s="1"/>
  <c r="N45" i="5"/>
  <c r="O44" i="5"/>
  <c r="Q44" i="5" s="1"/>
  <c r="N44" i="5"/>
  <c r="O43" i="5"/>
  <c r="Q43" i="5" s="1"/>
  <c r="N43" i="5"/>
  <c r="Q42" i="5"/>
  <c r="N42" i="5"/>
  <c r="O41" i="5"/>
  <c r="Q41" i="5" s="1"/>
  <c r="N41" i="5"/>
  <c r="O40" i="5"/>
  <c r="Q40" i="5" s="1"/>
  <c r="N40" i="5"/>
  <c r="O39" i="5"/>
  <c r="Q39" i="5" s="1"/>
  <c r="N39" i="5"/>
  <c r="Q38" i="5"/>
  <c r="N38" i="5"/>
  <c r="O37" i="5"/>
  <c r="Q37" i="5" s="1"/>
  <c r="N37" i="5"/>
  <c r="O36" i="5"/>
  <c r="Q36" i="5" s="1"/>
  <c r="N36" i="5"/>
  <c r="O35" i="5"/>
  <c r="Q35" i="5" s="1"/>
  <c r="N35" i="5"/>
  <c r="Q34" i="5"/>
  <c r="N34" i="5"/>
  <c r="O33" i="5"/>
  <c r="Q33" i="5" s="1"/>
  <c r="N33" i="5"/>
  <c r="O32" i="5"/>
  <c r="Q32" i="5" s="1"/>
  <c r="N32" i="5"/>
  <c r="O31" i="5"/>
  <c r="Q31" i="5" s="1"/>
  <c r="N31" i="5"/>
  <c r="Q30" i="5"/>
  <c r="N30" i="5"/>
  <c r="AG29" i="5"/>
  <c r="O29" i="5"/>
  <c r="Q29" i="5" s="1"/>
  <c r="N29" i="5"/>
  <c r="AG28" i="5"/>
  <c r="O28" i="5"/>
  <c r="Q28" i="5" s="1"/>
  <c r="N28" i="5"/>
  <c r="AG27" i="5"/>
  <c r="O27" i="5"/>
  <c r="Q27" i="5" s="1"/>
  <c r="N27" i="5"/>
  <c r="AG26" i="5"/>
  <c r="Q26" i="5"/>
  <c r="N26" i="5"/>
  <c r="O25" i="5"/>
  <c r="Q25" i="5" s="1"/>
  <c r="N25" i="5"/>
  <c r="O24" i="5"/>
  <c r="Q24" i="5" s="1"/>
  <c r="N24" i="5"/>
  <c r="O23" i="5"/>
  <c r="Q23" i="5" s="1"/>
  <c r="N23" i="5"/>
  <c r="Q22" i="5"/>
  <c r="N22" i="5"/>
  <c r="O21" i="5"/>
  <c r="Q21" i="5" s="1"/>
  <c r="N21" i="5"/>
  <c r="O20" i="5"/>
  <c r="Q20" i="5" s="1"/>
  <c r="N20" i="5"/>
  <c r="O19" i="5"/>
  <c r="Q19" i="5" s="1"/>
  <c r="N19" i="5"/>
  <c r="Q18" i="5"/>
  <c r="N18" i="5"/>
  <c r="O17" i="5"/>
  <c r="Q17" i="5" s="1"/>
  <c r="N17" i="5"/>
  <c r="O16" i="5"/>
  <c r="Q16" i="5" s="1"/>
  <c r="N16" i="5"/>
  <c r="O15" i="5"/>
  <c r="Q15" i="5" s="1"/>
  <c r="N15" i="5"/>
  <c r="Q14" i="5"/>
  <c r="N14" i="5"/>
  <c r="O13" i="5"/>
  <c r="Q13" i="5" s="1"/>
  <c r="N13" i="5"/>
  <c r="O12" i="5"/>
  <c r="Q12" i="5" s="1"/>
  <c r="N12" i="5"/>
  <c r="O11" i="5"/>
  <c r="Q11" i="5" s="1"/>
  <c r="N11" i="5"/>
  <c r="Q10" i="5"/>
  <c r="N10" i="5"/>
  <c r="O9" i="5"/>
  <c r="Q9" i="5" s="1"/>
  <c r="N9" i="5"/>
  <c r="O8" i="5"/>
  <c r="Q8" i="5" s="1"/>
  <c r="N8" i="5"/>
  <c r="O7" i="5"/>
  <c r="Q7" i="5" s="1"/>
  <c r="N7" i="5"/>
  <c r="Q6" i="5"/>
  <c r="N6" i="5"/>
</calcChain>
</file>

<file path=xl/sharedStrings.xml><?xml version="1.0" encoding="utf-8"?>
<sst xmlns="http://schemas.openxmlformats.org/spreadsheetml/2006/main" count="1038" uniqueCount="379">
  <si>
    <t>TiO2_12 nm</t>
  </si>
  <si>
    <t>1%FeTiO2_11nm</t>
  </si>
  <si>
    <t>2%FeTiO2_10nm</t>
  </si>
  <si>
    <t>4%FeTiO2_8nm</t>
  </si>
  <si>
    <t>6%FeTiO2_5nm</t>
  </si>
  <si>
    <t>8%FeTiO2_5nm</t>
  </si>
  <si>
    <t>10%FeTiO2_10nm</t>
  </si>
  <si>
    <t>10%FeTiO2_5nm</t>
  </si>
  <si>
    <t>TiO2_10nm</t>
  </si>
  <si>
    <t>TiO2_5nm</t>
  </si>
  <si>
    <t>TiO2_27nm</t>
  </si>
  <si>
    <t>Rutile (%)</t>
  </si>
  <si>
    <t>Anatase (%)</t>
  </si>
  <si>
    <t>10 </t>
  </si>
  <si>
    <t>440 </t>
  </si>
  <si>
    <t> 112</t>
  </si>
  <si>
    <t>375 </t>
  </si>
  <si>
    <t> 5</t>
  </si>
  <si>
    <t> 275</t>
  </si>
  <si>
    <t>388 </t>
  </si>
  <si>
    <t> 27</t>
  </si>
  <si>
    <t> 54</t>
  </si>
  <si>
    <t>UV absorbance  (wavelength)</t>
  </si>
  <si>
    <t>Band Gap (eV)</t>
  </si>
  <si>
    <t>SA (m^2/g)</t>
  </si>
  <si>
    <t>BET (nm)</t>
  </si>
  <si>
    <t>NM name</t>
  </si>
  <si>
    <t>NM number</t>
  </si>
  <si>
    <t>Fe (%)</t>
  </si>
  <si>
    <t>TiO2 (%)</t>
  </si>
  <si>
    <t>Rutile density (g/cm^3)</t>
  </si>
  <si>
    <t>Anatase density (g/cm^3)</t>
  </si>
  <si>
    <t>NM denisty  (g/cm^3)</t>
  </si>
  <si>
    <t>Nominal Diameter (nm)</t>
  </si>
  <si>
    <t>Zeta UV (mV)</t>
  </si>
  <si>
    <t>Mesured chemical structure</t>
  </si>
  <si>
    <t>Calculated density of the chemical structure</t>
  </si>
  <si>
    <t>Mesured diameter</t>
  </si>
  <si>
    <t>Measured surface area</t>
  </si>
  <si>
    <t>Measured band gap</t>
  </si>
  <si>
    <t>ZETA measure for UV exposded particles in ISO media</t>
  </si>
  <si>
    <t>Particle number  (10^6)</t>
  </si>
  <si>
    <t>Total Particle surface</t>
  </si>
  <si>
    <t>DLS UV (nm)</t>
  </si>
  <si>
    <t>Concentration (mg/L)</t>
  </si>
  <si>
    <t>Zeta STDEV NO_UV</t>
  </si>
  <si>
    <t>Mob_STDEV NON-UV_SD</t>
  </si>
  <si>
    <t>Conductivity STDEV NON_UV</t>
  </si>
  <si>
    <t>Mob STDEV UV</t>
  </si>
  <si>
    <t>Conductivity UV (mS/cm)</t>
  </si>
  <si>
    <t>Conductivity STDEV UV</t>
  </si>
  <si>
    <t>Individual Particle surface</t>
  </si>
  <si>
    <t>Reproduction UV</t>
  </si>
  <si>
    <t>Zeta STDEV UV</t>
  </si>
  <si>
    <t>Dependent variable</t>
  </si>
  <si>
    <t>Independent (Explaining) variable</t>
  </si>
  <si>
    <t>Variable lable</t>
  </si>
  <si>
    <t>Variable description</t>
  </si>
  <si>
    <t>TiO2 Nanomaterial descriptor measured or calculated</t>
  </si>
  <si>
    <t>TiO2 exposure measures for UV experiment</t>
  </si>
  <si>
    <t>General TiO2 Exposure concentration</t>
  </si>
  <si>
    <t>General</t>
  </si>
  <si>
    <t>Measured UV absorbance</t>
  </si>
  <si>
    <t>Variable "cover"</t>
  </si>
  <si>
    <t>None-UV exposure</t>
  </si>
  <si>
    <t>UV exposure</t>
  </si>
  <si>
    <t>Name</t>
  </si>
  <si>
    <t>Name and number assigned to particles</t>
  </si>
  <si>
    <t xml:space="preserve">Numeric assigment for each NM </t>
  </si>
  <si>
    <t>Descriptive name</t>
  </si>
  <si>
    <t>Number (Percentage of control) of animals in UV test system</t>
  </si>
  <si>
    <t>Particle numbers (10^6)/L based on "Particle calculator" and density</t>
  </si>
  <si>
    <t>Percentage TiO2 the TiO2 particles</t>
  </si>
  <si>
    <t>Percentage of iron doped into the TiO2 particles</t>
  </si>
  <si>
    <t>Conductivity STDEV NON-UV</t>
  </si>
  <si>
    <t>Conductivity NON-UV (mS/cm)</t>
  </si>
  <si>
    <t>Zeta STDEV NON-UV</t>
  </si>
  <si>
    <t>Zeta NON-UV (mV)</t>
  </si>
  <si>
    <t>DLS NON-UV (nm)</t>
  </si>
  <si>
    <t>NON-UV exposure</t>
  </si>
  <si>
    <t>TiO2 exposure measures for None-UV experiment</t>
  </si>
  <si>
    <t>Standard deviation on Conductivity (measured at the same time as DLS) measure for None-UV exposded particles in ISO media</t>
  </si>
  <si>
    <t>Conductivity (measured at the same time as DLS) measure for UV exposed particles in ISO media</t>
  </si>
  <si>
    <t>Standard deviation on Conductivity (measured at the same time as DLS) measure for UV exposed particles in ISO media</t>
  </si>
  <si>
    <t>Number (Percentage of control) of animals in None-UV test system</t>
  </si>
  <si>
    <t>Standard deviation on Mobility (measured at the same time as DLS) measure for UV exposed particles in ISO media</t>
  </si>
  <si>
    <t>Mobility (measured at the same time as DLS) measure for UV exposed particles in ISO media</t>
  </si>
  <si>
    <t>Standard deviation of ZETA measure for UV exposed particles in ISO media</t>
  </si>
  <si>
    <t>DPI associated to the DLS measure for UV exposed particles in ISO media</t>
  </si>
  <si>
    <t>DLS measure for UV exposed particles in ISO media</t>
  </si>
  <si>
    <t>Conductivity (measured at the same time as DLS) measure for None-UV exposed particles in ISO media</t>
  </si>
  <si>
    <t>Standard deviation on Mobility (measured at the same time as DLS) measure for None-UV exposed particles in ISO media</t>
  </si>
  <si>
    <t>Mobility (measured at the same time as DLS) measure for None-UV exposed particles in ISO media</t>
  </si>
  <si>
    <t>Standard deviation of ZETA measure for None-UV exposed particles in ISO media</t>
  </si>
  <si>
    <t>ZETA measure for None-UV exposed particles in ISO media</t>
  </si>
  <si>
    <t>DPI associated to the DLS measure for None-UV exposed particles in ISO media</t>
  </si>
  <si>
    <t>Total surface area based on calculated number of particles and calculated surface area</t>
  </si>
  <si>
    <t>DLS measure for None-UV exposed particles in ISO media</t>
  </si>
  <si>
    <t>Surface area - Individual particle - calculated based on sphere (mm^2)</t>
  </si>
  <si>
    <t>TEM measured diameter</t>
  </si>
  <si>
    <t>NM density calculated based on chemical structure density and percentages</t>
  </si>
  <si>
    <t>Concentration of TiO2 in ISO media</t>
  </si>
  <si>
    <r>
      <t>Mob_NON-UV (</t>
    </r>
    <r>
      <rPr>
        <sz val="11"/>
        <rFont val="Calibri"/>
        <family val="2"/>
      </rPr>
      <t>µmcm/Vs)</t>
    </r>
  </si>
  <si>
    <r>
      <t>Mob UV (</t>
    </r>
    <r>
      <rPr>
        <sz val="11"/>
        <rFont val="Calibri"/>
        <family val="2"/>
      </rPr>
      <t>µmcm/Vs)</t>
    </r>
  </si>
  <si>
    <t>Descriptive</t>
  </si>
  <si>
    <t>Dependent (Biological effect) variable</t>
  </si>
  <si>
    <t>Independent (Explaining, material character) variable</t>
  </si>
  <si>
    <t>Independent (Explaining, exposure character) variable</t>
  </si>
  <si>
    <t>PDI for DLS NON-UV</t>
  </si>
  <si>
    <t>PDI for DLS UV</t>
  </si>
  <si>
    <t>Highest Peak (&lt;10000 nm) measure for None-UV exposed particles in ISO media</t>
  </si>
  <si>
    <t>Lowest Peak (&lt;10000 nm) measure for None-UV exposed particles in ISO media</t>
  </si>
  <si>
    <t>Relative Area  of Highest Peak (&lt;10000 nm) measure for None-UV exposed particles in ISO media</t>
  </si>
  <si>
    <t>Relative area Lowest Peak (&lt;10000 nm) measure for None-UV exposed particles in ISO media</t>
  </si>
  <si>
    <t xml:space="preserve">Tox1 </t>
  </si>
  <si>
    <t>Tox2</t>
  </si>
  <si>
    <t>n_atoms_all</t>
  </si>
  <si>
    <t>n_atoms_core</t>
  </si>
  <si>
    <t>n_atoms_shell</t>
  </si>
  <si>
    <t>n_Ti_atoms_all</t>
  </si>
  <si>
    <t>n_Ti_atoms_core</t>
  </si>
  <si>
    <t>n_Ti_atoms_shell</t>
  </si>
  <si>
    <t>n_O_atoms_all</t>
  </si>
  <si>
    <t>n_O_atoms_core</t>
  </si>
  <si>
    <t>n_O_atoms_shell</t>
  </si>
  <si>
    <t>n_Fe_atoms_all</t>
  </si>
  <si>
    <t>n_Fe_atoms_core</t>
  </si>
  <si>
    <t>n_Fe_atoms_shell</t>
  </si>
  <si>
    <t>n_rel_Fe_atoms_all</t>
  </si>
  <si>
    <t>n_rel_Fe_atoms_core</t>
  </si>
  <si>
    <t>n_rel_Fe_atoms_shell</t>
  </si>
  <si>
    <t>peng_avg_all (eV)</t>
  </si>
  <si>
    <t>peng_avg_core (eV)</t>
  </si>
  <si>
    <t>peng_avg_shell (eV)</t>
  </si>
  <si>
    <t>Ti_peng_avg_all (eV)</t>
  </si>
  <si>
    <t>Ti_peng_avg_core (eV)</t>
  </si>
  <si>
    <t>Ti_peng_avg_shell (eV)</t>
  </si>
  <si>
    <t>O_peng_avg_all (eV)</t>
  </si>
  <si>
    <t>O_peng_avg_core (eV)</t>
  </si>
  <si>
    <t>O_peng_avg_shell (eV)</t>
  </si>
  <si>
    <t>Fe_peng_avg_all (eV)</t>
  </si>
  <si>
    <t>Fe_peng_avg_core (eV)</t>
  </si>
  <si>
    <t>Fe_peng_avg_shell (eV)</t>
  </si>
  <si>
    <t>coordN_avg_all (eV)</t>
  </si>
  <si>
    <t>coordN_avg_core (eV)</t>
  </si>
  <si>
    <t>coordN_avg_shell (eV)</t>
  </si>
  <si>
    <t>Ti_coordN_avg_all (eV)</t>
  </si>
  <si>
    <t>Ti_coordN_avg_core (eV)</t>
  </si>
  <si>
    <t>Ti_coordN_avg_shell (eV)</t>
  </si>
  <si>
    <t>O_coordN_avg_all (eV)</t>
  </si>
  <si>
    <t>O_coordN_avg_core (eV)</t>
  </si>
  <si>
    <t>O_coordN_avg_shell (eV)</t>
  </si>
  <si>
    <t>Fe_coordN_avg_all (eV)</t>
  </si>
  <si>
    <t>Fe_coordN_avg_core (eV)</t>
  </si>
  <si>
    <t>Fe_coordN_avg_shell (eV)</t>
  </si>
  <si>
    <t>NP diameter (A)</t>
  </si>
  <si>
    <t>NP surface area(A^2)</t>
  </si>
  <si>
    <t>NP volume(A^3)</t>
  </si>
  <si>
    <t>Lattice energy of NP (eV)</t>
  </si>
  <si>
    <t>Relative lattice energy of NP to bulk material (E_L_bulk-E_L_NP) (eV)</t>
  </si>
  <si>
    <t>Lattice energy of NP / d_NP (eV/A)</t>
  </si>
  <si>
    <t>Lattice energy of NP /S_NP (eV/A^2)</t>
  </si>
  <si>
    <t>Lattice energy of NP /V_NP (eV/A^3)</t>
  </si>
  <si>
    <t>force_vector_length_avg_all (eV)</t>
  </si>
  <si>
    <t>force_vector_length_avg_core (eV)</t>
  </si>
  <si>
    <t>force_vector_length_avg_shell (eV)</t>
  </si>
  <si>
    <t>Ti_force_vector_length_coordN_avg_all (eV)</t>
  </si>
  <si>
    <t>Ti_force_vector_length_coordN_avg_core (eV)</t>
  </si>
  <si>
    <t>Ti_force_vector_length_coordN_avg_shell (eV)</t>
  </si>
  <si>
    <t>O_force_vector_length_avg_all (eV)</t>
  </si>
  <si>
    <t>O_force_vector_length_avg_core (eV)</t>
  </si>
  <si>
    <t>O_force_vector_length_avg_shell (eV)</t>
  </si>
  <si>
    <t>Fe_force_vector_length_avg_all (eV)</t>
  </si>
  <si>
    <t>Fe_force_vector_length_avg_core (eV)</t>
  </si>
  <si>
    <t>Fe_force_vector_length_avg_shell (eV)</t>
  </si>
  <si>
    <t>force_vector_surface_normal_component_avg_all (eV)</t>
  </si>
  <si>
    <t>force_vector_surface_normal_component_avg_core (eV)</t>
  </si>
  <si>
    <t>force_vector_surface_normal_component_avg_shell (eV)</t>
  </si>
  <si>
    <t>Ti_force_vector_surface_normal_component_avg_all (eV)</t>
  </si>
  <si>
    <t>Ti_force_vector_surface_normal_component_avg_core (eV)</t>
  </si>
  <si>
    <t>Ti_force_vector_surface_normal_component_avg_shell (eV)</t>
  </si>
  <si>
    <t>O_force_vector_surface_normal_component_avg_all (eV)</t>
  </si>
  <si>
    <t>O_force_vector_surface_normal_component_avg_core (eV)</t>
  </si>
  <si>
    <t>O_force_vector_surface_normal_component_avg_shell (eV)</t>
  </si>
  <si>
    <t>Fe_force_vector_surface_normal_component_avg_all (eV)</t>
  </si>
  <si>
    <t>Fe_force_vector_surface_normal_component_avg_core (eV)</t>
  </si>
  <si>
    <t>Fe_force_vector_surface_normal_component_avg_shell (eV)</t>
  </si>
  <si>
    <t>force_vector_surface_tangent_component_avg_all (eV)</t>
  </si>
  <si>
    <t>force_vector_surface_tangent_component_avg_core (eV)</t>
  </si>
  <si>
    <t>force_vector_surface_tangent_component_avg_shell (eV)</t>
  </si>
  <si>
    <t>Ti_force_vector_surface_tangent_component_avg_all (eV)</t>
  </si>
  <si>
    <t>Ti_force_vector_surface_tangent_component_avg_core (eV)</t>
  </si>
  <si>
    <t>Ti_force_vector_surface_tangent_component_avg_shell (eV)</t>
  </si>
  <si>
    <t>O_force_vector_surface_tangent_component_avg_all (eV)</t>
  </si>
  <si>
    <t>O_force_vector_surface_tangent_component_avg_core (eV)</t>
  </si>
  <si>
    <t>O_force_vector_surface_tangent_component_avg_shell (eV)</t>
  </si>
  <si>
    <t>Fe_force_vector_surface_tangent_component_avg_all (eV)</t>
  </si>
  <si>
    <t>Fe_force_vector_surface_tangent_component_avg_core (eV)</t>
  </si>
  <si>
    <t>Fe_force_vector_surface_tangent_component_avg_shell (eV)</t>
  </si>
  <si>
    <t>Column</t>
  </si>
  <si>
    <t xml:space="preserve">TiO2 Nanomaterial descriptors based on particle modelling </t>
  </si>
  <si>
    <t>43-125</t>
  </si>
  <si>
    <t>Row A</t>
  </si>
  <si>
    <t>UV-DLS  Peak 1 - new added</t>
  </si>
  <si>
    <t>UV-DLS  % in peak 1</t>
  </si>
  <si>
    <t>UV-DLS Peak 2 - new added</t>
  </si>
  <si>
    <t>UV-DLS  % in peak 2</t>
  </si>
  <si>
    <t>NON-UV-DLS Peak 1- new added</t>
  </si>
  <si>
    <t>NON-UV-DLS % in peak 1</t>
  </si>
  <si>
    <t>NON-UV-DLS  peak 2 - new data</t>
  </si>
  <si>
    <t>NON-UV-DLS % in peak 2</t>
  </si>
  <si>
    <t>Actual variable</t>
  </si>
  <si>
    <t>Number of column</t>
  </si>
  <si>
    <t>Type of variable</t>
  </si>
  <si>
    <t>Variable</t>
  </si>
  <si>
    <t>Cluster number</t>
  </si>
  <si>
    <t>Selected</t>
  </si>
  <si>
    <t>Lattice energy of NP / S_NP (eV/A^2)</t>
  </si>
  <si>
    <t>Lattice energy of NP / V_NP (eV/A^3)</t>
  </si>
  <si>
    <t>UV absorbance (wavelength)</t>
  </si>
  <si>
    <t>NON-UV-DLS Peak 1</t>
  </si>
  <si>
    <t>Mob_NON-UV (µmcm/Vs)</t>
  </si>
  <si>
    <t>Individual Particle surface (nm^2)</t>
  </si>
  <si>
    <t>NP surface area (A^2)</t>
  </si>
  <si>
    <t>NP volume (A^3)</t>
  </si>
  <si>
    <t>NM density (g/cm^3)</t>
  </si>
  <si>
    <t>Particle number (10^6)</t>
  </si>
  <si>
    <t>Total Particle surface (nm^2)</t>
  </si>
  <si>
    <t>Groups of correlated TiO2 toxicity variables (experiments without exposure to UV) identified by the hierarchical clustering algorithm. Starting from the 105 variables obtained after cleaning the dataset, the algorithm identifies 39 clusters. One representative variable is nominated per each cluster (“1” in the “Selected” column).</t>
  </si>
  <si>
    <t>Groups of correlated TiO2 toxicity variables (experiments exposed to UV) identified by the hierarchical clustering algorithm. Starting from the 105 variables obtained after cleaning the dataset, the algorithm identifies 40 clusters. One representative variable is nominated per each cluster (“1” in the “Selected” column).</t>
  </si>
  <si>
    <t xml:space="preserve">UV-DLS Peak 1 </t>
  </si>
  <si>
    <t>UV-DLS % in peak 1</t>
  </si>
  <si>
    <t>Mob UV (µmcm/Vs)</t>
  </si>
  <si>
    <t>Table S3:</t>
  </si>
  <si>
    <t xml:space="preserve">Short name and classification of the representative variables (uncorrelated between each other) identified by the clustering step (no exposure to UV). </t>
  </si>
  <si>
    <t>Classification</t>
  </si>
  <si>
    <t>Short variable name</t>
  </si>
  <si>
    <t>Material</t>
  </si>
  <si>
    <t>Dose</t>
  </si>
  <si>
    <t>Environment</t>
  </si>
  <si>
    <t>NON-UV-DLS peak 1</t>
  </si>
  <si>
    <t>Modelling</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</si>
  <si>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</si>
  <si>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</si>
  <si>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</si>
  <si>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</si>
  <si>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</si>
  <si>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</si>
  <si>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</si>
  <si>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</si>
  <si>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</si>
  <si>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</si>
  <si>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</si>
  <si>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</si>
  <si>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</si>
  <si>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</si>
  <si>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</si>
  <si>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</si>
  <si>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</si>
  <si>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</si>
  <si>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</si>
  <si>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</si>
  <si>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</si>
  <si>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</si>
  <si>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</si>
  <si>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</si>
  <si>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</si>
  <si>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</si>
  <si>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</si>
  <si>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</si>
  <si>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</si>
  <si>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</si>
  <si>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</si>
  <si>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</si>
  <si>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</si>
  <si>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</si>
  <si>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</si>
  <si>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</si>
  <si>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</si>
  <si>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</si>
  <si>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</si>
  <si>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Short name and classification of the representative variables (uncorrelated between each other) identified by the clustering step (exposure to UV).</t>
  </si>
  <si>
    <t>DLS-UV (nm)</t>
  </si>
  <si>
    <t>UV-DLS peak 1</t>
  </si>
  <si>
    <r>
      <t>x</t>
    </r>
    <r>
      <rPr>
        <vertAlign val="subscript"/>
        <sz val="10"/>
        <color theme="1"/>
        <rFont val="Arial"/>
        <family val="2"/>
      </rPr>
      <t>1</t>
    </r>
  </si>
  <si>
    <r>
      <t>x</t>
    </r>
    <r>
      <rPr>
        <vertAlign val="subscript"/>
        <sz val="10"/>
        <color theme="1"/>
        <rFont val="Arial"/>
        <family val="2"/>
      </rPr>
      <t>2</t>
    </r>
  </si>
  <si>
    <r>
      <t>x</t>
    </r>
    <r>
      <rPr>
        <vertAlign val="subscript"/>
        <sz val="10"/>
        <color theme="1"/>
        <rFont val="Arial"/>
        <family val="2"/>
      </rPr>
      <t>3</t>
    </r>
  </si>
  <si>
    <r>
      <t>x</t>
    </r>
    <r>
      <rPr>
        <vertAlign val="subscript"/>
        <sz val="10"/>
        <color theme="1"/>
        <rFont val="Arial"/>
        <family val="2"/>
      </rPr>
      <t>4</t>
    </r>
  </si>
  <si>
    <r>
      <t>x</t>
    </r>
    <r>
      <rPr>
        <vertAlign val="subscript"/>
        <sz val="10"/>
        <color theme="1"/>
        <rFont val="Arial"/>
        <family val="2"/>
      </rPr>
      <t>5</t>
    </r>
  </si>
  <si>
    <r>
      <t>x</t>
    </r>
    <r>
      <rPr>
        <vertAlign val="subscript"/>
        <sz val="10"/>
        <color theme="1"/>
        <rFont val="Arial"/>
        <family val="2"/>
      </rPr>
      <t>6</t>
    </r>
  </si>
  <si>
    <r>
      <t>x</t>
    </r>
    <r>
      <rPr>
        <vertAlign val="subscript"/>
        <sz val="10"/>
        <color theme="1"/>
        <rFont val="Arial"/>
        <family val="2"/>
      </rPr>
      <t>7</t>
    </r>
  </si>
  <si>
    <r>
      <t>x</t>
    </r>
    <r>
      <rPr>
        <vertAlign val="subscript"/>
        <sz val="10"/>
        <color theme="1"/>
        <rFont val="Arial"/>
        <family val="2"/>
      </rPr>
      <t>8</t>
    </r>
  </si>
  <si>
    <r>
      <t>x</t>
    </r>
    <r>
      <rPr>
        <vertAlign val="subscript"/>
        <sz val="10"/>
        <color theme="1"/>
        <rFont val="Arial"/>
        <family val="2"/>
      </rPr>
      <t>9</t>
    </r>
  </si>
  <si>
    <r>
      <t>x</t>
    </r>
    <r>
      <rPr>
        <vertAlign val="subscript"/>
        <sz val="10"/>
        <color theme="1"/>
        <rFont val="Arial"/>
        <family val="2"/>
      </rPr>
      <t>10</t>
    </r>
  </si>
  <si>
    <r>
      <t>x</t>
    </r>
    <r>
      <rPr>
        <vertAlign val="subscript"/>
        <sz val="10"/>
        <color theme="1"/>
        <rFont val="Arial"/>
        <family val="2"/>
      </rPr>
      <t>10bis</t>
    </r>
  </si>
  <si>
    <r>
      <t>x</t>
    </r>
    <r>
      <rPr>
        <vertAlign val="subscript"/>
        <sz val="10"/>
        <color theme="1"/>
        <rFont val="Arial"/>
        <family val="2"/>
      </rPr>
      <t>11</t>
    </r>
  </si>
  <si>
    <r>
      <t>x</t>
    </r>
    <r>
      <rPr>
        <vertAlign val="subscript"/>
        <sz val="10"/>
        <color theme="1"/>
        <rFont val="Arial"/>
        <family val="2"/>
      </rPr>
      <t>12</t>
    </r>
  </si>
  <si>
    <r>
      <t>x</t>
    </r>
    <r>
      <rPr>
        <vertAlign val="subscript"/>
        <sz val="10"/>
        <color theme="1"/>
        <rFont val="Arial"/>
        <family val="2"/>
      </rPr>
      <t>13</t>
    </r>
  </si>
  <si>
    <r>
      <t>x</t>
    </r>
    <r>
      <rPr>
        <vertAlign val="subscript"/>
        <sz val="10"/>
        <color theme="1"/>
        <rFont val="Arial"/>
        <family val="2"/>
      </rPr>
      <t>14</t>
    </r>
  </si>
  <si>
    <r>
      <t>x</t>
    </r>
    <r>
      <rPr>
        <vertAlign val="subscript"/>
        <sz val="10"/>
        <color theme="1"/>
        <rFont val="Arial"/>
        <family val="2"/>
      </rPr>
      <t>15</t>
    </r>
  </si>
  <si>
    <r>
      <t>x</t>
    </r>
    <r>
      <rPr>
        <vertAlign val="subscript"/>
        <sz val="10"/>
        <color theme="1"/>
        <rFont val="Arial"/>
        <family val="2"/>
      </rPr>
      <t>16</t>
    </r>
  </si>
  <si>
    <r>
      <t>x</t>
    </r>
    <r>
      <rPr>
        <vertAlign val="subscript"/>
        <sz val="10"/>
        <color theme="1"/>
        <rFont val="Arial"/>
        <family val="2"/>
      </rPr>
      <t>17</t>
    </r>
  </si>
  <si>
    <r>
      <t>x</t>
    </r>
    <r>
      <rPr>
        <vertAlign val="subscript"/>
        <sz val="10"/>
        <color theme="1"/>
        <rFont val="Arial"/>
        <family val="2"/>
      </rPr>
      <t>18</t>
    </r>
  </si>
  <si>
    <r>
      <t>x</t>
    </r>
    <r>
      <rPr>
        <vertAlign val="subscript"/>
        <sz val="10"/>
        <color theme="1"/>
        <rFont val="Arial"/>
        <family val="2"/>
      </rPr>
      <t>19</t>
    </r>
  </si>
  <si>
    <r>
      <t>x</t>
    </r>
    <r>
      <rPr>
        <vertAlign val="subscript"/>
        <sz val="10"/>
        <color theme="1"/>
        <rFont val="Arial"/>
        <family val="2"/>
      </rPr>
      <t>20</t>
    </r>
  </si>
  <si>
    <r>
      <t>x</t>
    </r>
    <r>
      <rPr>
        <vertAlign val="subscript"/>
        <sz val="10"/>
        <color theme="1"/>
        <rFont val="Arial"/>
        <family val="2"/>
      </rPr>
      <t>21</t>
    </r>
  </si>
  <si>
    <r>
      <t>x</t>
    </r>
    <r>
      <rPr>
        <vertAlign val="subscript"/>
        <sz val="10"/>
        <color theme="1"/>
        <rFont val="Arial"/>
        <family val="2"/>
      </rPr>
      <t>22</t>
    </r>
  </si>
  <si>
    <r>
      <t>x</t>
    </r>
    <r>
      <rPr>
        <vertAlign val="subscript"/>
        <sz val="10"/>
        <color theme="1"/>
        <rFont val="Arial"/>
        <family val="2"/>
      </rPr>
      <t>23</t>
    </r>
  </si>
  <si>
    <r>
      <t>x</t>
    </r>
    <r>
      <rPr>
        <vertAlign val="subscript"/>
        <sz val="10"/>
        <color theme="1"/>
        <rFont val="Arial"/>
        <family val="2"/>
      </rPr>
      <t>24</t>
    </r>
  </si>
  <si>
    <r>
      <t>x</t>
    </r>
    <r>
      <rPr>
        <vertAlign val="subscript"/>
        <sz val="10"/>
        <color theme="1"/>
        <rFont val="Arial"/>
        <family val="2"/>
      </rPr>
      <t>25</t>
    </r>
  </si>
  <si>
    <r>
      <t>x</t>
    </r>
    <r>
      <rPr>
        <vertAlign val="subscript"/>
        <sz val="10"/>
        <color theme="1"/>
        <rFont val="Arial"/>
        <family val="2"/>
      </rPr>
      <t>26</t>
    </r>
  </si>
  <si>
    <r>
      <t>x</t>
    </r>
    <r>
      <rPr>
        <vertAlign val="subscript"/>
        <sz val="10"/>
        <color theme="1"/>
        <rFont val="Arial"/>
        <family val="2"/>
      </rPr>
      <t>27</t>
    </r>
  </si>
  <si>
    <r>
      <t>x</t>
    </r>
    <r>
      <rPr>
        <vertAlign val="subscript"/>
        <sz val="10"/>
        <color theme="1"/>
        <rFont val="Arial"/>
        <family val="2"/>
      </rPr>
      <t>28</t>
    </r>
  </si>
  <si>
    <r>
      <t>x</t>
    </r>
    <r>
      <rPr>
        <vertAlign val="subscript"/>
        <sz val="10"/>
        <color theme="1"/>
        <rFont val="Arial"/>
        <family val="2"/>
      </rPr>
      <t>29</t>
    </r>
  </si>
  <si>
    <r>
      <t>x</t>
    </r>
    <r>
      <rPr>
        <vertAlign val="subscript"/>
        <sz val="10"/>
        <color theme="1"/>
        <rFont val="Arial"/>
        <family val="2"/>
      </rPr>
      <t>30</t>
    </r>
  </si>
  <si>
    <r>
      <t>x</t>
    </r>
    <r>
      <rPr>
        <vertAlign val="subscript"/>
        <sz val="10"/>
        <color theme="1"/>
        <rFont val="Arial"/>
        <family val="2"/>
      </rPr>
      <t>31</t>
    </r>
  </si>
  <si>
    <r>
      <t>x</t>
    </r>
    <r>
      <rPr>
        <vertAlign val="subscript"/>
        <sz val="10"/>
        <color theme="1"/>
        <rFont val="Arial"/>
        <family val="2"/>
      </rPr>
      <t>32</t>
    </r>
  </si>
  <si>
    <r>
      <t>x</t>
    </r>
    <r>
      <rPr>
        <vertAlign val="subscript"/>
        <sz val="10"/>
        <color theme="1"/>
        <rFont val="Arial"/>
        <family val="2"/>
      </rPr>
      <t>33</t>
    </r>
  </si>
  <si>
    <r>
      <t>x</t>
    </r>
    <r>
      <rPr>
        <vertAlign val="subscript"/>
        <sz val="10"/>
        <color theme="1"/>
        <rFont val="Arial"/>
        <family val="2"/>
      </rPr>
      <t>34</t>
    </r>
  </si>
  <si>
    <r>
      <t>x</t>
    </r>
    <r>
      <rPr>
        <vertAlign val="subscript"/>
        <sz val="10"/>
        <color theme="1"/>
        <rFont val="Arial"/>
        <family val="2"/>
      </rPr>
      <t>35</t>
    </r>
  </si>
  <si>
    <r>
      <t>x</t>
    </r>
    <r>
      <rPr>
        <vertAlign val="subscript"/>
        <sz val="10"/>
        <color theme="1"/>
        <rFont val="Arial"/>
        <family val="2"/>
      </rPr>
      <t>36</t>
    </r>
  </si>
  <si>
    <r>
      <t>x</t>
    </r>
    <r>
      <rPr>
        <vertAlign val="subscript"/>
        <sz val="10"/>
        <color theme="1"/>
        <rFont val="Arial"/>
        <family val="2"/>
      </rPr>
      <t>37</t>
    </r>
  </si>
  <si>
    <r>
      <t>x</t>
    </r>
    <r>
      <rPr>
        <vertAlign val="subscript"/>
        <sz val="10"/>
        <color theme="1"/>
        <rFont val="Arial"/>
        <family val="2"/>
      </rPr>
      <t>38</t>
    </r>
  </si>
  <si>
    <r>
      <t>x</t>
    </r>
    <r>
      <rPr>
        <vertAlign val="subscript"/>
        <sz val="10"/>
        <color theme="1"/>
        <rFont val="Arial"/>
        <family val="2"/>
      </rPr>
      <t>39</t>
    </r>
  </si>
  <si>
    <t xml:space="preserve">Table S2: </t>
  </si>
  <si>
    <t xml:space="preserve">Table S5: </t>
  </si>
  <si>
    <t>Table S4:</t>
  </si>
  <si>
    <t>DLS NON_UV (nm)</t>
  </si>
  <si>
    <t>PDI for DLS NON_UV</t>
  </si>
  <si>
    <t>Zeta NON_UV (mV)</t>
  </si>
  <si>
    <r>
      <t>Mob_NON_UV (</t>
    </r>
    <r>
      <rPr>
        <sz val="11"/>
        <rFont val="Calibri"/>
        <family val="2"/>
      </rPr>
      <t>µmcm/Vs)</t>
    </r>
  </si>
  <si>
    <t>Conductivity NON_UV (mS/cm)</t>
  </si>
  <si>
    <t>Reproduction Non-UV</t>
  </si>
  <si>
    <t>Biological response (reproduction) to TiO2 exposure for None-UV experiment</t>
  </si>
  <si>
    <t>Biological response (reproduction) to TiO2 exposure for UV experiment</t>
  </si>
  <si>
    <t>UV</t>
  </si>
  <si>
    <t>Non-UV</t>
  </si>
  <si>
    <t>Model (parameters)</t>
  </si>
  <si>
    <t>TiO2 NM</t>
  </si>
  <si>
    <t>Endpoints</t>
  </si>
  <si>
    <t>ECx</t>
  </si>
  <si>
    <t>EC10 (95% CI)</t>
  </si>
  <si>
    <t>EC50 (95% CI)</t>
  </si>
  <si>
    <t>EC90 (95% CI)</t>
  </si>
  <si>
    <t>Surv</t>
  </si>
  <si>
    <t>ND</t>
  </si>
  <si>
    <t>Reprod</t>
  </si>
  <si>
    <t>447 (-2035-2928)</t>
  </si>
  <si>
    <t>1022 (495-1548)</t>
  </si>
  <si>
    <t>1377 (-453-3207)</t>
  </si>
  <si>
    <t>Thres2P (S:0.001; Y0:6.719)</t>
  </si>
  <si>
    <t>-380 (-1113-353)</t>
  </si>
  <si>
    <t>555 (28-1082)</t>
  </si>
  <si>
    <t>1490 (128-2853)</t>
  </si>
  <si>
    <t>Log2P (S:0.001; Y0:179)</t>
  </si>
  <si>
    <t>887 (-14609-16383)</t>
  </si>
  <si>
    <t>1130 (-16668-18928)</t>
  </si>
  <si>
    <t>1373 (ND)</t>
  </si>
  <si>
    <t>Log2P (S:0.002; Y0:9.156)</t>
  </si>
  <si>
    <t>1007 (708-1306)</t>
  </si>
  <si>
    <t>1409 (-6701-9518)</t>
  </si>
  <si>
    <t>1810 (-14254-17874)</t>
  </si>
  <si>
    <t>Log2P (S:0.001; Y0:8.844)</t>
  </si>
  <si>
    <t>834 (ND)</t>
  </si>
  <si>
    <t>1007 (-17990-20004)</t>
  </si>
  <si>
    <t>1181 (ND)</t>
  </si>
  <si>
    <t>Log2P (S:0.003; Y0:174.56)</t>
  </si>
  <si>
    <t>-1.0 (-11.5-9.5)</t>
  </si>
  <si>
    <t>8.4 (2.0-14.9)</t>
  </si>
  <si>
    <t>17.9 (2.4-33.4)</t>
  </si>
  <si>
    <t>Log2P (S:0.058; Y0: 8.875)</t>
  </si>
  <si>
    <t>TiO2_12nm</t>
  </si>
  <si>
    <t>TiO2_27nm </t>
  </si>
  <si>
    <t>Table S6:</t>
  </si>
  <si>
    <t>Summary of the effect concentrations (ECx with 95% confidence intervals – CI), expressed as mg TiO2 per ml (pre-exposure concentration), for Enchytraeus crypticus pre-exposed to the seceral TiO2 NMs. The models used are Threshold sigmoid 2  parameters (Thres2P) or Logistic 2 parameters (Log2P). S: slope; y0: top point; ND: not determined. Graphs with results in terms of survival and reproduction of Enchytraeus crypticus, after transfer to clean LUFA 2.2 soil for 21 days, when models were applied.</t>
  </si>
  <si>
    <t>Graphs (Non-UV)</t>
  </si>
  <si>
    <t xml:space="preserve">Please note there is a correspondence for colours and variable types at the right end of the table. </t>
  </si>
  <si>
    <t>NM density  (g/cm^3)</t>
  </si>
  <si>
    <r>
      <rPr>
        <b/>
        <sz val="11"/>
        <rFont val="Calibri"/>
        <family val="2"/>
        <scheme val="minor"/>
      </rPr>
      <t>Table S1:</t>
    </r>
    <r>
      <rPr>
        <sz val="11"/>
        <rFont val="Calibri"/>
        <family val="2"/>
        <scheme val="minor"/>
      </rPr>
      <t xml:space="preserve"> Characteristics of the Fe doped TiO2 nanoparticles library. Each of the 11 nanoparticles has been characterized as synthesised (TEM, BET, SA, Band Gap, etc.), in test media in a concentration range, with and without UV radiation (DLS, zeta potential) and as modelled (number of atoms, lattice energy force vector,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</si>
</sst>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sz val="11"/>
      <name val="Calibri"/>
      <family val="2"/>
      <scheme val="minor"/>
    </font>
    <font>
      <sz val="11"/>
      <name val="Calibri"/>
      <family val="2"/>
    </font>
    <font>
      <b/>
      <sz val="11"/>
      <name val="Calibri"/>
      <family val="2"/>
      <scheme val="minor"/>
    </font>
    <font>
      <sz val="10"/>
      <color theme="1"/>
      <name val="Arial"/>
      <family val="2"/>
    </font>
    <font>
      <b/>
      <sz val="10"/>
      <color theme="1"/>
      <name val="Arial"/>
      <family val="2"/>
    </font>
    <font>
      <sz val="10"/>
      <color rgb="FF000000"/>
      <name val="Arial"/>
      <family val="2"/>
    </font>
    <font>
      <vertAlign val="subscript"/>
      <sz val="10"/>
      <color theme="1"/>
      <name val="Arial"/>
      <family val="2"/>
    </font>
  </fonts>
  <fills count="11">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rgb="FFFF5050"/>
        <bgColor indexed="64"/>
      </patternFill>
    </fill>
    <fill>
      <patternFill patternType="solid">
        <fgColor rgb="FF00B0F0"/>
        <bgColor indexed="64"/>
      </patternFill>
    </fill>
    <fill>
      <patternFill patternType="solid">
        <fgColor rgb="FF92D05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1" fillId="0" borderId="0" xfId="0" applyFont="1" applyAlignment="1">
      <alignment horizontal="center" vertical="center"/>
    </xf>
    <xf numFmtId="0" fontId="1" fillId="0" borderId="0" xfId="0" applyFont="1"/>
    <xf numFmtId="0" fontId="1" fillId="2" borderId="0" xfId="0" applyFont="1" applyFill="1" applyAlignment="1">
      <alignment horizontal="center"/>
    </xf>
    <xf numFmtId="1" fontId="1" fillId="2" borderId="0" xfId="0" applyNumberFormat="1" applyFont="1" applyFill="1" applyAlignment="1">
      <alignment horizontal="center"/>
    </xf>
    <xf numFmtId="164" fontId="1" fillId="2" borderId="0" xfId="0" applyNumberFormat="1" applyFont="1" applyFill="1" applyAlignment="1">
      <alignment horizontal="center" vertical="center"/>
    </xf>
    <xf numFmtId="0" fontId="1" fillId="2" borderId="0" xfId="0" applyFont="1" applyFill="1" applyAlignment="1">
      <alignment horizontal="center" vertical="center"/>
    </xf>
    <xf numFmtId="1" fontId="1" fillId="2" borderId="0" xfId="0" applyNumberFormat="1" applyFont="1" applyFill="1" applyAlignment="1">
      <alignment horizontal="center" vertical="center"/>
    </xf>
    <xf numFmtId="0" fontId="1" fillId="6" borderId="0" xfId="0" applyFont="1" applyFill="1" applyAlignment="1">
      <alignment horizontal="center" vertical="center"/>
    </xf>
    <xf numFmtId="0" fontId="1" fillId="5"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4" borderId="0" xfId="0" applyFont="1" applyFill="1" applyAlignment="1">
      <alignment horizontal="center"/>
    </xf>
    <xf numFmtId="0" fontId="1" fillId="0" borderId="0" xfId="0" applyFont="1" applyAlignment="1">
      <alignment horizontal="left"/>
    </xf>
    <xf numFmtId="0" fontId="1" fillId="0" borderId="0" xfId="0" applyFont="1" applyFill="1" applyAlignment="1"/>
    <xf numFmtId="0" fontId="1" fillId="2" borderId="0" xfId="0" applyFont="1" applyFill="1"/>
    <xf numFmtId="0" fontId="1" fillId="6" borderId="0" xfId="0" applyFont="1" applyFill="1" applyAlignment="1">
      <alignment horizontal="right" vertical="center"/>
    </xf>
    <xf numFmtId="0" fontId="1" fillId="3" borderId="0" xfId="0" applyFont="1" applyFill="1" applyAlignment="1">
      <alignment horizontal="right" vertical="center"/>
    </xf>
    <xf numFmtId="0" fontId="1" fillId="7" borderId="0" xfId="0" applyFont="1" applyFill="1" applyAlignment="1">
      <alignment horizontal="right" vertical="center"/>
    </xf>
    <xf numFmtId="0" fontId="1" fillId="8" borderId="0" xfId="0" applyFont="1" applyFill="1" applyAlignment="1">
      <alignment horizontal="right" vertical="center"/>
    </xf>
    <xf numFmtId="0" fontId="1" fillId="4" borderId="0" xfId="0" applyFont="1" applyFill="1" applyAlignment="1">
      <alignment horizontal="right"/>
    </xf>
    <xf numFmtId="0" fontId="1" fillId="0" borderId="0" xfId="0" applyFont="1" applyFill="1"/>
    <xf numFmtId="0" fontId="1" fillId="0" borderId="0" xfId="0" applyFont="1" applyAlignment="1">
      <alignment horizontal="right" vertical="center"/>
    </xf>
    <xf numFmtId="0" fontId="1" fillId="0" borderId="0" xfId="0" applyFont="1" applyFill="1" applyAlignment="1">
      <alignment vertical="center"/>
    </xf>
    <xf numFmtId="0" fontId="1" fillId="0" borderId="0" xfId="0" applyFont="1" applyAlignment="1">
      <alignment horizontal="right"/>
    </xf>
    <xf numFmtId="0" fontId="1" fillId="2" borderId="0" xfId="0" applyFont="1" applyFill="1" applyAlignment="1">
      <alignment horizontal="right"/>
    </xf>
    <xf numFmtId="0" fontId="1" fillId="2" borderId="0" xfId="0" applyFont="1" applyFill="1" applyAlignment="1">
      <alignment horizontal="right" vertical="center"/>
    </xf>
    <xf numFmtId="0" fontId="1" fillId="0" borderId="0" xfId="0" applyFont="1" applyFill="1" applyAlignment="1">
      <alignment horizontal="left" vertical="center"/>
    </xf>
    <xf numFmtId="0" fontId="1" fillId="3" borderId="0" xfId="0" applyFont="1" applyFill="1" applyAlignment="1">
      <alignment horizontal="right"/>
    </xf>
    <xf numFmtId="0" fontId="1" fillId="0" borderId="0" xfId="0" applyFont="1" applyFill="1" applyAlignment="1">
      <alignment horizontal="center"/>
    </xf>
    <xf numFmtId="0" fontId="1" fillId="10" borderId="0" xfId="0" applyFont="1" applyFill="1" applyAlignment="1">
      <alignment horizontal="right" vertical="center"/>
    </xf>
    <xf numFmtId="0" fontId="3" fillId="0" borderId="0" xfId="0" applyFont="1" applyAlignment="1">
      <alignment horizontal="left" vertical="top"/>
    </xf>
    <xf numFmtId="0" fontId="3" fillId="0" borderId="0" xfId="0" applyFont="1" applyFill="1" applyAlignment="1">
      <alignment vertical="top"/>
    </xf>
    <xf numFmtId="0" fontId="3" fillId="0" borderId="0" xfId="0" applyFont="1"/>
    <xf numFmtId="0" fontId="1" fillId="0" borderId="0" xfId="0" applyFont="1" applyAlignment="1">
      <alignment horizontal="left" vertical="top" wrapText="1"/>
    </xf>
    <xf numFmtId="0" fontId="1" fillId="2" borderId="0" xfId="0" applyFont="1" applyFill="1" applyAlignment="1">
      <alignment horizontal="left" vertical="top" wrapText="1"/>
    </xf>
    <xf numFmtId="0" fontId="1" fillId="6" borderId="0" xfId="0" applyFont="1" applyFill="1" applyAlignment="1">
      <alignment horizontal="left" vertical="top" wrapText="1"/>
    </xf>
    <xf numFmtId="0" fontId="1" fillId="5" borderId="0" xfId="0" applyFont="1" applyFill="1" applyAlignment="1">
      <alignment horizontal="left" vertical="top" wrapText="1"/>
    </xf>
    <xf numFmtId="0" fontId="1" fillId="7" borderId="0" xfId="0" applyFont="1" applyFill="1" applyAlignment="1">
      <alignment horizontal="left" vertical="top" wrapText="1"/>
    </xf>
    <xf numFmtId="0" fontId="1" fillId="8" borderId="0" xfId="0" applyFont="1" applyFill="1" applyAlignment="1">
      <alignment horizontal="left" vertical="top" wrapText="1"/>
    </xf>
    <xf numFmtId="0" fontId="1" fillId="4"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1" fillId="9" borderId="0" xfId="0" applyFont="1" applyFill="1" applyAlignment="1">
      <alignment horizontal="left" vertical="top"/>
    </xf>
    <xf numFmtId="0" fontId="1" fillId="9" borderId="0" xfId="0" applyFont="1" applyFill="1" applyAlignment="1">
      <alignment horizontal="left" vertical="top" wrapText="1"/>
    </xf>
    <xf numFmtId="49" fontId="1" fillId="10" borderId="0" xfId="0" applyNumberFormat="1" applyFont="1" applyFill="1" applyAlignment="1">
      <alignment horizontal="left" vertical="top" wrapText="1"/>
    </xf>
    <xf numFmtId="0" fontId="1" fillId="9" borderId="0" xfId="0" applyFont="1" applyFill="1" applyAlignment="1">
      <alignment horizontal="center" vertical="center"/>
    </xf>
    <xf numFmtId="0" fontId="1" fillId="10" borderId="0" xfId="0" applyFont="1" applyFill="1"/>
    <xf numFmtId="11" fontId="1" fillId="10" borderId="0" xfId="0" applyNumberFormat="1" applyFont="1" applyFill="1"/>
    <xf numFmtId="0" fontId="4" fillId="0" borderId="0" xfId="0" applyFont="1"/>
    <xf numFmtId="0" fontId="4" fillId="0" borderId="0" xfId="0" applyFont="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4" fillId="0" borderId="3" xfId="0" applyFont="1" applyBorder="1" applyAlignment="1">
      <alignment horizontal="left" vertical="center" wrapText="1" indent="3"/>
    </xf>
    <xf numFmtId="0" fontId="4" fillId="0" borderId="4" xfId="0" applyFont="1" applyBorder="1" applyAlignment="1">
      <alignment horizontal="center" vertical="center" wrapText="1"/>
    </xf>
    <xf numFmtId="0" fontId="4" fillId="0" borderId="0" xfId="0" applyFont="1" applyAlignment="1">
      <alignment horizontal="left" wrapText="1"/>
    </xf>
    <xf numFmtId="0" fontId="5" fillId="0" borderId="0" xfId="0" applyFont="1" applyAlignment="1">
      <alignment vertical="top"/>
    </xf>
    <xf numFmtId="0" fontId="4" fillId="0" borderId="0" xfId="0" applyFont="1" applyAlignment="1">
      <alignment horizontal="left" vertical="top" wrapText="1"/>
    </xf>
    <xf numFmtId="0" fontId="4" fillId="0" borderId="0" xfId="0" applyFont="1" applyBorder="1"/>
    <xf numFmtId="0" fontId="5" fillId="0" borderId="1" xfId="0" applyFont="1" applyBorder="1" applyAlignment="1">
      <alignment horizontal="center" vertical="center" wrapText="1"/>
    </xf>
    <xf numFmtId="0" fontId="6" fillId="0" borderId="3" xfId="0" applyFont="1" applyBorder="1" applyAlignment="1">
      <alignment horizontal="left" vertical="center" wrapText="1" indent="3"/>
    </xf>
    <xf numFmtId="0" fontId="6" fillId="0" borderId="4" xfId="0" applyFont="1" applyBorder="1" applyAlignment="1">
      <alignment horizontal="center" vertical="center" wrapText="1"/>
    </xf>
    <xf numFmtId="0" fontId="6" fillId="0" borderId="5" xfId="0" applyFont="1" applyBorder="1" applyAlignment="1">
      <alignment horizontal="left" vertical="center" wrapText="1" indent="3"/>
    </xf>
    <xf numFmtId="0" fontId="6" fillId="0" borderId="6" xfId="0" applyFont="1" applyBorder="1" applyAlignment="1">
      <alignment horizontal="center" vertical="center" wrapText="1"/>
    </xf>
    <xf numFmtId="0" fontId="6" fillId="0" borderId="0" xfId="0" applyFont="1" applyBorder="1" applyAlignment="1">
      <alignment horizontal="left" vertical="center" wrapText="1" indent="3"/>
    </xf>
    <xf numFmtId="0" fontId="6" fillId="0" borderId="0" xfId="0" applyFont="1" applyBorder="1" applyAlignment="1">
      <alignment horizontal="center" vertical="center" wrapText="1"/>
    </xf>
    <xf numFmtId="0" fontId="5" fillId="0" borderId="0" xfId="0" applyFont="1"/>
    <xf numFmtId="0" fontId="5" fillId="0" borderId="7" xfId="0" applyFont="1" applyBorder="1" applyAlignment="1">
      <alignment horizontal="center"/>
    </xf>
    <xf numFmtId="0" fontId="5" fillId="0" borderId="7" xfId="0" applyFont="1" applyBorder="1"/>
    <xf numFmtId="0" fontId="5" fillId="0" borderId="11" xfId="0" applyFont="1" applyBorder="1"/>
    <xf numFmtId="0" fontId="5" fillId="0" borderId="12" xfId="0" applyFont="1" applyBorder="1"/>
    <xf numFmtId="0" fontId="5" fillId="0" borderId="13"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49" fontId="4" fillId="0" borderId="15" xfId="0" applyNumberFormat="1" applyFont="1" applyBorder="1"/>
    <xf numFmtId="49" fontId="4" fillId="0" borderId="8" xfId="0" applyNumberFormat="1" applyFont="1" applyBorder="1"/>
    <xf numFmtId="0" fontId="4" fillId="0" borderId="11" xfId="0" applyFont="1" applyBorder="1"/>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left" vertical="top" wrapText="1"/>
    </xf>
  </cellXfs>
  <cellStyles count="1">
    <cellStyle name="Normal" xfId="0" builtinId="0"/>
  </cellStyles>
  <dxfs count="0"/>
  <tableStyles count="0" defaultTableStyle="TableStyleMedium2" defaultPivotStyle="PivotStyleMedium9"/>
  <colors>
    <mruColors>
      <color rgb="FFFF5050"/>
      <color rgb="FFD85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83820</xdr:colOff>
      <xdr:row>10</xdr:row>
      <xdr:rowOff>38100</xdr:rowOff>
    </xdr:from>
    <xdr:to>
      <xdr:col>8</xdr:col>
      <xdr:colOff>2164080</xdr:colOff>
      <xdr:row>11</xdr:row>
      <xdr:rowOff>670560</xdr:rowOff>
    </xdr:to>
    <xdr:pic>
      <xdr:nvPicPr>
        <xdr:cNvPr id="5" name="Imagem 4">
          <a:extLst>
            <a:ext uri="{FF2B5EF4-FFF2-40B4-BE49-F238E27FC236}">
              <a16:creationId xmlns:a16="http://schemas.microsoft.com/office/drawing/2014/main" id="{45EED89E-87E3-4869-9803-D77134A34A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5840" y="2301240"/>
          <a:ext cx="208026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60960</xdr:colOff>
      <xdr:row>12</xdr:row>
      <xdr:rowOff>38100</xdr:rowOff>
    </xdr:from>
    <xdr:to>
      <xdr:col>8</xdr:col>
      <xdr:colOff>2186940</xdr:colOff>
      <xdr:row>13</xdr:row>
      <xdr:rowOff>655320</xdr:rowOff>
    </xdr:to>
    <xdr:pic>
      <xdr:nvPicPr>
        <xdr:cNvPr id="6" name="Imagem 5">
          <a:extLst>
            <a:ext uri="{FF2B5EF4-FFF2-40B4-BE49-F238E27FC236}">
              <a16:creationId xmlns:a16="http://schemas.microsoft.com/office/drawing/2014/main" id="{FB63C424-D151-4170-A758-1C94F41233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2980" y="3703320"/>
          <a:ext cx="2125980" cy="131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68580</xdr:colOff>
      <xdr:row>16</xdr:row>
      <xdr:rowOff>15240</xdr:rowOff>
    </xdr:from>
    <xdr:to>
      <xdr:col>8</xdr:col>
      <xdr:colOff>2148840</xdr:colOff>
      <xdr:row>17</xdr:row>
      <xdr:rowOff>632460</xdr:rowOff>
    </xdr:to>
    <xdr:pic>
      <xdr:nvPicPr>
        <xdr:cNvPr id="7" name="Imagem 6">
          <a:extLst>
            <a:ext uri="{FF2B5EF4-FFF2-40B4-BE49-F238E27FC236}">
              <a16:creationId xmlns:a16="http://schemas.microsoft.com/office/drawing/2014/main" id="{7C92E4AF-8DC4-46A8-8EFA-950E7DD8AA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10600" y="5417820"/>
          <a:ext cx="2080260" cy="131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30480</xdr:colOff>
      <xdr:row>20</xdr:row>
      <xdr:rowOff>15240</xdr:rowOff>
    </xdr:from>
    <xdr:to>
      <xdr:col>8</xdr:col>
      <xdr:colOff>2202180</xdr:colOff>
      <xdr:row>21</xdr:row>
      <xdr:rowOff>662940</xdr:rowOff>
    </xdr:to>
    <xdr:pic>
      <xdr:nvPicPr>
        <xdr:cNvPr id="8" name="Imagem 7">
          <a:extLst>
            <a:ext uri="{FF2B5EF4-FFF2-40B4-BE49-F238E27FC236}">
              <a16:creationId xmlns:a16="http://schemas.microsoft.com/office/drawing/2014/main" id="{9503C7B7-BFC3-4CD5-B0E1-47C5507F49A7}"/>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52926"/>
        <a:stretch/>
      </xdr:blipFill>
      <xdr:spPr bwMode="auto">
        <a:xfrm>
          <a:off x="8572500" y="7155180"/>
          <a:ext cx="2171700" cy="1348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45720</xdr:colOff>
      <xdr:row>10</xdr:row>
      <xdr:rowOff>15242</xdr:rowOff>
    </xdr:from>
    <xdr:to>
      <xdr:col>11</xdr:col>
      <xdr:colOff>50520</xdr:colOff>
      <xdr:row>10</xdr:row>
      <xdr:rowOff>539812</xdr:rowOff>
    </xdr:to>
    <xdr:pic>
      <xdr:nvPicPr>
        <xdr:cNvPr id="9" name="Imagem 8">
          <a:extLst>
            <a:ext uri="{FF2B5EF4-FFF2-40B4-BE49-F238E27FC236}">
              <a16:creationId xmlns:a16="http://schemas.microsoft.com/office/drawing/2014/main" id="{DFBCAD5E-4477-42FD-A18E-D5E677BE35F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374" t="79255" r="17314"/>
        <a:stretch/>
      </xdr:blipFill>
      <xdr:spPr bwMode="auto">
        <a:xfrm>
          <a:off x="10866120" y="2278382"/>
          <a:ext cx="1224000" cy="524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62"/>
  <sheetViews>
    <sheetView workbookViewId="0">
      <selection activeCell="B5" sqref="B5"/>
    </sheetView>
  </sheetViews>
  <sheetFormatPr defaultColWidth="9.15625" defaultRowHeight="14.4" x14ac:dyDescent="0.55000000000000004"/>
  <cols>
    <col min="1" max="1" width="9.15625" style="2"/>
    <col min="2" max="2" width="18.15625" style="2" customWidth="1"/>
    <col min="3" max="12" width="9.15625" style="2"/>
    <col min="13" max="13" width="11.26171875" style="2" customWidth="1"/>
    <col min="14" max="85" width="9.15625" style="2"/>
    <col min="86" max="86" width="14.5234375" style="2" customWidth="1"/>
    <col min="87" max="101" width="9.15625" style="2"/>
    <col min="102" max="125" width="15.15625" style="2" customWidth="1"/>
    <col min="126" max="127" width="9.15625" style="2"/>
    <col min="128" max="128" width="5" style="2" customWidth="1"/>
    <col min="129" max="129" width="9.15625" style="2"/>
    <col min="130" max="130" width="50.47265625" style="2" bestFit="1" customWidth="1"/>
    <col min="131" max="131" width="30.26171875" style="2" bestFit="1" customWidth="1"/>
    <col min="132" max="132" width="18.15625" style="2" bestFit="1" customWidth="1"/>
    <col min="133" max="133" width="115.7890625" style="2" bestFit="1" customWidth="1"/>
    <col min="134" max="16384" width="9.15625" style="2"/>
  </cols>
  <sheetData>
    <row r="1" spans="1:135" x14ac:dyDescent="0.55000000000000004">
      <c r="A1" s="2" t="s">
        <v>378</v>
      </c>
    </row>
    <row r="2" spans="1:135" x14ac:dyDescent="0.55000000000000004">
      <c r="A2" s="2" t="s">
        <v>376</v>
      </c>
    </row>
    <row r="4" spans="1:135" x14ac:dyDescent="0.55000000000000004">
      <c r="A4" s="2">
        <v>1</v>
      </c>
      <c r="B4" s="2">
        <f>1+A4</f>
        <v>2</v>
      </c>
      <c r="C4" s="2">
        <f t="shared" ref="C4:BN4" si="0">1+B4</f>
        <v>3</v>
      </c>
      <c r="D4" s="2">
        <f t="shared" si="0"/>
        <v>4</v>
      </c>
      <c r="E4" s="2">
        <f t="shared" si="0"/>
        <v>5</v>
      </c>
      <c r="F4" s="2">
        <f t="shared" si="0"/>
        <v>6</v>
      </c>
      <c r="G4" s="2">
        <f t="shared" si="0"/>
        <v>7</v>
      </c>
      <c r="H4" s="2">
        <f t="shared" si="0"/>
        <v>8</v>
      </c>
      <c r="I4" s="2">
        <f t="shared" si="0"/>
        <v>9</v>
      </c>
      <c r="J4" s="2">
        <f t="shared" si="0"/>
        <v>10</v>
      </c>
      <c r="K4" s="2">
        <f t="shared" si="0"/>
        <v>11</v>
      </c>
      <c r="L4" s="2">
        <f t="shared" si="0"/>
        <v>12</v>
      </c>
      <c r="M4" s="2">
        <f t="shared" si="0"/>
        <v>13</v>
      </c>
      <c r="N4" s="2">
        <f t="shared" si="0"/>
        <v>14</v>
      </c>
      <c r="O4" s="2">
        <f t="shared" si="0"/>
        <v>15</v>
      </c>
      <c r="P4" s="2">
        <f t="shared" si="0"/>
        <v>16</v>
      </c>
      <c r="Q4" s="2">
        <f t="shared" si="0"/>
        <v>17</v>
      </c>
      <c r="R4" s="2">
        <f t="shared" si="0"/>
        <v>18</v>
      </c>
      <c r="S4" s="2">
        <f t="shared" si="0"/>
        <v>19</v>
      </c>
      <c r="T4" s="2">
        <f t="shared" si="0"/>
        <v>20</v>
      </c>
      <c r="U4" s="2">
        <f t="shared" si="0"/>
        <v>21</v>
      </c>
      <c r="V4" s="2">
        <f t="shared" si="0"/>
        <v>22</v>
      </c>
      <c r="W4" s="2">
        <f t="shared" si="0"/>
        <v>23</v>
      </c>
      <c r="X4" s="2">
        <f t="shared" si="0"/>
        <v>24</v>
      </c>
      <c r="Y4" s="2">
        <f t="shared" si="0"/>
        <v>25</v>
      </c>
      <c r="Z4" s="2">
        <f t="shared" si="0"/>
        <v>26</v>
      </c>
      <c r="AA4" s="2">
        <f t="shared" si="0"/>
        <v>27</v>
      </c>
      <c r="AB4" s="2">
        <f t="shared" si="0"/>
        <v>28</v>
      </c>
      <c r="AC4" s="2">
        <f t="shared" si="0"/>
        <v>29</v>
      </c>
      <c r="AD4" s="2">
        <f t="shared" si="0"/>
        <v>30</v>
      </c>
      <c r="AE4" s="2">
        <f t="shared" si="0"/>
        <v>31</v>
      </c>
      <c r="AF4" s="2">
        <f t="shared" si="0"/>
        <v>32</v>
      </c>
      <c r="AG4" s="2">
        <f t="shared" si="0"/>
        <v>33</v>
      </c>
      <c r="AH4" s="2">
        <f t="shared" si="0"/>
        <v>34</v>
      </c>
      <c r="AI4" s="2">
        <f t="shared" si="0"/>
        <v>35</v>
      </c>
      <c r="AJ4" s="2">
        <f t="shared" si="0"/>
        <v>36</v>
      </c>
      <c r="AK4" s="2">
        <f>1+AJ4</f>
        <v>37</v>
      </c>
      <c r="AL4" s="2">
        <f t="shared" si="0"/>
        <v>38</v>
      </c>
      <c r="AM4" s="2">
        <f t="shared" si="0"/>
        <v>39</v>
      </c>
      <c r="AN4" s="2">
        <f t="shared" si="0"/>
        <v>40</v>
      </c>
      <c r="AO4" s="2">
        <f t="shared" si="0"/>
        <v>41</v>
      </c>
      <c r="AP4" s="2">
        <f t="shared" si="0"/>
        <v>42</v>
      </c>
      <c r="AQ4" s="2">
        <f t="shared" si="0"/>
        <v>43</v>
      </c>
      <c r="AR4" s="2">
        <f t="shared" si="0"/>
        <v>44</v>
      </c>
      <c r="AS4" s="2">
        <f t="shared" si="0"/>
        <v>45</v>
      </c>
      <c r="AT4" s="2">
        <f t="shared" si="0"/>
        <v>46</v>
      </c>
      <c r="AU4" s="2">
        <f t="shared" si="0"/>
        <v>47</v>
      </c>
      <c r="AV4" s="2">
        <f t="shared" si="0"/>
        <v>48</v>
      </c>
      <c r="AW4" s="2">
        <f t="shared" si="0"/>
        <v>49</v>
      </c>
      <c r="AX4" s="2">
        <f t="shared" si="0"/>
        <v>50</v>
      </c>
      <c r="AY4" s="2">
        <f t="shared" si="0"/>
        <v>51</v>
      </c>
      <c r="AZ4" s="2">
        <f t="shared" si="0"/>
        <v>52</v>
      </c>
      <c r="BA4" s="2">
        <f t="shared" si="0"/>
        <v>53</v>
      </c>
      <c r="BB4" s="2">
        <f t="shared" si="0"/>
        <v>54</v>
      </c>
      <c r="BC4" s="2">
        <f t="shared" si="0"/>
        <v>55</v>
      </c>
      <c r="BD4" s="2">
        <f t="shared" si="0"/>
        <v>56</v>
      </c>
      <c r="BE4" s="2">
        <f t="shared" si="0"/>
        <v>57</v>
      </c>
      <c r="BF4" s="2">
        <f t="shared" si="0"/>
        <v>58</v>
      </c>
      <c r="BG4" s="2">
        <f t="shared" si="0"/>
        <v>59</v>
      </c>
      <c r="BH4" s="2">
        <f t="shared" si="0"/>
        <v>60</v>
      </c>
      <c r="BI4" s="2">
        <f t="shared" si="0"/>
        <v>61</v>
      </c>
      <c r="BJ4" s="2">
        <f t="shared" si="0"/>
        <v>62</v>
      </c>
      <c r="BK4" s="2">
        <f t="shared" si="0"/>
        <v>63</v>
      </c>
      <c r="BL4" s="2">
        <f t="shared" si="0"/>
        <v>64</v>
      </c>
      <c r="BM4" s="2">
        <f t="shared" si="0"/>
        <v>65</v>
      </c>
      <c r="BN4" s="2">
        <f t="shared" si="0"/>
        <v>66</v>
      </c>
      <c r="BO4" s="2">
        <f t="shared" ref="BO4:DW4" si="1">1+BN4</f>
        <v>67</v>
      </c>
      <c r="BP4" s="2">
        <f t="shared" si="1"/>
        <v>68</v>
      </c>
      <c r="BQ4" s="2">
        <f t="shared" si="1"/>
        <v>69</v>
      </c>
      <c r="BR4" s="2">
        <f t="shared" si="1"/>
        <v>70</v>
      </c>
      <c r="BS4" s="2">
        <f t="shared" si="1"/>
        <v>71</v>
      </c>
      <c r="BT4" s="2">
        <f t="shared" si="1"/>
        <v>72</v>
      </c>
      <c r="BU4" s="2">
        <f t="shared" si="1"/>
        <v>73</v>
      </c>
      <c r="BV4" s="2">
        <f t="shared" si="1"/>
        <v>74</v>
      </c>
      <c r="BW4" s="2">
        <f t="shared" si="1"/>
        <v>75</v>
      </c>
      <c r="BX4" s="2">
        <f t="shared" si="1"/>
        <v>76</v>
      </c>
      <c r="BY4" s="2">
        <f t="shared" si="1"/>
        <v>77</v>
      </c>
      <c r="BZ4" s="2">
        <f t="shared" si="1"/>
        <v>78</v>
      </c>
      <c r="CA4" s="2">
        <f t="shared" si="1"/>
        <v>79</v>
      </c>
      <c r="CB4" s="2">
        <f t="shared" si="1"/>
        <v>80</v>
      </c>
      <c r="CC4" s="2">
        <f t="shared" si="1"/>
        <v>81</v>
      </c>
      <c r="CD4" s="2">
        <f t="shared" si="1"/>
        <v>82</v>
      </c>
      <c r="CE4" s="2">
        <f t="shared" si="1"/>
        <v>83</v>
      </c>
      <c r="CF4" s="2">
        <f t="shared" si="1"/>
        <v>84</v>
      </c>
      <c r="CG4" s="2">
        <f t="shared" si="1"/>
        <v>85</v>
      </c>
      <c r="CH4" s="2">
        <f t="shared" si="1"/>
        <v>86</v>
      </c>
      <c r="CI4" s="2">
        <f t="shared" si="1"/>
        <v>87</v>
      </c>
      <c r="CJ4" s="2">
        <f t="shared" si="1"/>
        <v>88</v>
      </c>
      <c r="CK4" s="2">
        <f t="shared" si="1"/>
        <v>89</v>
      </c>
      <c r="CL4" s="2">
        <f t="shared" si="1"/>
        <v>90</v>
      </c>
      <c r="CM4" s="2">
        <f t="shared" si="1"/>
        <v>91</v>
      </c>
      <c r="CN4" s="2">
        <f t="shared" si="1"/>
        <v>92</v>
      </c>
      <c r="CO4" s="2">
        <f t="shared" si="1"/>
        <v>93</v>
      </c>
      <c r="CP4" s="2">
        <f t="shared" si="1"/>
        <v>94</v>
      </c>
      <c r="CQ4" s="2">
        <f t="shared" si="1"/>
        <v>95</v>
      </c>
      <c r="CR4" s="2">
        <f t="shared" si="1"/>
        <v>96</v>
      </c>
      <c r="CS4" s="2">
        <f t="shared" si="1"/>
        <v>97</v>
      </c>
      <c r="CT4" s="2">
        <f t="shared" si="1"/>
        <v>98</v>
      </c>
      <c r="CU4" s="2">
        <f t="shared" si="1"/>
        <v>99</v>
      </c>
      <c r="CV4" s="2">
        <f t="shared" si="1"/>
        <v>100</v>
      </c>
      <c r="CW4" s="2">
        <f t="shared" si="1"/>
        <v>101</v>
      </c>
      <c r="CX4" s="2">
        <f t="shared" si="1"/>
        <v>102</v>
      </c>
      <c r="CY4" s="2">
        <f t="shared" si="1"/>
        <v>103</v>
      </c>
      <c r="CZ4" s="2">
        <f t="shared" si="1"/>
        <v>104</v>
      </c>
      <c r="DA4" s="2">
        <f t="shared" si="1"/>
        <v>105</v>
      </c>
      <c r="DB4" s="2">
        <f t="shared" si="1"/>
        <v>106</v>
      </c>
      <c r="DC4" s="2">
        <f t="shared" si="1"/>
        <v>107</v>
      </c>
      <c r="DD4" s="2">
        <f t="shared" si="1"/>
        <v>108</v>
      </c>
      <c r="DE4" s="2">
        <f t="shared" si="1"/>
        <v>109</v>
      </c>
      <c r="DF4" s="2">
        <f t="shared" si="1"/>
        <v>110</v>
      </c>
      <c r="DG4" s="2">
        <f t="shared" si="1"/>
        <v>111</v>
      </c>
      <c r="DH4" s="2">
        <f t="shared" si="1"/>
        <v>112</v>
      </c>
      <c r="DI4" s="2">
        <f t="shared" si="1"/>
        <v>113</v>
      </c>
      <c r="DJ4" s="2">
        <f t="shared" si="1"/>
        <v>114</v>
      </c>
      <c r="DK4" s="2">
        <f t="shared" si="1"/>
        <v>115</v>
      </c>
      <c r="DL4" s="2">
        <f t="shared" si="1"/>
        <v>116</v>
      </c>
      <c r="DM4" s="2">
        <f t="shared" si="1"/>
        <v>117</v>
      </c>
      <c r="DN4" s="2">
        <f t="shared" si="1"/>
        <v>118</v>
      </c>
      <c r="DO4" s="2">
        <f t="shared" si="1"/>
        <v>119</v>
      </c>
      <c r="DP4" s="2">
        <f t="shared" si="1"/>
        <v>120</v>
      </c>
      <c r="DQ4" s="2">
        <f t="shared" si="1"/>
        <v>121</v>
      </c>
      <c r="DR4" s="2">
        <f t="shared" si="1"/>
        <v>122</v>
      </c>
      <c r="DS4" s="2">
        <f t="shared" si="1"/>
        <v>123</v>
      </c>
      <c r="DT4" s="2">
        <f t="shared" si="1"/>
        <v>124</v>
      </c>
      <c r="DU4" s="2">
        <f t="shared" si="1"/>
        <v>125</v>
      </c>
      <c r="DV4" s="2">
        <f t="shared" si="1"/>
        <v>126</v>
      </c>
      <c r="DW4" s="2">
        <f t="shared" si="1"/>
        <v>127</v>
      </c>
      <c r="DY4" s="33" t="s">
        <v>202</v>
      </c>
      <c r="DZ4" s="33" t="s">
        <v>212</v>
      </c>
    </row>
    <row r="5" spans="1:135" s="34" customFormat="1" ht="72" x14ac:dyDescent="0.55000000000000004">
      <c r="A5" s="34" t="s">
        <v>27</v>
      </c>
      <c r="B5" s="34" t="s">
        <v>26</v>
      </c>
      <c r="C5" s="35" t="s">
        <v>33</v>
      </c>
      <c r="D5" s="35" t="s">
        <v>28</v>
      </c>
      <c r="E5" s="35" t="s">
        <v>29</v>
      </c>
      <c r="F5" s="35" t="s">
        <v>12</v>
      </c>
      <c r="G5" s="35" t="s">
        <v>11</v>
      </c>
      <c r="H5" s="35" t="s">
        <v>31</v>
      </c>
      <c r="I5" s="35" t="s">
        <v>30</v>
      </c>
      <c r="J5" s="35" t="s">
        <v>25</v>
      </c>
      <c r="K5" s="35" t="s">
        <v>24</v>
      </c>
      <c r="L5" s="35" t="s">
        <v>23</v>
      </c>
      <c r="M5" s="35" t="s">
        <v>22</v>
      </c>
      <c r="N5" s="35" t="s">
        <v>377</v>
      </c>
      <c r="O5" s="35" t="s">
        <v>41</v>
      </c>
      <c r="P5" s="35" t="s">
        <v>51</v>
      </c>
      <c r="Q5" s="35" t="s">
        <v>42</v>
      </c>
      <c r="R5" s="36" t="s">
        <v>44</v>
      </c>
      <c r="S5" s="37" t="s">
        <v>78</v>
      </c>
      <c r="T5" s="37" t="s">
        <v>108</v>
      </c>
      <c r="U5" s="44" t="s">
        <v>207</v>
      </c>
      <c r="V5" s="44" t="s">
        <v>208</v>
      </c>
      <c r="W5" s="44" t="s">
        <v>209</v>
      </c>
      <c r="X5" s="44" t="s">
        <v>210</v>
      </c>
      <c r="Y5" s="37" t="s">
        <v>77</v>
      </c>
      <c r="Z5" s="37" t="s">
        <v>76</v>
      </c>
      <c r="AA5" s="37" t="s">
        <v>102</v>
      </c>
      <c r="AB5" s="37" t="s">
        <v>46</v>
      </c>
      <c r="AC5" s="37" t="s">
        <v>75</v>
      </c>
      <c r="AD5" s="37" t="s">
        <v>74</v>
      </c>
      <c r="AE5" s="38" t="s">
        <v>43</v>
      </c>
      <c r="AF5" s="38" t="s">
        <v>109</v>
      </c>
      <c r="AG5" s="44" t="s">
        <v>203</v>
      </c>
      <c r="AH5" s="44" t="s">
        <v>204</v>
      </c>
      <c r="AI5" s="44" t="s">
        <v>205</v>
      </c>
      <c r="AJ5" s="44" t="s">
        <v>206</v>
      </c>
      <c r="AK5" s="38" t="s">
        <v>34</v>
      </c>
      <c r="AL5" s="38" t="s">
        <v>53</v>
      </c>
      <c r="AM5" s="38" t="s">
        <v>103</v>
      </c>
      <c r="AN5" s="38" t="s">
        <v>48</v>
      </c>
      <c r="AO5" s="38" t="s">
        <v>49</v>
      </c>
      <c r="AP5" s="38" t="s">
        <v>50</v>
      </c>
      <c r="AQ5" s="45" t="s">
        <v>116</v>
      </c>
      <c r="AR5" s="45" t="s">
        <v>117</v>
      </c>
      <c r="AS5" s="45" t="s">
        <v>118</v>
      </c>
      <c r="AT5" s="45" t="s">
        <v>119</v>
      </c>
      <c r="AU5" s="45" t="s">
        <v>120</v>
      </c>
      <c r="AV5" s="45" t="s">
        <v>121</v>
      </c>
      <c r="AW5" s="45" t="s">
        <v>122</v>
      </c>
      <c r="AX5" s="45" t="s">
        <v>123</v>
      </c>
      <c r="AY5" s="45" t="s">
        <v>124</v>
      </c>
      <c r="AZ5" s="45" t="s">
        <v>125</v>
      </c>
      <c r="BA5" s="45" t="s">
        <v>126</v>
      </c>
      <c r="BB5" s="45" t="s">
        <v>127</v>
      </c>
      <c r="BC5" s="45" t="s">
        <v>128</v>
      </c>
      <c r="BD5" s="45" t="s">
        <v>129</v>
      </c>
      <c r="BE5" s="45" t="s">
        <v>130</v>
      </c>
      <c r="BF5" s="45" t="s">
        <v>131</v>
      </c>
      <c r="BG5" s="45" t="s">
        <v>132</v>
      </c>
      <c r="BH5" s="45" t="s">
        <v>133</v>
      </c>
      <c r="BI5" s="45" t="s">
        <v>134</v>
      </c>
      <c r="BJ5" s="45" t="s">
        <v>135</v>
      </c>
      <c r="BK5" s="45" t="s">
        <v>136</v>
      </c>
      <c r="BL5" s="45" t="s">
        <v>137</v>
      </c>
      <c r="BM5" s="45" t="s">
        <v>138</v>
      </c>
      <c r="BN5" s="45" t="s">
        <v>139</v>
      </c>
      <c r="BO5" s="45" t="s">
        <v>140</v>
      </c>
      <c r="BP5" s="45" t="s">
        <v>141</v>
      </c>
      <c r="BQ5" s="45" t="s">
        <v>142</v>
      </c>
      <c r="BR5" s="45" t="s">
        <v>143</v>
      </c>
      <c r="BS5" s="45" t="s">
        <v>144</v>
      </c>
      <c r="BT5" s="45" t="s">
        <v>145</v>
      </c>
      <c r="BU5" s="45" t="s">
        <v>146</v>
      </c>
      <c r="BV5" s="45" t="s">
        <v>147</v>
      </c>
      <c r="BW5" s="45" t="s">
        <v>148</v>
      </c>
      <c r="BX5" s="45" t="s">
        <v>149</v>
      </c>
      <c r="BY5" s="45" t="s">
        <v>150</v>
      </c>
      <c r="BZ5" s="45" t="s">
        <v>151</v>
      </c>
      <c r="CA5" s="45" t="s">
        <v>152</v>
      </c>
      <c r="CB5" s="45" t="s">
        <v>153</v>
      </c>
      <c r="CC5" s="45" t="s">
        <v>154</v>
      </c>
      <c r="CD5" s="45" t="s">
        <v>155</v>
      </c>
      <c r="CE5" s="45" t="s">
        <v>156</v>
      </c>
      <c r="CF5" s="45" t="s">
        <v>157</v>
      </c>
      <c r="CG5" s="45" t="s">
        <v>158</v>
      </c>
      <c r="CH5" s="45" t="s">
        <v>159</v>
      </c>
      <c r="CI5" s="45" t="s">
        <v>160</v>
      </c>
      <c r="CJ5" s="45" t="s">
        <v>161</v>
      </c>
      <c r="CK5" s="45" t="s">
        <v>162</v>
      </c>
      <c r="CL5" s="45" t="s">
        <v>163</v>
      </c>
      <c r="CM5" s="45" t="s">
        <v>164</v>
      </c>
      <c r="CN5" s="45" t="s">
        <v>165</v>
      </c>
      <c r="CO5" s="45" t="s">
        <v>166</v>
      </c>
      <c r="CP5" s="45" t="s">
        <v>167</v>
      </c>
      <c r="CQ5" s="45" t="s">
        <v>168</v>
      </c>
      <c r="CR5" s="45" t="s">
        <v>169</v>
      </c>
      <c r="CS5" s="45" t="s">
        <v>170</v>
      </c>
      <c r="CT5" s="45" t="s">
        <v>171</v>
      </c>
      <c r="CU5" s="45" t="s">
        <v>172</v>
      </c>
      <c r="CV5" s="45" t="s">
        <v>173</v>
      </c>
      <c r="CW5" s="45" t="s">
        <v>174</v>
      </c>
      <c r="CX5" s="45" t="s">
        <v>175</v>
      </c>
      <c r="CY5" s="45" t="s">
        <v>176</v>
      </c>
      <c r="CZ5" s="45" t="s">
        <v>177</v>
      </c>
      <c r="DA5" s="45" t="s">
        <v>178</v>
      </c>
      <c r="DB5" s="45" t="s">
        <v>179</v>
      </c>
      <c r="DC5" s="45" t="s">
        <v>180</v>
      </c>
      <c r="DD5" s="45" t="s">
        <v>181</v>
      </c>
      <c r="DE5" s="45" t="s">
        <v>182</v>
      </c>
      <c r="DF5" s="45" t="s">
        <v>183</v>
      </c>
      <c r="DG5" s="45" t="s">
        <v>184</v>
      </c>
      <c r="DH5" s="45" t="s">
        <v>185</v>
      </c>
      <c r="DI5" s="45" t="s">
        <v>186</v>
      </c>
      <c r="DJ5" s="45" t="s">
        <v>187</v>
      </c>
      <c r="DK5" s="45" t="s">
        <v>188</v>
      </c>
      <c r="DL5" s="45" t="s">
        <v>189</v>
      </c>
      <c r="DM5" s="45" t="s">
        <v>190</v>
      </c>
      <c r="DN5" s="45" t="s">
        <v>191</v>
      </c>
      <c r="DO5" s="45" t="s">
        <v>192</v>
      </c>
      <c r="DP5" s="45" t="s">
        <v>193</v>
      </c>
      <c r="DQ5" s="45" t="s">
        <v>194</v>
      </c>
      <c r="DR5" s="45" t="s">
        <v>195</v>
      </c>
      <c r="DS5" s="45" t="s">
        <v>196</v>
      </c>
      <c r="DT5" s="45" t="s">
        <v>197</v>
      </c>
      <c r="DU5" s="45" t="s">
        <v>198</v>
      </c>
      <c r="DV5" s="39" t="s">
        <v>114</v>
      </c>
      <c r="DW5" s="40" t="s">
        <v>115</v>
      </c>
      <c r="DY5" s="41" t="s">
        <v>199</v>
      </c>
      <c r="DZ5" s="41" t="s">
        <v>213</v>
      </c>
      <c r="EA5" s="41" t="s">
        <v>56</v>
      </c>
      <c r="EB5" s="42" t="s">
        <v>63</v>
      </c>
      <c r="EC5" s="41" t="s">
        <v>57</v>
      </c>
      <c r="ED5" s="41"/>
      <c r="EE5" s="41"/>
    </row>
    <row r="6" spans="1:135" x14ac:dyDescent="0.55000000000000004">
      <c r="A6" s="1">
        <v>1</v>
      </c>
      <c r="B6" s="2" t="s">
        <v>0</v>
      </c>
      <c r="C6" s="3">
        <v>12</v>
      </c>
      <c r="D6" s="3">
        <v>0</v>
      </c>
      <c r="E6" s="3">
        <v>100</v>
      </c>
      <c r="F6" s="3">
        <v>86</v>
      </c>
      <c r="G6" s="3">
        <v>14</v>
      </c>
      <c r="H6" s="3">
        <v>3.78</v>
      </c>
      <c r="I6" s="3">
        <v>4.2300000000000004</v>
      </c>
      <c r="J6" s="3">
        <v>10.5</v>
      </c>
      <c r="K6" s="3">
        <v>145</v>
      </c>
      <c r="L6" s="3">
        <v>3.3</v>
      </c>
      <c r="M6" s="4">
        <v>360</v>
      </c>
      <c r="N6" s="5">
        <f t="shared" ref="N6:N49" si="2">((F6/100)*H6)+((G6/100)*I6)</f>
        <v>3.843</v>
      </c>
      <c r="O6" s="6">
        <v>28.8</v>
      </c>
      <c r="P6" s="6">
        <v>452</v>
      </c>
      <c r="Q6" s="7">
        <f t="shared" ref="Q6:Q49" si="3">P6*O6</f>
        <v>13017.6</v>
      </c>
      <c r="R6" s="8">
        <v>1000</v>
      </c>
      <c r="S6" s="9">
        <v>1276</v>
      </c>
      <c r="T6" s="9">
        <v>0.69399999999999995</v>
      </c>
      <c r="U6" s="46">
        <v>945</v>
      </c>
      <c r="V6" s="46">
        <v>74.5</v>
      </c>
      <c r="W6" s="46">
        <v>270</v>
      </c>
      <c r="X6" s="46">
        <v>25.5</v>
      </c>
      <c r="Y6" s="9">
        <v>-3.28</v>
      </c>
      <c r="Z6" s="9">
        <v>0.90600000000000003</v>
      </c>
      <c r="AA6" s="9">
        <v>-0.25719999999999998</v>
      </c>
      <c r="AB6" s="9">
        <v>7.109E-2</v>
      </c>
      <c r="AC6" s="9">
        <v>0.51800000000000002</v>
      </c>
      <c r="AD6" s="9">
        <v>2.3400000000000001E-2</v>
      </c>
      <c r="AE6" s="10">
        <v>1918</v>
      </c>
      <c r="AF6" s="10">
        <v>0.73299999999999998</v>
      </c>
      <c r="AG6" s="46">
        <v>787</v>
      </c>
      <c r="AH6" s="46">
        <v>100</v>
      </c>
      <c r="AI6" s="46"/>
      <c r="AJ6" s="46"/>
      <c r="AK6" s="10">
        <v>-2.81</v>
      </c>
      <c r="AL6" s="10">
        <v>0.14799999999999999</v>
      </c>
      <c r="AM6" s="10">
        <v>-0.2198</v>
      </c>
      <c r="AN6" s="10">
        <v>1.124E-2</v>
      </c>
      <c r="AO6" s="10">
        <v>0.55000000000000004</v>
      </c>
      <c r="AP6" s="10">
        <v>1.2E-2</v>
      </c>
      <c r="AQ6" s="47">
        <v>4.9394144102621897</v>
      </c>
      <c r="AR6" s="47">
        <v>4.82604239145547</v>
      </c>
      <c r="AS6" s="47">
        <v>4.3006824210300598</v>
      </c>
      <c r="AT6" s="47">
        <v>4.4622931555425298</v>
      </c>
      <c r="AU6" s="47">
        <v>4.3480905842171502</v>
      </c>
      <c r="AV6" s="47">
        <v>3.8263340056222201</v>
      </c>
      <c r="AW6" s="47">
        <v>4.7633231512065102</v>
      </c>
      <c r="AX6" s="47">
        <v>4.65036581378122</v>
      </c>
      <c r="AY6" s="47">
        <v>4.1231980750319899</v>
      </c>
      <c r="AZ6" s="47">
        <v>0</v>
      </c>
      <c r="BA6" s="47">
        <v>0</v>
      </c>
      <c r="BB6" s="47">
        <v>0</v>
      </c>
      <c r="BC6" s="47">
        <v>0</v>
      </c>
      <c r="BD6" s="47">
        <v>0</v>
      </c>
      <c r="BE6" s="47">
        <v>0</v>
      </c>
      <c r="BF6" s="47">
        <v>-40.2111498120709</v>
      </c>
      <c r="BG6" s="47">
        <v>-40.441862113652697</v>
      </c>
      <c r="BH6" s="47">
        <v>-39.437702522017801</v>
      </c>
      <c r="BI6" s="47">
        <v>-78.784519542619606</v>
      </c>
      <c r="BJ6" s="47">
        <v>-79.334750226531995</v>
      </c>
      <c r="BK6" s="47">
        <v>-76.955150253580001</v>
      </c>
      <c r="BL6" s="47">
        <v>-20.924464946709801</v>
      </c>
      <c r="BM6" s="47">
        <v>-42.102192300806102</v>
      </c>
      <c r="BN6" s="47">
        <v>-40.996343358433997</v>
      </c>
      <c r="BO6" s="47"/>
      <c r="BP6" s="47"/>
      <c r="BQ6" s="47"/>
      <c r="BR6" s="47">
        <v>3.9008726244265799</v>
      </c>
      <c r="BS6" s="47">
        <v>3.99808940965743</v>
      </c>
      <c r="BT6" s="47">
        <v>3.5749599679743702</v>
      </c>
      <c r="BU6" s="47">
        <v>5.8513089366398701</v>
      </c>
      <c r="BV6" s="47">
        <v>6</v>
      </c>
      <c r="BW6" s="47">
        <v>5.3569510739856803</v>
      </c>
      <c r="BX6" s="47">
        <v>2.9256544683199301</v>
      </c>
      <c r="BY6" s="47">
        <v>3</v>
      </c>
      <c r="BZ6" s="47">
        <v>2.6753765060240902</v>
      </c>
      <c r="CA6" s="47"/>
      <c r="CB6" s="47"/>
      <c r="CC6" s="47"/>
      <c r="CD6" s="47">
        <v>119.997325564364</v>
      </c>
      <c r="CE6" s="47">
        <v>45236.879547210701</v>
      </c>
      <c r="CF6" s="47">
        <v>904717.42709042795</v>
      </c>
      <c r="CG6" s="47">
        <v>-120.633449436212</v>
      </c>
      <c r="CH6" s="47">
        <v>-0.80392657280604796</v>
      </c>
      <c r="CI6" s="47">
        <v>-1.00530115041195</v>
      </c>
      <c r="CJ6" s="47">
        <v>-2.6667058082623799E-3</v>
      </c>
      <c r="CK6" s="47">
        <v>-1.33338262118118E-4</v>
      </c>
      <c r="CL6" s="47">
        <v>1.31930510385846</v>
      </c>
      <c r="CM6" s="47">
        <v>0.48920323305340402</v>
      </c>
      <c r="CN6" s="47">
        <v>4.10216513361142</v>
      </c>
      <c r="CO6" s="47">
        <v>1.22860883907903</v>
      </c>
      <c r="CP6" s="47">
        <v>2.7654066268614302E-3</v>
      </c>
      <c r="CQ6" s="47">
        <v>5.30420911740935</v>
      </c>
      <c r="CR6" s="47">
        <v>1.36465323624815</v>
      </c>
      <c r="CS6" s="47">
        <v>41.267471104037398</v>
      </c>
      <c r="CT6" s="47">
        <v>57.586892909855301</v>
      </c>
      <c r="CU6" s="47"/>
      <c r="CV6" s="47"/>
      <c r="CW6" s="47"/>
      <c r="CX6" s="47">
        <v>-4.7063840141280497E-2</v>
      </c>
      <c r="CY6" s="47">
        <v>-3.5834163860933499E-4</v>
      </c>
      <c r="CZ6" s="47">
        <v>-0.203640845354773</v>
      </c>
      <c r="DA6" s="47">
        <v>-0.35786695299406102</v>
      </c>
      <c r="DB6" s="47">
        <v>5.7866631382372496E-4</v>
      </c>
      <c r="DC6" s="47">
        <v>-1.54960239582721</v>
      </c>
      <c r="DD6" s="47">
        <v>0.10833771628510699</v>
      </c>
      <c r="DE6" s="47">
        <v>0.73172577394772098</v>
      </c>
      <c r="DF6" s="47">
        <v>3.49535015865799</v>
      </c>
      <c r="DG6" s="47"/>
      <c r="DH6" s="47"/>
      <c r="DI6" s="47"/>
      <c r="DJ6" s="47">
        <v>0.91580076910577002</v>
      </c>
      <c r="DK6" s="47">
        <v>0.38343327927340998</v>
      </c>
      <c r="DL6" s="47">
        <v>2.7005265487954699</v>
      </c>
      <c r="DM6" s="47">
        <v>0.72591584765541295</v>
      </c>
      <c r="DN6" s="47">
        <v>6.5022383619493102E-4</v>
      </c>
      <c r="DO6" s="47">
        <v>3.13722931563073</v>
      </c>
      <c r="DP6" s="47">
        <v>1.01074322983094</v>
      </c>
      <c r="DQ6" s="47">
        <v>-8.2550421749764198E-4</v>
      </c>
      <c r="DR6" s="47">
        <v>0.47582649157046097</v>
      </c>
      <c r="DS6" s="47"/>
      <c r="DT6" s="47"/>
      <c r="DU6" s="47"/>
      <c r="DV6" s="11">
        <v>109</v>
      </c>
      <c r="DW6" s="12">
        <v>327</v>
      </c>
      <c r="DZ6" s="13" t="s">
        <v>66</v>
      </c>
      <c r="EA6" s="13"/>
      <c r="EB6" s="14" t="s">
        <v>61</v>
      </c>
      <c r="EC6" s="13" t="s">
        <v>67</v>
      </c>
      <c r="ED6" s="13"/>
    </row>
    <row r="7" spans="1:135" x14ac:dyDescent="0.55000000000000004">
      <c r="A7" s="1">
        <v>1</v>
      </c>
      <c r="B7" s="2" t="s">
        <v>0</v>
      </c>
      <c r="C7" s="3">
        <v>12</v>
      </c>
      <c r="D7" s="3">
        <v>0</v>
      </c>
      <c r="E7" s="3">
        <v>100</v>
      </c>
      <c r="F7" s="3">
        <v>86</v>
      </c>
      <c r="G7" s="3">
        <v>14</v>
      </c>
      <c r="H7" s="3">
        <v>3.78</v>
      </c>
      <c r="I7" s="3">
        <v>4.2300000000000004</v>
      </c>
      <c r="J7" s="3">
        <v>10.5</v>
      </c>
      <c r="K7" s="3">
        <v>145</v>
      </c>
      <c r="L7" s="3">
        <v>3.3</v>
      </c>
      <c r="M7" s="4">
        <v>360</v>
      </c>
      <c r="N7" s="5">
        <f t="shared" si="2"/>
        <v>3.843</v>
      </c>
      <c r="O7" s="6">
        <f>O6/10</f>
        <v>2.88</v>
      </c>
      <c r="P7" s="6">
        <v>452</v>
      </c>
      <c r="Q7" s="7">
        <f t="shared" si="3"/>
        <v>1301.76</v>
      </c>
      <c r="R7" s="8">
        <v>100</v>
      </c>
      <c r="S7" s="9">
        <v>1276</v>
      </c>
      <c r="T7" s="9">
        <v>0.69399999999999995</v>
      </c>
      <c r="U7" s="46">
        <v>945</v>
      </c>
      <c r="V7" s="46">
        <v>74.5</v>
      </c>
      <c r="W7" s="46">
        <v>270</v>
      </c>
      <c r="X7" s="46">
        <v>25.5</v>
      </c>
      <c r="Y7" s="9">
        <v>1.19</v>
      </c>
      <c r="Z7" s="9">
        <v>0.28999999999999998</v>
      </c>
      <c r="AA7" s="9">
        <v>9.3560000000000004E-2</v>
      </c>
      <c r="AB7" s="9">
        <v>2.2749999999999999E-2</v>
      </c>
      <c r="AC7" s="9">
        <v>0.69399999999999995</v>
      </c>
      <c r="AD7" s="9">
        <v>2.29E-2</v>
      </c>
      <c r="AE7" s="10">
        <v>1918</v>
      </c>
      <c r="AF7" s="10">
        <v>0.73299999999999998</v>
      </c>
      <c r="AG7" s="46">
        <v>787</v>
      </c>
      <c r="AH7" s="46">
        <v>100</v>
      </c>
      <c r="AI7" s="46"/>
      <c r="AJ7" s="46"/>
      <c r="AK7" s="10">
        <v>1.78</v>
      </c>
      <c r="AL7" s="10">
        <v>0.17699999999999999</v>
      </c>
      <c r="AM7" s="10">
        <v>0.14000000000000001</v>
      </c>
      <c r="AN7" s="10">
        <v>1.393E-2</v>
      </c>
      <c r="AO7" s="10">
        <v>0.44400000000000001</v>
      </c>
      <c r="AP7" s="10">
        <v>1.9800000000000002E-2</v>
      </c>
      <c r="AQ7" s="47">
        <v>4.9394144102621897</v>
      </c>
      <c r="AR7" s="47">
        <v>4.82604239145547</v>
      </c>
      <c r="AS7" s="47">
        <v>4.3006824210300598</v>
      </c>
      <c r="AT7" s="47">
        <v>4.4622931555425298</v>
      </c>
      <c r="AU7" s="47">
        <v>4.3480905842171502</v>
      </c>
      <c r="AV7" s="47">
        <v>3.8263340056222201</v>
      </c>
      <c r="AW7" s="47">
        <v>4.7633231512065102</v>
      </c>
      <c r="AX7" s="47">
        <v>4.65036581378122</v>
      </c>
      <c r="AY7" s="47">
        <v>4.1231980750319899</v>
      </c>
      <c r="AZ7" s="47">
        <v>0</v>
      </c>
      <c r="BA7" s="47">
        <v>0</v>
      </c>
      <c r="BB7" s="47">
        <v>0</v>
      </c>
      <c r="BC7" s="47">
        <v>0</v>
      </c>
      <c r="BD7" s="47">
        <v>0</v>
      </c>
      <c r="BE7" s="47">
        <v>0</v>
      </c>
      <c r="BF7" s="47">
        <v>-40.2111498120709</v>
      </c>
      <c r="BG7" s="47">
        <v>-40.441862113652697</v>
      </c>
      <c r="BH7" s="47">
        <v>-39.437702522017801</v>
      </c>
      <c r="BI7" s="47">
        <v>-78.784519542619606</v>
      </c>
      <c r="BJ7" s="47">
        <v>-79.334750226531995</v>
      </c>
      <c r="BK7" s="47">
        <v>-76.955150253580001</v>
      </c>
      <c r="BL7" s="47">
        <v>-20.924464946709801</v>
      </c>
      <c r="BM7" s="47">
        <v>-42.102192300806102</v>
      </c>
      <c r="BN7" s="47">
        <v>-40.996343358433997</v>
      </c>
      <c r="BO7" s="47"/>
      <c r="BP7" s="47"/>
      <c r="BQ7" s="47"/>
      <c r="BR7" s="47">
        <v>3.9008726244265799</v>
      </c>
      <c r="BS7" s="47">
        <v>3.99808940965743</v>
      </c>
      <c r="BT7" s="47">
        <v>3.5749599679743702</v>
      </c>
      <c r="BU7" s="47">
        <v>5.8513089366398701</v>
      </c>
      <c r="BV7" s="47">
        <v>6</v>
      </c>
      <c r="BW7" s="47">
        <v>5.3569510739856803</v>
      </c>
      <c r="BX7" s="47">
        <v>2.9256544683199301</v>
      </c>
      <c r="BY7" s="47">
        <v>3</v>
      </c>
      <c r="BZ7" s="47">
        <v>2.6753765060240902</v>
      </c>
      <c r="CA7" s="47"/>
      <c r="CB7" s="47"/>
      <c r="CC7" s="47"/>
      <c r="CD7" s="47">
        <v>119.997325564364</v>
      </c>
      <c r="CE7" s="47">
        <v>45236.879547210701</v>
      </c>
      <c r="CF7" s="47">
        <v>904717.42709042795</v>
      </c>
      <c r="CG7" s="47">
        <v>-120.633449436212</v>
      </c>
      <c r="CH7" s="47">
        <v>-0.80392657280604796</v>
      </c>
      <c r="CI7" s="47">
        <v>-1.00530115041195</v>
      </c>
      <c r="CJ7" s="47">
        <v>-2.6667058082623799E-3</v>
      </c>
      <c r="CK7" s="47">
        <v>-1.33338262118118E-4</v>
      </c>
      <c r="CL7" s="47">
        <v>1.31930510385846</v>
      </c>
      <c r="CM7" s="47">
        <v>0.48920323305340402</v>
      </c>
      <c r="CN7" s="47">
        <v>4.10216513361142</v>
      </c>
      <c r="CO7" s="47">
        <v>1.22860883907903</v>
      </c>
      <c r="CP7" s="47">
        <v>2.7654066268614302E-3</v>
      </c>
      <c r="CQ7" s="47">
        <v>5.30420911740935</v>
      </c>
      <c r="CR7" s="47">
        <v>1.36465323624815</v>
      </c>
      <c r="CS7" s="47">
        <v>41.267471104037398</v>
      </c>
      <c r="CT7" s="47">
        <v>57.586892909855301</v>
      </c>
      <c r="CU7" s="47"/>
      <c r="CV7" s="47"/>
      <c r="CW7" s="47"/>
      <c r="CX7" s="47">
        <v>-4.7063840141280497E-2</v>
      </c>
      <c r="CY7" s="47">
        <v>-3.5834163860933499E-4</v>
      </c>
      <c r="CZ7" s="47">
        <v>-0.203640845354773</v>
      </c>
      <c r="DA7" s="47">
        <v>-0.35786695299406102</v>
      </c>
      <c r="DB7" s="47">
        <v>5.7866631382372496E-4</v>
      </c>
      <c r="DC7" s="47">
        <v>-1.54960239582721</v>
      </c>
      <c r="DD7" s="47">
        <v>0.10833771628510699</v>
      </c>
      <c r="DE7" s="47">
        <v>0.73172577394772098</v>
      </c>
      <c r="DF7" s="47">
        <v>3.49535015865799</v>
      </c>
      <c r="DG7" s="47"/>
      <c r="DH7" s="47"/>
      <c r="DI7" s="47"/>
      <c r="DJ7" s="47">
        <v>0.91580076910577002</v>
      </c>
      <c r="DK7" s="47">
        <v>0.38343327927340998</v>
      </c>
      <c r="DL7" s="47">
        <v>2.7005265487954699</v>
      </c>
      <c r="DM7" s="47">
        <v>0.72591584765541295</v>
      </c>
      <c r="DN7" s="47">
        <v>6.5022383619493102E-4</v>
      </c>
      <c r="DO7" s="47">
        <v>3.13722931563073</v>
      </c>
      <c r="DP7" s="47">
        <v>1.01074322983094</v>
      </c>
      <c r="DQ7" s="47">
        <v>-8.2550421749764198E-4</v>
      </c>
      <c r="DR7" s="47">
        <v>0.47582649157046097</v>
      </c>
      <c r="DS7" s="47"/>
      <c r="DT7" s="47"/>
      <c r="DU7" s="47"/>
      <c r="DV7" s="11">
        <v>61</v>
      </c>
      <c r="DW7" s="12">
        <v>574</v>
      </c>
      <c r="DZ7" s="2" t="s">
        <v>55</v>
      </c>
      <c r="EA7" s="15"/>
      <c r="EB7" s="14" t="s">
        <v>61</v>
      </c>
      <c r="EC7" s="2" t="s">
        <v>58</v>
      </c>
      <c r="ED7" s="13"/>
    </row>
    <row r="8" spans="1:135" x14ac:dyDescent="0.55000000000000004">
      <c r="A8" s="1">
        <v>1</v>
      </c>
      <c r="B8" s="2" t="s">
        <v>0</v>
      </c>
      <c r="C8" s="3">
        <v>12</v>
      </c>
      <c r="D8" s="3">
        <v>0</v>
      </c>
      <c r="E8" s="3">
        <v>100</v>
      </c>
      <c r="F8" s="3">
        <v>86</v>
      </c>
      <c r="G8" s="3">
        <v>14</v>
      </c>
      <c r="H8" s="3">
        <v>3.78</v>
      </c>
      <c r="I8" s="3">
        <v>4.2300000000000004</v>
      </c>
      <c r="J8" s="3">
        <v>10.5</v>
      </c>
      <c r="K8" s="3">
        <v>145</v>
      </c>
      <c r="L8" s="3">
        <v>3.3</v>
      </c>
      <c r="M8" s="4">
        <v>360</v>
      </c>
      <c r="N8" s="5">
        <f t="shared" si="2"/>
        <v>3.843</v>
      </c>
      <c r="O8" s="6">
        <f>O6/100</f>
        <v>0.28800000000000003</v>
      </c>
      <c r="P8" s="6">
        <v>452</v>
      </c>
      <c r="Q8" s="7">
        <f t="shared" si="3"/>
        <v>130.17600000000002</v>
      </c>
      <c r="R8" s="8">
        <v>10</v>
      </c>
      <c r="S8" s="9">
        <v>1276</v>
      </c>
      <c r="T8" s="9">
        <v>0.69399999999999995</v>
      </c>
      <c r="U8" s="46">
        <v>945</v>
      </c>
      <c r="V8" s="46">
        <v>74.5</v>
      </c>
      <c r="W8" s="46">
        <v>270</v>
      </c>
      <c r="X8" s="46">
        <v>25.5</v>
      </c>
      <c r="Y8" s="9">
        <v>-1.94</v>
      </c>
      <c r="Z8" s="9">
        <v>0.39600000000000002</v>
      </c>
      <c r="AA8" s="9">
        <v>-0.1522</v>
      </c>
      <c r="AB8" s="9">
        <v>3.083E-2</v>
      </c>
      <c r="AC8" s="9">
        <v>0.70199999999999996</v>
      </c>
      <c r="AD8" s="9">
        <v>2.3800000000000002E-2</v>
      </c>
      <c r="AE8" s="10">
        <v>1918</v>
      </c>
      <c r="AF8" s="10">
        <v>0.73299999999999998</v>
      </c>
      <c r="AG8" s="46">
        <v>787</v>
      </c>
      <c r="AH8" s="46">
        <v>100</v>
      </c>
      <c r="AI8" s="46"/>
      <c r="AJ8" s="46"/>
      <c r="AK8" s="10">
        <v>-1.98</v>
      </c>
      <c r="AL8" s="10">
        <v>0.28199999999999997</v>
      </c>
      <c r="AM8" s="10">
        <v>-0.15479999999999999</v>
      </c>
      <c r="AN8" s="10">
        <v>2.2079999999999999E-2</v>
      </c>
      <c r="AO8" s="10">
        <v>0.70899999999999996</v>
      </c>
      <c r="AP8" s="10">
        <v>1.84E-2</v>
      </c>
      <c r="AQ8" s="47">
        <v>4.9394144102621897</v>
      </c>
      <c r="AR8" s="47">
        <v>4.82604239145547</v>
      </c>
      <c r="AS8" s="47">
        <v>4.3006824210300598</v>
      </c>
      <c r="AT8" s="47">
        <v>4.4622931555425298</v>
      </c>
      <c r="AU8" s="47">
        <v>4.3480905842171502</v>
      </c>
      <c r="AV8" s="47">
        <v>3.8263340056222201</v>
      </c>
      <c r="AW8" s="47">
        <v>4.7633231512065102</v>
      </c>
      <c r="AX8" s="47">
        <v>4.65036581378122</v>
      </c>
      <c r="AY8" s="47">
        <v>4.1231980750319899</v>
      </c>
      <c r="AZ8" s="47">
        <v>0</v>
      </c>
      <c r="BA8" s="47">
        <v>0</v>
      </c>
      <c r="BB8" s="47">
        <v>0</v>
      </c>
      <c r="BC8" s="47">
        <v>0</v>
      </c>
      <c r="BD8" s="47">
        <v>0</v>
      </c>
      <c r="BE8" s="47">
        <v>0</v>
      </c>
      <c r="BF8" s="47">
        <v>-40.2111498120709</v>
      </c>
      <c r="BG8" s="47">
        <v>-40.441862113652697</v>
      </c>
      <c r="BH8" s="47">
        <v>-39.437702522017801</v>
      </c>
      <c r="BI8" s="47">
        <v>-78.784519542619606</v>
      </c>
      <c r="BJ8" s="47">
        <v>-79.334750226531995</v>
      </c>
      <c r="BK8" s="47">
        <v>-76.955150253580001</v>
      </c>
      <c r="BL8" s="47">
        <v>-20.924464946709801</v>
      </c>
      <c r="BM8" s="47">
        <v>-42.102192300806102</v>
      </c>
      <c r="BN8" s="47">
        <v>-40.996343358433997</v>
      </c>
      <c r="BO8" s="47"/>
      <c r="BP8" s="47"/>
      <c r="BQ8" s="47"/>
      <c r="BR8" s="47">
        <v>3.9008726244265799</v>
      </c>
      <c r="BS8" s="47">
        <v>3.99808940965743</v>
      </c>
      <c r="BT8" s="47">
        <v>3.5749599679743702</v>
      </c>
      <c r="BU8" s="47">
        <v>5.8513089366398701</v>
      </c>
      <c r="BV8" s="47">
        <v>6</v>
      </c>
      <c r="BW8" s="47">
        <v>5.3569510739856803</v>
      </c>
      <c r="BX8" s="47">
        <v>2.9256544683199301</v>
      </c>
      <c r="BY8" s="47">
        <v>3</v>
      </c>
      <c r="BZ8" s="47">
        <v>2.6753765060240902</v>
      </c>
      <c r="CA8" s="47"/>
      <c r="CB8" s="47"/>
      <c r="CC8" s="47"/>
      <c r="CD8" s="47">
        <v>119.997325564364</v>
      </c>
      <c r="CE8" s="47">
        <v>45236.879547210701</v>
      </c>
      <c r="CF8" s="47">
        <v>904717.42709042795</v>
      </c>
      <c r="CG8" s="47">
        <v>-120.633449436212</v>
      </c>
      <c r="CH8" s="47">
        <v>-0.80392657280604796</v>
      </c>
      <c r="CI8" s="47">
        <v>-1.00530115041195</v>
      </c>
      <c r="CJ8" s="47">
        <v>-2.6667058082623799E-3</v>
      </c>
      <c r="CK8" s="47">
        <v>-1.33338262118118E-4</v>
      </c>
      <c r="CL8" s="47">
        <v>1.31930510385846</v>
      </c>
      <c r="CM8" s="47">
        <v>0.48920323305340402</v>
      </c>
      <c r="CN8" s="47">
        <v>4.10216513361142</v>
      </c>
      <c r="CO8" s="47">
        <v>1.22860883907903</v>
      </c>
      <c r="CP8" s="47">
        <v>2.7654066268614302E-3</v>
      </c>
      <c r="CQ8" s="47">
        <v>5.30420911740935</v>
      </c>
      <c r="CR8" s="47">
        <v>1.36465323624815</v>
      </c>
      <c r="CS8" s="47">
        <v>41.267471104037398</v>
      </c>
      <c r="CT8" s="47">
        <v>57.586892909855301</v>
      </c>
      <c r="CU8" s="47"/>
      <c r="CV8" s="47"/>
      <c r="CW8" s="47"/>
      <c r="CX8" s="47">
        <v>-4.7063840141280497E-2</v>
      </c>
      <c r="CY8" s="47">
        <v>-3.5834163860933499E-4</v>
      </c>
      <c r="CZ8" s="47">
        <v>-0.203640845354773</v>
      </c>
      <c r="DA8" s="47">
        <v>-0.35786695299406102</v>
      </c>
      <c r="DB8" s="47">
        <v>5.7866631382372496E-4</v>
      </c>
      <c r="DC8" s="47">
        <v>-1.54960239582721</v>
      </c>
      <c r="DD8" s="47">
        <v>0.10833771628510699</v>
      </c>
      <c r="DE8" s="47">
        <v>0.73172577394772098</v>
      </c>
      <c r="DF8" s="47">
        <v>3.49535015865799</v>
      </c>
      <c r="DG8" s="47"/>
      <c r="DH8" s="47"/>
      <c r="DI8" s="47"/>
      <c r="DJ8" s="47">
        <v>0.91580076910577002</v>
      </c>
      <c r="DK8" s="47">
        <v>0.38343327927340998</v>
      </c>
      <c r="DL8" s="47">
        <v>2.7005265487954699</v>
      </c>
      <c r="DM8" s="47">
        <v>0.72591584765541295</v>
      </c>
      <c r="DN8" s="47">
        <v>6.5022383619493102E-4</v>
      </c>
      <c r="DO8" s="47">
        <v>3.13722931563073</v>
      </c>
      <c r="DP8" s="47">
        <v>1.01074322983094</v>
      </c>
      <c r="DQ8" s="47">
        <v>-8.2550421749764198E-4</v>
      </c>
      <c r="DR8" s="47">
        <v>0.47582649157046097</v>
      </c>
      <c r="DS8" s="47"/>
      <c r="DT8" s="47"/>
      <c r="DU8" s="47"/>
      <c r="DV8" s="11">
        <v>38</v>
      </c>
      <c r="DW8" s="12">
        <v>198</v>
      </c>
      <c r="DZ8" s="2" t="s">
        <v>55</v>
      </c>
      <c r="EA8" s="16"/>
      <c r="EB8" s="14" t="s">
        <v>61</v>
      </c>
      <c r="EC8" s="2" t="s">
        <v>60</v>
      </c>
    </row>
    <row r="9" spans="1:135" x14ac:dyDescent="0.55000000000000004">
      <c r="A9" s="1">
        <v>1</v>
      </c>
      <c r="B9" s="2" t="s">
        <v>0</v>
      </c>
      <c r="C9" s="3">
        <v>12</v>
      </c>
      <c r="D9" s="3">
        <v>0</v>
      </c>
      <c r="E9" s="3">
        <v>100</v>
      </c>
      <c r="F9" s="3">
        <v>86</v>
      </c>
      <c r="G9" s="3">
        <v>14</v>
      </c>
      <c r="H9" s="3">
        <v>3.78</v>
      </c>
      <c r="I9" s="3">
        <v>4.2300000000000004</v>
      </c>
      <c r="J9" s="3">
        <v>10.5</v>
      </c>
      <c r="K9" s="3">
        <v>145</v>
      </c>
      <c r="L9" s="3">
        <v>3.3</v>
      </c>
      <c r="M9" s="4">
        <v>360</v>
      </c>
      <c r="N9" s="5">
        <f t="shared" si="2"/>
        <v>3.843</v>
      </c>
      <c r="O9" s="6">
        <f>O6/1000</f>
        <v>2.8799999999999999E-2</v>
      </c>
      <c r="P9" s="6">
        <v>452</v>
      </c>
      <c r="Q9" s="7">
        <f t="shared" si="3"/>
        <v>13.0176</v>
      </c>
      <c r="R9" s="8">
        <v>1</v>
      </c>
      <c r="S9" s="9">
        <v>1276</v>
      </c>
      <c r="T9" s="9">
        <v>0.69399999999999995</v>
      </c>
      <c r="U9" s="46">
        <v>945</v>
      </c>
      <c r="V9" s="46">
        <v>74.5</v>
      </c>
      <c r="W9" s="46">
        <v>270</v>
      </c>
      <c r="X9" s="46">
        <v>25.5</v>
      </c>
      <c r="Y9" s="9">
        <v>-14.2</v>
      </c>
      <c r="Z9" s="9">
        <v>0.77700000000000002</v>
      </c>
      <c r="AA9" s="9">
        <v>-1.1100000000000001</v>
      </c>
      <c r="AB9" s="9">
        <v>6.2289999999999998E-2</v>
      </c>
      <c r="AC9" s="9">
        <v>0.67800000000000005</v>
      </c>
      <c r="AD9" s="9">
        <v>1.9199999999999998E-2</v>
      </c>
      <c r="AE9" s="10">
        <v>1918</v>
      </c>
      <c r="AF9" s="10">
        <v>0.73299999999999998</v>
      </c>
      <c r="AG9" s="46">
        <v>787</v>
      </c>
      <c r="AH9" s="46">
        <v>100</v>
      </c>
      <c r="AI9" s="46"/>
      <c r="AJ9" s="46"/>
      <c r="AK9" s="10">
        <v>-8.86</v>
      </c>
      <c r="AL9" s="10">
        <v>0.93300000000000005</v>
      </c>
      <c r="AM9" s="10">
        <v>-0.69450000000000001</v>
      </c>
      <c r="AN9" s="10">
        <v>7.3539999999999994E-2</v>
      </c>
      <c r="AO9" s="10">
        <v>0.70399999999999996</v>
      </c>
      <c r="AP9" s="10">
        <v>2.1899999999999999E-2</v>
      </c>
      <c r="AQ9" s="47">
        <v>4.9394144102621897</v>
      </c>
      <c r="AR9" s="47">
        <v>4.82604239145547</v>
      </c>
      <c r="AS9" s="47">
        <v>4.3006824210300598</v>
      </c>
      <c r="AT9" s="47">
        <v>4.4622931555425298</v>
      </c>
      <c r="AU9" s="47">
        <v>4.3480905842171502</v>
      </c>
      <c r="AV9" s="47">
        <v>3.8263340056222201</v>
      </c>
      <c r="AW9" s="47">
        <v>4.7633231512065102</v>
      </c>
      <c r="AX9" s="47">
        <v>4.65036581378122</v>
      </c>
      <c r="AY9" s="47">
        <v>4.1231980750319899</v>
      </c>
      <c r="AZ9" s="47">
        <v>0</v>
      </c>
      <c r="BA9" s="47">
        <v>0</v>
      </c>
      <c r="BB9" s="47">
        <v>0</v>
      </c>
      <c r="BC9" s="47">
        <v>0</v>
      </c>
      <c r="BD9" s="47">
        <v>0</v>
      </c>
      <c r="BE9" s="47">
        <v>0</v>
      </c>
      <c r="BF9" s="47">
        <v>-40.2111498120709</v>
      </c>
      <c r="BG9" s="47">
        <v>-40.441862113652697</v>
      </c>
      <c r="BH9" s="47">
        <v>-39.437702522017801</v>
      </c>
      <c r="BI9" s="47">
        <v>-78.784519542619606</v>
      </c>
      <c r="BJ9" s="47">
        <v>-79.334750226531995</v>
      </c>
      <c r="BK9" s="47">
        <v>-76.955150253580001</v>
      </c>
      <c r="BL9" s="47">
        <v>-20.924464946709801</v>
      </c>
      <c r="BM9" s="47">
        <v>-42.102192300806102</v>
      </c>
      <c r="BN9" s="47">
        <v>-40.996343358433997</v>
      </c>
      <c r="BO9" s="47"/>
      <c r="BP9" s="47"/>
      <c r="BQ9" s="47"/>
      <c r="BR9" s="47">
        <v>3.9008726244265799</v>
      </c>
      <c r="BS9" s="47">
        <v>3.99808940965743</v>
      </c>
      <c r="BT9" s="47">
        <v>3.5749599679743702</v>
      </c>
      <c r="BU9" s="47">
        <v>5.8513089366398701</v>
      </c>
      <c r="BV9" s="47">
        <v>6</v>
      </c>
      <c r="BW9" s="47">
        <v>5.3569510739856803</v>
      </c>
      <c r="BX9" s="47">
        <v>2.9256544683199301</v>
      </c>
      <c r="BY9" s="47">
        <v>3</v>
      </c>
      <c r="BZ9" s="47">
        <v>2.6753765060240902</v>
      </c>
      <c r="CA9" s="47"/>
      <c r="CB9" s="47"/>
      <c r="CC9" s="47"/>
      <c r="CD9" s="47">
        <v>119.997325564364</v>
      </c>
      <c r="CE9" s="47">
        <v>45236.879547210701</v>
      </c>
      <c r="CF9" s="47">
        <v>904717.42709042795</v>
      </c>
      <c r="CG9" s="47">
        <v>-120.633449436212</v>
      </c>
      <c r="CH9" s="47">
        <v>-0.80392657280604796</v>
      </c>
      <c r="CI9" s="47">
        <v>-1.00530115041195</v>
      </c>
      <c r="CJ9" s="47">
        <v>-2.6667058082623799E-3</v>
      </c>
      <c r="CK9" s="47">
        <v>-1.33338262118118E-4</v>
      </c>
      <c r="CL9" s="47">
        <v>1.31930510385846</v>
      </c>
      <c r="CM9" s="47">
        <v>0.48920323305340402</v>
      </c>
      <c r="CN9" s="47">
        <v>4.10216513361142</v>
      </c>
      <c r="CO9" s="47">
        <v>1.22860883907903</v>
      </c>
      <c r="CP9" s="47">
        <v>2.7654066268614302E-3</v>
      </c>
      <c r="CQ9" s="47">
        <v>5.30420911740935</v>
      </c>
      <c r="CR9" s="47">
        <v>1.36465323624815</v>
      </c>
      <c r="CS9" s="47">
        <v>41.267471104037398</v>
      </c>
      <c r="CT9" s="47">
        <v>57.586892909855301</v>
      </c>
      <c r="CU9" s="47"/>
      <c r="CV9" s="47"/>
      <c r="CW9" s="47"/>
      <c r="CX9" s="47">
        <v>-4.7063840141280497E-2</v>
      </c>
      <c r="CY9" s="47">
        <v>-3.5834163860933499E-4</v>
      </c>
      <c r="CZ9" s="47">
        <v>-0.203640845354773</v>
      </c>
      <c r="DA9" s="47">
        <v>-0.35786695299406102</v>
      </c>
      <c r="DB9" s="47">
        <v>5.7866631382372496E-4</v>
      </c>
      <c r="DC9" s="47">
        <v>-1.54960239582721</v>
      </c>
      <c r="DD9" s="47">
        <v>0.10833771628510699</v>
      </c>
      <c r="DE9" s="47">
        <v>0.73172577394772098</v>
      </c>
      <c r="DF9" s="47">
        <v>3.49535015865799</v>
      </c>
      <c r="DG9" s="47"/>
      <c r="DH9" s="47"/>
      <c r="DI9" s="47"/>
      <c r="DJ9" s="47">
        <v>0.91580076910577002</v>
      </c>
      <c r="DK9" s="47">
        <v>0.38343327927340998</v>
      </c>
      <c r="DL9" s="47">
        <v>2.7005265487954699</v>
      </c>
      <c r="DM9" s="47">
        <v>0.72591584765541295</v>
      </c>
      <c r="DN9" s="47">
        <v>6.5022383619493102E-4</v>
      </c>
      <c r="DO9" s="47">
        <v>3.13722931563073</v>
      </c>
      <c r="DP9" s="47">
        <v>1.01074322983094</v>
      </c>
      <c r="DQ9" s="47">
        <v>-8.2550421749764198E-4</v>
      </c>
      <c r="DR9" s="47">
        <v>0.47582649157046097</v>
      </c>
      <c r="DS9" s="47"/>
      <c r="DT9" s="47"/>
      <c r="DU9" s="47"/>
      <c r="DV9" s="11">
        <v>112</v>
      </c>
      <c r="DW9" s="12">
        <v>40</v>
      </c>
      <c r="DZ9" s="2" t="s">
        <v>55</v>
      </c>
      <c r="EA9" s="17"/>
      <c r="EB9" s="14" t="s">
        <v>79</v>
      </c>
      <c r="EC9" s="2" t="s">
        <v>80</v>
      </c>
      <c r="ED9" s="13"/>
    </row>
    <row r="10" spans="1:135" x14ac:dyDescent="0.55000000000000004">
      <c r="A10" s="1">
        <v>2</v>
      </c>
      <c r="B10" s="2" t="s">
        <v>1</v>
      </c>
      <c r="C10" s="3">
        <v>11</v>
      </c>
      <c r="D10" s="3">
        <v>1</v>
      </c>
      <c r="E10" s="3">
        <v>99</v>
      </c>
      <c r="F10" s="3">
        <v>81</v>
      </c>
      <c r="G10" s="3">
        <v>19</v>
      </c>
      <c r="H10" s="3">
        <v>3.9169999999999998</v>
      </c>
      <c r="I10" s="3">
        <v>4.2770000000000001</v>
      </c>
      <c r="J10" s="3">
        <v>9</v>
      </c>
      <c r="K10" s="3">
        <v>157</v>
      </c>
      <c r="L10" s="3">
        <v>3.2</v>
      </c>
      <c r="M10" s="4">
        <v>382</v>
      </c>
      <c r="N10" s="5">
        <f t="shared" si="2"/>
        <v>3.9853999999999998</v>
      </c>
      <c r="O10" s="6">
        <v>37.200000000000003</v>
      </c>
      <c r="P10" s="6">
        <v>380</v>
      </c>
      <c r="Q10" s="6">
        <f t="shared" si="3"/>
        <v>14136.000000000002</v>
      </c>
      <c r="R10" s="8">
        <v>1000</v>
      </c>
      <c r="S10" s="9">
        <v>1120</v>
      </c>
      <c r="T10" s="9">
        <v>0.73599999999999999</v>
      </c>
      <c r="U10" s="46">
        <v>895</v>
      </c>
      <c r="V10" s="46">
        <v>82.4</v>
      </c>
      <c r="W10" s="46">
        <v>252</v>
      </c>
      <c r="X10" s="46">
        <v>17.600000000000001</v>
      </c>
      <c r="Y10" s="9">
        <v>-2.0299999999999998</v>
      </c>
      <c r="Z10" s="9">
        <v>0.48499999999999999</v>
      </c>
      <c r="AA10" s="9">
        <v>-0.15909999999999999</v>
      </c>
      <c r="AB10" s="9">
        <v>3.8199999999999998E-2</v>
      </c>
      <c r="AC10" s="9">
        <v>0.67100000000000004</v>
      </c>
      <c r="AD10" s="9">
        <v>7.77E-3</v>
      </c>
      <c r="AE10" s="10">
        <v>2358</v>
      </c>
      <c r="AF10" s="10">
        <v>0.65800000000000003</v>
      </c>
      <c r="AG10" s="46">
        <v>988</v>
      </c>
      <c r="AH10" s="46">
        <v>100</v>
      </c>
      <c r="AI10" s="46"/>
      <c r="AJ10" s="46"/>
      <c r="AK10" s="10">
        <v>-3.51</v>
      </c>
      <c r="AL10" s="10">
        <v>0.17</v>
      </c>
      <c r="AM10" s="10">
        <v>-0.27539999999999998</v>
      </c>
      <c r="AN10" s="10">
        <v>1.336E-2</v>
      </c>
      <c r="AO10" s="10">
        <v>0.53800000000000003</v>
      </c>
      <c r="AP10" s="10">
        <v>1.1299999999999999E-2</v>
      </c>
      <c r="AQ10" s="47">
        <v>4.8231350079396798</v>
      </c>
      <c r="AR10" s="47">
        <v>4.7000977046130501</v>
      </c>
      <c r="AS10" s="47">
        <v>4.2153202513299304</v>
      </c>
      <c r="AT10" s="47">
        <v>4.3418300569205099</v>
      </c>
      <c r="AU10" s="47">
        <v>4.2187455122234701</v>
      </c>
      <c r="AV10" s="47">
        <v>3.7341595132444598</v>
      </c>
      <c r="AW10" s="47">
        <v>4.6460015971333002</v>
      </c>
      <c r="AX10" s="47">
        <v>4.5229786215258398</v>
      </c>
      <c r="AY10" s="47">
        <v>4.0381430899699398</v>
      </c>
      <c r="AZ10" s="47">
        <v>2.5037906830571801</v>
      </c>
      <c r="BA10" s="47">
        <v>2.3820170425748599</v>
      </c>
      <c r="BB10" s="47">
        <v>1.8920946026904799</v>
      </c>
      <c r="BC10" s="47">
        <v>1.4311992462649701E-2</v>
      </c>
      <c r="BD10" s="47">
        <v>7.1764635816806603E-3</v>
      </c>
      <c r="BE10" s="47">
        <v>7.0934885412877397E-3</v>
      </c>
      <c r="BF10" s="47">
        <v>-39.853180521126397</v>
      </c>
      <c r="BG10" s="47">
        <v>-40.129147670056703</v>
      </c>
      <c r="BH10" s="47">
        <v>-39.0105545511027</v>
      </c>
      <c r="BI10" s="47">
        <v>-78.389599512969298</v>
      </c>
      <c r="BJ10" s="47">
        <v>-78.978286910801103</v>
      </c>
      <c r="BK10" s="47">
        <v>-76.592919494651497</v>
      </c>
      <c r="BL10" s="47">
        <v>-20.8209082902913</v>
      </c>
      <c r="BM10" s="47">
        <v>-41.890121124141601</v>
      </c>
      <c r="BN10" s="47">
        <v>-40.883552998717498</v>
      </c>
      <c r="BO10" s="47">
        <v>-26.386758620689601</v>
      </c>
      <c r="BP10" s="47">
        <v>-26.606708298755098</v>
      </c>
      <c r="BQ10" s="47">
        <v>-25.7071705128205</v>
      </c>
      <c r="BR10" s="47">
        <v>3.8833924385406</v>
      </c>
      <c r="BS10" s="47">
        <v>3.99004588071015</v>
      </c>
      <c r="BT10" s="47">
        <v>3.5577415032281601</v>
      </c>
      <c r="BU10" s="47">
        <v>5.7967683204369598</v>
      </c>
      <c r="BV10" s="47">
        <v>5.9560067681895097</v>
      </c>
      <c r="BW10" s="47">
        <v>5.3107709332349602</v>
      </c>
      <c r="BX10" s="47">
        <v>2.91954178811089</v>
      </c>
      <c r="BY10" s="47">
        <v>3</v>
      </c>
      <c r="BZ10" s="47">
        <v>2.6738413628869702</v>
      </c>
      <c r="CA10" s="47">
        <v>5.8338557993730404</v>
      </c>
      <c r="CB10" s="47">
        <v>5.9668049792531104</v>
      </c>
      <c r="CC10" s="47">
        <v>5.4230769230769198</v>
      </c>
      <c r="CD10" s="47">
        <v>109.995141069958</v>
      </c>
      <c r="CE10" s="47">
        <v>38009.880825643799</v>
      </c>
      <c r="CF10" s="47">
        <v>696817.03391149803</v>
      </c>
      <c r="CG10" s="47">
        <v>-119.559541563379</v>
      </c>
      <c r="CH10" s="47">
        <v>-1.87783444563979</v>
      </c>
      <c r="CI10" s="47">
        <v>-1.0869529362877699</v>
      </c>
      <c r="CJ10" s="47">
        <v>-3.14548583069265E-3</v>
      </c>
      <c r="CK10" s="47">
        <v>-1.7157953342823099E-4</v>
      </c>
      <c r="CL10" s="47">
        <v>2.13451056429028</v>
      </c>
      <c r="CM10" s="47">
        <v>1.37369560979522</v>
      </c>
      <c r="CN10" s="47">
        <v>4.4575495257250601</v>
      </c>
      <c r="CO10" s="47">
        <v>2.5953132292482399</v>
      </c>
      <c r="CP10" s="47">
        <v>1.5090473186239799</v>
      </c>
      <c r="CQ10" s="47">
        <v>5.9106080077451697</v>
      </c>
      <c r="CR10" s="47">
        <v>1.9132181943589901</v>
      </c>
      <c r="CS10" s="47">
        <v>37.5174860545116</v>
      </c>
      <c r="CT10" s="47">
        <v>52.580462133741101</v>
      </c>
      <c r="CU10" s="47">
        <v>1.1011075914386499</v>
      </c>
      <c r="CV10" s="47">
        <v>0.64854119305124402</v>
      </c>
      <c r="CW10" s="47">
        <v>2.4994217197894901</v>
      </c>
      <c r="CX10" s="47">
        <v>-4.8941342146599801E-2</v>
      </c>
      <c r="CY10" s="47">
        <v>-3.6090256524746501E-4</v>
      </c>
      <c r="CZ10" s="47">
        <v>-0.19727472235205601</v>
      </c>
      <c r="DA10" s="47">
        <v>-0.36052429584630102</v>
      </c>
      <c r="DB10" s="47">
        <v>-2.1307231004919999E-3</v>
      </c>
      <c r="DC10" s="47">
        <v>-1.4543451814600299</v>
      </c>
      <c r="DD10" s="47">
        <v>0.105564145749087</v>
      </c>
      <c r="DE10" s="47">
        <v>1.3117587193821001</v>
      </c>
      <c r="DF10" s="47">
        <v>3.7499337425551</v>
      </c>
      <c r="DG10" s="47">
        <v>-2.6310922061137301E-2</v>
      </c>
      <c r="DH10" s="47">
        <v>3.4985106566777002E-2</v>
      </c>
      <c r="DI10" s="47">
        <v>-0.215699933590975</v>
      </c>
      <c r="DJ10" s="47">
        <v>1.5702488540382</v>
      </c>
      <c r="DK10" s="47">
        <v>1.07722375392562</v>
      </c>
      <c r="DL10" s="47">
        <v>3.07563003741283</v>
      </c>
      <c r="DM10" s="47">
        <v>1.83044819231194</v>
      </c>
      <c r="DN10" s="47">
        <v>1.1834292833695299</v>
      </c>
      <c r="DO10" s="47">
        <v>3.8051565850044602</v>
      </c>
      <c r="DP10" s="47">
        <v>1.4467980767958</v>
      </c>
      <c r="DQ10" s="47">
        <v>2.6201222484307103E-4</v>
      </c>
      <c r="DR10" s="47">
        <v>0.42713205505773499</v>
      </c>
      <c r="DS10" s="47">
        <v>0.77786166939329104</v>
      </c>
      <c r="DT10" s="47">
        <v>0.48299388379788499</v>
      </c>
      <c r="DU10" s="47">
        <v>1.68892751975858</v>
      </c>
      <c r="DV10" s="11">
        <v>138</v>
      </c>
      <c r="DW10" s="12">
        <v>376</v>
      </c>
      <c r="DZ10" s="2" t="s">
        <v>55</v>
      </c>
      <c r="EA10" s="18"/>
      <c r="EB10" s="14" t="s">
        <v>65</v>
      </c>
      <c r="EC10" s="2" t="s">
        <v>59</v>
      </c>
      <c r="ED10" s="13"/>
    </row>
    <row r="11" spans="1:135" x14ac:dyDescent="0.55000000000000004">
      <c r="A11" s="1">
        <v>2</v>
      </c>
      <c r="B11" s="2" t="s">
        <v>1</v>
      </c>
      <c r="C11" s="3">
        <v>11</v>
      </c>
      <c r="D11" s="3">
        <v>1</v>
      </c>
      <c r="E11" s="3">
        <v>99</v>
      </c>
      <c r="F11" s="3">
        <v>81</v>
      </c>
      <c r="G11" s="3">
        <v>19</v>
      </c>
      <c r="H11" s="3">
        <v>3.9169999999999998</v>
      </c>
      <c r="I11" s="3">
        <v>4.2770000000000001</v>
      </c>
      <c r="J11" s="3">
        <v>9</v>
      </c>
      <c r="K11" s="3">
        <v>157</v>
      </c>
      <c r="L11" s="3">
        <v>3.2</v>
      </c>
      <c r="M11" s="4">
        <v>382</v>
      </c>
      <c r="N11" s="5">
        <f t="shared" si="2"/>
        <v>3.9853999999999998</v>
      </c>
      <c r="O11" s="6">
        <f>O10/10</f>
        <v>3.72</v>
      </c>
      <c r="P11" s="6">
        <v>380</v>
      </c>
      <c r="Q11" s="7">
        <f t="shared" si="3"/>
        <v>1413.6000000000001</v>
      </c>
      <c r="R11" s="8">
        <v>100</v>
      </c>
      <c r="S11" s="9">
        <v>1120</v>
      </c>
      <c r="T11" s="9">
        <v>0.73599999999999999</v>
      </c>
      <c r="U11" s="46">
        <v>895</v>
      </c>
      <c r="V11" s="46">
        <v>82.4</v>
      </c>
      <c r="W11" s="46">
        <v>252</v>
      </c>
      <c r="X11" s="46">
        <v>17.600000000000001</v>
      </c>
      <c r="Y11" s="9">
        <v>-0.56599999999999995</v>
      </c>
      <c r="Z11" s="9">
        <v>0.376</v>
      </c>
      <c r="AA11" s="9">
        <v>-4.4470000000000003E-2</v>
      </c>
      <c r="AB11" s="9">
        <v>2.9590000000000002E-2</v>
      </c>
      <c r="AC11" s="9">
        <v>0.64700000000000002</v>
      </c>
      <c r="AD11" s="9">
        <v>1.9699999999999999E-2</v>
      </c>
      <c r="AE11" s="10">
        <v>2358</v>
      </c>
      <c r="AF11" s="10">
        <v>0.65800000000000003</v>
      </c>
      <c r="AG11" s="46">
        <v>988</v>
      </c>
      <c r="AH11" s="46">
        <v>100</v>
      </c>
      <c r="AI11" s="46"/>
      <c r="AJ11" s="46"/>
      <c r="AK11" s="10">
        <v>1.53</v>
      </c>
      <c r="AL11" s="10">
        <v>0.14799999999999999</v>
      </c>
      <c r="AM11" s="10">
        <v>0.1201</v>
      </c>
      <c r="AN11" s="10">
        <v>1.188E-2</v>
      </c>
      <c r="AO11" s="10">
        <v>0.66900000000000004</v>
      </c>
      <c r="AP11" s="10">
        <v>2.6200000000000001E-2</v>
      </c>
      <c r="AQ11" s="47">
        <v>4.8231350079396798</v>
      </c>
      <c r="AR11" s="47">
        <v>4.7000977046130501</v>
      </c>
      <c r="AS11" s="47">
        <v>4.2153202513299304</v>
      </c>
      <c r="AT11" s="47">
        <v>4.3418300569205099</v>
      </c>
      <c r="AU11" s="47">
        <v>4.2187455122234701</v>
      </c>
      <c r="AV11" s="47">
        <v>3.7341595132444598</v>
      </c>
      <c r="AW11" s="47">
        <v>4.6460015971333002</v>
      </c>
      <c r="AX11" s="47">
        <v>4.5229786215258398</v>
      </c>
      <c r="AY11" s="47">
        <v>4.0381430899699398</v>
      </c>
      <c r="AZ11" s="47">
        <v>2.5037906830571801</v>
      </c>
      <c r="BA11" s="47">
        <v>2.3820170425748599</v>
      </c>
      <c r="BB11" s="47">
        <v>1.8920946026904799</v>
      </c>
      <c r="BC11" s="47">
        <v>1.4311992462649701E-2</v>
      </c>
      <c r="BD11" s="47">
        <v>7.1764635816806603E-3</v>
      </c>
      <c r="BE11" s="47">
        <v>7.0934885412877397E-3</v>
      </c>
      <c r="BF11" s="47">
        <v>-39.853180521126397</v>
      </c>
      <c r="BG11" s="47">
        <v>-40.129147670056703</v>
      </c>
      <c r="BH11" s="47">
        <v>-39.0105545511027</v>
      </c>
      <c r="BI11" s="47">
        <v>-78.389599512969298</v>
      </c>
      <c r="BJ11" s="47">
        <v>-78.978286910801103</v>
      </c>
      <c r="BK11" s="47">
        <v>-76.592919494651497</v>
      </c>
      <c r="BL11" s="47">
        <v>-20.8209082902913</v>
      </c>
      <c r="BM11" s="47">
        <v>-41.890121124141601</v>
      </c>
      <c r="BN11" s="47">
        <v>-40.883552998717498</v>
      </c>
      <c r="BO11" s="47">
        <v>-26.386758620689601</v>
      </c>
      <c r="BP11" s="47">
        <v>-26.606708298755098</v>
      </c>
      <c r="BQ11" s="47">
        <v>-25.7071705128205</v>
      </c>
      <c r="BR11" s="47">
        <v>3.8833924385406</v>
      </c>
      <c r="BS11" s="47">
        <v>3.99004588071015</v>
      </c>
      <c r="BT11" s="47">
        <v>3.5577415032281601</v>
      </c>
      <c r="BU11" s="47">
        <v>5.7967683204369598</v>
      </c>
      <c r="BV11" s="47">
        <v>5.9560067681895097</v>
      </c>
      <c r="BW11" s="47">
        <v>5.3107709332349602</v>
      </c>
      <c r="BX11" s="47">
        <v>2.91954178811089</v>
      </c>
      <c r="BY11" s="47">
        <v>3</v>
      </c>
      <c r="BZ11" s="47">
        <v>2.6738413628869702</v>
      </c>
      <c r="CA11" s="47">
        <v>5.8338557993730404</v>
      </c>
      <c r="CB11" s="47">
        <v>5.9668049792531104</v>
      </c>
      <c r="CC11" s="47">
        <v>5.4230769230769198</v>
      </c>
      <c r="CD11" s="47">
        <v>109.995141069958</v>
      </c>
      <c r="CE11" s="47">
        <v>38009.880825643799</v>
      </c>
      <c r="CF11" s="47">
        <v>696817.03391149803</v>
      </c>
      <c r="CG11" s="47">
        <v>-119.559541563379</v>
      </c>
      <c r="CH11" s="47">
        <v>-1.87783444563979</v>
      </c>
      <c r="CI11" s="47">
        <v>-1.0869529362877699</v>
      </c>
      <c r="CJ11" s="47">
        <v>-3.14548583069265E-3</v>
      </c>
      <c r="CK11" s="47">
        <v>-1.7157953342823099E-4</v>
      </c>
      <c r="CL11" s="47">
        <v>2.13451056429028</v>
      </c>
      <c r="CM11" s="47">
        <v>1.37369560979522</v>
      </c>
      <c r="CN11" s="47">
        <v>4.4575495257250601</v>
      </c>
      <c r="CO11" s="47">
        <v>2.5953132292482399</v>
      </c>
      <c r="CP11" s="47">
        <v>1.5090473186239799</v>
      </c>
      <c r="CQ11" s="47">
        <v>5.9106080077451697</v>
      </c>
      <c r="CR11" s="47">
        <v>1.9132181943589901</v>
      </c>
      <c r="CS11" s="47">
        <v>37.5174860545116</v>
      </c>
      <c r="CT11" s="47">
        <v>52.580462133741101</v>
      </c>
      <c r="CU11" s="47">
        <v>1.1011075914386499</v>
      </c>
      <c r="CV11" s="47">
        <v>0.64854119305124402</v>
      </c>
      <c r="CW11" s="47">
        <v>2.4994217197894901</v>
      </c>
      <c r="CX11" s="47">
        <v>-4.8941342146599801E-2</v>
      </c>
      <c r="CY11" s="47">
        <v>-3.6090256524746501E-4</v>
      </c>
      <c r="CZ11" s="47">
        <v>-0.19727472235205601</v>
      </c>
      <c r="DA11" s="47">
        <v>-0.36052429584630102</v>
      </c>
      <c r="DB11" s="47">
        <v>-2.1307231004919999E-3</v>
      </c>
      <c r="DC11" s="47">
        <v>-1.4543451814600299</v>
      </c>
      <c r="DD11" s="47">
        <v>0.105564145749087</v>
      </c>
      <c r="DE11" s="47">
        <v>1.3117587193821001</v>
      </c>
      <c r="DF11" s="47">
        <v>3.7499337425551</v>
      </c>
      <c r="DG11" s="47">
        <v>-2.6310922061137301E-2</v>
      </c>
      <c r="DH11" s="47">
        <v>3.4985106566777002E-2</v>
      </c>
      <c r="DI11" s="47">
        <v>-0.215699933590975</v>
      </c>
      <c r="DJ11" s="47">
        <v>1.5702488540382</v>
      </c>
      <c r="DK11" s="47">
        <v>1.07722375392562</v>
      </c>
      <c r="DL11" s="47">
        <v>3.07563003741283</v>
      </c>
      <c r="DM11" s="47">
        <v>1.83044819231194</v>
      </c>
      <c r="DN11" s="47">
        <v>1.1834292833695299</v>
      </c>
      <c r="DO11" s="47">
        <v>3.8051565850044602</v>
      </c>
      <c r="DP11" s="47">
        <v>1.4467980767958</v>
      </c>
      <c r="DQ11" s="47">
        <v>2.6201222484307103E-4</v>
      </c>
      <c r="DR11" s="47">
        <v>0.42713205505773499</v>
      </c>
      <c r="DS11" s="47">
        <v>0.77786166939329104</v>
      </c>
      <c r="DT11" s="47">
        <v>0.48299388379788499</v>
      </c>
      <c r="DU11" s="47">
        <v>1.68892751975858</v>
      </c>
      <c r="DV11" s="11">
        <v>87</v>
      </c>
      <c r="DW11" s="12">
        <v>266</v>
      </c>
      <c r="DZ11" s="2" t="s">
        <v>55</v>
      </c>
      <c r="EA11" s="30"/>
      <c r="EB11" s="14" t="s">
        <v>61</v>
      </c>
      <c r="EC11" s="2" t="s">
        <v>200</v>
      </c>
    </row>
    <row r="12" spans="1:135" x14ac:dyDescent="0.55000000000000004">
      <c r="A12" s="1">
        <v>2</v>
      </c>
      <c r="B12" s="2" t="s">
        <v>1</v>
      </c>
      <c r="C12" s="3">
        <v>11</v>
      </c>
      <c r="D12" s="3">
        <v>1</v>
      </c>
      <c r="E12" s="3">
        <v>99</v>
      </c>
      <c r="F12" s="3">
        <v>81</v>
      </c>
      <c r="G12" s="3">
        <v>19</v>
      </c>
      <c r="H12" s="3">
        <v>3.9169999999999998</v>
      </c>
      <c r="I12" s="3">
        <v>4.2770000000000001</v>
      </c>
      <c r="J12" s="3">
        <v>9</v>
      </c>
      <c r="K12" s="3">
        <v>157</v>
      </c>
      <c r="L12" s="3">
        <v>3.2</v>
      </c>
      <c r="M12" s="4">
        <v>382</v>
      </c>
      <c r="N12" s="5">
        <f t="shared" si="2"/>
        <v>3.9853999999999998</v>
      </c>
      <c r="O12" s="6">
        <f t="shared" ref="O12" si="4">O10/100</f>
        <v>0.37200000000000005</v>
      </c>
      <c r="P12" s="6">
        <v>380</v>
      </c>
      <c r="Q12" s="7">
        <f t="shared" si="3"/>
        <v>141.36000000000001</v>
      </c>
      <c r="R12" s="8">
        <v>10</v>
      </c>
      <c r="S12" s="9">
        <v>1120</v>
      </c>
      <c r="T12" s="9">
        <v>0.73599999999999999</v>
      </c>
      <c r="U12" s="46">
        <v>895</v>
      </c>
      <c r="V12" s="46">
        <v>82.4</v>
      </c>
      <c r="W12" s="46">
        <v>252</v>
      </c>
      <c r="X12" s="46">
        <v>17.600000000000001</v>
      </c>
      <c r="Y12" s="9">
        <v>-6.72</v>
      </c>
      <c r="Z12" s="9">
        <v>0.23400000000000001</v>
      </c>
      <c r="AA12" s="9">
        <v>-0.52659999999999996</v>
      </c>
      <c r="AB12" s="9">
        <v>1.8700000000000001E-2</v>
      </c>
      <c r="AC12" s="9">
        <v>0.63100000000000001</v>
      </c>
      <c r="AD12" s="9">
        <v>1.6199999999999999E-2</v>
      </c>
      <c r="AE12" s="10">
        <v>2358</v>
      </c>
      <c r="AF12" s="10">
        <v>0.65800000000000003</v>
      </c>
      <c r="AG12" s="46">
        <v>988</v>
      </c>
      <c r="AH12" s="46">
        <v>100</v>
      </c>
      <c r="AI12" s="46"/>
      <c r="AJ12" s="46"/>
      <c r="AK12" s="10">
        <v>-3.86</v>
      </c>
      <c r="AL12" s="10">
        <v>0.13600000000000001</v>
      </c>
      <c r="AM12" s="10">
        <v>-0.3019</v>
      </c>
      <c r="AN12" s="10">
        <v>1.069E-2</v>
      </c>
      <c r="AO12" s="10">
        <v>0.69</v>
      </c>
      <c r="AP12" s="10">
        <v>1.84E-2</v>
      </c>
      <c r="AQ12" s="47">
        <v>4.8231350079396798</v>
      </c>
      <c r="AR12" s="47">
        <v>4.7000977046130501</v>
      </c>
      <c r="AS12" s="47">
        <v>4.2153202513299304</v>
      </c>
      <c r="AT12" s="47">
        <v>4.3418300569205099</v>
      </c>
      <c r="AU12" s="47">
        <v>4.2187455122234701</v>
      </c>
      <c r="AV12" s="47">
        <v>3.7341595132444598</v>
      </c>
      <c r="AW12" s="47">
        <v>4.6460015971333002</v>
      </c>
      <c r="AX12" s="47">
        <v>4.5229786215258398</v>
      </c>
      <c r="AY12" s="47">
        <v>4.0381430899699398</v>
      </c>
      <c r="AZ12" s="47">
        <v>2.5037906830571801</v>
      </c>
      <c r="BA12" s="47">
        <v>2.3820170425748599</v>
      </c>
      <c r="BB12" s="47">
        <v>1.8920946026904799</v>
      </c>
      <c r="BC12" s="47">
        <v>1.4311992462649701E-2</v>
      </c>
      <c r="BD12" s="47">
        <v>7.1764635816806603E-3</v>
      </c>
      <c r="BE12" s="47">
        <v>7.0934885412877397E-3</v>
      </c>
      <c r="BF12" s="47">
        <v>-39.853180521126397</v>
      </c>
      <c r="BG12" s="47">
        <v>-40.129147670056703</v>
      </c>
      <c r="BH12" s="47">
        <v>-39.0105545511027</v>
      </c>
      <c r="BI12" s="47">
        <v>-78.389599512969298</v>
      </c>
      <c r="BJ12" s="47">
        <v>-78.978286910801103</v>
      </c>
      <c r="BK12" s="47">
        <v>-76.592919494651497</v>
      </c>
      <c r="BL12" s="47">
        <v>-20.8209082902913</v>
      </c>
      <c r="BM12" s="47">
        <v>-41.890121124141601</v>
      </c>
      <c r="BN12" s="47">
        <v>-40.883552998717498</v>
      </c>
      <c r="BO12" s="47">
        <v>-26.386758620689601</v>
      </c>
      <c r="BP12" s="47">
        <v>-26.606708298755098</v>
      </c>
      <c r="BQ12" s="47">
        <v>-25.7071705128205</v>
      </c>
      <c r="BR12" s="47">
        <v>3.8833924385406</v>
      </c>
      <c r="BS12" s="47">
        <v>3.99004588071015</v>
      </c>
      <c r="BT12" s="47">
        <v>3.5577415032281601</v>
      </c>
      <c r="BU12" s="47">
        <v>5.7967683204369598</v>
      </c>
      <c r="BV12" s="47">
        <v>5.9560067681895097</v>
      </c>
      <c r="BW12" s="47">
        <v>5.3107709332349602</v>
      </c>
      <c r="BX12" s="47">
        <v>2.91954178811089</v>
      </c>
      <c r="BY12" s="47">
        <v>3</v>
      </c>
      <c r="BZ12" s="47">
        <v>2.6738413628869702</v>
      </c>
      <c r="CA12" s="47">
        <v>5.8338557993730404</v>
      </c>
      <c r="CB12" s="47">
        <v>5.9668049792531104</v>
      </c>
      <c r="CC12" s="47">
        <v>5.4230769230769198</v>
      </c>
      <c r="CD12" s="47">
        <v>109.995141069958</v>
      </c>
      <c r="CE12" s="47">
        <v>38009.880825643799</v>
      </c>
      <c r="CF12" s="47">
        <v>696817.03391149803</v>
      </c>
      <c r="CG12" s="47">
        <v>-119.559541563379</v>
      </c>
      <c r="CH12" s="47">
        <v>-1.87783444563979</v>
      </c>
      <c r="CI12" s="47">
        <v>-1.0869529362877699</v>
      </c>
      <c r="CJ12" s="47">
        <v>-3.14548583069265E-3</v>
      </c>
      <c r="CK12" s="47">
        <v>-1.7157953342823099E-4</v>
      </c>
      <c r="CL12" s="47">
        <v>2.13451056429028</v>
      </c>
      <c r="CM12" s="47">
        <v>1.37369560979522</v>
      </c>
      <c r="CN12" s="47">
        <v>4.4575495257250601</v>
      </c>
      <c r="CO12" s="47">
        <v>2.5953132292482399</v>
      </c>
      <c r="CP12" s="47">
        <v>1.5090473186239799</v>
      </c>
      <c r="CQ12" s="47">
        <v>5.9106080077451697</v>
      </c>
      <c r="CR12" s="47">
        <v>1.9132181943589901</v>
      </c>
      <c r="CS12" s="47">
        <v>37.5174860545116</v>
      </c>
      <c r="CT12" s="47">
        <v>52.580462133741101</v>
      </c>
      <c r="CU12" s="47">
        <v>1.1011075914386499</v>
      </c>
      <c r="CV12" s="47">
        <v>0.64854119305124402</v>
      </c>
      <c r="CW12" s="47">
        <v>2.4994217197894901</v>
      </c>
      <c r="CX12" s="47">
        <v>-4.8941342146599801E-2</v>
      </c>
      <c r="CY12" s="47">
        <v>-3.6090256524746501E-4</v>
      </c>
      <c r="CZ12" s="47">
        <v>-0.19727472235205601</v>
      </c>
      <c r="DA12" s="47">
        <v>-0.36052429584630102</v>
      </c>
      <c r="DB12" s="47">
        <v>-2.1307231004919999E-3</v>
      </c>
      <c r="DC12" s="47">
        <v>-1.4543451814600299</v>
      </c>
      <c r="DD12" s="47">
        <v>0.105564145749087</v>
      </c>
      <c r="DE12" s="47">
        <v>1.3117587193821001</v>
      </c>
      <c r="DF12" s="47">
        <v>3.7499337425551</v>
      </c>
      <c r="DG12" s="47">
        <v>-2.6310922061137301E-2</v>
      </c>
      <c r="DH12" s="47">
        <v>3.4985106566777002E-2</v>
      </c>
      <c r="DI12" s="47">
        <v>-0.215699933590975</v>
      </c>
      <c r="DJ12" s="47">
        <v>1.5702488540382</v>
      </c>
      <c r="DK12" s="47">
        <v>1.07722375392562</v>
      </c>
      <c r="DL12" s="47">
        <v>3.07563003741283</v>
      </c>
      <c r="DM12" s="47">
        <v>1.83044819231194</v>
      </c>
      <c r="DN12" s="47">
        <v>1.1834292833695299</v>
      </c>
      <c r="DO12" s="47">
        <v>3.8051565850044602</v>
      </c>
      <c r="DP12" s="47">
        <v>1.4467980767958</v>
      </c>
      <c r="DQ12" s="47">
        <v>2.6201222484307103E-4</v>
      </c>
      <c r="DR12" s="47">
        <v>0.42713205505773499</v>
      </c>
      <c r="DS12" s="47">
        <v>0.77786166939329104</v>
      </c>
      <c r="DT12" s="47">
        <v>0.48299388379788499</v>
      </c>
      <c r="DU12" s="47">
        <v>1.68892751975858</v>
      </c>
      <c r="DV12" s="11">
        <v>96</v>
      </c>
      <c r="DW12" s="12">
        <v>55</v>
      </c>
      <c r="DZ12" s="2" t="s">
        <v>54</v>
      </c>
      <c r="EA12" s="19"/>
      <c r="EB12" s="14" t="s">
        <v>79</v>
      </c>
      <c r="EC12" s="2" t="s">
        <v>333</v>
      </c>
    </row>
    <row r="13" spans="1:135" x14ac:dyDescent="0.55000000000000004">
      <c r="A13" s="1">
        <v>2</v>
      </c>
      <c r="B13" s="2" t="s">
        <v>1</v>
      </c>
      <c r="C13" s="3">
        <v>11</v>
      </c>
      <c r="D13" s="3">
        <v>1</v>
      </c>
      <c r="E13" s="3">
        <v>99</v>
      </c>
      <c r="F13" s="3">
        <v>81</v>
      </c>
      <c r="G13" s="3">
        <v>19</v>
      </c>
      <c r="H13" s="3">
        <v>3.9169999999999998</v>
      </c>
      <c r="I13" s="3">
        <v>4.2770000000000001</v>
      </c>
      <c r="J13" s="3">
        <v>9</v>
      </c>
      <c r="K13" s="3">
        <v>157</v>
      </c>
      <c r="L13" s="3">
        <v>3.2</v>
      </c>
      <c r="M13" s="4">
        <v>382</v>
      </c>
      <c r="N13" s="5">
        <f t="shared" si="2"/>
        <v>3.9853999999999998</v>
      </c>
      <c r="O13" s="6">
        <f t="shared" ref="O13" si="5">O10/1000</f>
        <v>3.7200000000000004E-2</v>
      </c>
      <c r="P13" s="6">
        <v>380</v>
      </c>
      <c r="Q13" s="7">
        <f t="shared" si="3"/>
        <v>14.136000000000001</v>
      </c>
      <c r="R13" s="8">
        <v>1</v>
      </c>
      <c r="S13" s="9">
        <v>1120</v>
      </c>
      <c r="T13" s="9">
        <v>0.73599999999999999</v>
      </c>
      <c r="U13" s="46">
        <v>895</v>
      </c>
      <c r="V13" s="46">
        <v>82.4</v>
      </c>
      <c r="W13" s="46">
        <v>252</v>
      </c>
      <c r="X13" s="46">
        <v>17.600000000000001</v>
      </c>
      <c r="Y13" s="9">
        <v>-8.6999999999999993</v>
      </c>
      <c r="Z13" s="9">
        <v>0.129</v>
      </c>
      <c r="AA13" s="9">
        <v>-0.68240000000000001</v>
      </c>
      <c r="AB13" s="9">
        <v>1.018E-2</v>
      </c>
      <c r="AC13" s="9">
        <v>0.69499999999999995</v>
      </c>
      <c r="AD13" s="9">
        <v>1.9199999999999998E-2</v>
      </c>
      <c r="AE13" s="10">
        <v>2358</v>
      </c>
      <c r="AF13" s="10">
        <v>0.65800000000000003</v>
      </c>
      <c r="AG13" s="46">
        <v>988</v>
      </c>
      <c r="AH13" s="46">
        <v>100</v>
      </c>
      <c r="AI13" s="46"/>
      <c r="AJ13" s="46"/>
      <c r="AK13" s="10">
        <v>-13.4</v>
      </c>
      <c r="AL13" s="10">
        <v>7.0699999999999999E-2</v>
      </c>
      <c r="AM13" s="10">
        <v>-1.056</v>
      </c>
      <c r="AN13" s="10">
        <v>2.1210000000000001E-3</v>
      </c>
      <c r="AO13" s="10">
        <v>0.64900000000000002</v>
      </c>
      <c r="AP13" s="10">
        <v>1.7000000000000001E-2</v>
      </c>
      <c r="AQ13" s="47">
        <v>4.8231350079396798</v>
      </c>
      <c r="AR13" s="47">
        <v>4.7000977046130501</v>
      </c>
      <c r="AS13" s="47">
        <v>4.2153202513299304</v>
      </c>
      <c r="AT13" s="47">
        <v>4.3418300569205099</v>
      </c>
      <c r="AU13" s="47">
        <v>4.2187455122234701</v>
      </c>
      <c r="AV13" s="47">
        <v>3.7341595132444598</v>
      </c>
      <c r="AW13" s="47">
        <v>4.6460015971333002</v>
      </c>
      <c r="AX13" s="47">
        <v>4.5229786215258398</v>
      </c>
      <c r="AY13" s="47">
        <v>4.0381430899699398</v>
      </c>
      <c r="AZ13" s="47">
        <v>2.5037906830571801</v>
      </c>
      <c r="BA13" s="47">
        <v>2.3820170425748599</v>
      </c>
      <c r="BB13" s="47">
        <v>1.8920946026904799</v>
      </c>
      <c r="BC13" s="47">
        <v>1.4311992462649701E-2</v>
      </c>
      <c r="BD13" s="47">
        <v>7.1764635816806603E-3</v>
      </c>
      <c r="BE13" s="47">
        <v>7.0934885412877397E-3</v>
      </c>
      <c r="BF13" s="47">
        <v>-39.853180521126397</v>
      </c>
      <c r="BG13" s="47">
        <v>-40.129147670056703</v>
      </c>
      <c r="BH13" s="47">
        <v>-39.0105545511027</v>
      </c>
      <c r="BI13" s="47">
        <v>-78.389599512969298</v>
      </c>
      <c r="BJ13" s="47">
        <v>-78.978286910801103</v>
      </c>
      <c r="BK13" s="47">
        <v>-76.592919494651497</v>
      </c>
      <c r="BL13" s="47">
        <v>-20.8209082902913</v>
      </c>
      <c r="BM13" s="47">
        <v>-41.890121124141601</v>
      </c>
      <c r="BN13" s="47">
        <v>-40.883552998717498</v>
      </c>
      <c r="BO13" s="47">
        <v>-26.386758620689601</v>
      </c>
      <c r="BP13" s="47">
        <v>-26.606708298755098</v>
      </c>
      <c r="BQ13" s="47">
        <v>-25.7071705128205</v>
      </c>
      <c r="BR13" s="47">
        <v>3.8833924385406</v>
      </c>
      <c r="BS13" s="47">
        <v>3.99004588071015</v>
      </c>
      <c r="BT13" s="47">
        <v>3.5577415032281601</v>
      </c>
      <c r="BU13" s="47">
        <v>5.7967683204369598</v>
      </c>
      <c r="BV13" s="47">
        <v>5.9560067681895097</v>
      </c>
      <c r="BW13" s="47">
        <v>5.3107709332349602</v>
      </c>
      <c r="BX13" s="47">
        <v>2.91954178811089</v>
      </c>
      <c r="BY13" s="47">
        <v>3</v>
      </c>
      <c r="BZ13" s="47">
        <v>2.6738413628869702</v>
      </c>
      <c r="CA13" s="47">
        <v>5.8338557993730404</v>
      </c>
      <c r="CB13" s="47">
        <v>5.9668049792531104</v>
      </c>
      <c r="CC13" s="47">
        <v>5.4230769230769198</v>
      </c>
      <c r="CD13" s="47">
        <v>109.995141069958</v>
      </c>
      <c r="CE13" s="47">
        <v>38009.880825643799</v>
      </c>
      <c r="CF13" s="47">
        <v>696817.03391149803</v>
      </c>
      <c r="CG13" s="47">
        <v>-119.559541563379</v>
      </c>
      <c r="CH13" s="47">
        <v>-1.87783444563979</v>
      </c>
      <c r="CI13" s="47">
        <v>-1.0869529362877699</v>
      </c>
      <c r="CJ13" s="47">
        <v>-3.14548583069265E-3</v>
      </c>
      <c r="CK13" s="47">
        <v>-1.7157953342823099E-4</v>
      </c>
      <c r="CL13" s="47">
        <v>2.13451056429028</v>
      </c>
      <c r="CM13" s="47">
        <v>1.37369560979522</v>
      </c>
      <c r="CN13" s="47">
        <v>4.4575495257250601</v>
      </c>
      <c r="CO13" s="47">
        <v>2.5953132292482399</v>
      </c>
      <c r="CP13" s="47">
        <v>1.5090473186239799</v>
      </c>
      <c r="CQ13" s="47">
        <v>5.9106080077451697</v>
      </c>
      <c r="CR13" s="47">
        <v>1.9132181943589901</v>
      </c>
      <c r="CS13" s="47">
        <v>37.5174860545116</v>
      </c>
      <c r="CT13" s="47">
        <v>52.580462133741101</v>
      </c>
      <c r="CU13" s="47">
        <v>1.1011075914386499</v>
      </c>
      <c r="CV13" s="47">
        <v>0.64854119305124402</v>
      </c>
      <c r="CW13" s="47">
        <v>2.4994217197894901</v>
      </c>
      <c r="CX13" s="47">
        <v>-4.8941342146599801E-2</v>
      </c>
      <c r="CY13" s="47">
        <v>-3.6090256524746501E-4</v>
      </c>
      <c r="CZ13" s="47">
        <v>-0.19727472235205601</v>
      </c>
      <c r="DA13" s="47">
        <v>-0.36052429584630102</v>
      </c>
      <c r="DB13" s="47">
        <v>-2.1307231004919999E-3</v>
      </c>
      <c r="DC13" s="47">
        <v>-1.4543451814600299</v>
      </c>
      <c r="DD13" s="47">
        <v>0.105564145749087</v>
      </c>
      <c r="DE13" s="47">
        <v>1.3117587193821001</v>
      </c>
      <c r="DF13" s="47">
        <v>3.7499337425551</v>
      </c>
      <c r="DG13" s="47">
        <v>-2.6310922061137301E-2</v>
      </c>
      <c r="DH13" s="47">
        <v>3.4985106566777002E-2</v>
      </c>
      <c r="DI13" s="47">
        <v>-0.215699933590975</v>
      </c>
      <c r="DJ13" s="47">
        <v>1.5702488540382</v>
      </c>
      <c r="DK13" s="47">
        <v>1.07722375392562</v>
      </c>
      <c r="DL13" s="47">
        <v>3.07563003741283</v>
      </c>
      <c r="DM13" s="47">
        <v>1.83044819231194</v>
      </c>
      <c r="DN13" s="47">
        <v>1.1834292833695299</v>
      </c>
      <c r="DO13" s="47">
        <v>3.8051565850044602</v>
      </c>
      <c r="DP13" s="47">
        <v>1.4467980767958</v>
      </c>
      <c r="DQ13" s="47">
        <v>2.6201222484307103E-4</v>
      </c>
      <c r="DR13" s="47">
        <v>0.42713205505773499</v>
      </c>
      <c r="DS13" s="47">
        <v>0.77786166939329104</v>
      </c>
      <c r="DT13" s="47">
        <v>0.48299388379788499</v>
      </c>
      <c r="DU13" s="47">
        <v>1.68892751975858</v>
      </c>
      <c r="DV13" s="11">
        <v>74</v>
      </c>
      <c r="DW13" s="12">
        <v>27</v>
      </c>
      <c r="DZ13" s="2" t="s">
        <v>54</v>
      </c>
      <c r="EA13" s="20"/>
      <c r="EB13" s="14" t="s">
        <v>65</v>
      </c>
      <c r="EC13" s="2" t="s">
        <v>334</v>
      </c>
    </row>
    <row r="14" spans="1:135" x14ac:dyDescent="0.55000000000000004">
      <c r="A14" s="1">
        <v>3</v>
      </c>
      <c r="B14" s="2" t="s">
        <v>2</v>
      </c>
      <c r="C14" s="3">
        <v>10</v>
      </c>
      <c r="D14" s="3">
        <v>2</v>
      </c>
      <c r="E14" s="3">
        <v>98</v>
      </c>
      <c r="F14" s="3">
        <v>69</v>
      </c>
      <c r="G14" s="3">
        <v>31</v>
      </c>
      <c r="H14" s="3">
        <v>3.915</v>
      </c>
      <c r="I14" s="3">
        <v>4.2720000000000002</v>
      </c>
      <c r="J14" s="3">
        <v>7.6</v>
      </c>
      <c r="K14" s="3">
        <v>160</v>
      </c>
      <c r="L14" s="3">
        <v>3.15</v>
      </c>
      <c r="M14" s="4">
        <v>380</v>
      </c>
      <c r="N14" s="5">
        <f t="shared" si="2"/>
        <v>4.0256699999999999</v>
      </c>
      <c r="O14" s="6">
        <v>48.8</v>
      </c>
      <c r="P14" s="6">
        <v>314</v>
      </c>
      <c r="Q14" s="7">
        <f t="shared" si="3"/>
        <v>15323.199999999999</v>
      </c>
      <c r="R14" s="8">
        <v>1000</v>
      </c>
      <c r="S14" s="9">
        <v>2420</v>
      </c>
      <c r="T14" s="9">
        <v>1</v>
      </c>
      <c r="U14" s="46">
        <v>400</v>
      </c>
      <c r="V14" s="46">
        <v>100</v>
      </c>
      <c r="W14" s="46"/>
      <c r="X14" s="46"/>
      <c r="Y14" s="9">
        <v>-3.65</v>
      </c>
      <c r="Z14" s="9">
        <v>0.121</v>
      </c>
      <c r="AA14" s="9">
        <v>-0.28610000000000002</v>
      </c>
      <c r="AB14" s="9">
        <v>9.7300000000000008E-3</v>
      </c>
      <c r="AC14" s="9">
        <v>0.55400000000000005</v>
      </c>
      <c r="AD14" s="9">
        <v>1.17E-2</v>
      </c>
      <c r="AE14" s="10">
        <v>1287</v>
      </c>
      <c r="AF14" s="10">
        <v>0.66300000000000003</v>
      </c>
      <c r="AG14" s="46">
        <v>617</v>
      </c>
      <c r="AH14" s="46">
        <v>100</v>
      </c>
      <c r="AI14" s="46"/>
      <c r="AJ14" s="46"/>
      <c r="AK14" s="10">
        <v>-2.73</v>
      </c>
      <c r="AL14" s="10">
        <v>0.184</v>
      </c>
      <c r="AM14" s="10">
        <v>-0.21410000000000001</v>
      </c>
      <c r="AN14" s="10">
        <v>1.4710000000000001E-2</v>
      </c>
      <c r="AO14" s="10">
        <v>0.53800000000000003</v>
      </c>
      <c r="AP14" s="10">
        <v>1.2E-2</v>
      </c>
      <c r="AQ14" s="47">
        <v>4.6979786823803096</v>
      </c>
      <c r="AR14" s="47">
        <v>4.5606358186783602</v>
      </c>
      <c r="AS14" s="47">
        <v>4.1311372737785996</v>
      </c>
      <c r="AT14" s="47">
        <v>4.2124007027801103</v>
      </c>
      <c r="AU14" s="47">
        <v>4.0750722627061098</v>
      </c>
      <c r="AV14" s="47">
        <v>3.6455205149058698</v>
      </c>
      <c r="AW14" s="47">
        <v>4.5197886299541903</v>
      </c>
      <c r="AX14" s="47">
        <v>4.3821972103774502</v>
      </c>
      <c r="AY14" s="47">
        <v>3.95361474169064</v>
      </c>
      <c r="AZ14" s="47">
        <v>2.6821450763738302</v>
      </c>
      <c r="BA14" s="47">
        <v>2.5611013836490502</v>
      </c>
      <c r="BB14" s="47">
        <v>2.0681858617461599</v>
      </c>
      <c r="BC14" s="47">
        <v>2.8649711120376401E-2</v>
      </c>
      <c r="BD14" s="47">
        <v>1.4872926370842501E-2</v>
      </c>
      <c r="BE14" s="47">
        <v>1.2851493848857601E-2</v>
      </c>
      <c r="BF14" s="47">
        <v>-39.485744276951301</v>
      </c>
      <c r="BG14" s="47">
        <v>-39.783282036247499</v>
      </c>
      <c r="BH14" s="47">
        <v>-38.685835185212397</v>
      </c>
      <c r="BI14" s="47">
        <v>-78.023770713759802</v>
      </c>
      <c r="BJ14" s="47">
        <v>-78.663239109951704</v>
      </c>
      <c r="BK14" s="47">
        <v>-76.304394820176199</v>
      </c>
      <c r="BL14" s="47">
        <v>-20.692901634589202</v>
      </c>
      <c r="BM14" s="47">
        <v>-41.634149101617602</v>
      </c>
      <c r="BN14" s="47">
        <v>-40.719550012239999</v>
      </c>
      <c r="BO14" s="47">
        <v>-25.990064033264002</v>
      </c>
      <c r="BP14" s="47">
        <v>-26.347053296703201</v>
      </c>
      <c r="BQ14" s="47">
        <v>-24.879430769230702</v>
      </c>
      <c r="BR14" s="47">
        <v>3.8642905825281599</v>
      </c>
      <c r="BS14" s="47">
        <v>3.9825912378647401</v>
      </c>
      <c r="BT14" s="47">
        <v>3.5462476894639501</v>
      </c>
      <c r="BU14" s="47">
        <v>5.7419058130978602</v>
      </c>
      <c r="BV14" s="47">
        <v>5.9169681164297101</v>
      </c>
      <c r="BW14" s="47">
        <v>5.2712056095905897</v>
      </c>
      <c r="BX14" s="47">
        <v>2.9122579085717701</v>
      </c>
      <c r="BY14" s="47">
        <v>3</v>
      </c>
      <c r="BZ14" s="47">
        <v>2.6768665850673101</v>
      </c>
      <c r="CA14" s="47">
        <v>5.7130977130977101</v>
      </c>
      <c r="CB14" s="47">
        <v>5.8956043956043898</v>
      </c>
      <c r="CC14" s="47">
        <v>5.1452991452991403</v>
      </c>
      <c r="CD14" s="47">
        <v>99.994377938962103</v>
      </c>
      <c r="CE14" s="47">
        <v>31412.3676571508</v>
      </c>
      <c r="CF14" s="47">
        <v>523510.02724446199</v>
      </c>
      <c r="CG14" s="47">
        <v>-118.457232830854</v>
      </c>
      <c r="CH14" s="47">
        <v>-2.9801431781650001</v>
      </c>
      <c r="CI14" s="47">
        <v>-1.1846389294322299</v>
      </c>
      <c r="CJ14" s="47">
        <v>-3.7710380231045001E-3</v>
      </c>
      <c r="CK14" s="47">
        <v>-2.2627500270503499E-4</v>
      </c>
      <c r="CL14" s="47">
        <v>2.80993975228612</v>
      </c>
      <c r="CM14" s="47">
        <v>2.0770906065708199</v>
      </c>
      <c r="CN14" s="47">
        <v>4.7801525276911399</v>
      </c>
      <c r="CO14" s="47">
        <v>3.6886167492430899</v>
      </c>
      <c r="CP14" s="47">
        <v>2.6630481844696798</v>
      </c>
      <c r="CQ14" s="47">
        <v>6.4461226369295099</v>
      </c>
      <c r="CR14" s="47">
        <v>2.3918588293257899</v>
      </c>
      <c r="CS14" s="47">
        <v>33.754361239292898</v>
      </c>
      <c r="CT14" s="47">
        <v>47.5916122708744</v>
      </c>
      <c r="CU14" s="47">
        <v>1.7865714380279301</v>
      </c>
      <c r="CV14" s="47">
        <v>1.4093701019103</v>
      </c>
      <c r="CW14" s="47">
        <v>2.96008670594943</v>
      </c>
      <c r="CX14" s="47">
        <v>-5.1118617007130197E-2</v>
      </c>
      <c r="CY14" s="47">
        <v>-7.34423573870717E-4</v>
      </c>
      <c r="CZ14" s="47">
        <v>-0.18657293548600201</v>
      </c>
      <c r="DA14" s="47">
        <v>-0.39081260177263399</v>
      </c>
      <c r="DB14" s="47">
        <v>3.2797537261682898E-3</v>
      </c>
      <c r="DC14" s="47">
        <v>-1.4504316539812401</v>
      </c>
      <c r="DD14" s="47">
        <v>0.119638054691229</v>
      </c>
      <c r="DE14" s="47">
        <v>1.7982756972059299</v>
      </c>
      <c r="DF14" s="47">
        <v>3.98430228269291</v>
      </c>
      <c r="DG14" s="47">
        <v>-0.28355948944947001</v>
      </c>
      <c r="DH14" s="47">
        <v>-9.2280997733717604E-2</v>
      </c>
      <c r="DI14" s="47">
        <v>-0.87864813034292399</v>
      </c>
      <c r="DJ14" s="47">
        <v>2.0995064847407798</v>
      </c>
      <c r="DK14" s="47">
        <v>1.6385806637593101</v>
      </c>
      <c r="DL14" s="47">
        <v>3.3386727528892401</v>
      </c>
      <c r="DM14" s="47">
        <v>2.65781155720485</v>
      </c>
      <c r="DN14" s="47">
        <v>2.0976461110765801</v>
      </c>
      <c r="DO14" s="47">
        <v>4.1639609935600896</v>
      </c>
      <c r="DP14" s="47">
        <v>1.8352539179095899</v>
      </c>
      <c r="DQ14" s="47">
        <v>-1.33141953286615E-3</v>
      </c>
      <c r="DR14" s="47">
        <v>0.44417060432324801</v>
      </c>
      <c r="DS14" s="47">
        <v>1.35341102251195</v>
      </c>
      <c r="DT14" s="47">
        <v>1.1304051525707399</v>
      </c>
      <c r="DU14" s="47">
        <v>2.0472070623290302</v>
      </c>
      <c r="DV14" s="11">
        <v>86</v>
      </c>
      <c r="DW14" s="12">
        <v>789</v>
      </c>
      <c r="EA14" s="21"/>
      <c r="EB14" s="14"/>
    </row>
    <row r="15" spans="1:135" x14ac:dyDescent="0.55000000000000004">
      <c r="A15" s="1">
        <v>3</v>
      </c>
      <c r="B15" s="2" t="s">
        <v>2</v>
      </c>
      <c r="C15" s="3">
        <v>10</v>
      </c>
      <c r="D15" s="3">
        <v>2</v>
      </c>
      <c r="E15" s="3">
        <v>98</v>
      </c>
      <c r="F15" s="3">
        <v>69</v>
      </c>
      <c r="G15" s="3">
        <v>31</v>
      </c>
      <c r="H15" s="3">
        <v>3.915</v>
      </c>
      <c r="I15" s="3">
        <v>4.2720000000000002</v>
      </c>
      <c r="J15" s="3">
        <v>7.6</v>
      </c>
      <c r="K15" s="3">
        <v>160</v>
      </c>
      <c r="L15" s="3">
        <v>3.15</v>
      </c>
      <c r="M15" s="4">
        <v>380</v>
      </c>
      <c r="N15" s="5">
        <f t="shared" si="2"/>
        <v>4.0256699999999999</v>
      </c>
      <c r="O15" s="6">
        <f t="shared" ref="O15" si="6">O14/10</f>
        <v>4.88</v>
      </c>
      <c r="P15" s="6">
        <v>314</v>
      </c>
      <c r="Q15" s="7">
        <f t="shared" si="3"/>
        <v>1532.32</v>
      </c>
      <c r="R15" s="8">
        <v>100</v>
      </c>
      <c r="S15" s="9">
        <v>2420</v>
      </c>
      <c r="T15" s="9">
        <v>1</v>
      </c>
      <c r="U15" s="46">
        <v>400</v>
      </c>
      <c r="V15" s="46">
        <v>100</v>
      </c>
      <c r="W15" s="46"/>
      <c r="X15" s="46"/>
      <c r="Y15" s="9">
        <v>-1.06</v>
      </c>
      <c r="Z15" s="9">
        <v>7.0099999999999996E-2</v>
      </c>
      <c r="AA15" s="9">
        <v>-8.319E-2</v>
      </c>
      <c r="AB15" s="9">
        <v>5.7000000000000002E-3</v>
      </c>
      <c r="AC15" s="9">
        <v>0.6</v>
      </c>
      <c r="AD15" s="9">
        <v>1.66E-2</v>
      </c>
      <c r="AE15" s="10">
        <v>1287</v>
      </c>
      <c r="AF15" s="10">
        <v>0.66300000000000003</v>
      </c>
      <c r="AG15" s="46">
        <v>617</v>
      </c>
      <c r="AH15" s="46">
        <v>100</v>
      </c>
      <c r="AI15" s="46"/>
      <c r="AJ15" s="46"/>
      <c r="AK15" s="10">
        <v>0.81899999999999995</v>
      </c>
      <c r="AL15" s="10">
        <v>0.249</v>
      </c>
      <c r="AM15" s="10">
        <v>6.4219999999999999E-2</v>
      </c>
      <c r="AN15" s="10">
        <v>1.95E-2</v>
      </c>
      <c r="AO15" s="10">
        <v>0.66900000000000004</v>
      </c>
      <c r="AP15" s="10">
        <v>1.9099999999999999E-2</v>
      </c>
      <c r="AQ15" s="47">
        <v>4.6979786823803096</v>
      </c>
      <c r="AR15" s="47">
        <v>4.5606358186783602</v>
      </c>
      <c r="AS15" s="47">
        <v>4.1311372737785996</v>
      </c>
      <c r="AT15" s="47">
        <v>4.2124007027801103</v>
      </c>
      <c r="AU15" s="47">
        <v>4.0750722627061098</v>
      </c>
      <c r="AV15" s="47">
        <v>3.6455205149058698</v>
      </c>
      <c r="AW15" s="47">
        <v>4.5197886299541903</v>
      </c>
      <c r="AX15" s="47">
        <v>4.3821972103774502</v>
      </c>
      <c r="AY15" s="47">
        <v>3.95361474169064</v>
      </c>
      <c r="AZ15" s="47">
        <v>2.6821450763738302</v>
      </c>
      <c r="BA15" s="47">
        <v>2.5611013836490502</v>
      </c>
      <c r="BB15" s="47">
        <v>2.0681858617461599</v>
      </c>
      <c r="BC15" s="47">
        <v>2.8649711120376401E-2</v>
      </c>
      <c r="BD15" s="47">
        <v>1.4872926370842501E-2</v>
      </c>
      <c r="BE15" s="47">
        <v>1.2851493848857601E-2</v>
      </c>
      <c r="BF15" s="47">
        <v>-39.485744276951301</v>
      </c>
      <c r="BG15" s="47">
        <v>-39.783282036247499</v>
      </c>
      <c r="BH15" s="47">
        <v>-38.685835185212397</v>
      </c>
      <c r="BI15" s="47">
        <v>-78.023770713759802</v>
      </c>
      <c r="BJ15" s="47">
        <v>-78.663239109951704</v>
      </c>
      <c r="BK15" s="47">
        <v>-76.304394820176199</v>
      </c>
      <c r="BL15" s="47">
        <v>-20.692901634589202</v>
      </c>
      <c r="BM15" s="47">
        <v>-41.634149101617602</v>
      </c>
      <c r="BN15" s="47">
        <v>-40.719550012239999</v>
      </c>
      <c r="BO15" s="47">
        <v>-25.990064033264002</v>
      </c>
      <c r="BP15" s="47">
        <v>-26.347053296703201</v>
      </c>
      <c r="BQ15" s="47">
        <v>-24.879430769230702</v>
      </c>
      <c r="BR15" s="47">
        <v>3.8642905825281599</v>
      </c>
      <c r="BS15" s="47">
        <v>3.9825912378647401</v>
      </c>
      <c r="BT15" s="47">
        <v>3.5462476894639501</v>
      </c>
      <c r="BU15" s="47">
        <v>5.7419058130978602</v>
      </c>
      <c r="BV15" s="47">
        <v>5.9169681164297101</v>
      </c>
      <c r="BW15" s="47">
        <v>5.2712056095905897</v>
      </c>
      <c r="BX15" s="47">
        <v>2.9122579085717701</v>
      </c>
      <c r="BY15" s="47">
        <v>3</v>
      </c>
      <c r="BZ15" s="47">
        <v>2.6768665850673101</v>
      </c>
      <c r="CA15" s="47">
        <v>5.7130977130977101</v>
      </c>
      <c r="CB15" s="47">
        <v>5.8956043956043898</v>
      </c>
      <c r="CC15" s="47">
        <v>5.1452991452991403</v>
      </c>
      <c r="CD15" s="47">
        <v>99.994377938962103</v>
      </c>
      <c r="CE15" s="47">
        <v>31412.3676571508</v>
      </c>
      <c r="CF15" s="47">
        <v>523510.02724446199</v>
      </c>
      <c r="CG15" s="47">
        <v>-118.457232830854</v>
      </c>
      <c r="CH15" s="47">
        <v>-2.9801431781650001</v>
      </c>
      <c r="CI15" s="47">
        <v>-1.1846389294322299</v>
      </c>
      <c r="CJ15" s="47">
        <v>-3.7710380231045001E-3</v>
      </c>
      <c r="CK15" s="47">
        <v>-2.2627500270503499E-4</v>
      </c>
      <c r="CL15" s="47">
        <v>2.80993975228612</v>
      </c>
      <c r="CM15" s="47">
        <v>2.0770906065708199</v>
      </c>
      <c r="CN15" s="47">
        <v>4.7801525276911399</v>
      </c>
      <c r="CO15" s="47">
        <v>3.6886167492430899</v>
      </c>
      <c r="CP15" s="47">
        <v>2.6630481844696798</v>
      </c>
      <c r="CQ15" s="47">
        <v>6.4461226369295099</v>
      </c>
      <c r="CR15" s="47">
        <v>2.3918588293257899</v>
      </c>
      <c r="CS15" s="47">
        <v>33.754361239292898</v>
      </c>
      <c r="CT15" s="47">
        <v>47.5916122708744</v>
      </c>
      <c r="CU15" s="47">
        <v>1.7865714380279301</v>
      </c>
      <c r="CV15" s="47">
        <v>1.4093701019103</v>
      </c>
      <c r="CW15" s="47">
        <v>2.96008670594943</v>
      </c>
      <c r="CX15" s="47">
        <v>-5.1118617007130197E-2</v>
      </c>
      <c r="CY15" s="47">
        <v>-7.34423573870717E-4</v>
      </c>
      <c r="CZ15" s="47">
        <v>-0.18657293548600201</v>
      </c>
      <c r="DA15" s="47">
        <v>-0.39081260177263399</v>
      </c>
      <c r="DB15" s="47">
        <v>3.2797537261682898E-3</v>
      </c>
      <c r="DC15" s="47">
        <v>-1.4504316539812401</v>
      </c>
      <c r="DD15" s="47">
        <v>0.119638054691229</v>
      </c>
      <c r="DE15" s="47">
        <v>1.7982756972059299</v>
      </c>
      <c r="DF15" s="47">
        <v>3.98430228269291</v>
      </c>
      <c r="DG15" s="47">
        <v>-0.28355948944947001</v>
      </c>
      <c r="DH15" s="47">
        <v>-9.2280997733717604E-2</v>
      </c>
      <c r="DI15" s="47">
        <v>-0.87864813034292399</v>
      </c>
      <c r="DJ15" s="47">
        <v>2.0995064847407798</v>
      </c>
      <c r="DK15" s="47">
        <v>1.6385806637593101</v>
      </c>
      <c r="DL15" s="47">
        <v>3.3386727528892401</v>
      </c>
      <c r="DM15" s="47">
        <v>2.65781155720485</v>
      </c>
      <c r="DN15" s="47">
        <v>2.0976461110765801</v>
      </c>
      <c r="DO15" s="47">
        <v>4.1639609935600896</v>
      </c>
      <c r="DP15" s="47">
        <v>1.8352539179095899</v>
      </c>
      <c r="DQ15" s="47">
        <v>-1.33141953286615E-3</v>
      </c>
      <c r="DR15" s="47">
        <v>0.44417060432324801</v>
      </c>
      <c r="DS15" s="47">
        <v>1.35341102251195</v>
      </c>
      <c r="DT15" s="47">
        <v>1.1304051525707399</v>
      </c>
      <c r="DU15" s="47">
        <v>2.0472070623290302</v>
      </c>
      <c r="DV15" s="11">
        <v>92</v>
      </c>
      <c r="DW15" s="12">
        <v>700</v>
      </c>
    </row>
    <row r="16" spans="1:135" x14ac:dyDescent="0.55000000000000004">
      <c r="A16" s="1">
        <v>3</v>
      </c>
      <c r="B16" s="2" t="s">
        <v>2</v>
      </c>
      <c r="C16" s="3">
        <v>10</v>
      </c>
      <c r="D16" s="3">
        <v>2</v>
      </c>
      <c r="E16" s="3">
        <v>98</v>
      </c>
      <c r="F16" s="3">
        <v>69</v>
      </c>
      <c r="G16" s="3">
        <v>31</v>
      </c>
      <c r="H16" s="3">
        <v>3.915</v>
      </c>
      <c r="I16" s="3">
        <v>4.2720000000000002</v>
      </c>
      <c r="J16" s="3">
        <v>7.6</v>
      </c>
      <c r="K16" s="3">
        <v>160</v>
      </c>
      <c r="L16" s="3">
        <v>3.15</v>
      </c>
      <c r="M16" s="4">
        <v>380</v>
      </c>
      <c r="N16" s="5">
        <f t="shared" si="2"/>
        <v>4.0256699999999999</v>
      </c>
      <c r="O16" s="6">
        <f t="shared" ref="O16" si="7">O14/100</f>
        <v>0.48799999999999999</v>
      </c>
      <c r="P16" s="6">
        <v>314</v>
      </c>
      <c r="Q16" s="7">
        <f t="shared" si="3"/>
        <v>153.232</v>
      </c>
      <c r="R16" s="8">
        <v>10</v>
      </c>
      <c r="S16" s="9">
        <v>2420</v>
      </c>
      <c r="T16" s="9">
        <v>1</v>
      </c>
      <c r="U16" s="46">
        <v>400</v>
      </c>
      <c r="V16" s="46">
        <v>100</v>
      </c>
      <c r="W16" s="46"/>
      <c r="X16" s="46"/>
      <c r="Y16" s="9">
        <v>-10.9</v>
      </c>
      <c r="Z16" s="9">
        <v>0.49299999999999999</v>
      </c>
      <c r="AA16" s="9">
        <v>-0.84919999999999995</v>
      </c>
      <c r="AB16" s="9">
        <v>3.6859999999999997E-2</v>
      </c>
      <c r="AC16" s="9">
        <v>0.68200000000000005</v>
      </c>
      <c r="AD16" s="9">
        <v>1.9099999999999999E-2</v>
      </c>
      <c r="AE16" s="10">
        <v>1287</v>
      </c>
      <c r="AF16" s="10">
        <v>0.66300000000000003</v>
      </c>
      <c r="AG16" s="46">
        <v>617</v>
      </c>
      <c r="AH16" s="46">
        <v>100</v>
      </c>
      <c r="AI16" s="46"/>
      <c r="AJ16" s="46"/>
      <c r="AK16" s="10">
        <v>-3.62</v>
      </c>
      <c r="AL16" s="10">
        <v>0.127</v>
      </c>
      <c r="AM16" s="10">
        <v>-0.28360000000000002</v>
      </c>
      <c r="AN16" s="10">
        <v>9.7579999999999993E-3</v>
      </c>
      <c r="AO16" s="10">
        <v>0.69599999999999995</v>
      </c>
      <c r="AP16" s="10">
        <v>2.0500000000000001E-2</v>
      </c>
      <c r="AQ16" s="47">
        <v>4.6979786823803096</v>
      </c>
      <c r="AR16" s="47">
        <v>4.5606358186783602</v>
      </c>
      <c r="AS16" s="47">
        <v>4.1311372737785996</v>
      </c>
      <c r="AT16" s="47">
        <v>4.2124007027801103</v>
      </c>
      <c r="AU16" s="47">
        <v>4.0750722627061098</v>
      </c>
      <c r="AV16" s="47">
        <v>3.6455205149058698</v>
      </c>
      <c r="AW16" s="47">
        <v>4.5197886299541903</v>
      </c>
      <c r="AX16" s="47">
        <v>4.3821972103774502</v>
      </c>
      <c r="AY16" s="47">
        <v>3.95361474169064</v>
      </c>
      <c r="AZ16" s="47">
        <v>2.6821450763738302</v>
      </c>
      <c r="BA16" s="47">
        <v>2.5611013836490502</v>
      </c>
      <c r="BB16" s="47">
        <v>2.0681858617461599</v>
      </c>
      <c r="BC16" s="47">
        <v>2.8649711120376401E-2</v>
      </c>
      <c r="BD16" s="47">
        <v>1.4872926370842501E-2</v>
      </c>
      <c r="BE16" s="47">
        <v>1.2851493848857601E-2</v>
      </c>
      <c r="BF16" s="47">
        <v>-39.485744276951301</v>
      </c>
      <c r="BG16" s="47">
        <v>-39.783282036247499</v>
      </c>
      <c r="BH16" s="47">
        <v>-38.685835185212397</v>
      </c>
      <c r="BI16" s="47">
        <v>-78.023770713759802</v>
      </c>
      <c r="BJ16" s="47">
        <v>-78.663239109951704</v>
      </c>
      <c r="BK16" s="47">
        <v>-76.304394820176199</v>
      </c>
      <c r="BL16" s="47">
        <v>-20.692901634589202</v>
      </c>
      <c r="BM16" s="47">
        <v>-41.634149101617602</v>
      </c>
      <c r="BN16" s="47">
        <v>-40.719550012239999</v>
      </c>
      <c r="BO16" s="47">
        <v>-25.990064033264002</v>
      </c>
      <c r="BP16" s="47">
        <v>-26.347053296703201</v>
      </c>
      <c r="BQ16" s="47">
        <v>-24.879430769230702</v>
      </c>
      <c r="BR16" s="47">
        <v>3.8642905825281599</v>
      </c>
      <c r="BS16" s="47">
        <v>3.9825912378647401</v>
      </c>
      <c r="BT16" s="47">
        <v>3.5462476894639501</v>
      </c>
      <c r="BU16" s="47">
        <v>5.7419058130978602</v>
      </c>
      <c r="BV16" s="47">
        <v>5.9169681164297101</v>
      </c>
      <c r="BW16" s="47">
        <v>5.2712056095905897</v>
      </c>
      <c r="BX16" s="47">
        <v>2.9122579085717701</v>
      </c>
      <c r="BY16" s="47">
        <v>3</v>
      </c>
      <c r="BZ16" s="47">
        <v>2.6768665850673101</v>
      </c>
      <c r="CA16" s="47">
        <v>5.7130977130977101</v>
      </c>
      <c r="CB16" s="47">
        <v>5.8956043956043898</v>
      </c>
      <c r="CC16" s="47">
        <v>5.1452991452991403</v>
      </c>
      <c r="CD16" s="47">
        <v>99.994377938962103</v>
      </c>
      <c r="CE16" s="47">
        <v>31412.3676571508</v>
      </c>
      <c r="CF16" s="47">
        <v>523510.02724446199</v>
      </c>
      <c r="CG16" s="47">
        <v>-118.457232830854</v>
      </c>
      <c r="CH16" s="47">
        <v>-2.9801431781650001</v>
      </c>
      <c r="CI16" s="47">
        <v>-1.1846389294322299</v>
      </c>
      <c r="CJ16" s="47">
        <v>-3.7710380231045001E-3</v>
      </c>
      <c r="CK16" s="47">
        <v>-2.2627500270503499E-4</v>
      </c>
      <c r="CL16" s="47">
        <v>2.80993975228612</v>
      </c>
      <c r="CM16" s="47">
        <v>2.0770906065708199</v>
      </c>
      <c r="CN16" s="47">
        <v>4.7801525276911399</v>
      </c>
      <c r="CO16" s="47">
        <v>3.6886167492430899</v>
      </c>
      <c r="CP16" s="47">
        <v>2.6630481844696798</v>
      </c>
      <c r="CQ16" s="47">
        <v>6.4461226369295099</v>
      </c>
      <c r="CR16" s="47">
        <v>2.3918588293257899</v>
      </c>
      <c r="CS16" s="47">
        <v>33.754361239292898</v>
      </c>
      <c r="CT16" s="47">
        <v>47.5916122708744</v>
      </c>
      <c r="CU16" s="47">
        <v>1.7865714380279301</v>
      </c>
      <c r="CV16" s="47">
        <v>1.4093701019103</v>
      </c>
      <c r="CW16" s="47">
        <v>2.96008670594943</v>
      </c>
      <c r="CX16" s="47">
        <v>-5.1118617007130197E-2</v>
      </c>
      <c r="CY16" s="47">
        <v>-7.34423573870717E-4</v>
      </c>
      <c r="CZ16" s="47">
        <v>-0.18657293548600201</v>
      </c>
      <c r="DA16" s="47">
        <v>-0.39081260177263399</v>
      </c>
      <c r="DB16" s="47">
        <v>3.2797537261682898E-3</v>
      </c>
      <c r="DC16" s="47">
        <v>-1.4504316539812401</v>
      </c>
      <c r="DD16" s="47">
        <v>0.119638054691229</v>
      </c>
      <c r="DE16" s="47">
        <v>1.7982756972059299</v>
      </c>
      <c r="DF16" s="47">
        <v>3.98430228269291</v>
      </c>
      <c r="DG16" s="47">
        <v>-0.28355948944947001</v>
      </c>
      <c r="DH16" s="47">
        <v>-9.2280997733717604E-2</v>
      </c>
      <c r="DI16" s="47">
        <v>-0.87864813034292399</v>
      </c>
      <c r="DJ16" s="47">
        <v>2.0995064847407798</v>
      </c>
      <c r="DK16" s="47">
        <v>1.6385806637593101</v>
      </c>
      <c r="DL16" s="47">
        <v>3.3386727528892401</v>
      </c>
      <c r="DM16" s="47">
        <v>2.65781155720485</v>
      </c>
      <c r="DN16" s="47">
        <v>2.0976461110765801</v>
      </c>
      <c r="DO16" s="47">
        <v>4.1639609935600896</v>
      </c>
      <c r="DP16" s="47">
        <v>1.8352539179095899</v>
      </c>
      <c r="DQ16" s="47">
        <v>-1.33141953286615E-3</v>
      </c>
      <c r="DR16" s="47">
        <v>0.44417060432324801</v>
      </c>
      <c r="DS16" s="47">
        <v>1.35341102251195</v>
      </c>
      <c r="DT16" s="47">
        <v>1.1304051525707399</v>
      </c>
      <c r="DU16" s="47">
        <v>2.0472070623290302</v>
      </c>
      <c r="DV16" s="11">
        <v>110</v>
      </c>
      <c r="DW16" s="12">
        <v>246</v>
      </c>
      <c r="DY16" s="33" t="s">
        <v>199</v>
      </c>
      <c r="DZ16" s="33" t="s">
        <v>211</v>
      </c>
      <c r="EA16" s="31" t="s">
        <v>56</v>
      </c>
      <c r="EB16" s="32" t="s">
        <v>63</v>
      </c>
      <c r="EC16" s="31" t="s">
        <v>57</v>
      </c>
    </row>
    <row r="17" spans="1:133" x14ac:dyDescent="0.55000000000000004">
      <c r="A17" s="1">
        <v>3</v>
      </c>
      <c r="B17" s="2" t="s">
        <v>2</v>
      </c>
      <c r="C17" s="3">
        <v>10</v>
      </c>
      <c r="D17" s="3">
        <v>2</v>
      </c>
      <c r="E17" s="3">
        <v>98</v>
      </c>
      <c r="F17" s="3">
        <v>69</v>
      </c>
      <c r="G17" s="3">
        <v>31</v>
      </c>
      <c r="H17" s="3">
        <v>3.915</v>
      </c>
      <c r="I17" s="3">
        <v>4.2720000000000002</v>
      </c>
      <c r="J17" s="3">
        <v>7.6</v>
      </c>
      <c r="K17" s="3">
        <v>160</v>
      </c>
      <c r="L17" s="3">
        <v>3.15</v>
      </c>
      <c r="M17" s="4">
        <v>380</v>
      </c>
      <c r="N17" s="5">
        <f t="shared" si="2"/>
        <v>4.0256699999999999</v>
      </c>
      <c r="O17" s="6">
        <f t="shared" ref="O17" si="8">O14/1000</f>
        <v>4.8799999999999996E-2</v>
      </c>
      <c r="P17" s="6">
        <v>314</v>
      </c>
      <c r="Q17" s="7">
        <f t="shared" si="3"/>
        <v>15.323199999999998</v>
      </c>
      <c r="R17" s="8">
        <v>1</v>
      </c>
      <c r="S17" s="9">
        <v>2420</v>
      </c>
      <c r="T17" s="9">
        <v>1</v>
      </c>
      <c r="U17" s="46">
        <v>400</v>
      </c>
      <c r="V17" s="46">
        <v>100</v>
      </c>
      <c r="W17" s="46"/>
      <c r="X17" s="46"/>
      <c r="Y17" s="9">
        <v>-14.2</v>
      </c>
      <c r="Z17" s="9">
        <v>0.7</v>
      </c>
      <c r="AA17" s="9">
        <v>-1.111</v>
      </c>
      <c r="AB17" s="9">
        <v>5.45E-2</v>
      </c>
      <c r="AC17" s="9">
        <v>0.70299999999999996</v>
      </c>
      <c r="AD17" s="9">
        <v>1.9800000000000002E-2</v>
      </c>
      <c r="AE17" s="10">
        <v>1287</v>
      </c>
      <c r="AF17" s="10">
        <v>0.66300000000000003</v>
      </c>
      <c r="AG17" s="46">
        <v>617</v>
      </c>
      <c r="AH17" s="46">
        <v>100</v>
      </c>
      <c r="AI17" s="46"/>
      <c r="AJ17" s="46"/>
      <c r="AK17" s="10">
        <v>-11.8</v>
      </c>
      <c r="AL17" s="10">
        <v>7.0699999999999999E-2</v>
      </c>
      <c r="AM17" s="10">
        <v>-0.92179999999999995</v>
      </c>
      <c r="AN17" s="10">
        <v>4.2430000000000002E-3</v>
      </c>
      <c r="AO17" s="10">
        <v>0.66600000000000004</v>
      </c>
      <c r="AP17" s="10">
        <v>1.9800000000000002E-2</v>
      </c>
      <c r="AQ17" s="47">
        <v>4.6979786823803096</v>
      </c>
      <c r="AR17" s="47">
        <v>4.5606358186783602</v>
      </c>
      <c r="AS17" s="47">
        <v>4.1311372737785996</v>
      </c>
      <c r="AT17" s="47">
        <v>4.2124007027801103</v>
      </c>
      <c r="AU17" s="47">
        <v>4.0750722627061098</v>
      </c>
      <c r="AV17" s="47">
        <v>3.6455205149058698</v>
      </c>
      <c r="AW17" s="47">
        <v>4.5197886299541903</v>
      </c>
      <c r="AX17" s="47">
        <v>4.3821972103774502</v>
      </c>
      <c r="AY17" s="47">
        <v>3.95361474169064</v>
      </c>
      <c r="AZ17" s="47">
        <v>2.6821450763738302</v>
      </c>
      <c r="BA17" s="47">
        <v>2.5611013836490502</v>
      </c>
      <c r="BB17" s="47">
        <v>2.0681858617461599</v>
      </c>
      <c r="BC17" s="47">
        <v>2.8649711120376401E-2</v>
      </c>
      <c r="BD17" s="47">
        <v>1.4872926370842501E-2</v>
      </c>
      <c r="BE17" s="47">
        <v>1.2851493848857601E-2</v>
      </c>
      <c r="BF17" s="47">
        <v>-39.485744276951301</v>
      </c>
      <c r="BG17" s="47">
        <v>-39.783282036247499</v>
      </c>
      <c r="BH17" s="47">
        <v>-38.685835185212397</v>
      </c>
      <c r="BI17" s="47">
        <v>-78.023770713759802</v>
      </c>
      <c r="BJ17" s="47">
        <v>-78.663239109951704</v>
      </c>
      <c r="BK17" s="47">
        <v>-76.304394820176199</v>
      </c>
      <c r="BL17" s="47">
        <v>-20.692901634589202</v>
      </c>
      <c r="BM17" s="47">
        <v>-41.634149101617602</v>
      </c>
      <c r="BN17" s="47">
        <v>-40.719550012239999</v>
      </c>
      <c r="BO17" s="47">
        <v>-25.990064033264002</v>
      </c>
      <c r="BP17" s="47">
        <v>-26.347053296703201</v>
      </c>
      <c r="BQ17" s="47">
        <v>-24.879430769230702</v>
      </c>
      <c r="BR17" s="47">
        <v>3.8642905825281599</v>
      </c>
      <c r="BS17" s="47">
        <v>3.9825912378647401</v>
      </c>
      <c r="BT17" s="47">
        <v>3.5462476894639501</v>
      </c>
      <c r="BU17" s="47">
        <v>5.7419058130978602</v>
      </c>
      <c r="BV17" s="47">
        <v>5.9169681164297101</v>
      </c>
      <c r="BW17" s="47">
        <v>5.2712056095905897</v>
      </c>
      <c r="BX17" s="47">
        <v>2.9122579085717701</v>
      </c>
      <c r="BY17" s="47">
        <v>3</v>
      </c>
      <c r="BZ17" s="47">
        <v>2.6768665850673101</v>
      </c>
      <c r="CA17" s="47">
        <v>5.7130977130977101</v>
      </c>
      <c r="CB17" s="47">
        <v>5.8956043956043898</v>
      </c>
      <c r="CC17" s="47">
        <v>5.1452991452991403</v>
      </c>
      <c r="CD17" s="47">
        <v>99.994377938962103</v>
      </c>
      <c r="CE17" s="47">
        <v>31412.3676571508</v>
      </c>
      <c r="CF17" s="47">
        <v>523510.02724446199</v>
      </c>
      <c r="CG17" s="47">
        <v>-118.457232830854</v>
      </c>
      <c r="CH17" s="47">
        <v>-2.9801431781650001</v>
      </c>
      <c r="CI17" s="47">
        <v>-1.1846389294322299</v>
      </c>
      <c r="CJ17" s="47">
        <v>-3.7710380231045001E-3</v>
      </c>
      <c r="CK17" s="47">
        <v>-2.2627500270503499E-4</v>
      </c>
      <c r="CL17" s="47">
        <v>2.80993975228612</v>
      </c>
      <c r="CM17" s="47">
        <v>2.0770906065708199</v>
      </c>
      <c r="CN17" s="47">
        <v>4.7801525276911399</v>
      </c>
      <c r="CO17" s="47">
        <v>3.6886167492430899</v>
      </c>
      <c r="CP17" s="47">
        <v>2.6630481844696798</v>
      </c>
      <c r="CQ17" s="47">
        <v>6.4461226369295099</v>
      </c>
      <c r="CR17" s="47">
        <v>2.3918588293257899</v>
      </c>
      <c r="CS17" s="47">
        <v>33.754361239292898</v>
      </c>
      <c r="CT17" s="47">
        <v>47.5916122708744</v>
      </c>
      <c r="CU17" s="47">
        <v>1.7865714380279301</v>
      </c>
      <c r="CV17" s="47">
        <v>1.4093701019103</v>
      </c>
      <c r="CW17" s="47">
        <v>2.96008670594943</v>
      </c>
      <c r="CX17" s="47">
        <v>-5.1118617007130197E-2</v>
      </c>
      <c r="CY17" s="47">
        <v>-7.34423573870717E-4</v>
      </c>
      <c r="CZ17" s="47">
        <v>-0.18657293548600201</v>
      </c>
      <c r="DA17" s="47">
        <v>-0.39081260177263399</v>
      </c>
      <c r="DB17" s="47">
        <v>3.2797537261682898E-3</v>
      </c>
      <c r="DC17" s="47">
        <v>-1.4504316539812401</v>
      </c>
      <c r="DD17" s="47">
        <v>0.119638054691229</v>
      </c>
      <c r="DE17" s="47">
        <v>1.7982756972059299</v>
      </c>
      <c r="DF17" s="47">
        <v>3.98430228269291</v>
      </c>
      <c r="DG17" s="47">
        <v>-0.28355948944947001</v>
      </c>
      <c r="DH17" s="47">
        <v>-9.2280997733717604E-2</v>
      </c>
      <c r="DI17" s="47">
        <v>-0.87864813034292399</v>
      </c>
      <c r="DJ17" s="47">
        <v>2.0995064847407798</v>
      </c>
      <c r="DK17" s="47">
        <v>1.6385806637593101</v>
      </c>
      <c r="DL17" s="47">
        <v>3.3386727528892401</v>
      </c>
      <c r="DM17" s="47">
        <v>2.65781155720485</v>
      </c>
      <c r="DN17" s="47">
        <v>2.0976461110765801</v>
      </c>
      <c r="DO17" s="47">
        <v>4.1639609935600896</v>
      </c>
      <c r="DP17" s="47">
        <v>1.8352539179095899</v>
      </c>
      <c r="DQ17" s="47">
        <v>-1.33141953286615E-3</v>
      </c>
      <c r="DR17" s="47">
        <v>0.44417060432324801</v>
      </c>
      <c r="DS17" s="47">
        <v>1.35341102251195</v>
      </c>
      <c r="DT17" s="47">
        <v>1.1304051525707399</v>
      </c>
      <c r="DU17" s="47">
        <v>2.0472070623290302</v>
      </c>
      <c r="DV17" s="11">
        <v>104</v>
      </c>
      <c r="DW17" s="12">
        <v>79</v>
      </c>
      <c r="DY17" s="29">
        <v>1</v>
      </c>
      <c r="DZ17" s="2" t="s">
        <v>104</v>
      </c>
      <c r="EA17" s="22" t="s">
        <v>27</v>
      </c>
      <c r="EB17" s="23" t="s">
        <v>61</v>
      </c>
      <c r="EC17" s="2" t="s">
        <v>68</v>
      </c>
    </row>
    <row r="18" spans="1:133" x14ac:dyDescent="0.55000000000000004">
      <c r="A18" s="1">
        <v>4</v>
      </c>
      <c r="B18" s="2" t="s">
        <v>3</v>
      </c>
      <c r="C18" s="3">
        <v>8</v>
      </c>
      <c r="D18" s="3">
        <v>4</v>
      </c>
      <c r="E18" s="3">
        <v>96</v>
      </c>
      <c r="F18" s="3">
        <v>44</v>
      </c>
      <c r="G18" s="3">
        <v>56</v>
      </c>
      <c r="H18" s="3">
        <v>3.9159999999999999</v>
      </c>
      <c r="I18" s="3">
        <v>4.2670000000000003</v>
      </c>
      <c r="J18" s="3">
        <v>7.5</v>
      </c>
      <c r="K18" s="3">
        <v>161</v>
      </c>
      <c r="L18" s="3">
        <v>3.1</v>
      </c>
      <c r="M18" s="4">
        <v>390</v>
      </c>
      <c r="N18" s="5">
        <f t="shared" si="2"/>
        <v>4.1125600000000002</v>
      </c>
      <c r="O18" s="6">
        <v>92.5</v>
      </c>
      <c r="P18" s="6">
        <v>201</v>
      </c>
      <c r="Q18" s="6">
        <f t="shared" si="3"/>
        <v>18592.5</v>
      </c>
      <c r="R18" s="8">
        <v>1000</v>
      </c>
      <c r="S18" s="9">
        <v>2775</v>
      </c>
      <c r="T18" s="9">
        <v>1</v>
      </c>
      <c r="U18" s="46">
        <v>459</v>
      </c>
      <c r="V18" s="46">
        <v>100</v>
      </c>
      <c r="W18" s="46"/>
      <c r="X18" s="46"/>
      <c r="Y18" s="9">
        <v>-5.46</v>
      </c>
      <c r="Z18" s="9">
        <v>0.217</v>
      </c>
      <c r="AA18" s="9">
        <v>-0.42799999999999999</v>
      </c>
      <c r="AB18" s="9">
        <v>1.7229999999999999E-2</v>
      </c>
      <c r="AC18" s="9">
        <v>0.50900000000000001</v>
      </c>
      <c r="AD18" s="9">
        <v>1.06E-2</v>
      </c>
      <c r="AE18" s="10">
        <v>1766</v>
      </c>
      <c r="AF18" s="10">
        <v>0.80100000000000005</v>
      </c>
      <c r="AG18" s="46">
        <v>840</v>
      </c>
      <c r="AH18" s="46">
        <v>93.9</v>
      </c>
      <c r="AI18" s="46">
        <v>164</v>
      </c>
      <c r="AJ18" s="46">
        <v>6.1</v>
      </c>
      <c r="AK18" s="10">
        <v>-4.08</v>
      </c>
      <c r="AL18" s="10">
        <v>2.8299999999999999E-2</v>
      </c>
      <c r="AM18" s="10">
        <v>-0.31969999999999998</v>
      </c>
      <c r="AN18" s="10">
        <v>2.4039999999999999E-3</v>
      </c>
      <c r="AO18" s="10">
        <v>0.52800000000000002</v>
      </c>
      <c r="AP18" s="10">
        <v>1.2E-2</v>
      </c>
      <c r="AQ18" s="47">
        <v>4.40220978004474</v>
      </c>
      <c r="AR18" s="47">
        <v>4.22852867735718</v>
      </c>
      <c r="AS18" s="47">
        <v>3.9202277114569202</v>
      </c>
      <c r="AT18" s="47">
        <v>3.9077874431106099</v>
      </c>
      <c r="AU18" s="47">
        <v>3.7315887651867299</v>
      </c>
      <c r="AV18" s="47">
        <v>3.43088094645289</v>
      </c>
      <c r="AW18" s="47">
        <v>4.2218574354191301</v>
      </c>
      <c r="AX18" s="47">
        <v>4.0494506181315497</v>
      </c>
      <c r="AY18" s="47">
        <v>3.7372721765355399</v>
      </c>
      <c r="AZ18" s="47">
        <v>2.6928469192772302</v>
      </c>
      <c r="BA18" s="47">
        <v>2.51719589794997</v>
      </c>
      <c r="BB18" s="47">
        <v>2.21484384804769</v>
      </c>
      <c r="BC18" s="47">
        <v>5.74592074592074E-2</v>
      </c>
      <c r="BD18" s="47">
        <v>2.8521889900303399E-2</v>
      </c>
      <c r="BE18" s="47">
        <v>2.9155555555555501E-2</v>
      </c>
      <c r="BF18" s="47">
        <v>-38.691915697706399</v>
      </c>
      <c r="BG18" s="47">
        <v>-39.008580110487102</v>
      </c>
      <c r="BH18" s="47">
        <v>-38.047894406392899</v>
      </c>
      <c r="BI18" s="47">
        <v>-77.160826091257107</v>
      </c>
      <c r="BJ18" s="47">
        <v>-78.010870241187106</v>
      </c>
      <c r="BK18" s="47">
        <v>-75.461998516870594</v>
      </c>
      <c r="BL18" s="47">
        <v>-20.413327210655801</v>
      </c>
      <c r="BM18" s="47">
        <v>-41.260905152596699</v>
      </c>
      <c r="BN18" s="47">
        <v>-39.935569694195102</v>
      </c>
      <c r="BO18" s="47">
        <v>-25.611096146044598</v>
      </c>
      <c r="BP18" s="47">
        <v>-26.008438297872299</v>
      </c>
      <c r="BQ18" s="47">
        <v>-24.813989024390199</v>
      </c>
      <c r="BR18" s="47">
        <v>3.8105121400562401</v>
      </c>
      <c r="BS18" s="47">
        <v>3.9568094534711902</v>
      </c>
      <c r="BT18" s="47">
        <v>3.5129776496034602</v>
      </c>
      <c r="BU18" s="47">
        <v>5.6078892048967397</v>
      </c>
      <c r="BV18" s="47">
        <v>5.8335807050092701</v>
      </c>
      <c r="BW18" s="47">
        <v>5.1568409343715196</v>
      </c>
      <c r="BX18" s="47">
        <v>2.8860622787544199</v>
      </c>
      <c r="BY18" s="47">
        <v>3</v>
      </c>
      <c r="BZ18" s="47">
        <v>2.6522614905694901</v>
      </c>
      <c r="CA18" s="47">
        <v>5.5801217038539503</v>
      </c>
      <c r="CB18" s="47">
        <v>5.7993920972644304</v>
      </c>
      <c r="CC18" s="47">
        <v>5.1402439024390203</v>
      </c>
      <c r="CD18" s="47">
        <v>79.998872998311597</v>
      </c>
      <c r="CE18" s="47">
        <v>20105.609511632701</v>
      </c>
      <c r="CF18" s="47">
        <v>268071.01697912603</v>
      </c>
      <c r="CG18" s="47">
        <v>-116.07574709311901</v>
      </c>
      <c r="CH18" s="47">
        <v>-5.3616289158997796</v>
      </c>
      <c r="CI18" s="47">
        <v>-1.4509672791961501</v>
      </c>
      <c r="CJ18" s="47">
        <v>-5.77330157665499E-3</v>
      </c>
      <c r="CK18" s="47">
        <v>-4.3300371819814202E-4</v>
      </c>
      <c r="CL18" s="47">
        <v>4.00766960584851</v>
      </c>
      <c r="CM18" s="47">
        <v>3.1756802974284501</v>
      </c>
      <c r="CN18" s="47">
        <v>5.6997411084931899</v>
      </c>
      <c r="CO18" s="47">
        <v>5.5693880394241102</v>
      </c>
      <c r="CP18" s="47">
        <v>4.4196912212460298</v>
      </c>
      <c r="CQ18" s="47">
        <v>7.8670765266246603</v>
      </c>
      <c r="CR18" s="47">
        <v>3.2883064078820801</v>
      </c>
      <c r="CS18" s="47">
        <v>26.252405772403002</v>
      </c>
      <c r="CT18" s="47">
        <v>37.616437334830302</v>
      </c>
      <c r="CU18" s="47">
        <v>2.70951432832334</v>
      </c>
      <c r="CV18" s="47">
        <v>2.2600514942594199</v>
      </c>
      <c r="CW18" s="47">
        <v>3.6111806234881598</v>
      </c>
      <c r="CX18" s="47">
        <v>-5.5661976759710602E-2</v>
      </c>
      <c r="CY18" s="47">
        <v>-1.4115200249209099E-2</v>
      </c>
      <c r="CZ18" s="47">
        <v>-0.14015839498132099</v>
      </c>
      <c r="DA18" s="47">
        <v>-0.502584246804885</v>
      </c>
      <c r="DB18" s="47">
        <v>-6.0442321559538E-2</v>
      </c>
      <c r="DC18" s="47">
        <v>-1.3862123436059299</v>
      </c>
      <c r="DD18" s="47">
        <v>0.16361360294846</v>
      </c>
      <c r="DE18" s="47">
        <v>2.6042027851016498</v>
      </c>
      <c r="DF18" s="47">
        <v>4.6920905494088698</v>
      </c>
      <c r="DG18" s="47">
        <v>-0.13762077826229599</v>
      </c>
      <c r="DH18" s="47">
        <v>5.9199048852285399E-2</v>
      </c>
      <c r="DI18" s="47">
        <v>-0.53246055338849896</v>
      </c>
      <c r="DJ18" s="47">
        <v>3.02751775290931</v>
      </c>
      <c r="DK18" s="47">
        <v>2.4926112737314798</v>
      </c>
      <c r="DL18" s="47">
        <v>4.1153923215327897</v>
      </c>
      <c r="DM18" s="47">
        <v>4.1182005476180601</v>
      </c>
      <c r="DN18" s="47">
        <v>3.4810046140783499</v>
      </c>
      <c r="DO18" s="47">
        <v>5.3916473706729304</v>
      </c>
      <c r="DP18" s="47">
        <v>2.5273649956745401</v>
      </c>
      <c r="DQ18" s="47">
        <v>6.0153365978619098E-3</v>
      </c>
      <c r="DR18" s="47">
        <v>0.48700605354813298</v>
      </c>
      <c r="DS18" s="47">
        <v>2.0451531363216602</v>
      </c>
      <c r="DT18" s="47">
        <v>1.7447637930505699</v>
      </c>
      <c r="DU18" s="47">
        <v>2.6477634652008399</v>
      </c>
      <c r="DV18" s="11">
        <v>83</v>
      </c>
      <c r="DW18" s="12">
        <v>599</v>
      </c>
      <c r="DY18" s="29">
        <f t="shared" ref="DY18:DY58" si="9">1+DY17</f>
        <v>2</v>
      </c>
      <c r="DZ18" s="2" t="s">
        <v>104</v>
      </c>
      <c r="EA18" s="24" t="s">
        <v>26</v>
      </c>
      <c r="EB18" s="14" t="s">
        <v>61</v>
      </c>
      <c r="EC18" s="2" t="s">
        <v>69</v>
      </c>
    </row>
    <row r="19" spans="1:133" x14ac:dyDescent="0.55000000000000004">
      <c r="A19" s="1">
        <v>4</v>
      </c>
      <c r="B19" s="2" t="s">
        <v>3</v>
      </c>
      <c r="C19" s="3">
        <v>8</v>
      </c>
      <c r="D19" s="3">
        <v>4</v>
      </c>
      <c r="E19" s="3">
        <v>96</v>
      </c>
      <c r="F19" s="3">
        <v>44</v>
      </c>
      <c r="G19" s="3">
        <v>56</v>
      </c>
      <c r="H19" s="3">
        <v>3.9159999999999999</v>
      </c>
      <c r="I19" s="3">
        <v>4.2670000000000003</v>
      </c>
      <c r="J19" s="3">
        <v>7.5</v>
      </c>
      <c r="K19" s="3">
        <v>161</v>
      </c>
      <c r="L19" s="3">
        <v>3.1</v>
      </c>
      <c r="M19" s="4">
        <v>390</v>
      </c>
      <c r="N19" s="5">
        <f t="shared" si="2"/>
        <v>4.1125600000000002</v>
      </c>
      <c r="O19" s="6">
        <f t="shared" ref="O19" si="10">O18/10</f>
        <v>9.25</v>
      </c>
      <c r="P19" s="6">
        <v>201</v>
      </c>
      <c r="Q19" s="7">
        <f t="shared" si="3"/>
        <v>1859.25</v>
      </c>
      <c r="R19" s="8">
        <v>100</v>
      </c>
      <c r="S19" s="9">
        <v>2775</v>
      </c>
      <c r="T19" s="9">
        <v>1</v>
      </c>
      <c r="U19" s="46">
        <v>459</v>
      </c>
      <c r="V19" s="46">
        <v>100</v>
      </c>
      <c r="W19" s="46"/>
      <c r="X19" s="46"/>
      <c r="Y19" s="9">
        <v>-1.33</v>
      </c>
      <c r="Z19" s="9">
        <v>0.36799999999999999</v>
      </c>
      <c r="AA19" s="9">
        <v>-0.10440000000000001</v>
      </c>
      <c r="AB19" s="9">
        <v>2.896E-2</v>
      </c>
      <c r="AC19" s="9">
        <v>0.64900000000000002</v>
      </c>
      <c r="AD19" s="9">
        <v>1.4800000000000001E-2</v>
      </c>
      <c r="AE19" s="10">
        <v>1766</v>
      </c>
      <c r="AF19" s="10">
        <v>0.80100000000000005</v>
      </c>
      <c r="AG19" s="46">
        <v>840</v>
      </c>
      <c r="AH19" s="46">
        <v>93.9</v>
      </c>
      <c r="AI19" s="46">
        <v>164</v>
      </c>
      <c r="AJ19" s="46">
        <v>6.1</v>
      </c>
      <c r="AK19" s="10">
        <v>1.26</v>
      </c>
      <c r="AL19" s="10">
        <v>0.218</v>
      </c>
      <c r="AM19" s="10">
        <v>9.9901000000000004E-2</v>
      </c>
      <c r="AN19" s="10">
        <v>4.0570000000000002E-2</v>
      </c>
      <c r="AO19" s="10">
        <v>0.65700000000000003</v>
      </c>
      <c r="AP19" s="10">
        <v>2.1899999999999999E-2</v>
      </c>
      <c r="AQ19" s="47">
        <v>4.40220978004474</v>
      </c>
      <c r="AR19" s="47">
        <v>4.22852867735718</v>
      </c>
      <c r="AS19" s="47">
        <v>3.9202277114569202</v>
      </c>
      <c r="AT19" s="47">
        <v>3.9077874431106099</v>
      </c>
      <c r="AU19" s="47">
        <v>3.7315887651867299</v>
      </c>
      <c r="AV19" s="47">
        <v>3.43088094645289</v>
      </c>
      <c r="AW19" s="47">
        <v>4.2218574354191301</v>
      </c>
      <c r="AX19" s="47">
        <v>4.0494506181315497</v>
      </c>
      <c r="AY19" s="47">
        <v>3.7372721765355399</v>
      </c>
      <c r="AZ19" s="47">
        <v>2.6928469192772302</v>
      </c>
      <c r="BA19" s="47">
        <v>2.51719589794997</v>
      </c>
      <c r="BB19" s="47">
        <v>2.21484384804769</v>
      </c>
      <c r="BC19" s="47">
        <v>5.74592074592074E-2</v>
      </c>
      <c r="BD19" s="47">
        <v>2.8521889900303399E-2</v>
      </c>
      <c r="BE19" s="47">
        <v>2.9155555555555501E-2</v>
      </c>
      <c r="BF19" s="47">
        <v>-38.691915697706399</v>
      </c>
      <c r="BG19" s="47">
        <v>-39.008580110487102</v>
      </c>
      <c r="BH19" s="47">
        <v>-38.047894406392899</v>
      </c>
      <c r="BI19" s="47">
        <v>-77.160826091257107</v>
      </c>
      <c r="BJ19" s="47">
        <v>-78.010870241187106</v>
      </c>
      <c r="BK19" s="47">
        <v>-75.461998516870594</v>
      </c>
      <c r="BL19" s="47">
        <v>-20.413327210655801</v>
      </c>
      <c r="BM19" s="47">
        <v>-41.260905152596699</v>
      </c>
      <c r="BN19" s="47">
        <v>-39.935569694195102</v>
      </c>
      <c r="BO19" s="47">
        <v>-25.611096146044598</v>
      </c>
      <c r="BP19" s="47">
        <v>-26.008438297872299</v>
      </c>
      <c r="BQ19" s="47">
        <v>-24.813989024390199</v>
      </c>
      <c r="BR19" s="47">
        <v>3.8105121400562401</v>
      </c>
      <c r="BS19" s="47">
        <v>3.9568094534711902</v>
      </c>
      <c r="BT19" s="47">
        <v>3.5129776496034602</v>
      </c>
      <c r="BU19" s="47">
        <v>5.6078892048967397</v>
      </c>
      <c r="BV19" s="47">
        <v>5.8335807050092701</v>
      </c>
      <c r="BW19" s="47">
        <v>5.1568409343715196</v>
      </c>
      <c r="BX19" s="47">
        <v>2.8860622787544199</v>
      </c>
      <c r="BY19" s="47">
        <v>3</v>
      </c>
      <c r="BZ19" s="47">
        <v>2.6522614905694901</v>
      </c>
      <c r="CA19" s="47">
        <v>5.5801217038539503</v>
      </c>
      <c r="CB19" s="47">
        <v>5.7993920972644304</v>
      </c>
      <c r="CC19" s="47">
        <v>5.1402439024390203</v>
      </c>
      <c r="CD19" s="47">
        <v>79.998872998311597</v>
      </c>
      <c r="CE19" s="47">
        <v>20105.609511632701</v>
      </c>
      <c r="CF19" s="47">
        <v>268071.01697912603</v>
      </c>
      <c r="CG19" s="47">
        <v>-116.07574709311901</v>
      </c>
      <c r="CH19" s="47">
        <v>-5.3616289158997796</v>
      </c>
      <c r="CI19" s="47">
        <v>-1.4509672791961501</v>
      </c>
      <c r="CJ19" s="47">
        <v>-5.77330157665499E-3</v>
      </c>
      <c r="CK19" s="47">
        <v>-4.3300371819814202E-4</v>
      </c>
      <c r="CL19" s="47">
        <v>4.00766960584851</v>
      </c>
      <c r="CM19" s="47">
        <v>3.1756802974284501</v>
      </c>
      <c r="CN19" s="47">
        <v>5.6997411084931899</v>
      </c>
      <c r="CO19" s="47">
        <v>5.5693880394241102</v>
      </c>
      <c r="CP19" s="47">
        <v>4.4196912212460298</v>
      </c>
      <c r="CQ19" s="47">
        <v>7.8670765266246603</v>
      </c>
      <c r="CR19" s="47">
        <v>3.2883064078820801</v>
      </c>
      <c r="CS19" s="47">
        <v>26.252405772403002</v>
      </c>
      <c r="CT19" s="47">
        <v>37.616437334830302</v>
      </c>
      <c r="CU19" s="47">
        <v>2.70951432832334</v>
      </c>
      <c r="CV19" s="47">
        <v>2.2600514942594199</v>
      </c>
      <c r="CW19" s="47">
        <v>3.6111806234881598</v>
      </c>
      <c r="CX19" s="47">
        <v>-5.5661976759710602E-2</v>
      </c>
      <c r="CY19" s="47">
        <v>-1.4115200249209099E-2</v>
      </c>
      <c r="CZ19" s="47">
        <v>-0.14015839498132099</v>
      </c>
      <c r="DA19" s="47">
        <v>-0.502584246804885</v>
      </c>
      <c r="DB19" s="47">
        <v>-6.0442321559538E-2</v>
      </c>
      <c r="DC19" s="47">
        <v>-1.3862123436059299</v>
      </c>
      <c r="DD19" s="47">
        <v>0.16361360294846</v>
      </c>
      <c r="DE19" s="47">
        <v>2.6042027851016498</v>
      </c>
      <c r="DF19" s="47">
        <v>4.6920905494088698</v>
      </c>
      <c r="DG19" s="47">
        <v>-0.13762077826229599</v>
      </c>
      <c r="DH19" s="47">
        <v>5.9199048852285399E-2</v>
      </c>
      <c r="DI19" s="47">
        <v>-0.53246055338849896</v>
      </c>
      <c r="DJ19" s="47">
        <v>3.02751775290931</v>
      </c>
      <c r="DK19" s="47">
        <v>2.4926112737314798</v>
      </c>
      <c r="DL19" s="47">
        <v>4.1153923215327897</v>
      </c>
      <c r="DM19" s="47">
        <v>4.1182005476180601</v>
      </c>
      <c r="DN19" s="47">
        <v>3.4810046140783499</v>
      </c>
      <c r="DO19" s="47">
        <v>5.3916473706729304</v>
      </c>
      <c r="DP19" s="47">
        <v>2.5273649956745401</v>
      </c>
      <c r="DQ19" s="47">
        <v>6.0153365978619098E-3</v>
      </c>
      <c r="DR19" s="47">
        <v>0.48700605354813298</v>
      </c>
      <c r="DS19" s="47">
        <v>2.0451531363216602</v>
      </c>
      <c r="DT19" s="47">
        <v>1.7447637930505699</v>
      </c>
      <c r="DU19" s="47">
        <v>2.6477634652008399</v>
      </c>
      <c r="DV19" s="11">
        <v>94</v>
      </c>
      <c r="DW19" s="12">
        <v>519</v>
      </c>
      <c r="DY19" s="29">
        <f t="shared" si="9"/>
        <v>3</v>
      </c>
      <c r="DZ19" s="2" t="s">
        <v>106</v>
      </c>
      <c r="EA19" s="25" t="s">
        <v>33</v>
      </c>
      <c r="EB19" s="14" t="s">
        <v>61</v>
      </c>
      <c r="EC19" s="2" t="s">
        <v>99</v>
      </c>
    </row>
    <row r="20" spans="1:133" x14ac:dyDescent="0.55000000000000004">
      <c r="A20" s="1">
        <v>4</v>
      </c>
      <c r="B20" s="2" t="s">
        <v>3</v>
      </c>
      <c r="C20" s="3">
        <v>8</v>
      </c>
      <c r="D20" s="3">
        <v>4</v>
      </c>
      <c r="E20" s="3">
        <v>96</v>
      </c>
      <c r="F20" s="3">
        <v>44</v>
      </c>
      <c r="G20" s="3">
        <v>56</v>
      </c>
      <c r="H20" s="3">
        <v>3.9159999999999999</v>
      </c>
      <c r="I20" s="3">
        <v>4.2670000000000003</v>
      </c>
      <c r="J20" s="3">
        <v>7.5</v>
      </c>
      <c r="K20" s="3">
        <v>161</v>
      </c>
      <c r="L20" s="3">
        <v>3.1</v>
      </c>
      <c r="M20" s="4">
        <v>390</v>
      </c>
      <c r="N20" s="5">
        <f t="shared" si="2"/>
        <v>4.1125600000000002</v>
      </c>
      <c r="O20" s="6">
        <f t="shared" ref="O20" si="11">O18/100</f>
        <v>0.92500000000000004</v>
      </c>
      <c r="P20" s="6">
        <v>201</v>
      </c>
      <c r="Q20" s="7">
        <f t="shared" si="3"/>
        <v>185.92500000000001</v>
      </c>
      <c r="R20" s="8">
        <v>10</v>
      </c>
      <c r="S20" s="9">
        <v>2775</v>
      </c>
      <c r="T20" s="9">
        <v>1</v>
      </c>
      <c r="U20" s="46">
        <v>459</v>
      </c>
      <c r="V20" s="46">
        <v>100</v>
      </c>
      <c r="W20" s="46"/>
      <c r="X20" s="46"/>
      <c r="Y20" s="9">
        <v>-5.43</v>
      </c>
      <c r="Z20" s="9">
        <v>0.53700000000000003</v>
      </c>
      <c r="AA20" s="9">
        <v>-0.42559999999999998</v>
      </c>
      <c r="AB20" s="9">
        <v>4.1860000000000001E-2</v>
      </c>
      <c r="AC20" s="9">
        <v>0.63300000000000001</v>
      </c>
      <c r="AD20" s="9">
        <v>1.4800000000000001E-2</v>
      </c>
      <c r="AE20" s="10">
        <v>1766</v>
      </c>
      <c r="AF20" s="10">
        <v>0.80100000000000005</v>
      </c>
      <c r="AG20" s="46">
        <v>840</v>
      </c>
      <c r="AH20" s="46">
        <v>93.9</v>
      </c>
      <c r="AI20" s="46">
        <v>164</v>
      </c>
      <c r="AJ20" s="46">
        <v>6.1</v>
      </c>
      <c r="AK20" s="10">
        <v>-0.34799999999999998</v>
      </c>
      <c r="AL20" s="10">
        <v>0.217</v>
      </c>
      <c r="AM20" s="10">
        <v>-2.7279999999999999E-2</v>
      </c>
      <c r="AN20" s="10">
        <v>3.2710000000000003E-2</v>
      </c>
      <c r="AO20" s="10">
        <v>0.68200000000000005</v>
      </c>
      <c r="AP20" s="10">
        <v>1.9800000000000002E-2</v>
      </c>
      <c r="AQ20" s="47">
        <v>4.40220978004474</v>
      </c>
      <c r="AR20" s="47">
        <v>4.22852867735718</v>
      </c>
      <c r="AS20" s="47">
        <v>3.9202277114569202</v>
      </c>
      <c r="AT20" s="47">
        <v>3.9077874431106099</v>
      </c>
      <c r="AU20" s="47">
        <v>3.7315887651867299</v>
      </c>
      <c r="AV20" s="47">
        <v>3.43088094645289</v>
      </c>
      <c r="AW20" s="47">
        <v>4.2218574354191301</v>
      </c>
      <c r="AX20" s="47">
        <v>4.0494506181315497</v>
      </c>
      <c r="AY20" s="47">
        <v>3.7372721765355399</v>
      </c>
      <c r="AZ20" s="47">
        <v>2.6928469192772302</v>
      </c>
      <c r="BA20" s="47">
        <v>2.51719589794997</v>
      </c>
      <c r="BB20" s="47">
        <v>2.21484384804769</v>
      </c>
      <c r="BC20" s="47">
        <v>5.74592074592074E-2</v>
      </c>
      <c r="BD20" s="47">
        <v>2.8521889900303399E-2</v>
      </c>
      <c r="BE20" s="47">
        <v>2.9155555555555501E-2</v>
      </c>
      <c r="BF20" s="47">
        <v>-38.691915697706399</v>
      </c>
      <c r="BG20" s="47">
        <v>-39.008580110487102</v>
      </c>
      <c r="BH20" s="47">
        <v>-38.047894406392899</v>
      </c>
      <c r="BI20" s="47">
        <v>-77.160826091257107</v>
      </c>
      <c r="BJ20" s="47">
        <v>-78.010870241187106</v>
      </c>
      <c r="BK20" s="47">
        <v>-75.461998516870594</v>
      </c>
      <c r="BL20" s="47">
        <v>-20.413327210655801</v>
      </c>
      <c r="BM20" s="47">
        <v>-41.260905152596699</v>
      </c>
      <c r="BN20" s="47">
        <v>-39.935569694195102</v>
      </c>
      <c r="BO20" s="47">
        <v>-25.611096146044598</v>
      </c>
      <c r="BP20" s="47">
        <v>-26.008438297872299</v>
      </c>
      <c r="BQ20" s="47">
        <v>-24.813989024390199</v>
      </c>
      <c r="BR20" s="47">
        <v>3.8105121400562401</v>
      </c>
      <c r="BS20" s="47">
        <v>3.9568094534711902</v>
      </c>
      <c r="BT20" s="47">
        <v>3.5129776496034602</v>
      </c>
      <c r="BU20" s="47">
        <v>5.6078892048967397</v>
      </c>
      <c r="BV20" s="47">
        <v>5.8335807050092701</v>
      </c>
      <c r="BW20" s="47">
        <v>5.1568409343715196</v>
      </c>
      <c r="BX20" s="47">
        <v>2.8860622787544199</v>
      </c>
      <c r="BY20" s="47">
        <v>3</v>
      </c>
      <c r="BZ20" s="47">
        <v>2.6522614905694901</v>
      </c>
      <c r="CA20" s="47">
        <v>5.5801217038539503</v>
      </c>
      <c r="CB20" s="47">
        <v>5.7993920972644304</v>
      </c>
      <c r="CC20" s="47">
        <v>5.1402439024390203</v>
      </c>
      <c r="CD20" s="47">
        <v>79.998872998311597</v>
      </c>
      <c r="CE20" s="47">
        <v>20105.609511632701</v>
      </c>
      <c r="CF20" s="47">
        <v>268071.01697912603</v>
      </c>
      <c r="CG20" s="47">
        <v>-116.07574709311901</v>
      </c>
      <c r="CH20" s="47">
        <v>-5.3616289158997796</v>
      </c>
      <c r="CI20" s="47">
        <v>-1.4509672791961501</v>
      </c>
      <c r="CJ20" s="47">
        <v>-5.77330157665499E-3</v>
      </c>
      <c r="CK20" s="47">
        <v>-4.3300371819814202E-4</v>
      </c>
      <c r="CL20" s="47">
        <v>4.00766960584851</v>
      </c>
      <c r="CM20" s="47">
        <v>3.1756802974284501</v>
      </c>
      <c r="CN20" s="47">
        <v>5.6997411084931899</v>
      </c>
      <c r="CO20" s="47">
        <v>5.5693880394241102</v>
      </c>
      <c r="CP20" s="47">
        <v>4.4196912212460298</v>
      </c>
      <c r="CQ20" s="47">
        <v>7.8670765266246603</v>
      </c>
      <c r="CR20" s="47">
        <v>3.2883064078820801</v>
      </c>
      <c r="CS20" s="47">
        <v>26.252405772403002</v>
      </c>
      <c r="CT20" s="47">
        <v>37.616437334830302</v>
      </c>
      <c r="CU20" s="47">
        <v>2.70951432832334</v>
      </c>
      <c r="CV20" s="47">
        <v>2.2600514942594199</v>
      </c>
      <c r="CW20" s="47">
        <v>3.6111806234881598</v>
      </c>
      <c r="CX20" s="47">
        <v>-5.5661976759710602E-2</v>
      </c>
      <c r="CY20" s="47">
        <v>-1.4115200249209099E-2</v>
      </c>
      <c r="CZ20" s="47">
        <v>-0.14015839498132099</v>
      </c>
      <c r="DA20" s="47">
        <v>-0.502584246804885</v>
      </c>
      <c r="DB20" s="47">
        <v>-6.0442321559538E-2</v>
      </c>
      <c r="DC20" s="47">
        <v>-1.3862123436059299</v>
      </c>
      <c r="DD20" s="47">
        <v>0.16361360294846</v>
      </c>
      <c r="DE20" s="47">
        <v>2.6042027851016498</v>
      </c>
      <c r="DF20" s="47">
        <v>4.6920905494088698</v>
      </c>
      <c r="DG20" s="47">
        <v>-0.13762077826229599</v>
      </c>
      <c r="DH20" s="47">
        <v>5.9199048852285399E-2</v>
      </c>
      <c r="DI20" s="47">
        <v>-0.53246055338849896</v>
      </c>
      <c r="DJ20" s="47">
        <v>3.02751775290931</v>
      </c>
      <c r="DK20" s="47">
        <v>2.4926112737314798</v>
      </c>
      <c r="DL20" s="47">
        <v>4.1153923215327897</v>
      </c>
      <c r="DM20" s="47">
        <v>4.1182005476180601</v>
      </c>
      <c r="DN20" s="47">
        <v>3.4810046140783499</v>
      </c>
      <c r="DO20" s="47">
        <v>5.3916473706729304</v>
      </c>
      <c r="DP20" s="47">
        <v>2.5273649956745401</v>
      </c>
      <c r="DQ20" s="47">
        <v>6.0153365978619098E-3</v>
      </c>
      <c r="DR20" s="47">
        <v>0.48700605354813298</v>
      </c>
      <c r="DS20" s="47">
        <v>2.0451531363216602</v>
      </c>
      <c r="DT20" s="47">
        <v>1.7447637930505699</v>
      </c>
      <c r="DU20" s="47">
        <v>2.6477634652008399</v>
      </c>
      <c r="DV20" s="11">
        <v>95</v>
      </c>
      <c r="DW20" s="12">
        <v>304</v>
      </c>
      <c r="DY20" s="29">
        <f t="shared" si="9"/>
        <v>4</v>
      </c>
      <c r="DZ20" s="2" t="s">
        <v>106</v>
      </c>
      <c r="EA20" s="25" t="s">
        <v>28</v>
      </c>
      <c r="EB20" s="14" t="s">
        <v>61</v>
      </c>
      <c r="EC20" s="2" t="s">
        <v>73</v>
      </c>
    </row>
    <row r="21" spans="1:133" x14ac:dyDescent="0.55000000000000004">
      <c r="A21" s="1">
        <v>4</v>
      </c>
      <c r="B21" s="2" t="s">
        <v>3</v>
      </c>
      <c r="C21" s="3">
        <v>8</v>
      </c>
      <c r="D21" s="3">
        <v>4</v>
      </c>
      <c r="E21" s="3">
        <v>96</v>
      </c>
      <c r="F21" s="3">
        <v>44</v>
      </c>
      <c r="G21" s="3">
        <v>56</v>
      </c>
      <c r="H21" s="3">
        <v>3.9159999999999999</v>
      </c>
      <c r="I21" s="3">
        <v>4.2670000000000003</v>
      </c>
      <c r="J21" s="3">
        <v>7.5</v>
      </c>
      <c r="K21" s="3">
        <v>161</v>
      </c>
      <c r="L21" s="3">
        <v>3.1</v>
      </c>
      <c r="M21" s="4">
        <v>390</v>
      </c>
      <c r="N21" s="5">
        <f t="shared" si="2"/>
        <v>4.1125600000000002</v>
      </c>
      <c r="O21" s="6">
        <f t="shared" ref="O21" si="12">O18/1000</f>
        <v>9.2499999999999999E-2</v>
      </c>
      <c r="P21" s="6">
        <v>201</v>
      </c>
      <c r="Q21" s="7">
        <f t="shared" si="3"/>
        <v>18.592500000000001</v>
      </c>
      <c r="R21" s="8">
        <v>1</v>
      </c>
      <c r="S21" s="9">
        <v>2775</v>
      </c>
      <c r="T21" s="9">
        <v>1</v>
      </c>
      <c r="U21" s="46">
        <v>459</v>
      </c>
      <c r="V21" s="46">
        <v>100</v>
      </c>
      <c r="W21" s="46"/>
      <c r="X21" s="46"/>
      <c r="Y21" s="9">
        <v>-9.44</v>
      </c>
      <c r="Z21" s="9">
        <v>0.92</v>
      </c>
      <c r="AA21" s="9">
        <v>-0.73929999999999996</v>
      </c>
      <c r="AB21" s="9">
        <v>0.14949999999999999</v>
      </c>
      <c r="AC21" s="9">
        <v>0.63900000000000001</v>
      </c>
      <c r="AD21" s="9">
        <v>1.41E-2</v>
      </c>
      <c r="AE21" s="10">
        <v>1766</v>
      </c>
      <c r="AF21" s="10">
        <v>0.80100000000000005</v>
      </c>
      <c r="AG21" s="46">
        <v>840</v>
      </c>
      <c r="AH21" s="46">
        <v>93.9</v>
      </c>
      <c r="AI21" s="46">
        <v>164</v>
      </c>
      <c r="AJ21" s="46">
        <v>6.1</v>
      </c>
      <c r="AK21" s="10">
        <v>-11.4</v>
      </c>
      <c r="AL21" s="10">
        <v>1.2E-2</v>
      </c>
      <c r="AM21" s="10">
        <v>-0.89710000000000001</v>
      </c>
      <c r="AN21" s="10">
        <v>1.294E-2</v>
      </c>
      <c r="AO21" s="10">
        <v>0.69399999999999995</v>
      </c>
      <c r="AP21" s="10">
        <v>2.3300000000000001E-2</v>
      </c>
      <c r="AQ21" s="47">
        <v>4.40220978004474</v>
      </c>
      <c r="AR21" s="47">
        <v>4.22852867735718</v>
      </c>
      <c r="AS21" s="47">
        <v>3.9202277114569202</v>
      </c>
      <c r="AT21" s="47">
        <v>3.9077874431106099</v>
      </c>
      <c r="AU21" s="47">
        <v>3.7315887651867299</v>
      </c>
      <c r="AV21" s="47">
        <v>3.43088094645289</v>
      </c>
      <c r="AW21" s="47">
        <v>4.2218574354191301</v>
      </c>
      <c r="AX21" s="47">
        <v>4.0494506181315497</v>
      </c>
      <c r="AY21" s="47">
        <v>3.7372721765355399</v>
      </c>
      <c r="AZ21" s="47">
        <v>2.6928469192772302</v>
      </c>
      <c r="BA21" s="47">
        <v>2.51719589794997</v>
      </c>
      <c r="BB21" s="47">
        <v>2.21484384804769</v>
      </c>
      <c r="BC21" s="47">
        <v>5.74592074592074E-2</v>
      </c>
      <c r="BD21" s="47">
        <v>2.8521889900303399E-2</v>
      </c>
      <c r="BE21" s="47">
        <v>2.9155555555555501E-2</v>
      </c>
      <c r="BF21" s="47">
        <v>-38.691915697706399</v>
      </c>
      <c r="BG21" s="47">
        <v>-39.008580110487102</v>
      </c>
      <c r="BH21" s="47">
        <v>-38.047894406392899</v>
      </c>
      <c r="BI21" s="47">
        <v>-77.160826091257107</v>
      </c>
      <c r="BJ21" s="47">
        <v>-78.010870241187106</v>
      </c>
      <c r="BK21" s="47">
        <v>-75.461998516870594</v>
      </c>
      <c r="BL21" s="47">
        <v>-20.413327210655801</v>
      </c>
      <c r="BM21" s="47">
        <v>-41.260905152596699</v>
      </c>
      <c r="BN21" s="47">
        <v>-39.935569694195102</v>
      </c>
      <c r="BO21" s="47">
        <v>-25.611096146044598</v>
      </c>
      <c r="BP21" s="47">
        <v>-26.008438297872299</v>
      </c>
      <c r="BQ21" s="47">
        <v>-24.813989024390199</v>
      </c>
      <c r="BR21" s="47">
        <v>3.8105121400562401</v>
      </c>
      <c r="BS21" s="47">
        <v>3.9568094534711902</v>
      </c>
      <c r="BT21" s="47">
        <v>3.5129776496034602</v>
      </c>
      <c r="BU21" s="47">
        <v>5.6078892048967397</v>
      </c>
      <c r="BV21" s="47">
        <v>5.8335807050092701</v>
      </c>
      <c r="BW21" s="47">
        <v>5.1568409343715196</v>
      </c>
      <c r="BX21" s="47">
        <v>2.8860622787544199</v>
      </c>
      <c r="BY21" s="47">
        <v>3</v>
      </c>
      <c r="BZ21" s="47">
        <v>2.6522614905694901</v>
      </c>
      <c r="CA21" s="47">
        <v>5.5801217038539503</v>
      </c>
      <c r="CB21" s="47">
        <v>5.7993920972644304</v>
      </c>
      <c r="CC21" s="47">
        <v>5.1402439024390203</v>
      </c>
      <c r="CD21" s="47">
        <v>79.998872998311597</v>
      </c>
      <c r="CE21" s="47">
        <v>20105.609511632701</v>
      </c>
      <c r="CF21" s="47">
        <v>268071.01697912603</v>
      </c>
      <c r="CG21" s="47">
        <v>-116.07574709311901</v>
      </c>
      <c r="CH21" s="47">
        <v>-5.3616289158997796</v>
      </c>
      <c r="CI21" s="47">
        <v>-1.4509672791961501</v>
      </c>
      <c r="CJ21" s="47">
        <v>-5.77330157665499E-3</v>
      </c>
      <c r="CK21" s="47">
        <v>-4.3300371819814202E-4</v>
      </c>
      <c r="CL21" s="47">
        <v>4.00766960584851</v>
      </c>
      <c r="CM21" s="47">
        <v>3.1756802974284501</v>
      </c>
      <c r="CN21" s="47">
        <v>5.6997411084931899</v>
      </c>
      <c r="CO21" s="47">
        <v>5.5693880394241102</v>
      </c>
      <c r="CP21" s="47">
        <v>4.4196912212460298</v>
      </c>
      <c r="CQ21" s="47">
        <v>7.8670765266246603</v>
      </c>
      <c r="CR21" s="47">
        <v>3.2883064078820801</v>
      </c>
      <c r="CS21" s="47">
        <v>26.252405772403002</v>
      </c>
      <c r="CT21" s="47">
        <v>37.616437334830302</v>
      </c>
      <c r="CU21" s="47">
        <v>2.70951432832334</v>
      </c>
      <c r="CV21" s="47">
        <v>2.2600514942594199</v>
      </c>
      <c r="CW21" s="47">
        <v>3.6111806234881598</v>
      </c>
      <c r="CX21" s="47">
        <v>-5.5661976759710602E-2</v>
      </c>
      <c r="CY21" s="47">
        <v>-1.4115200249209099E-2</v>
      </c>
      <c r="CZ21" s="47">
        <v>-0.14015839498132099</v>
      </c>
      <c r="DA21" s="47">
        <v>-0.502584246804885</v>
      </c>
      <c r="DB21" s="47">
        <v>-6.0442321559538E-2</v>
      </c>
      <c r="DC21" s="47">
        <v>-1.3862123436059299</v>
      </c>
      <c r="DD21" s="47">
        <v>0.16361360294846</v>
      </c>
      <c r="DE21" s="47">
        <v>2.6042027851016498</v>
      </c>
      <c r="DF21" s="47">
        <v>4.6920905494088698</v>
      </c>
      <c r="DG21" s="47">
        <v>-0.13762077826229599</v>
      </c>
      <c r="DH21" s="47">
        <v>5.9199048852285399E-2</v>
      </c>
      <c r="DI21" s="47">
        <v>-0.53246055338849896</v>
      </c>
      <c r="DJ21" s="47">
        <v>3.02751775290931</v>
      </c>
      <c r="DK21" s="47">
        <v>2.4926112737314798</v>
      </c>
      <c r="DL21" s="47">
        <v>4.1153923215327897</v>
      </c>
      <c r="DM21" s="47">
        <v>4.1182005476180601</v>
      </c>
      <c r="DN21" s="47">
        <v>3.4810046140783499</v>
      </c>
      <c r="DO21" s="47">
        <v>5.3916473706729304</v>
      </c>
      <c r="DP21" s="47">
        <v>2.5273649956745401</v>
      </c>
      <c r="DQ21" s="47">
        <v>6.0153365978619098E-3</v>
      </c>
      <c r="DR21" s="47">
        <v>0.48700605354813298</v>
      </c>
      <c r="DS21" s="47">
        <v>2.0451531363216602</v>
      </c>
      <c r="DT21" s="47">
        <v>1.7447637930505699</v>
      </c>
      <c r="DU21" s="47">
        <v>2.6477634652008399</v>
      </c>
      <c r="DV21" s="11">
        <v>95</v>
      </c>
      <c r="DW21" s="12">
        <v>63</v>
      </c>
      <c r="DY21" s="29">
        <f t="shared" si="9"/>
        <v>5</v>
      </c>
      <c r="DZ21" s="2" t="s">
        <v>106</v>
      </c>
      <c r="EA21" s="25" t="s">
        <v>29</v>
      </c>
      <c r="EB21" s="14" t="s">
        <v>61</v>
      </c>
      <c r="EC21" s="2" t="s">
        <v>72</v>
      </c>
    </row>
    <row r="22" spans="1:133" x14ac:dyDescent="0.55000000000000004">
      <c r="A22" s="1">
        <v>5</v>
      </c>
      <c r="B22" s="2" t="s">
        <v>4</v>
      </c>
      <c r="C22" s="3">
        <v>5</v>
      </c>
      <c r="D22" s="3">
        <v>6</v>
      </c>
      <c r="E22" s="3">
        <v>94</v>
      </c>
      <c r="F22" s="3">
        <v>31</v>
      </c>
      <c r="G22" s="3">
        <v>69</v>
      </c>
      <c r="H22" s="3">
        <v>3.9180000000000001</v>
      </c>
      <c r="I22" s="3">
        <v>4.2619999999999996</v>
      </c>
      <c r="J22" s="3">
        <v>7</v>
      </c>
      <c r="K22" s="3">
        <v>163</v>
      </c>
      <c r="L22" s="3">
        <v>3</v>
      </c>
      <c r="M22" s="4">
        <v>412</v>
      </c>
      <c r="N22" s="5">
        <f t="shared" si="2"/>
        <v>4.1553599999999991</v>
      </c>
      <c r="O22" s="6">
        <v>374</v>
      </c>
      <c r="P22" s="6">
        <v>79</v>
      </c>
      <c r="Q22" s="6">
        <f t="shared" si="3"/>
        <v>29546</v>
      </c>
      <c r="R22" s="8">
        <v>1000</v>
      </c>
      <c r="S22" s="9">
        <v>2568</v>
      </c>
      <c r="T22" s="9">
        <v>1</v>
      </c>
      <c r="U22" s="46">
        <v>679</v>
      </c>
      <c r="V22" s="46">
        <v>100</v>
      </c>
      <c r="W22" s="46"/>
      <c r="X22" s="46"/>
      <c r="Y22" s="9">
        <v>-7.05</v>
      </c>
      <c r="Z22" s="9">
        <v>0.72799999999999998</v>
      </c>
      <c r="AA22" s="9">
        <v>-0.55279999999999996</v>
      </c>
      <c r="AB22" s="9">
        <v>5.6989999999999999E-2</v>
      </c>
      <c r="AC22" s="9">
        <v>0.49299999999999999</v>
      </c>
      <c r="AD22" s="9">
        <v>8.4899999999999993E-3</v>
      </c>
      <c r="AE22" s="10">
        <v>2319</v>
      </c>
      <c r="AF22" s="10">
        <v>0.66200000000000003</v>
      </c>
      <c r="AG22" s="46">
        <v>1011</v>
      </c>
      <c r="AH22" s="46">
        <v>100</v>
      </c>
      <c r="AI22" s="46"/>
      <c r="AJ22" s="46"/>
      <c r="AK22" s="10">
        <v>-5.09</v>
      </c>
      <c r="AL22" s="10">
        <v>0.35199999999999998</v>
      </c>
      <c r="AM22" s="10">
        <v>-0.39900000000000002</v>
      </c>
      <c r="AN22" s="10">
        <v>4.2779999999999999E-2</v>
      </c>
      <c r="AO22" s="10">
        <v>0.52600000000000002</v>
      </c>
      <c r="AP22" s="10">
        <v>1.2E-2</v>
      </c>
      <c r="AQ22" s="47">
        <v>3.7826875682349601</v>
      </c>
      <c r="AR22" s="47">
        <v>3.4900990050632998</v>
      </c>
      <c r="AS22" s="47">
        <v>3.47304880508853</v>
      </c>
      <c r="AT22" s="47">
        <v>3.2789821168654401</v>
      </c>
      <c r="AU22" s="47">
        <v>2.98452731334379</v>
      </c>
      <c r="AV22" s="47">
        <v>2.9712758487381001</v>
      </c>
      <c r="AW22" s="47">
        <v>3.6001012556913898</v>
      </c>
      <c r="AX22" s="47">
        <v>3.3083509485867202</v>
      </c>
      <c r="AY22" s="47">
        <v>3.2895889525425899</v>
      </c>
      <c r="AZ22" s="47">
        <v>2.2552725051032998</v>
      </c>
      <c r="BA22" s="47">
        <v>1.96378782734555</v>
      </c>
      <c r="BB22" s="47">
        <v>1.94448267215016</v>
      </c>
      <c r="BC22" s="47">
        <v>8.6496876501681794E-2</v>
      </c>
      <c r="BD22" s="47">
        <v>4.3273753527751598E-2</v>
      </c>
      <c r="BE22" s="47">
        <v>4.3222003929273001E-2</v>
      </c>
      <c r="BF22" s="47">
        <v>-37.790319714662701</v>
      </c>
      <c r="BG22" s="47">
        <v>-38.283606072468302</v>
      </c>
      <c r="BH22" s="47">
        <v>-37.277281985195103</v>
      </c>
      <c r="BI22" s="47">
        <v>-76.007033508679399</v>
      </c>
      <c r="BJ22" s="47">
        <v>-77.155631917098503</v>
      </c>
      <c r="BK22" s="47">
        <v>-74.822848183760598</v>
      </c>
      <c r="BL22" s="47">
        <v>-20.126763091411298</v>
      </c>
      <c r="BM22" s="47">
        <v>-40.851693382497501</v>
      </c>
      <c r="BN22" s="47">
        <v>-39.628951190965097</v>
      </c>
      <c r="BO22" s="47">
        <v>-24.936483888888802</v>
      </c>
      <c r="BP22" s="47">
        <v>-25.361623913043399</v>
      </c>
      <c r="BQ22" s="47">
        <v>-24.4920193181818</v>
      </c>
      <c r="BR22" s="47">
        <v>3.7008081807685902</v>
      </c>
      <c r="BS22" s="47">
        <v>3.9307667421546402</v>
      </c>
      <c r="BT22" s="47">
        <v>3.46164199192462</v>
      </c>
      <c r="BU22" s="47">
        <v>5.3955812730141997</v>
      </c>
      <c r="BV22" s="47">
        <v>5.7316062176165801</v>
      </c>
      <c r="BW22" s="47">
        <v>5.0491452991452901</v>
      </c>
      <c r="BX22" s="47">
        <v>2.8174284279256598</v>
      </c>
      <c r="BY22" s="47">
        <v>3</v>
      </c>
      <c r="BZ22" s="47">
        <v>2.6267967145790498</v>
      </c>
      <c r="CA22" s="47">
        <v>5.3444444444444397</v>
      </c>
      <c r="CB22" s="47">
        <v>5.6195652173913002</v>
      </c>
      <c r="CC22" s="47">
        <v>5.0568181818181799</v>
      </c>
      <c r="CD22" s="47">
        <v>49.981581434780502</v>
      </c>
      <c r="CE22" s="47">
        <v>7848.1897077333497</v>
      </c>
      <c r="CF22" s="47">
        <v>65377.4888321135</v>
      </c>
      <c r="CG22" s="47">
        <v>-113.370959143988</v>
      </c>
      <c r="CH22" s="47">
        <v>-8.0664168650307708</v>
      </c>
      <c r="CI22" s="47">
        <v>-2.2682547428380699</v>
      </c>
      <c r="CJ22" s="47">
        <v>-1.44454916822762E-2</v>
      </c>
      <c r="CK22" s="47">
        <v>-1.73409779373936E-3</v>
      </c>
      <c r="CL22" s="47">
        <v>5.1032414630584704</v>
      </c>
      <c r="CM22" s="47">
        <v>4.1226699631627097</v>
      </c>
      <c r="CN22" s="47">
        <v>6.1230754153390299</v>
      </c>
      <c r="CO22" s="47">
        <v>7.2724391868415097</v>
      </c>
      <c r="CP22" s="47">
        <v>5.9700369839119896</v>
      </c>
      <c r="CQ22" s="47">
        <v>8.6151935947763096</v>
      </c>
      <c r="CR22" s="47">
        <v>4.1349599280119502</v>
      </c>
      <c r="CS22" s="47">
        <v>14.989855082824899</v>
      </c>
      <c r="CT22" s="47">
        <v>22.639767334193301</v>
      </c>
      <c r="CU22" s="47">
        <v>3.6146425721900002</v>
      </c>
      <c r="CV22" s="47">
        <v>3.1618983712108801</v>
      </c>
      <c r="CW22" s="47">
        <v>4.0879660550318198</v>
      </c>
      <c r="CX22" s="47">
        <v>-8.5374314953441097E-2</v>
      </c>
      <c r="CY22" s="47">
        <v>-4.1356795088086902E-3</v>
      </c>
      <c r="CZ22" s="47">
        <v>-0.169865775976105</v>
      </c>
      <c r="DA22" s="47">
        <v>-0.63965060562462395</v>
      </c>
      <c r="DB22" s="47">
        <v>-2.7348656404238E-2</v>
      </c>
      <c r="DC22" s="47">
        <v>-1.27092344857085</v>
      </c>
      <c r="DD22" s="47">
        <v>0.18430873605995099</v>
      </c>
      <c r="DE22" s="47">
        <v>3.2896718370253102</v>
      </c>
      <c r="DF22" s="47">
        <v>5.0175656657259404</v>
      </c>
      <c r="DG22" s="47">
        <v>-0.197589207005718</v>
      </c>
      <c r="DH22" s="47">
        <v>0.19999499210310001</v>
      </c>
      <c r="DI22" s="47">
        <v>-0.61324541516493702</v>
      </c>
      <c r="DJ22" s="47">
        <v>3.8815306296337502</v>
      </c>
      <c r="DK22" s="47">
        <v>3.2392735116818998</v>
      </c>
      <c r="DL22" s="47">
        <v>4.5495039646234003</v>
      </c>
      <c r="DM22" s="47">
        <v>5.4321784088080403</v>
      </c>
      <c r="DN22" s="47">
        <v>4.6951571405275203</v>
      </c>
      <c r="DO22" s="47">
        <v>6.1920347377510998</v>
      </c>
      <c r="DP22" s="47">
        <v>3.1943203466346102</v>
      </c>
      <c r="DQ22" s="47">
        <v>-2.3556888914076E-3</v>
      </c>
      <c r="DR22" s="47">
        <v>0.37921399291368002</v>
      </c>
      <c r="DS22" s="47">
        <v>2.7075857334797702</v>
      </c>
      <c r="DT22" s="47">
        <v>2.4611487706051398</v>
      </c>
      <c r="DU22" s="47">
        <v>2.9652243764850699</v>
      </c>
      <c r="DV22" s="11">
        <v>28</v>
      </c>
      <c r="DW22" s="12">
        <v>793</v>
      </c>
      <c r="DY22" s="29">
        <f t="shared" si="9"/>
        <v>6</v>
      </c>
      <c r="DZ22" s="2" t="s">
        <v>106</v>
      </c>
      <c r="EA22" s="25" t="s">
        <v>12</v>
      </c>
      <c r="EB22" s="14" t="s">
        <v>61</v>
      </c>
      <c r="EC22" s="2" t="s">
        <v>35</v>
      </c>
    </row>
    <row r="23" spans="1:133" x14ac:dyDescent="0.55000000000000004">
      <c r="A23" s="1">
        <v>5</v>
      </c>
      <c r="B23" s="2" t="s">
        <v>4</v>
      </c>
      <c r="C23" s="3">
        <v>5</v>
      </c>
      <c r="D23" s="3">
        <v>6</v>
      </c>
      <c r="E23" s="3">
        <v>94</v>
      </c>
      <c r="F23" s="3">
        <v>31</v>
      </c>
      <c r="G23" s="3">
        <v>69</v>
      </c>
      <c r="H23" s="3">
        <v>3.9180000000000001</v>
      </c>
      <c r="I23" s="3">
        <v>4.2619999999999996</v>
      </c>
      <c r="J23" s="3">
        <v>7</v>
      </c>
      <c r="K23" s="3">
        <v>163</v>
      </c>
      <c r="L23" s="3">
        <v>3</v>
      </c>
      <c r="M23" s="4">
        <v>412</v>
      </c>
      <c r="N23" s="5">
        <f t="shared" si="2"/>
        <v>4.1553599999999991</v>
      </c>
      <c r="O23" s="6">
        <f t="shared" ref="O23" si="13">O22/10</f>
        <v>37.4</v>
      </c>
      <c r="P23" s="6">
        <v>79</v>
      </c>
      <c r="Q23" s="7">
        <f t="shared" si="3"/>
        <v>2954.6</v>
      </c>
      <c r="R23" s="8">
        <v>100</v>
      </c>
      <c r="S23" s="9">
        <v>2568</v>
      </c>
      <c r="T23" s="9">
        <v>1</v>
      </c>
      <c r="U23" s="46">
        <v>679</v>
      </c>
      <c r="V23" s="46">
        <v>100</v>
      </c>
      <c r="W23" s="46"/>
      <c r="X23" s="46"/>
      <c r="Y23" s="9">
        <v>-3.47</v>
      </c>
      <c r="Z23" s="9">
        <v>0.29699999999999999</v>
      </c>
      <c r="AA23" s="9">
        <v>-0.27189999999999998</v>
      </c>
      <c r="AB23" s="9">
        <v>2.3189999999999999E-2</v>
      </c>
      <c r="AC23" s="9">
        <v>0.59</v>
      </c>
      <c r="AD23" s="9">
        <v>1.2699999999999999E-2</v>
      </c>
      <c r="AE23" s="10">
        <v>2319</v>
      </c>
      <c r="AF23" s="10">
        <v>0.66200000000000003</v>
      </c>
      <c r="AG23" s="46">
        <v>1011</v>
      </c>
      <c r="AH23" s="46">
        <v>100</v>
      </c>
      <c r="AI23" s="46"/>
      <c r="AJ23" s="46"/>
      <c r="AK23" s="10">
        <v>1.1200000000000001</v>
      </c>
      <c r="AL23" s="10">
        <v>8.4900000000000003E-2</v>
      </c>
      <c r="AM23" s="10">
        <v>8.8069999999999996E-2</v>
      </c>
      <c r="AN23" s="10">
        <v>6.5620000000000001E-3</v>
      </c>
      <c r="AO23" s="10">
        <v>0.64100000000000001</v>
      </c>
      <c r="AP23" s="10">
        <v>0.23300000000000001</v>
      </c>
      <c r="AQ23" s="47">
        <v>3.7826875682349601</v>
      </c>
      <c r="AR23" s="47">
        <v>3.4900990050632998</v>
      </c>
      <c r="AS23" s="47">
        <v>3.47304880508853</v>
      </c>
      <c r="AT23" s="47">
        <v>3.2789821168654401</v>
      </c>
      <c r="AU23" s="47">
        <v>2.98452731334379</v>
      </c>
      <c r="AV23" s="47">
        <v>2.9712758487381001</v>
      </c>
      <c r="AW23" s="47">
        <v>3.6001012556913898</v>
      </c>
      <c r="AX23" s="47">
        <v>3.3083509485867202</v>
      </c>
      <c r="AY23" s="47">
        <v>3.2895889525425899</v>
      </c>
      <c r="AZ23" s="47">
        <v>2.2552725051032998</v>
      </c>
      <c r="BA23" s="47">
        <v>1.96378782734555</v>
      </c>
      <c r="BB23" s="47">
        <v>1.94448267215016</v>
      </c>
      <c r="BC23" s="47">
        <v>8.6496876501681794E-2</v>
      </c>
      <c r="BD23" s="47">
        <v>4.3273753527751598E-2</v>
      </c>
      <c r="BE23" s="47">
        <v>4.3222003929273001E-2</v>
      </c>
      <c r="BF23" s="47">
        <v>-37.790319714662701</v>
      </c>
      <c r="BG23" s="47">
        <v>-38.283606072468302</v>
      </c>
      <c r="BH23" s="47">
        <v>-37.277281985195103</v>
      </c>
      <c r="BI23" s="47">
        <v>-76.007033508679399</v>
      </c>
      <c r="BJ23" s="47">
        <v>-77.155631917098503</v>
      </c>
      <c r="BK23" s="47">
        <v>-74.822848183760598</v>
      </c>
      <c r="BL23" s="47">
        <v>-20.126763091411298</v>
      </c>
      <c r="BM23" s="47">
        <v>-40.851693382497501</v>
      </c>
      <c r="BN23" s="47">
        <v>-39.628951190965097</v>
      </c>
      <c r="BO23" s="47">
        <v>-24.936483888888802</v>
      </c>
      <c r="BP23" s="47">
        <v>-25.361623913043399</v>
      </c>
      <c r="BQ23" s="47">
        <v>-24.4920193181818</v>
      </c>
      <c r="BR23" s="47">
        <v>3.7008081807685902</v>
      </c>
      <c r="BS23" s="47">
        <v>3.9307667421546402</v>
      </c>
      <c r="BT23" s="47">
        <v>3.46164199192462</v>
      </c>
      <c r="BU23" s="47">
        <v>5.3955812730141997</v>
      </c>
      <c r="BV23" s="47">
        <v>5.7316062176165801</v>
      </c>
      <c r="BW23" s="47">
        <v>5.0491452991452901</v>
      </c>
      <c r="BX23" s="47">
        <v>2.8174284279256598</v>
      </c>
      <c r="BY23" s="47">
        <v>3</v>
      </c>
      <c r="BZ23" s="47">
        <v>2.6267967145790498</v>
      </c>
      <c r="CA23" s="47">
        <v>5.3444444444444397</v>
      </c>
      <c r="CB23" s="47">
        <v>5.6195652173913002</v>
      </c>
      <c r="CC23" s="47">
        <v>5.0568181818181799</v>
      </c>
      <c r="CD23" s="47">
        <v>49.981581434780502</v>
      </c>
      <c r="CE23" s="47">
        <v>7848.1897077333497</v>
      </c>
      <c r="CF23" s="47">
        <v>65377.4888321135</v>
      </c>
      <c r="CG23" s="47">
        <v>-113.370959143988</v>
      </c>
      <c r="CH23" s="47">
        <v>-8.0664168650307708</v>
      </c>
      <c r="CI23" s="47">
        <v>-2.2682547428380699</v>
      </c>
      <c r="CJ23" s="47">
        <v>-1.44454916822762E-2</v>
      </c>
      <c r="CK23" s="47">
        <v>-1.73409779373936E-3</v>
      </c>
      <c r="CL23" s="47">
        <v>5.1032414630584704</v>
      </c>
      <c r="CM23" s="47">
        <v>4.1226699631627097</v>
      </c>
      <c r="CN23" s="47">
        <v>6.1230754153390299</v>
      </c>
      <c r="CO23" s="47">
        <v>7.2724391868415097</v>
      </c>
      <c r="CP23" s="47">
        <v>5.9700369839119896</v>
      </c>
      <c r="CQ23" s="47">
        <v>8.6151935947763096</v>
      </c>
      <c r="CR23" s="47">
        <v>4.1349599280119502</v>
      </c>
      <c r="CS23" s="47">
        <v>14.989855082824899</v>
      </c>
      <c r="CT23" s="47">
        <v>22.639767334193301</v>
      </c>
      <c r="CU23" s="47">
        <v>3.6146425721900002</v>
      </c>
      <c r="CV23" s="47">
        <v>3.1618983712108801</v>
      </c>
      <c r="CW23" s="47">
        <v>4.0879660550318198</v>
      </c>
      <c r="CX23" s="47">
        <v>-8.5374314953441097E-2</v>
      </c>
      <c r="CY23" s="47">
        <v>-4.1356795088086902E-3</v>
      </c>
      <c r="CZ23" s="47">
        <v>-0.169865775976105</v>
      </c>
      <c r="DA23" s="47">
        <v>-0.63965060562462395</v>
      </c>
      <c r="DB23" s="47">
        <v>-2.7348656404238E-2</v>
      </c>
      <c r="DC23" s="47">
        <v>-1.27092344857085</v>
      </c>
      <c r="DD23" s="47">
        <v>0.18430873605995099</v>
      </c>
      <c r="DE23" s="47">
        <v>3.2896718370253102</v>
      </c>
      <c r="DF23" s="47">
        <v>5.0175656657259404</v>
      </c>
      <c r="DG23" s="47">
        <v>-0.197589207005718</v>
      </c>
      <c r="DH23" s="47">
        <v>0.19999499210310001</v>
      </c>
      <c r="DI23" s="47">
        <v>-0.61324541516493702</v>
      </c>
      <c r="DJ23" s="47">
        <v>3.8815306296337502</v>
      </c>
      <c r="DK23" s="47">
        <v>3.2392735116818998</v>
      </c>
      <c r="DL23" s="47">
        <v>4.5495039646234003</v>
      </c>
      <c r="DM23" s="47">
        <v>5.4321784088080403</v>
      </c>
      <c r="DN23" s="47">
        <v>4.6951571405275203</v>
      </c>
      <c r="DO23" s="47">
        <v>6.1920347377510998</v>
      </c>
      <c r="DP23" s="47">
        <v>3.1943203466346102</v>
      </c>
      <c r="DQ23" s="47">
        <v>-2.3556888914076E-3</v>
      </c>
      <c r="DR23" s="47">
        <v>0.37921399291368002</v>
      </c>
      <c r="DS23" s="47">
        <v>2.7075857334797702</v>
      </c>
      <c r="DT23" s="47">
        <v>2.4611487706051398</v>
      </c>
      <c r="DU23" s="47">
        <v>2.9652243764850699</v>
      </c>
      <c r="DV23" s="11">
        <v>53</v>
      </c>
      <c r="DW23" s="12">
        <v>771</v>
      </c>
      <c r="DY23" s="29">
        <f t="shared" si="9"/>
        <v>7</v>
      </c>
      <c r="DZ23" s="2" t="s">
        <v>106</v>
      </c>
      <c r="EA23" s="25" t="s">
        <v>11</v>
      </c>
      <c r="EB23" s="14" t="s">
        <v>61</v>
      </c>
      <c r="EC23" s="2" t="s">
        <v>35</v>
      </c>
    </row>
    <row r="24" spans="1:133" x14ac:dyDescent="0.55000000000000004">
      <c r="A24" s="1">
        <v>5</v>
      </c>
      <c r="B24" s="2" t="s">
        <v>4</v>
      </c>
      <c r="C24" s="3">
        <v>5</v>
      </c>
      <c r="D24" s="3">
        <v>6</v>
      </c>
      <c r="E24" s="3">
        <v>94</v>
      </c>
      <c r="F24" s="3">
        <v>31</v>
      </c>
      <c r="G24" s="3">
        <v>69</v>
      </c>
      <c r="H24" s="3">
        <v>3.9180000000000001</v>
      </c>
      <c r="I24" s="3">
        <v>4.2619999999999996</v>
      </c>
      <c r="J24" s="3">
        <v>7</v>
      </c>
      <c r="K24" s="3">
        <v>163</v>
      </c>
      <c r="L24" s="3">
        <v>3</v>
      </c>
      <c r="M24" s="4">
        <v>412</v>
      </c>
      <c r="N24" s="5">
        <f t="shared" si="2"/>
        <v>4.1553599999999991</v>
      </c>
      <c r="O24" s="6">
        <f t="shared" ref="O24" si="14">O22/100</f>
        <v>3.74</v>
      </c>
      <c r="P24" s="6">
        <v>79</v>
      </c>
      <c r="Q24" s="7">
        <f t="shared" si="3"/>
        <v>295.46000000000004</v>
      </c>
      <c r="R24" s="8">
        <v>10</v>
      </c>
      <c r="S24" s="9">
        <v>2568</v>
      </c>
      <c r="T24" s="9">
        <v>1</v>
      </c>
      <c r="U24" s="46">
        <v>679</v>
      </c>
      <c r="V24" s="46">
        <v>100</v>
      </c>
      <c r="W24" s="46"/>
      <c r="X24" s="46"/>
      <c r="Y24" s="9">
        <v>-8.68</v>
      </c>
      <c r="Z24" s="9">
        <v>0.60799999999999998</v>
      </c>
      <c r="AA24" s="9">
        <v>-0.68049999999999999</v>
      </c>
      <c r="AB24" s="9">
        <v>4.759E-2</v>
      </c>
      <c r="AC24" s="9">
        <v>0.66100000000000003</v>
      </c>
      <c r="AD24" s="9">
        <v>1.4800000000000001E-2</v>
      </c>
      <c r="AE24" s="10">
        <v>2319</v>
      </c>
      <c r="AF24" s="10">
        <v>0.66200000000000003</v>
      </c>
      <c r="AG24" s="46">
        <v>1011</v>
      </c>
      <c r="AH24" s="46">
        <v>100</v>
      </c>
      <c r="AI24" s="46"/>
      <c r="AJ24" s="46"/>
      <c r="AK24" s="10">
        <v>-1.25</v>
      </c>
      <c r="AL24" s="10">
        <v>0.34599999999999997</v>
      </c>
      <c r="AM24" s="10">
        <v>-9.8489999999999994E-2</v>
      </c>
      <c r="AN24" s="10">
        <v>2.7300000000000001E-2</v>
      </c>
      <c r="AO24" s="10">
        <v>0.68300000000000005</v>
      </c>
      <c r="AP24" s="10">
        <v>1.9800000000000002E-2</v>
      </c>
      <c r="AQ24" s="47">
        <v>3.7826875682349601</v>
      </c>
      <c r="AR24" s="47">
        <v>3.4900990050632998</v>
      </c>
      <c r="AS24" s="47">
        <v>3.47304880508853</v>
      </c>
      <c r="AT24" s="47">
        <v>3.2789821168654401</v>
      </c>
      <c r="AU24" s="47">
        <v>2.98452731334379</v>
      </c>
      <c r="AV24" s="47">
        <v>2.9712758487381001</v>
      </c>
      <c r="AW24" s="47">
        <v>3.6001012556913898</v>
      </c>
      <c r="AX24" s="47">
        <v>3.3083509485867202</v>
      </c>
      <c r="AY24" s="47">
        <v>3.2895889525425899</v>
      </c>
      <c r="AZ24" s="47">
        <v>2.2552725051032998</v>
      </c>
      <c r="BA24" s="47">
        <v>1.96378782734555</v>
      </c>
      <c r="BB24" s="47">
        <v>1.94448267215016</v>
      </c>
      <c r="BC24" s="47">
        <v>8.6496876501681794E-2</v>
      </c>
      <c r="BD24" s="47">
        <v>4.3273753527751598E-2</v>
      </c>
      <c r="BE24" s="47">
        <v>4.3222003929273001E-2</v>
      </c>
      <c r="BF24" s="47">
        <v>-37.790319714662701</v>
      </c>
      <c r="BG24" s="47">
        <v>-38.283606072468302</v>
      </c>
      <c r="BH24" s="47">
        <v>-37.277281985195103</v>
      </c>
      <c r="BI24" s="47">
        <v>-76.007033508679399</v>
      </c>
      <c r="BJ24" s="47">
        <v>-77.155631917098503</v>
      </c>
      <c r="BK24" s="47">
        <v>-74.822848183760598</v>
      </c>
      <c r="BL24" s="47">
        <v>-20.126763091411298</v>
      </c>
      <c r="BM24" s="47">
        <v>-40.851693382497501</v>
      </c>
      <c r="BN24" s="47">
        <v>-39.628951190965097</v>
      </c>
      <c r="BO24" s="47">
        <v>-24.936483888888802</v>
      </c>
      <c r="BP24" s="47">
        <v>-25.361623913043399</v>
      </c>
      <c r="BQ24" s="47">
        <v>-24.4920193181818</v>
      </c>
      <c r="BR24" s="47">
        <v>3.7008081807685902</v>
      </c>
      <c r="BS24" s="47">
        <v>3.9307667421546402</v>
      </c>
      <c r="BT24" s="47">
        <v>3.46164199192462</v>
      </c>
      <c r="BU24" s="47">
        <v>5.3955812730141997</v>
      </c>
      <c r="BV24" s="47">
        <v>5.7316062176165801</v>
      </c>
      <c r="BW24" s="47">
        <v>5.0491452991452901</v>
      </c>
      <c r="BX24" s="47">
        <v>2.8174284279256598</v>
      </c>
      <c r="BY24" s="47">
        <v>3</v>
      </c>
      <c r="BZ24" s="47">
        <v>2.6267967145790498</v>
      </c>
      <c r="CA24" s="47">
        <v>5.3444444444444397</v>
      </c>
      <c r="CB24" s="47">
        <v>5.6195652173913002</v>
      </c>
      <c r="CC24" s="47">
        <v>5.0568181818181799</v>
      </c>
      <c r="CD24" s="47">
        <v>49.981581434780502</v>
      </c>
      <c r="CE24" s="47">
        <v>7848.1897077333497</v>
      </c>
      <c r="CF24" s="47">
        <v>65377.4888321135</v>
      </c>
      <c r="CG24" s="47">
        <v>-113.370959143988</v>
      </c>
      <c r="CH24" s="47">
        <v>-8.0664168650307708</v>
      </c>
      <c r="CI24" s="47">
        <v>-2.2682547428380699</v>
      </c>
      <c r="CJ24" s="47">
        <v>-1.44454916822762E-2</v>
      </c>
      <c r="CK24" s="47">
        <v>-1.73409779373936E-3</v>
      </c>
      <c r="CL24" s="47">
        <v>5.1032414630584704</v>
      </c>
      <c r="CM24" s="47">
        <v>4.1226699631627097</v>
      </c>
      <c r="CN24" s="47">
        <v>6.1230754153390299</v>
      </c>
      <c r="CO24" s="47">
        <v>7.2724391868415097</v>
      </c>
      <c r="CP24" s="47">
        <v>5.9700369839119896</v>
      </c>
      <c r="CQ24" s="47">
        <v>8.6151935947763096</v>
      </c>
      <c r="CR24" s="47">
        <v>4.1349599280119502</v>
      </c>
      <c r="CS24" s="47">
        <v>14.989855082824899</v>
      </c>
      <c r="CT24" s="47">
        <v>22.639767334193301</v>
      </c>
      <c r="CU24" s="47">
        <v>3.6146425721900002</v>
      </c>
      <c r="CV24" s="47">
        <v>3.1618983712108801</v>
      </c>
      <c r="CW24" s="47">
        <v>4.0879660550318198</v>
      </c>
      <c r="CX24" s="47">
        <v>-8.5374314953441097E-2</v>
      </c>
      <c r="CY24" s="47">
        <v>-4.1356795088086902E-3</v>
      </c>
      <c r="CZ24" s="47">
        <v>-0.169865775976105</v>
      </c>
      <c r="DA24" s="47">
        <v>-0.63965060562462395</v>
      </c>
      <c r="DB24" s="47">
        <v>-2.7348656404238E-2</v>
      </c>
      <c r="DC24" s="47">
        <v>-1.27092344857085</v>
      </c>
      <c r="DD24" s="47">
        <v>0.18430873605995099</v>
      </c>
      <c r="DE24" s="47">
        <v>3.2896718370253102</v>
      </c>
      <c r="DF24" s="47">
        <v>5.0175656657259404</v>
      </c>
      <c r="DG24" s="47">
        <v>-0.197589207005718</v>
      </c>
      <c r="DH24" s="47">
        <v>0.19999499210310001</v>
      </c>
      <c r="DI24" s="47">
        <v>-0.61324541516493702</v>
      </c>
      <c r="DJ24" s="47">
        <v>3.8815306296337502</v>
      </c>
      <c r="DK24" s="47">
        <v>3.2392735116818998</v>
      </c>
      <c r="DL24" s="47">
        <v>4.5495039646234003</v>
      </c>
      <c r="DM24" s="47">
        <v>5.4321784088080403</v>
      </c>
      <c r="DN24" s="47">
        <v>4.6951571405275203</v>
      </c>
      <c r="DO24" s="47">
        <v>6.1920347377510998</v>
      </c>
      <c r="DP24" s="47">
        <v>3.1943203466346102</v>
      </c>
      <c r="DQ24" s="47">
        <v>-2.3556888914076E-3</v>
      </c>
      <c r="DR24" s="47">
        <v>0.37921399291368002</v>
      </c>
      <c r="DS24" s="47">
        <v>2.7075857334797702</v>
      </c>
      <c r="DT24" s="47">
        <v>2.4611487706051398</v>
      </c>
      <c r="DU24" s="47">
        <v>2.9652243764850699</v>
      </c>
      <c r="DV24" s="11">
        <v>49</v>
      </c>
      <c r="DW24" s="12">
        <v>389</v>
      </c>
      <c r="DY24" s="29">
        <f t="shared" si="9"/>
        <v>8</v>
      </c>
      <c r="DZ24" s="2" t="s">
        <v>106</v>
      </c>
      <c r="EA24" s="25" t="s">
        <v>31</v>
      </c>
      <c r="EB24" s="14" t="s">
        <v>61</v>
      </c>
      <c r="EC24" s="2" t="s">
        <v>36</v>
      </c>
    </row>
    <row r="25" spans="1:133" x14ac:dyDescent="0.55000000000000004">
      <c r="A25" s="1">
        <v>5</v>
      </c>
      <c r="B25" s="2" t="s">
        <v>4</v>
      </c>
      <c r="C25" s="3">
        <v>5</v>
      </c>
      <c r="D25" s="3">
        <v>6</v>
      </c>
      <c r="E25" s="3">
        <v>94</v>
      </c>
      <c r="F25" s="3">
        <v>31</v>
      </c>
      <c r="G25" s="3">
        <v>69</v>
      </c>
      <c r="H25" s="3">
        <v>3.9180000000000001</v>
      </c>
      <c r="I25" s="3">
        <v>4.2619999999999996</v>
      </c>
      <c r="J25" s="3">
        <v>7</v>
      </c>
      <c r="K25" s="3">
        <v>163</v>
      </c>
      <c r="L25" s="3">
        <v>3</v>
      </c>
      <c r="M25" s="4">
        <v>412</v>
      </c>
      <c r="N25" s="5">
        <f t="shared" si="2"/>
        <v>4.1553599999999991</v>
      </c>
      <c r="O25" s="6">
        <f t="shared" ref="O25" si="15">O22/1000</f>
        <v>0.374</v>
      </c>
      <c r="P25" s="6">
        <v>79</v>
      </c>
      <c r="Q25" s="7">
        <f t="shared" si="3"/>
        <v>29.545999999999999</v>
      </c>
      <c r="R25" s="8">
        <v>1</v>
      </c>
      <c r="S25" s="9">
        <v>2568</v>
      </c>
      <c r="T25" s="9">
        <v>1</v>
      </c>
      <c r="U25" s="46">
        <v>679</v>
      </c>
      <c r="V25" s="46">
        <v>100</v>
      </c>
      <c r="W25" s="46"/>
      <c r="X25" s="46"/>
      <c r="Y25" s="9">
        <v>-13.6</v>
      </c>
      <c r="Z25" s="9">
        <v>7.0699999999999999E-2</v>
      </c>
      <c r="AA25" s="9">
        <v>-1.0640000000000001</v>
      </c>
      <c r="AB25" s="9">
        <v>8.4849999999999995E-3</v>
      </c>
      <c r="AC25" s="9">
        <v>0.66300000000000003</v>
      </c>
      <c r="AD25" s="9">
        <v>1.4800000000000001E-2</v>
      </c>
      <c r="AE25" s="10">
        <v>2319</v>
      </c>
      <c r="AF25" s="10">
        <v>0.66200000000000003</v>
      </c>
      <c r="AG25" s="46">
        <v>1011</v>
      </c>
      <c r="AH25" s="46">
        <v>100</v>
      </c>
      <c r="AI25" s="46"/>
      <c r="AJ25" s="46"/>
      <c r="AK25" s="10">
        <v>-11.4</v>
      </c>
      <c r="AL25" s="10">
        <v>7.0699999999999999E-2</v>
      </c>
      <c r="AM25" s="10">
        <v>-0.89600000000000002</v>
      </c>
      <c r="AN25" s="10">
        <v>5.8690000000000001E-3</v>
      </c>
      <c r="AO25" s="10">
        <v>0.629</v>
      </c>
      <c r="AP25" s="10">
        <v>1.84E-2</v>
      </c>
      <c r="AQ25" s="47">
        <v>3.7826875682349601</v>
      </c>
      <c r="AR25" s="47">
        <v>3.4900990050632998</v>
      </c>
      <c r="AS25" s="47">
        <v>3.47304880508853</v>
      </c>
      <c r="AT25" s="47">
        <v>3.2789821168654401</v>
      </c>
      <c r="AU25" s="47">
        <v>2.98452731334379</v>
      </c>
      <c r="AV25" s="47">
        <v>2.9712758487381001</v>
      </c>
      <c r="AW25" s="47">
        <v>3.6001012556913898</v>
      </c>
      <c r="AX25" s="47">
        <v>3.3083509485867202</v>
      </c>
      <c r="AY25" s="47">
        <v>3.2895889525425899</v>
      </c>
      <c r="AZ25" s="47">
        <v>2.2552725051032998</v>
      </c>
      <c r="BA25" s="47">
        <v>1.96378782734555</v>
      </c>
      <c r="BB25" s="47">
        <v>1.94448267215016</v>
      </c>
      <c r="BC25" s="47">
        <v>8.6496876501681794E-2</v>
      </c>
      <c r="BD25" s="47">
        <v>4.3273753527751598E-2</v>
      </c>
      <c r="BE25" s="47">
        <v>4.3222003929273001E-2</v>
      </c>
      <c r="BF25" s="47">
        <v>-37.790319714662701</v>
      </c>
      <c r="BG25" s="47">
        <v>-38.283606072468302</v>
      </c>
      <c r="BH25" s="47">
        <v>-37.277281985195103</v>
      </c>
      <c r="BI25" s="47">
        <v>-76.007033508679399</v>
      </c>
      <c r="BJ25" s="47">
        <v>-77.155631917098503</v>
      </c>
      <c r="BK25" s="47">
        <v>-74.822848183760598</v>
      </c>
      <c r="BL25" s="47">
        <v>-20.126763091411298</v>
      </c>
      <c r="BM25" s="47">
        <v>-40.851693382497501</v>
      </c>
      <c r="BN25" s="47">
        <v>-39.628951190965097</v>
      </c>
      <c r="BO25" s="47">
        <v>-24.936483888888802</v>
      </c>
      <c r="BP25" s="47">
        <v>-25.361623913043399</v>
      </c>
      <c r="BQ25" s="47">
        <v>-24.4920193181818</v>
      </c>
      <c r="BR25" s="47">
        <v>3.7008081807685902</v>
      </c>
      <c r="BS25" s="47">
        <v>3.9307667421546402</v>
      </c>
      <c r="BT25" s="47">
        <v>3.46164199192462</v>
      </c>
      <c r="BU25" s="47">
        <v>5.3955812730141997</v>
      </c>
      <c r="BV25" s="47">
        <v>5.7316062176165801</v>
      </c>
      <c r="BW25" s="47">
        <v>5.0491452991452901</v>
      </c>
      <c r="BX25" s="47">
        <v>2.8174284279256598</v>
      </c>
      <c r="BY25" s="47">
        <v>3</v>
      </c>
      <c r="BZ25" s="47">
        <v>2.6267967145790498</v>
      </c>
      <c r="CA25" s="47">
        <v>5.3444444444444397</v>
      </c>
      <c r="CB25" s="47">
        <v>5.6195652173913002</v>
      </c>
      <c r="CC25" s="47">
        <v>5.0568181818181799</v>
      </c>
      <c r="CD25" s="47">
        <v>49.981581434780502</v>
      </c>
      <c r="CE25" s="47">
        <v>7848.1897077333497</v>
      </c>
      <c r="CF25" s="47">
        <v>65377.4888321135</v>
      </c>
      <c r="CG25" s="47">
        <v>-113.370959143988</v>
      </c>
      <c r="CH25" s="47">
        <v>-8.0664168650307708</v>
      </c>
      <c r="CI25" s="47">
        <v>-2.2682547428380699</v>
      </c>
      <c r="CJ25" s="47">
        <v>-1.44454916822762E-2</v>
      </c>
      <c r="CK25" s="47">
        <v>-1.73409779373936E-3</v>
      </c>
      <c r="CL25" s="47">
        <v>5.1032414630584704</v>
      </c>
      <c r="CM25" s="47">
        <v>4.1226699631627097</v>
      </c>
      <c r="CN25" s="47">
        <v>6.1230754153390299</v>
      </c>
      <c r="CO25" s="47">
        <v>7.2724391868415097</v>
      </c>
      <c r="CP25" s="47">
        <v>5.9700369839119896</v>
      </c>
      <c r="CQ25" s="47">
        <v>8.6151935947763096</v>
      </c>
      <c r="CR25" s="47">
        <v>4.1349599280119502</v>
      </c>
      <c r="CS25" s="47">
        <v>14.989855082824899</v>
      </c>
      <c r="CT25" s="47">
        <v>22.639767334193301</v>
      </c>
      <c r="CU25" s="47">
        <v>3.6146425721900002</v>
      </c>
      <c r="CV25" s="47">
        <v>3.1618983712108801</v>
      </c>
      <c r="CW25" s="47">
        <v>4.0879660550318198</v>
      </c>
      <c r="CX25" s="47">
        <v>-8.5374314953441097E-2</v>
      </c>
      <c r="CY25" s="47">
        <v>-4.1356795088086902E-3</v>
      </c>
      <c r="CZ25" s="47">
        <v>-0.169865775976105</v>
      </c>
      <c r="DA25" s="47">
        <v>-0.63965060562462395</v>
      </c>
      <c r="DB25" s="47">
        <v>-2.7348656404238E-2</v>
      </c>
      <c r="DC25" s="47">
        <v>-1.27092344857085</v>
      </c>
      <c r="DD25" s="47">
        <v>0.18430873605995099</v>
      </c>
      <c r="DE25" s="47">
        <v>3.2896718370253102</v>
      </c>
      <c r="DF25" s="47">
        <v>5.0175656657259404</v>
      </c>
      <c r="DG25" s="47">
        <v>-0.197589207005718</v>
      </c>
      <c r="DH25" s="47">
        <v>0.19999499210310001</v>
      </c>
      <c r="DI25" s="47">
        <v>-0.61324541516493702</v>
      </c>
      <c r="DJ25" s="47">
        <v>3.8815306296337502</v>
      </c>
      <c r="DK25" s="47">
        <v>3.2392735116818998</v>
      </c>
      <c r="DL25" s="47">
        <v>4.5495039646234003</v>
      </c>
      <c r="DM25" s="47">
        <v>5.4321784088080403</v>
      </c>
      <c r="DN25" s="47">
        <v>4.6951571405275203</v>
      </c>
      <c r="DO25" s="47">
        <v>6.1920347377510998</v>
      </c>
      <c r="DP25" s="47">
        <v>3.1943203466346102</v>
      </c>
      <c r="DQ25" s="47">
        <v>-2.3556888914076E-3</v>
      </c>
      <c r="DR25" s="47">
        <v>0.37921399291368002</v>
      </c>
      <c r="DS25" s="47">
        <v>2.7075857334797702</v>
      </c>
      <c r="DT25" s="47">
        <v>2.4611487706051398</v>
      </c>
      <c r="DU25" s="47">
        <v>2.9652243764850699</v>
      </c>
      <c r="DV25" s="11">
        <v>87</v>
      </c>
      <c r="DW25" s="12">
        <v>204</v>
      </c>
      <c r="DY25" s="29">
        <f t="shared" si="9"/>
        <v>9</v>
      </c>
      <c r="DZ25" s="2" t="s">
        <v>106</v>
      </c>
      <c r="EA25" s="25" t="s">
        <v>30</v>
      </c>
      <c r="EB25" s="14" t="s">
        <v>61</v>
      </c>
      <c r="EC25" s="2" t="s">
        <v>36</v>
      </c>
    </row>
    <row r="26" spans="1:133" x14ac:dyDescent="0.55000000000000004">
      <c r="A26" s="1">
        <v>6</v>
      </c>
      <c r="B26" s="2" t="s">
        <v>5</v>
      </c>
      <c r="C26" s="3">
        <v>5</v>
      </c>
      <c r="D26" s="3">
        <v>8</v>
      </c>
      <c r="E26" s="3">
        <v>92</v>
      </c>
      <c r="F26" s="3">
        <v>19</v>
      </c>
      <c r="G26" s="3">
        <v>81</v>
      </c>
      <c r="H26" s="3">
        <v>3.9220000000000002</v>
      </c>
      <c r="I26" s="3">
        <v>4.2610000000000001</v>
      </c>
      <c r="J26" s="3">
        <v>6</v>
      </c>
      <c r="K26" s="3">
        <v>167</v>
      </c>
      <c r="L26" s="3">
        <v>2.9</v>
      </c>
      <c r="M26" s="4">
        <v>425</v>
      </c>
      <c r="N26" s="5">
        <f t="shared" si="2"/>
        <v>4.1965900000000005</v>
      </c>
      <c r="O26" s="6">
        <v>368</v>
      </c>
      <c r="P26" s="6">
        <v>79</v>
      </c>
      <c r="Q26" s="6">
        <f t="shared" si="3"/>
        <v>29072</v>
      </c>
      <c r="R26" s="8">
        <v>1000</v>
      </c>
      <c r="S26" s="9">
        <v>1067</v>
      </c>
      <c r="T26" s="9">
        <v>0.73799999999999999</v>
      </c>
      <c r="U26" s="46">
        <v>525</v>
      </c>
      <c r="V26" s="46">
        <v>100</v>
      </c>
      <c r="W26" s="46"/>
      <c r="X26" s="46"/>
      <c r="Y26" s="9">
        <v>-7.14</v>
      </c>
      <c r="Z26" s="9">
        <v>0.184</v>
      </c>
      <c r="AA26" s="9">
        <v>-0.5595</v>
      </c>
      <c r="AB26" s="9">
        <v>1.421E-2</v>
      </c>
      <c r="AC26" s="9">
        <v>0.502</v>
      </c>
      <c r="AD26" s="9">
        <v>8.4899999999999993E-3</v>
      </c>
      <c r="AE26" s="10">
        <v>1983</v>
      </c>
      <c r="AF26" s="10">
        <v>0.72899999999999998</v>
      </c>
      <c r="AG26" s="46">
        <f>789</f>
        <v>789</v>
      </c>
      <c r="AH26" s="46">
        <v>100</v>
      </c>
      <c r="AI26" s="46"/>
      <c r="AJ26" s="46"/>
      <c r="AK26" s="10">
        <v>-7.62</v>
      </c>
      <c r="AL26" s="10">
        <v>4.24E-2</v>
      </c>
      <c r="AM26" s="10">
        <v>-0.59740000000000004</v>
      </c>
      <c r="AN26" s="10">
        <v>3.2529999999999998E-3</v>
      </c>
      <c r="AO26" s="10">
        <v>0.50600000000000001</v>
      </c>
      <c r="AP26" s="10">
        <v>1.06E-2</v>
      </c>
      <c r="AQ26" s="47">
        <v>3.7783683433558699</v>
      </c>
      <c r="AR26" s="47">
        <v>3.48557947698467</v>
      </c>
      <c r="AS26" s="47">
        <v>3.4689378056654601</v>
      </c>
      <c r="AT26" s="47">
        <v>3.2650537885040101</v>
      </c>
      <c r="AU26" s="47">
        <v>2.9735896234272499</v>
      </c>
      <c r="AV26" s="47">
        <v>2.9542425094393199</v>
      </c>
      <c r="AW26" s="47">
        <v>3.5935075893317601</v>
      </c>
      <c r="AX26" s="47">
        <v>3.3014640731433</v>
      </c>
      <c r="AY26" s="47">
        <v>3.2833012287035399</v>
      </c>
      <c r="AZ26" s="47">
        <v>2.3802112417116001</v>
      </c>
      <c r="BA26" s="47">
        <v>2.0644579892269102</v>
      </c>
      <c r="BB26" s="47">
        <v>2.0934216851622298</v>
      </c>
      <c r="BC26" s="47">
        <v>0.11532916866890899</v>
      </c>
      <c r="BD26" s="47">
        <v>5.47686496694995E-2</v>
      </c>
      <c r="BE26" s="47">
        <v>6.0665362035224997E-2</v>
      </c>
      <c r="BF26" s="47">
        <v>-37.104691412626998</v>
      </c>
      <c r="BG26" s="47">
        <v>-37.752110686498703</v>
      </c>
      <c r="BH26" s="47">
        <v>-36.431982323369503</v>
      </c>
      <c r="BI26" s="47">
        <v>-75.350484519282801</v>
      </c>
      <c r="BJ26" s="47">
        <v>-76.408178533474995</v>
      </c>
      <c r="BK26" s="47">
        <v>-74.244606666666698</v>
      </c>
      <c r="BL26" s="47">
        <v>-19.908789201937601</v>
      </c>
      <c r="BM26" s="47">
        <v>-40.6141315584414</v>
      </c>
      <c r="BN26" s="47">
        <v>-38.987005791666597</v>
      </c>
      <c r="BO26" s="47">
        <v>-24.737288750000001</v>
      </c>
      <c r="BP26" s="47">
        <v>-25.248835344827501</v>
      </c>
      <c r="BQ26" s="47">
        <v>-24.2587451612903</v>
      </c>
      <c r="BR26" s="47">
        <v>3.6808262535398901</v>
      </c>
      <c r="BS26" s="47">
        <v>3.9071592023537098</v>
      </c>
      <c r="BT26" s="47">
        <v>3.4456521739130399</v>
      </c>
      <c r="BU26" s="47">
        <v>5.3150461705594703</v>
      </c>
      <c r="BV26" s="47">
        <v>5.6269925611052001</v>
      </c>
      <c r="BW26" s="47">
        <v>4.98888888888888</v>
      </c>
      <c r="BX26" s="47">
        <v>2.8169301376848499</v>
      </c>
      <c r="BY26" s="47">
        <v>3</v>
      </c>
      <c r="BZ26" s="47">
        <v>2.6260416666666599</v>
      </c>
      <c r="CA26" s="47">
        <v>5.2625000000000002</v>
      </c>
      <c r="CB26" s="47">
        <v>5.6120689655172402</v>
      </c>
      <c r="CC26" s="47">
        <v>4.9354838709677402</v>
      </c>
      <c r="CD26" s="47">
        <v>49.981581434780502</v>
      </c>
      <c r="CE26" s="47">
        <v>7848.1897077333497</v>
      </c>
      <c r="CF26" s="47">
        <v>65377.4888321135</v>
      </c>
      <c r="CG26" s="47">
        <v>-111.314074237881</v>
      </c>
      <c r="CH26" s="47">
        <v>-10.123301771137699</v>
      </c>
      <c r="CI26" s="47">
        <v>-2.2271018851840698</v>
      </c>
      <c r="CJ26" s="47">
        <v>-1.41834076880425E-2</v>
      </c>
      <c r="CK26" s="47">
        <v>-1.7026361248553099E-3</v>
      </c>
      <c r="CL26" s="47">
        <v>5.65201487344026</v>
      </c>
      <c r="CM26" s="47">
        <v>4.9058137775885298</v>
      </c>
      <c r="CN26" s="47">
        <v>6.4273644495987297</v>
      </c>
      <c r="CO26" s="47">
        <v>8.1571787132646705</v>
      </c>
      <c r="CP26" s="47">
        <v>7.20427867908686</v>
      </c>
      <c r="CQ26" s="47">
        <v>9.1534886378883709</v>
      </c>
      <c r="CR26" s="47">
        <v>4.5786981185316202</v>
      </c>
      <c r="CS26" s="47">
        <v>14.9745412421435</v>
      </c>
      <c r="CT26" s="47">
        <v>22.6430664579653</v>
      </c>
      <c r="CU26" s="47">
        <v>3.9751052219193799</v>
      </c>
      <c r="CV26" s="47">
        <v>3.4706939959039</v>
      </c>
      <c r="CW26" s="47">
        <v>4.4469737881919196</v>
      </c>
      <c r="CX26" s="47">
        <v>-7.2109432668464202E-2</v>
      </c>
      <c r="CY26" s="47">
        <v>-2.1979087374120399E-2</v>
      </c>
      <c r="CZ26" s="47">
        <v>-0.124197994575868</v>
      </c>
      <c r="DA26" s="47">
        <v>-0.52772928248774797</v>
      </c>
      <c r="DB26" s="47">
        <v>0.21615145435720501</v>
      </c>
      <c r="DC26" s="47">
        <v>-1.30549791956674</v>
      </c>
      <c r="DD26" s="47">
        <v>0.15566766327019799</v>
      </c>
      <c r="DE26" s="47">
        <v>3.9086201823664801</v>
      </c>
      <c r="DF26" s="47">
        <v>5.2773939665538103</v>
      </c>
      <c r="DG26" s="47">
        <v>-0.29938287747734799</v>
      </c>
      <c r="DH26" s="47">
        <v>-0.28238234565281201</v>
      </c>
      <c r="DI26" s="47">
        <v>-0.31528660079707599</v>
      </c>
      <c r="DJ26" s="47">
        <v>4.3058544206510199</v>
      </c>
      <c r="DK26" s="47">
        <v>3.7932521302015001</v>
      </c>
      <c r="DL26" s="47">
        <v>4.8384802380712202</v>
      </c>
      <c r="DM26" s="47">
        <v>6.1070219017207998</v>
      </c>
      <c r="DN26" s="47">
        <v>5.5739137694221297</v>
      </c>
      <c r="DO26" s="47">
        <v>6.6644160711575298</v>
      </c>
      <c r="DP26" s="47">
        <v>3.5367545844029</v>
      </c>
      <c r="DQ26" s="47">
        <v>-0.11881927808783101</v>
      </c>
      <c r="DR26" s="47">
        <v>0.44187748441539298</v>
      </c>
      <c r="DS26" s="47">
        <v>3.0577720252994398</v>
      </c>
      <c r="DT26" s="47">
        <v>2.6461277413018101</v>
      </c>
      <c r="DU26" s="47">
        <v>3.4428586135552801</v>
      </c>
      <c r="DV26" s="11">
        <v>110</v>
      </c>
      <c r="DW26" s="12">
        <v>810</v>
      </c>
      <c r="DY26" s="29">
        <f t="shared" si="9"/>
        <v>10</v>
      </c>
      <c r="DZ26" s="2" t="s">
        <v>106</v>
      </c>
      <c r="EA26" s="25" t="s">
        <v>25</v>
      </c>
      <c r="EB26" s="14" t="s">
        <v>61</v>
      </c>
      <c r="EC26" s="2" t="s">
        <v>37</v>
      </c>
    </row>
    <row r="27" spans="1:133" x14ac:dyDescent="0.55000000000000004">
      <c r="A27" s="1">
        <v>6</v>
      </c>
      <c r="B27" s="2" t="s">
        <v>5</v>
      </c>
      <c r="C27" s="3">
        <v>5</v>
      </c>
      <c r="D27" s="3">
        <v>8</v>
      </c>
      <c r="E27" s="3">
        <v>92</v>
      </c>
      <c r="F27" s="3">
        <v>19</v>
      </c>
      <c r="G27" s="3">
        <v>81</v>
      </c>
      <c r="H27" s="3">
        <v>3.9220000000000002</v>
      </c>
      <c r="I27" s="3">
        <v>4.2610000000000001</v>
      </c>
      <c r="J27" s="3">
        <v>6</v>
      </c>
      <c r="K27" s="3">
        <v>167</v>
      </c>
      <c r="L27" s="3">
        <v>2.9</v>
      </c>
      <c r="M27" s="4">
        <v>425</v>
      </c>
      <c r="N27" s="5">
        <f t="shared" si="2"/>
        <v>4.1965900000000005</v>
      </c>
      <c r="O27" s="6">
        <f t="shared" ref="O27" si="16">O26/10</f>
        <v>36.799999999999997</v>
      </c>
      <c r="P27" s="6">
        <v>79</v>
      </c>
      <c r="Q27" s="7">
        <f t="shared" si="3"/>
        <v>2907.2</v>
      </c>
      <c r="R27" s="8">
        <v>100</v>
      </c>
      <c r="S27" s="9">
        <v>1067</v>
      </c>
      <c r="T27" s="9">
        <v>0.73799999999999999</v>
      </c>
      <c r="U27" s="46">
        <v>525</v>
      </c>
      <c r="V27" s="46">
        <v>100</v>
      </c>
      <c r="W27" s="46"/>
      <c r="X27" s="46"/>
      <c r="Y27" s="9">
        <v>-1.9</v>
      </c>
      <c r="Z27" s="9">
        <v>0.12</v>
      </c>
      <c r="AA27" s="9">
        <v>-0.1492</v>
      </c>
      <c r="AB27" s="9">
        <v>9.6170000000000005E-3</v>
      </c>
      <c r="AC27" s="9">
        <v>0.66700000000000004</v>
      </c>
      <c r="AD27" s="9">
        <v>1.5599999999999999E-2</v>
      </c>
      <c r="AE27" s="10">
        <v>1983</v>
      </c>
      <c r="AF27" s="10">
        <v>0.72899999999999998</v>
      </c>
      <c r="AG27" s="46">
        <f>789</f>
        <v>789</v>
      </c>
      <c r="AH27" s="46">
        <v>100</v>
      </c>
      <c r="AI27" s="46"/>
      <c r="AJ27" s="46"/>
      <c r="AK27" s="10">
        <v>0.74399999999999999</v>
      </c>
      <c r="AL27" s="10">
        <v>0.106</v>
      </c>
      <c r="AM27" s="10">
        <v>5.8299999999999998E-2</v>
      </c>
      <c r="AN27" s="10">
        <v>8.2939999999999993E-3</v>
      </c>
      <c r="AO27" s="10">
        <v>0.68799999999999994</v>
      </c>
      <c r="AP27" s="10">
        <v>0.21199999999999999</v>
      </c>
      <c r="AQ27" s="47">
        <v>3.7783683433558699</v>
      </c>
      <c r="AR27" s="47">
        <v>3.48557947698467</v>
      </c>
      <c r="AS27" s="47">
        <v>3.4689378056654601</v>
      </c>
      <c r="AT27" s="47">
        <v>3.2650537885040101</v>
      </c>
      <c r="AU27" s="47">
        <v>2.9735896234272499</v>
      </c>
      <c r="AV27" s="47">
        <v>2.9542425094393199</v>
      </c>
      <c r="AW27" s="47">
        <v>3.5935075893317601</v>
      </c>
      <c r="AX27" s="47">
        <v>3.3014640731433</v>
      </c>
      <c r="AY27" s="47">
        <v>3.2833012287035399</v>
      </c>
      <c r="AZ27" s="47">
        <v>2.3802112417116001</v>
      </c>
      <c r="BA27" s="47">
        <v>2.0644579892269102</v>
      </c>
      <c r="BB27" s="47">
        <v>2.0934216851622298</v>
      </c>
      <c r="BC27" s="47">
        <v>0.11532916866890899</v>
      </c>
      <c r="BD27" s="47">
        <v>5.47686496694995E-2</v>
      </c>
      <c r="BE27" s="47">
        <v>6.0665362035224997E-2</v>
      </c>
      <c r="BF27" s="47">
        <v>-37.104691412626998</v>
      </c>
      <c r="BG27" s="47">
        <v>-37.752110686498703</v>
      </c>
      <c r="BH27" s="47">
        <v>-36.431982323369503</v>
      </c>
      <c r="BI27" s="47">
        <v>-75.350484519282801</v>
      </c>
      <c r="BJ27" s="47">
        <v>-76.408178533474995</v>
      </c>
      <c r="BK27" s="47">
        <v>-74.244606666666698</v>
      </c>
      <c r="BL27" s="47">
        <v>-19.908789201937601</v>
      </c>
      <c r="BM27" s="47">
        <v>-40.6141315584414</v>
      </c>
      <c r="BN27" s="47">
        <v>-38.987005791666597</v>
      </c>
      <c r="BO27" s="47">
        <v>-24.737288750000001</v>
      </c>
      <c r="BP27" s="47">
        <v>-25.248835344827501</v>
      </c>
      <c r="BQ27" s="47">
        <v>-24.2587451612903</v>
      </c>
      <c r="BR27" s="47">
        <v>3.6808262535398901</v>
      </c>
      <c r="BS27" s="47">
        <v>3.9071592023537098</v>
      </c>
      <c r="BT27" s="47">
        <v>3.4456521739130399</v>
      </c>
      <c r="BU27" s="47">
        <v>5.3150461705594703</v>
      </c>
      <c r="BV27" s="47">
        <v>5.6269925611052001</v>
      </c>
      <c r="BW27" s="47">
        <v>4.98888888888888</v>
      </c>
      <c r="BX27" s="47">
        <v>2.8169301376848499</v>
      </c>
      <c r="BY27" s="47">
        <v>3</v>
      </c>
      <c r="BZ27" s="47">
        <v>2.6260416666666599</v>
      </c>
      <c r="CA27" s="47">
        <v>5.2625000000000002</v>
      </c>
      <c r="CB27" s="47">
        <v>5.6120689655172402</v>
      </c>
      <c r="CC27" s="47">
        <v>4.9354838709677402</v>
      </c>
      <c r="CD27" s="47">
        <v>49.981581434780502</v>
      </c>
      <c r="CE27" s="47">
        <v>7848.1897077333497</v>
      </c>
      <c r="CF27" s="47">
        <v>65377.4888321135</v>
      </c>
      <c r="CG27" s="47">
        <v>-111.314074237881</v>
      </c>
      <c r="CH27" s="47">
        <v>-10.123301771137699</v>
      </c>
      <c r="CI27" s="47">
        <v>-2.2271018851840698</v>
      </c>
      <c r="CJ27" s="47">
        <v>-1.41834076880425E-2</v>
      </c>
      <c r="CK27" s="47">
        <v>-1.7026361248553099E-3</v>
      </c>
      <c r="CL27" s="47">
        <v>5.65201487344026</v>
      </c>
      <c r="CM27" s="47">
        <v>4.9058137775885298</v>
      </c>
      <c r="CN27" s="47">
        <v>6.4273644495987297</v>
      </c>
      <c r="CO27" s="47">
        <v>8.1571787132646705</v>
      </c>
      <c r="CP27" s="47">
        <v>7.20427867908686</v>
      </c>
      <c r="CQ27" s="47">
        <v>9.1534886378883709</v>
      </c>
      <c r="CR27" s="47">
        <v>4.5786981185316202</v>
      </c>
      <c r="CS27" s="47">
        <v>14.9745412421435</v>
      </c>
      <c r="CT27" s="47">
        <v>22.6430664579653</v>
      </c>
      <c r="CU27" s="47">
        <v>3.9751052219193799</v>
      </c>
      <c r="CV27" s="47">
        <v>3.4706939959039</v>
      </c>
      <c r="CW27" s="47">
        <v>4.4469737881919196</v>
      </c>
      <c r="CX27" s="47">
        <v>-7.2109432668464202E-2</v>
      </c>
      <c r="CY27" s="47">
        <v>-2.1979087374120399E-2</v>
      </c>
      <c r="CZ27" s="47">
        <v>-0.124197994575868</v>
      </c>
      <c r="DA27" s="47">
        <v>-0.52772928248774797</v>
      </c>
      <c r="DB27" s="47">
        <v>0.21615145435720501</v>
      </c>
      <c r="DC27" s="47">
        <v>-1.30549791956674</v>
      </c>
      <c r="DD27" s="47">
        <v>0.15566766327019799</v>
      </c>
      <c r="DE27" s="47">
        <v>3.9086201823664801</v>
      </c>
      <c r="DF27" s="47">
        <v>5.2773939665538103</v>
      </c>
      <c r="DG27" s="47">
        <v>-0.29938287747734799</v>
      </c>
      <c r="DH27" s="47">
        <v>-0.28238234565281201</v>
      </c>
      <c r="DI27" s="47">
        <v>-0.31528660079707599</v>
      </c>
      <c r="DJ27" s="47">
        <v>4.3058544206510199</v>
      </c>
      <c r="DK27" s="47">
        <v>3.7932521302015001</v>
      </c>
      <c r="DL27" s="47">
        <v>4.8384802380712202</v>
      </c>
      <c r="DM27" s="47">
        <v>6.1070219017207998</v>
      </c>
      <c r="DN27" s="47">
        <v>5.5739137694221297</v>
      </c>
      <c r="DO27" s="47">
        <v>6.6644160711575298</v>
      </c>
      <c r="DP27" s="47">
        <v>3.5367545844029</v>
      </c>
      <c r="DQ27" s="47">
        <v>-0.11881927808783101</v>
      </c>
      <c r="DR27" s="47">
        <v>0.44187748441539298</v>
      </c>
      <c r="DS27" s="47">
        <v>3.0577720252994398</v>
      </c>
      <c r="DT27" s="47">
        <v>2.6461277413018101</v>
      </c>
      <c r="DU27" s="47">
        <v>3.4428586135552801</v>
      </c>
      <c r="DV27" s="11">
        <v>141</v>
      </c>
      <c r="DW27" s="12">
        <v>708</v>
      </c>
      <c r="DY27" s="29">
        <f t="shared" si="9"/>
        <v>11</v>
      </c>
      <c r="DZ27" s="2" t="s">
        <v>106</v>
      </c>
      <c r="EA27" s="25" t="s">
        <v>24</v>
      </c>
      <c r="EB27" s="14" t="s">
        <v>61</v>
      </c>
      <c r="EC27" s="2" t="s">
        <v>38</v>
      </c>
    </row>
    <row r="28" spans="1:133" x14ac:dyDescent="0.55000000000000004">
      <c r="A28" s="1">
        <v>6</v>
      </c>
      <c r="B28" s="2" t="s">
        <v>5</v>
      </c>
      <c r="C28" s="3">
        <v>5</v>
      </c>
      <c r="D28" s="3">
        <v>8</v>
      </c>
      <c r="E28" s="3">
        <v>92</v>
      </c>
      <c r="F28" s="3">
        <v>19</v>
      </c>
      <c r="G28" s="3">
        <v>81</v>
      </c>
      <c r="H28" s="3">
        <v>3.9220000000000002</v>
      </c>
      <c r="I28" s="3">
        <v>4.2610000000000001</v>
      </c>
      <c r="J28" s="3">
        <v>6</v>
      </c>
      <c r="K28" s="3">
        <v>167</v>
      </c>
      <c r="L28" s="3">
        <v>2.9</v>
      </c>
      <c r="M28" s="4">
        <v>425</v>
      </c>
      <c r="N28" s="5">
        <f t="shared" si="2"/>
        <v>4.1965900000000005</v>
      </c>
      <c r="O28" s="6">
        <f t="shared" ref="O28" si="17">O26/100</f>
        <v>3.68</v>
      </c>
      <c r="P28" s="6">
        <v>79</v>
      </c>
      <c r="Q28" s="7">
        <f t="shared" si="3"/>
        <v>290.72000000000003</v>
      </c>
      <c r="R28" s="8">
        <v>10</v>
      </c>
      <c r="S28" s="9">
        <v>1067</v>
      </c>
      <c r="T28" s="9">
        <v>0.73799999999999999</v>
      </c>
      <c r="U28" s="46">
        <v>525</v>
      </c>
      <c r="V28" s="46">
        <v>100</v>
      </c>
      <c r="W28" s="46"/>
      <c r="X28" s="46"/>
      <c r="Y28" s="9">
        <v>-7.08</v>
      </c>
      <c r="Z28" s="9">
        <v>0.22600000000000001</v>
      </c>
      <c r="AA28" s="9">
        <v>-0.55500000000000005</v>
      </c>
      <c r="AB28" s="9">
        <v>1.8239999999999999E-2</v>
      </c>
      <c r="AC28" s="9">
        <v>0.67500000000000004</v>
      </c>
      <c r="AD28" s="9">
        <v>1.6299999999999999E-2</v>
      </c>
      <c r="AE28" s="10">
        <v>1983</v>
      </c>
      <c r="AF28" s="10">
        <v>0.72899999999999998</v>
      </c>
      <c r="AG28" s="46">
        <f>789</f>
        <v>789</v>
      </c>
      <c r="AH28" s="46">
        <v>100</v>
      </c>
      <c r="AI28" s="46"/>
      <c r="AJ28" s="46"/>
      <c r="AK28" s="10">
        <v>-2.76</v>
      </c>
      <c r="AL28" s="10">
        <v>0.16800000000000001</v>
      </c>
      <c r="AM28" s="10">
        <v>-0.2162</v>
      </c>
      <c r="AN28" s="10">
        <v>2.8850000000000001E-2</v>
      </c>
      <c r="AO28" s="10">
        <v>0.67600000000000005</v>
      </c>
      <c r="AP28" s="10">
        <v>2.0500000000000001E-2</v>
      </c>
      <c r="AQ28" s="47">
        <v>3.7783683433558699</v>
      </c>
      <c r="AR28" s="47">
        <v>3.48557947698467</v>
      </c>
      <c r="AS28" s="47">
        <v>3.4689378056654601</v>
      </c>
      <c r="AT28" s="47">
        <v>3.2650537885040101</v>
      </c>
      <c r="AU28" s="47">
        <v>2.9735896234272499</v>
      </c>
      <c r="AV28" s="47">
        <v>2.9542425094393199</v>
      </c>
      <c r="AW28" s="47">
        <v>3.5935075893317601</v>
      </c>
      <c r="AX28" s="47">
        <v>3.3014640731433</v>
      </c>
      <c r="AY28" s="47">
        <v>3.2833012287035399</v>
      </c>
      <c r="AZ28" s="47">
        <v>2.3802112417116001</v>
      </c>
      <c r="BA28" s="47">
        <v>2.0644579892269102</v>
      </c>
      <c r="BB28" s="47">
        <v>2.0934216851622298</v>
      </c>
      <c r="BC28" s="47">
        <v>0.11532916866890899</v>
      </c>
      <c r="BD28" s="47">
        <v>5.47686496694995E-2</v>
      </c>
      <c r="BE28" s="47">
        <v>6.0665362035224997E-2</v>
      </c>
      <c r="BF28" s="47">
        <v>-37.104691412626998</v>
      </c>
      <c r="BG28" s="47">
        <v>-37.752110686498703</v>
      </c>
      <c r="BH28" s="47">
        <v>-36.431982323369503</v>
      </c>
      <c r="BI28" s="47">
        <v>-75.350484519282801</v>
      </c>
      <c r="BJ28" s="47">
        <v>-76.408178533474995</v>
      </c>
      <c r="BK28" s="47">
        <v>-74.244606666666698</v>
      </c>
      <c r="BL28" s="47">
        <v>-19.908789201937601</v>
      </c>
      <c r="BM28" s="47">
        <v>-40.6141315584414</v>
      </c>
      <c r="BN28" s="47">
        <v>-38.987005791666597</v>
      </c>
      <c r="BO28" s="47">
        <v>-24.737288750000001</v>
      </c>
      <c r="BP28" s="47">
        <v>-25.248835344827501</v>
      </c>
      <c r="BQ28" s="47">
        <v>-24.2587451612903</v>
      </c>
      <c r="BR28" s="47">
        <v>3.6808262535398901</v>
      </c>
      <c r="BS28" s="47">
        <v>3.9071592023537098</v>
      </c>
      <c r="BT28" s="47">
        <v>3.4456521739130399</v>
      </c>
      <c r="BU28" s="47">
        <v>5.3150461705594703</v>
      </c>
      <c r="BV28" s="47">
        <v>5.6269925611052001</v>
      </c>
      <c r="BW28" s="47">
        <v>4.98888888888888</v>
      </c>
      <c r="BX28" s="47">
        <v>2.8169301376848499</v>
      </c>
      <c r="BY28" s="47">
        <v>3</v>
      </c>
      <c r="BZ28" s="47">
        <v>2.6260416666666599</v>
      </c>
      <c r="CA28" s="47">
        <v>5.2625000000000002</v>
      </c>
      <c r="CB28" s="47">
        <v>5.6120689655172402</v>
      </c>
      <c r="CC28" s="47">
        <v>4.9354838709677402</v>
      </c>
      <c r="CD28" s="47">
        <v>49.981581434780502</v>
      </c>
      <c r="CE28" s="47">
        <v>7848.1897077333497</v>
      </c>
      <c r="CF28" s="47">
        <v>65377.4888321135</v>
      </c>
      <c r="CG28" s="47">
        <v>-111.314074237881</v>
      </c>
      <c r="CH28" s="47">
        <v>-10.123301771137699</v>
      </c>
      <c r="CI28" s="47">
        <v>-2.2271018851840698</v>
      </c>
      <c r="CJ28" s="47">
        <v>-1.41834076880425E-2</v>
      </c>
      <c r="CK28" s="47">
        <v>-1.7026361248553099E-3</v>
      </c>
      <c r="CL28" s="47">
        <v>5.65201487344026</v>
      </c>
      <c r="CM28" s="47">
        <v>4.9058137775885298</v>
      </c>
      <c r="CN28" s="47">
        <v>6.4273644495987297</v>
      </c>
      <c r="CO28" s="47">
        <v>8.1571787132646705</v>
      </c>
      <c r="CP28" s="47">
        <v>7.20427867908686</v>
      </c>
      <c r="CQ28" s="47">
        <v>9.1534886378883709</v>
      </c>
      <c r="CR28" s="47">
        <v>4.5786981185316202</v>
      </c>
      <c r="CS28" s="47">
        <v>14.9745412421435</v>
      </c>
      <c r="CT28" s="47">
        <v>22.6430664579653</v>
      </c>
      <c r="CU28" s="47">
        <v>3.9751052219193799</v>
      </c>
      <c r="CV28" s="47">
        <v>3.4706939959039</v>
      </c>
      <c r="CW28" s="47">
        <v>4.4469737881919196</v>
      </c>
      <c r="CX28" s="47">
        <v>-7.2109432668464202E-2</v>
      </c>
      <c r="CY28" s="47">
        <v>-2.1979087374120399E-2</v>
      </c>
      <c r="CZ28" s="47">
        <v>-0.124197994575868</v>
      </c>
      <c r="DA28" s="47">
        <v>-0.52772928248774797</v>
      </c>
      <c r="DB28" s="47">
        <v>0.21615145435720501</v>
      </c>
      <c r="DC28" s="47">
        <v>-1.30549791956674</v>
      </c>
      <c r="DD28" s="47">
        <v>0.15566766327019799</v>
      </c>
      <c r="DE28" s="47">
        <v>3.9086201823664801</v>
      </c>
      <c r="DF28" s="47">
        <v>5.2773939665538103</v>
      </c>
      <c r="DG28" s="47">
        <v>-0.29938287747734799</v>
      </c>
      <c r="DH28" s="47">
        <v>-0.28238234565281201</v>
      </c>
      <c r="DI28" s="47">
        <v>-0.31528660079707599</v>
      </c>
      <c r="DJ28" s="47">
        <v>4.3058544206510199</v>
      </c>
      <c r="DK28" s="47">
        <v>3.7932521302015001</v>
      </c>
      <c r="DL28" s="47">
        <v>4.8384802380712202</v>
      </c>
      <c r="DM28" s="47">
        <v>6.1070219017207998</v>
      </c>
      <c r="DN28" s="47">
        <v>5.5739137694221297</v>
      </c>
      <c r="DO28" s="47">
        <v>6.6644160711575298</v>
      </c>
      <c r="DP28" s="47">
        <v>3.5367545844029</v>
      </c>
      <c r="DQ28" s="47">
        <v>-0.11881927808783101</v>
      </c>
      <c r="DR28" s="47">
        <v>0.44187748441539298</v>
      </c>
      <c r="DS28" s="47">
        <v>3.0577720252994398</v>
      </c>
      <c r="DT28" s="47">
        <v>2.6461277413018101</v>
      </c>
      <c r="DU28" s="47">
        <v>3.4428586135552801</v>
      </c>
      <c r="DV28" s="11">
        <v>82</v>
      </c>
      <c r="DW28" s="12">
        <v>276</v>
      </c>
      <c r="DY28" s="29">
        <f t="shared" si="9"/>
        <v>12</v>
      </c>
      <c r="DZ28" s="2" t="s">
        <v>106</v>
      </c>
      <c r="EA28" s="25" t="s">
        <v>23</v>
      </c>
      <c r="EB28" s="14" t="s">
        <v>61</v>
      </c>
      <c r="EC28" s="2" t="s">
        <v>39</v>
      </c>
    </row>
    <row r="29" spans="1:133" x14ac:dyDescent="0.55000000000000004">
      <c r="A29" s="1">
        <v>6</v>
      </c>
      <c r="B29" s="2" t="s">
        <v>5</v>
      </c>
      <c r="C29" s="3">
        <v>5</v>
      </c>
      <c r="D29" s="3">
        <v>8</v>
      </c>
      <c r="E29" s="3">
        <v>92</v>
      </c>
      <c r="F29" s="3">
        <v>19</v>
      </c>
      <c r="G29" s="3">
        <v>81</v>
      </c>
      <c r="H29" s="3">
        <v>3.9220000000000002</v>
      </c>
      <c r="I29" s="3">
        <v>4.2610000000000001</v>
      </c>
      <c r="J29" s="3">
        <v>6</v>
      </c>
      <c r="K29" s="3">
        <v>167</v>
      </c>
      <c r="L29" s="3">
        <v>2.9</v>
      </c>
      <c r="M29" s="4">
        <v>425</v>
      </c>
      <c r="N29" s="5">
        <f t="shared" si="2"/>
        <v>4.1965900000000005</v>
      </c>
      <c r="O29" s="6">
        <f t="shared" ref="O29" si="18">O26/1000</f>
        <v>0.36799999999999999</v>
      </c>
      <c r="P29" s="6">
        <v>79</v>
      </c>
      <c r="Q29" s="7">
        <f t="shared" si="3"/>
        <v>29.071999999999999</v>
      </c>
      <c r="R29" s="8">
        <v>1</v>
      </c>
      <c r="S29" s="9">
        <v>1067</v>
      </c>
      <c r="T29" s="9">
        <v>0.73799999999999999</v>
      </c>
      <c r="U29" s="46">
        <v>525</v>
      </c>
      <c r="V29" s="46">
        <v>100</v>
      </c>
      <c r="W29" s="46"/>
      <c r="X29" s="46"/>
      <c r="Y29" s="9">
        <v>-10.7</v>
      </c>
      <c r="Z29" s="9">
        <v>0.56599999999999995</v>
      </c>
      <c r="AA29" s="9">
        <v>-0.83720000000000006</v>
      </c>
      <c r="AB29" s="9">
        <v>4.2209999999999998E-2</v>
      </c>
      <c r="AC29" s="9">
        <v>0.58299999999999996</v>
      </c>
      <c r="AD29" s="9">
        <v>1.2E-2</v>
      </c>
      <c r="AE29" s="10">
        <v>1983</v>
      </c>
      <c r="AF29" s="10">
        <v>0.72899999999999998</v>
      </c>
      <c r="AG29" s="46">
        <f>789</f>
        <v>789</v>
      </c>
      <c r="AH29" s="46">
        <v>100</v>
      </c>
      <c r="AI29" s="46"/>
      <c r="AJ29" s="46"/>
      <c r="AK29" s="10">
        <v>-12.4</v>
      </c>
      <c r="AL29" s="10">
        <v>0.495</v>
      </c>
      <c r="AM29" s="10">
        <v>-0.9768</v>
      </c>
      <c r="AN29" s="10">
        <v>3.6979999999999999E-2</v>
      </c>
      <c r="AO29" s="10">
        <v>0.69399999999999995</v>
      </c>
      <c r="AP29" s="10">
        <v>2.12E-2</v>
      </c>
      <c r="AQ29" s="47">
        <v>3.7783683433558699</v>
      </c>
      <c r="AR29" s="47">
        <v>3.48557947698467</v>
      </c>
      <c r="AS29" s="47">
        <v>3.4689378056654601</v>
      </c>
      <c r="AT29" s="47">
        <v>3.2650537885040101</v>
      </c>
      <c r="AU29" s="47">
        <v>2.9735896234272499</v>
      </c>
      <c r="AV29" s="47">
        <v>2.9542425094393199</v>
      </c>
      <c r="AW29" s="47">
        <v>3.5935075893317601</v>
      </c>
      <c r="AX29" s="47">
        <v>3.3014640731433</v>
      </c>
      <c r="AY29" s="47">
        <v>3.2833012287035399</v>
      </c>
      <c r="AZ29" s="47">
        <v>2.3802112417116001</v>
      </c>
      <c r="BA29" s="47">
        <v>2.0644579892269102</v>
      </c>
      <c r="BB29" s="47">
        <v>2.0934216851622298</v>
      </c>
      <c r="BC29" s="47">
        <v>0.11532916866890899</v>
      </c>
      <c r="BD29" s="47">
        <v>5.47686496694995E-2</v>
      </c>
      <c r="BE29" s="47">
        <v>6.0665362035224997E-2</v>
      </c>
      <c r="BF29" s="47">
        <v>-37.104691412626998</v>
      </c>
      <c r="BG29" s="47">
        <v>-37.752110686498703</v>
      </c>
      <c r="BH29" s="47">
        <v>-36.431982323369503</v>
      </c>
      <c r="BI29" s="47">
        <v>-75.350484519282801</v>
      </c>
      <c r="BJ29" s="47">
        <v>-76.408178533474995</v>
      </c>
      <c r="BK29" s="47">
        <v>-74.244606666666698</v>
      </c>
      <c r="BL29" s="47">
        <v>-19.908789201937601</v>
      </c>
      <c r="BM29" s="47">
        <v>-40.6141315584414</v>
      </c>
      <c r="BN29" s="47">
        <v>-38.987005791666597</v>
      </c>
      <c r="BO29" s="47">
        <v>-24.737288750000001</v>
      </c>
      <c r="BP29" s="47">
        <v>-25.248835344827501</v>
      </c>
      <c r="BQ29" s="47">
        <v>-24.2587451612903</v>
      </c>
      <c r="BR29" s="47">
        <v>3.6808262535398901</v>
      </c>
      <c r="BS29" s="47">
        <v>3.9071592023537098</v>
      </c>
      <c r="BT29" s="47">
        <v>3.4456521739130399</v>
      </c>
      <c r="BU29" s="47">
        <v>5.3150461705594703</v>
      </c>
      <c r="BV29" s="47">
        <v>5.6269925611052001</v>
      </c>
      <c r="BW29" s="47">
        <v>4.98888888888888</v>
      </c>
      <c r="BX29" s="47">
        <v>2.8169301376848499</v>
      </c>
      <c r="BY29" s="47">
        <v>3</v>
      </c>
      <c r="BZ29" s="47">
        <v>2.6260416666666599</v>
      </c>
      <c r="CA29" s="47">
        <v>5.2625000000000002</v>
      </c>
      <c r="CB29" s="47">
        <v>5.6120689655172402</v>
      </c>
      <c r="CC29" s="47">
        <v>4.9354838709677402</v>
      </c>
      <c r="CD29" s="47">
        <v>49.981581434780502</v>
      </c>
      <c r="CE29" s="47">
        <v>7848.1897077333497</v>
      </c>
      <c r="CF29" s="47">
        <v>65377.4888321135</v>
      </c>
      <c r="CG29" s="47">
        <v>-111.314074237881</v>
      </c>
      <c r="CH29" s="47">
        <v>-10.123301771137699</v>
      </c>
      <c r="CI29" s="47">
        <v>-2.2271018851840698</v>
      </c>
      <c r="CJ29" s="47">
        <v>-1.41834076880425E-2</v>
      </c>
      <c r="CK29" s="47">
        <v>-1.7026361248553099E-3</v>
      </c>
      <c r="CL29" s="47">
        <v>5.65201487344026</v>
      </c>
      <c r="CM29" s="47">
        <v>4.9058137775885298</v>
      </c>
      <c r="CN29" s="47">
        <v>6.4273644495987297</v>
      </c>
      <c r="CO29" s="47">
        <v>8.1571787132646705</v>
      </c>
      <c r="CP29" s="47">
        <v>7.20427867908686</v>
      </c>
      <c r="CQ29" s="47">
        <v>9.1534886378883709</v>
      </c>
      <c r="CR29" s="47">
        <v>4.5786981185316202</v>
      </c>
      <c r="CS29" s="47">
        <v>14.9745412421435</v>
      </c>
      <c r="CT29" s="47">
        <v>22.6430664579653</v>
      </c>
      <c r="CU29" s="47">
        <v>3.9751052219193799</v>
      </c>
      <c r="CV29" s="47">
        <v>3.4706939959039</v>
      </c>
      <c r="CW29" s="47">
        <v>4.4469737881919196</v>
      </c>
      <c r="CX29" s="47">
        <v>-7.2109432668464202E-2</v>
      </c>
      <c r="CY29" s="47">
        <v>-2.1979087374120399E-2</v>
      </c>
      <c r="CZ29" s="47">
        <v>-0.124197994575868</v>
      </c>
      <c r="DA29" s="47">
        <v>-0.52772928248774797</v>
      </c>
      <c r="DB29" s="47">
        <v>0.21615145435720501</v>
      </c>
      <c r="DC29" s="47">
        <v>-1.30549791956674</v>
      </c>
      <c r="DD29" s="47">
        <v>0.15566766327019799</v>
      </c>
      <c r="DE29" s="47">
        <v>3.9086201823664801</v>
      </c>
      <c r="DF29" s="47">
        <v>5.2773939665538103</v>
      </c>
      <c r="DG29" s="47">
        <v>-0.29938287747734799</v>
      </c>
      <c r="DH29" s="47">
        <v>-0.28238234565281201</v>
      </c>
      <c r="DI29" s="47">
        <v>-0.31528660079707599</v>
      </c>
      <c r="DJ29" s="47">
        <v>4.3058544206510199</v>
      </c>
      <c r="DK29" s="47">
        <v>3.7932521302015001</v>
      </c>
      <c r="DL29" s="47">
        <v>4.8384802380712202</v>
      </c>
      <c r="DM29" s="47">
        <v>6.1070219017207998</v>
      </c>
      <c r="DN29" s="47">
        <v>5.5739137694221297</v>
      </c>
      <c r="DO29" s="47">
        <v>6.6644160711575298</v>
      </c>
      <c r="DP29" s="47">
        <v>3.5367545844029</v>
      </c>
      <c r="DQ29" s="47">
        <v>-0.11881927808783101</v>
      </c>
      <c r="DR29" s="47">
        <v>0.44187748441539298</v>
      </c>
      <c r="DS29" s="47">
        <v>3.0577720252994398</v>
      </c>
      <c r="DT29" s="47">
        <v>2.6461277413018101</v>
      </c>
      <c r="DU29" s="47">
        <v>3.4428586135552801</v>
      </c>
      <c r="DV29" s="11">
        <v>98</v>
      </c>
      <c r="DW29" s="12">
        <v>208</v>
      </c>
      <c r="DY29" s="29">
        <f t="shared" si="9"/>
        <v>13</v>
      </c>
      <c r="DZ29" s="2" t="s">
        <v>106</v>
      </c>
      <c r="EA29" s="25" t="s">
        <v>22</v>
      </c>
      <c r="EB29" s="14" t="s">
        <v>61</v>
      </c>
      <c r="EC29" s="2" t="s">
        <v>62</v>
      </c>
    </row>
    <row r="30" spans="1:133" x14ac:dyDescent="0.55000000000000004">
      <c r="A30" s="1">
        <v>7</v>
      </c>
      <c r="B30" s="2" t="s">
        <v>7</v>
      </c>
      <c r="C30" s="3">
        <v>5</v>
      </c>
      <c r="D30" s="3">
        <v>10</v>
      </c>
      <c r="E30" s="3">
        <v>90</v>
      </c>
      <c r="F30" s="3">
        <v>14</v>
      </c>
      <c r="G30" s="3">
        <v>86</v>
      </c>
      <c r="H30" s="3">
        <v>3.8879999999999999</v>
      </c>
      <c r="I30" s="3">
        <v>4.2439999999999998</v>
      </c>
      <c r="J30" s="3">
        <v>6.1</v>
      </c>
      <c r="K30" s="3">
        <v>165</v>
      </c>
      <c r="L30" s="3">
        <v>2.8</v>
      </c>
      <c r="M30" s="4">
        <v>440</v>
      </c>
      <c r="N30" s="5">
        <f t="shared" si="2"/>
        <v>4.1941600000000001</v>
      </c>
      <c r="O30" s="6">
        <v>367</v>
      </c>
      <c r="P30" s="6">
        <v>79</v>
      </c>
      <c r="Q30" s="6">
        <f t="shared" si="3"/>
        <v>28993</v>
      </c>
      <c r="R30" s="8">
        <v>1000</v>
      </c>
      <c r="S30" s="9">
        <v>842</v>
      </c>
      <c r="T30" s="9">
        <v>0.61199999999999999</v>
      </c>
      <c r="U30" s="46">
        <v>461</v>
      </c>
      <c r="V30" s="46">
        <v>100</v>
      </c>
      <c r="W30" s="46"/>
      <c r="X30" s="46"/>
      <c r="Y30" s="9">
        <v>-8.4700000000000006</v>
      </c>
      <c r="Z30" s="9">
        <v>2.8299999999999999E-2</v>
      </c>
      <c r="AA30" s="9">
        <v>-0.66369999999999996</v>
      </c>
      <c r="AB30" s="9">
        <v>2.4039999999999999E-3</v>
      </c>
      <c r="AC30" s="9">
        <v>0.51600000000000001</v>
      </c>
      <c r="AD30" s="9">
        <v>9.1599999999999997E-3</v>
      </c>
      <c r="AE30" s="10">
        <v>2519</v>
      </c>
      <c r="AF30" s="10">
        <v>0.54800000000000004</v>
      </c>
      <c r="AG30" s="46">
        <v>1042</v>
      </c>
      <c r="AH30" s="46">
        <v>100</v>
      </c>
      <c r="AI30" s="46"/>
      <c r="AJ30" s="46"/>
      <c r="AK30" s="10">
        <v>-7.62</v>
      </c>
      <c r="AL30" s="10">
        <v>0.70699999999999996</v>
      </c>
      <c r="AM30" s="10">
        <v>-0.59750000000000003</v>
      </c>
      <c r="AN30" s="10">
        <v>5.5579999999999997E-2</v>
      </c>
      <c r="AO30" s="10">
        <v>0.52</v>
      </c>
      <c r="AP30" s="10">
        <v>1.2E-2</v>
      </c>
      <c r="AQ30" s="47">
        <v>3.7739326474676398</v>
      </c>
      <c r="AR30" s="47">
        <v>3.4833019523581599</v>
      </c>
      <c r="AS30" s="47">
        <v>3.4622482153549901</v>
      </c>
      <c r="AT30" s="47">
        <v>3.2504200023088901</v>
      </c>
      <c r="AU30" s="47">
        <v>2.9547247909790602</v>
      </c>
      <c r="AV30" s="47">
        <v>2.9439888750737699</v>
      </c>
      <c r="AW30" s="47">
        <v>3.5866998016240399</v>
      </c>
      <c r="AX30" s="47">
        <v>3.2979792441593601</v>
      </c>
      <c r="AY30" s="47">
        <v>3.27300127206373</v>
      </c>
      <c r="AZ30" s="47">
        <v>2.47856649559384</v>
      </c>
      <c r="BA30" s="47">
        <v>2.1931245983544598</v>
      </c>
      <c r="BB30" s="47">
        <v>2.1613680022349699</v>
      </c>
      <c r="BC30" s="47">
        <v>0.144641999038923</v>
      </c>
      <c r="BD30" s="47">
        <v>7.2829131652661E-2</v>
      </c>
      <c r="BE30" s="47">
        <v>7.1782178217821693E-2</v>
      </c>
      <c r="BF30" s="47">
        <v>-36.379475989565996</v>
      </c>
      <c r="BG30" s="47">
        <v>-36.780393697009501</v>
      </c>
      <c r="BH30" s="47">
        <v>-35.958643777164497</v>
      </c>
      <c r="BI30" s="47">
        <v>-74.680953426966298</v>
      </c>
      <c r="BJ30" s="47">
        <v>-75.935826082131001</v>
      </c>
      <c r="BK30" s="47">
        <v>-73.394673265073905</v>
      </c>
      <c r="BL30" s="47">
        <v>-19.649149891219899</v>
      </c>
      <c r="BM30" s="47">
        <v>-39.874443323262803</v>
      </c>
      <c r="BN30" s="47">
        <v>-38.688048543999898</v>
      </c>
      <c r="BO30" s="47">
        <v>-24.482995016611302</v>
      </c>
      <c r="BP30" s="47">
        <v>-25.059208333333299</v>
      </c>
      <c r="BQ30" s="47">
        <v>-23.863068965517201</v>
      </c>
      <c r="BR30" s="47">
        <v>3.66004712218108</v>
      </c>
      <c r="BS30" s="47">
        <v>3.8915543871179699</v>
      </c>
      <c r="BT30" s="47">
        <v>3.4170403587443898</v>
      </c>
      <c r="BU30" s="47">
        <v>5.22415730337078</v>
      </c>
      <c r="BV30" s="47">
        <v>5.5660377358490498</v>
      </c>
      <c r="BW30" s="47">
        <v>4.8737201365187701</v>
      </c>
      <c r="BX30" s="47">
        <v>2.8163688163688101</v>
      </c>
      <c r="BY30" s="47">
        <v>3</v>
      </c>
      <c r="BZ30" s="47">
        <v>2.6218666666666599</v>
      </c>
      <c r="CA30" s="47">
        <v>5.2325581395348797</v>
      </c>
      <c r="CB30" s="47">
        <v>5.5705128205128203</v>
      </c>
      <c r="CC30" s="47">
        <v>4.8689655172413797</v>
      </c>
      <c r="CD30" s="47">
        <v>49.981581434780502</v>
      </c>
      <c r="CE30" s="47">
        <v>7848.1897077333497</v>
      </c>
      <c r="CF30" s="47">
        <v>65377.4888321135</v>
      </c>
      <c r="CG30" s="47">
        <v>-109.138427968698</v>
      </c>
      <c r="CH30" s="47">
        <v>-12.2989480403209</v>
      </c>
      <c r="CI30" s="47">
        <v>-2.18357292498056</v>
      </c>
      <c r="CJ30" s="47">
        <v>-1.39061913680751E-2</v>
      </c>
      <c r="CK30" s="47">
        <v>-1.6693579077189801E-3</v>
      </c>
      <c r="CL30" s="47">
        <v>6.1833365572040302</v>
      </c>
      <c r="CM30" s="47">
        <v>5.4839315512155302</v>
      </c>
      <c r="CN30" s="47">
        <v>6.9174826190263596</v>
      </c>
      <c r="CO30" s="47">
        <v>9.0940775749338894</v>
      </c>
      <c r="CP30" s="47">
        <v>8.1175528665836207</v>
      </c>
      <c r="CQ30" s="47">
        <v>10.095043174733201</v>
      </c>
      <c r="CR30" s="47">
        <v>4.9902152864089802</v>
      </c>
      <c r="CS30" s="47">
        <v>14.9872096570762</v>
      </c>
      <c r="CT30" s="47">
        <v>22.647624674416399</v>
      </c>
      <c r="CU30" s="47">
        <v>4.27477248737162</v>
      </c>
      <c r="CV30" s="47">
        <v>3.9457564832919898</v>
      </c>
      <c r="CW30" s="47">
        <v>4.6287483262435103</v>
      </c>
      <c r="CX30" s="47">
        <v>-5.9072763180923998E-2</v>
      </c>
      <c r="CY30" s="47">
        <v>-7.9021488210229401E-3</v>
      </c>
      <c r="CZ30" s="47">
        <v>-0.112785139689092</v>
      </c>
      <c r="DA30" s="47">
        <v>-0.692235682759755</v>
      </c>
      <c r="DB30" s="47">
        <v>-8.7736874820288593E-2</v>
      </c>
      <c r="DC30" s="47">
        <v>-1.3118641536965601</v>
      </c>
      <c r="DD30" s="47">
        <v>0.217624624966064</v>
      </c>
      <c r="DE30" s="47">
        <v>4.40994489736328</v>
      </c>
      <c r="DF30" s="47">
        <v>5.6048376824861696</v>
      </c>
      <c r="DG30" s="47">
        <v>0.135948436868225</v>
      </c>
      <c r="DH30" s="47">
        <v>0.23333830861079899</v>
      </c>
      <c r="DI30" s="47">
        <v>3.1170367958974699E-2</v>
      </c>
      <c r="DJ30" s="47">
        <v>4.7808162228760498</v>
      </c>
      <c r="DK30" s="47">
        <v>4.3475900887419998</v>
      </c>
      <c r="DL30" s="47">
        <v>5.2355616958563598</v>
      </c>
      <c r="DM30" s="47">
        <v>6.9758609336738502</v>
      </c>
      <c r="DN30" s="47">
        <v>6.4631810174169102</v>
      </c>
      <c r="DO30" s="47">
        <v>7.5013724291772697</v>
      </c>
      <c r="DP30" s="47">
        <v>3.8860429439458</v>
      </c>
      <c r="DQ30" s="47">
        <v>9.3675272947745906E-3</v>
      </c>
      <c r="DR30" s="47">
        <v>0.43821054281949301</v>
      </c>
      <c r="DS30" s="47">
        <v>3.2776270027085999</v>
      </c>
      <c r="DT30" s="47">
        <v>3.06830027830854</v>
      </c>
      <c r="DU30" s="47">
        <v>3.5028336855114102</v>
      </c>
      <c r="DV30" s="11">
        <v>117</v>
      </c>
      <c r="DW30" s="12">
        <v>527</v>
      </c>
      <c r="DY30" s="29">
        <f t="shared" si="9"/>
        <v>14</v>
      </c>
      <c r="DZ30" s="2" t="s">
        <v>106</v>
      </c>
      <c r="EA30" s="26" t="s">
        <v>32</v>
      </c>
      <c r="EB30" s="23" t="s">
        <v>61</v>
      </c>
      <c r="EC30" s="2" t="s">
        <v>100</v>
      </c>
    </row>
    <row r="31" spans="1:133" x14ac:dyDescent="0.55000000000000004">
      <c r="A31" s="1">
        <v>7</v>
      </c>
      <c r="B31" s="2" t="s">
        <v>7</v>
      </c>
      <c r="C31" s="3">
        <v>5</v>
      </c>
      <c r="D31" s="3">
        <v>10</v>
      </c>
      <c r="E31" s="3">
        <v>90</v>
      </c>
      <c r="F31" s="3">
        <v>14</v>
      </c>
      <c r="G31" s="3">
        <v>86</v>
      </c>
      <c r="H31" s="3">
        <v>3.8879999999999999</v>
      </c>
      <c r="I31" s="3">
        <v>4.2439999999999998</v>
      </c>
      <c r="J31" s="3">
        <v>6.1</v>
      </c>
      <c r="K31" s="3">
        <v>165</v>
      </c>
      <c r="L31" s="3">
        <v>2.8</v>
      </c>
      <c r="M31" s="4">
        <v>440</v>
      </c>
      <c r="N31" s="5">
        <f t="shared" si="2"/>
        <v>4.1941600000000001</v>
      </c>
      <c r="O31" s="6">
        <f t="shared" ref="O31" si="19">O30/10</f>
        <v>36.700000000000003</v>
      </c>
      <c r="P31" s="6">
        <v>79</v>
      </c>
      <c r="Q31" s="7">
        <f t="shared" si="3"/>
        <v>2899.3</v>
      </c>
      <c r="R31" s="8">
        <v>100</v>
      </c>
      <c r="S31" s="9">
        <v>842</v>
      </c>
      <c r="T31" s="9">
        <v>0.61199999999999999</v>
      </c>
      <c r="U31" s="46">
        <v>461</v>
      </c>
      <c r="V31" s="46">
        <v>100</v>
      </c>
      <c r="W31" s="46"/>
      <c r="X31" s="46"/>
      <c r="Y31" s="9">
        <v>-4.45</v>
      </c>
      <c r="Z31" s="9">
        <v>0.24</v>
      </c>
      <c r="AA31" s="9">
        <v>-0.34870000000000001</v>
      </c>
      <c r="AB31" s="9">
        <v>1.874E-2</v>
      </c>
      <c r="AC31" s="9">
        <v>0.59899999999999998</v>
      </c>
      <c r="AD31" s="9">
        <v>1.34E-2</v>
      </c>
      <c r="AE31" s="10">
        <v>2519</v>
      </c>
      <c r="AF31" s="10">
        <v>0.54800000000000004</v>
      </c>
      <c r="AG31" s="46">
        <v>1042</v>
      </c>
      <c r="AH31" s="46">
        <v>100</v>
      </c>
      <c r="AI31" s="46"/>
      <c r="AJ31" s="46"/>
      <c r="AK31" s="10">
        <v>-1.04</v>
      </c>
      <c r="AL31" s="10">
        <v>9.4E-2</v>
      </c>
      <c r="AM31" s="10">
        <v>-8.1689999999999999E-2</v>
      </c>
      <c r="AN31" s="10">
        <v>7.1840000000000003E-3</v>
      </c>
      <c r="AO31" s="10">
        <v>0.63900000000000001</v>
      </c>
      <c r="AP31" s="10">
        <v>1.77E-2</v>
      </c>
      <c r="AQ31" s="47">
        <v>3.7739326474676398</v>
      </c>
      <c r="AR31" s="47">
        <v>3.4833019523581599</v>
      </c>
      <c r="AS31" s="47">
        <v>3.4622482153549901</v>
      </c>
      <c r="AT31" s="47">
        <v>3.2504200023088901</v>
      </c>
      <c r="AU31" s="47">
        <v>2.9547247909790602</v>
      </c>
      <c r="AV31" s="47">
        <v>2.9439888750737699</v>
      </c>
      <c r="AW31" s="47">
        <v>3.5866998016240399</v>
      </c>
      <c r="AX31" s="47">
        <v>3.2979792441593601</v>
      </c>
      <c r="AY31" s="47">
        <v>3.27300127206373</v>
      </c>
      <c r="AZ31" s="47">
        <v>2.47856649559384</v>
      </c>
      <c r="BA31" s="47">
        <v>2.1931245983544598</v>
      </c>
      <c r="BB31" s="47">
        <v>2.1613680022349699</v>
      </c>
      <c r="BC31" s="47">
        <v>0.144641999038923</v>
      </c>
      <c r="BD31" s="47">
        <v>7.2829131652661E-2</v>
      </c>
      <c r="BE31" s="47">
        <v>7.1782178217821693E-2</v>
      </c>
      <c r="BF31" s="47">
        <v>-36.379475989565996</v>
      </c>
      <c r="BG31" s="47">
        <v>-36.780393697009501</v>
      </c>
      <c r="BH31" s="47">
        <v>-35.958643777164497</v>
      </c>
      <c r="BI31" s="47">
        <v>-74.680953426966298</v>
      </c>
      <c r="BJ31" s="47">
        <v>-75.935826082131001</v>
      </c>
      <c r="BK31" s="47">
        <v>-73.394673265073905</v>
      </c>
      <c r="BL31" s="47">
        <v>-19.649149891219899</v>
      </c>
      <c r="BM31" s="47">
        <v>-39.874443323262803</v>
      </c>
      <c r="BN31" s="47">
        <v>-38.688048543999898</v>
      </c>
      <c r="BO31" s="47">
        <v>-24.482995016611302</v>
      </c>
      <c r="BP31" s="47">
        <v>-25.059208333333299</v>
      </c>
      <c r="BQ31" s="47">
        <v>-23.863068965517201</v>
      </c>
      <c r="BR31" s="47">
        <v>3.66004712218108</v>
      </c>
      <c r="BS31" s="47">
        <v>3.8915543871179699</v>
      </c>
      <c r="BT31" s="47">
        <v>3.4170403587443898</v>
      </c>
      <c r="BU31" s="47">
        <v>5.22415730337078</v>
      </c>
      <c r="BV31" s="47">
        <v>5.5660377358490498</v>
      </c>
      <c r="BW31" s="47">
        <v>4.8737201365187701</v>
      </c>
      <c r="BX31" s="47">
        <v>2.8163688163688101</v>
      </c>
      <c r="BY31" s="47">
        <v>3</v>
      </c>
      <c r="BZ31" s="47">
        <v>2.6218666666666599</v>
      </c>
      <c r="CA31" s="47">
        <v>5.2325581395348797</v>
      </c>
      <c r="CB31" s="47">
        <v>5.5705128205128203</v>
      </c>
      <c r="CC31" s="47">
        <v>4.8689655172413797</v>
      </c>
      <c r="CD31" s="47">
        <v>49.981581434780502</v>
      </c>
      <c r="CE31" s="47">
        <v>7848.1897077333497</v>
      </c>
      <c r="CF31" s="47">
        <v>65377.4888321135</v>
      </c>
      <c r="CG31" s="47">
        <v>-109.138427968698</v>
      </c>
      <c r="CH31" s="47">
        <v>-12.2989480403209</v>
      </c>
      <c r="CI31" s="47">
        <v>-2.18357292498056</v>
      </c>
      <c r="CJ31" s="47">
        <v>-1.39061913680751E-2</v>
      </c>
      <c r="CK31" s="47">
        <v>-1.6693579077189801E-3</v>
      </c>
      <c r="CL31" s="47">
        <v>6.1833365572040302</v>
      </c>
      <c r="CM31" s="47">
        <v>5.4839315512155302</v>
      </c>
      <c r="CN31" s="47">
        <v>6.9174826190263596</v>
      </c>
      <c r="CO31" s="47">
        <v>9.0940775749338894</v>
      </c>
      <c r="CP31" s="47">
        <v>8.1175528665836207</v>
      </c>
      <c r="CQ31" s="47">
        <v>10.095043174733201</v>
      </c>
      <c r="CR31" s="47">
        <v>4.9902152864089802</v>
      </c>
      <c r="CS31" s="47">
        <v>14.9872096570762</v>
      </c>
      <c r="CT31" s="47">
        <v>22.647624674416399</v>
      </c>
      <c r="CU31" s="47">
        <v>4.27477248737162</v>
      </c>
      <c r="CV31" s="47">
        <v>3.9457564832919898</v>
      </c>
      <c r="CW31" s="47">
        <v>4.6287483262435103</v>
      </c>
      <c r="CX31" s="47">
        <v>-5.9072763180923998E-2</v>
      </c>
      <c r="CY31" s="47">
        <v>-7.9021488210229401E-3</v>
      </c>
      <c r="CZ31" s="47">
        <v>-0.112785139689092</v>
      </c>
      <c r="DA31" s="47">
        <v>-0.692235682759755</v>
      </c>
      <c r="DB31" s="47">
        <v>-8.7736874820288593E-2</v>
      </c>
      <c r="DC31" s="47">
        <v>-1.3118641536965601</v>
      </c>
      <c r="DD31" s="47">
        <v>0.217624624966064</v>
      </c>
      <c r="DE31" s="47">
        <v>4.40994489736328</v>
      </c>
      <c r="DF31" s="47">
        <v>5.6048376824861696</v>
      </c>
      <c r="DG31" s="47">
        <v>0.135948436868225</v>
      </c>
      <c r="DH31" s="47">
        <v>0.23333830861079899</v>
      </c>
      <c r="DI31" s="47">
        <v>3.1170367958974699E-2</v>
      </c>
      <c r="DJ31" s="47">
        <v>4.7808162228760498</v>
      </c>
      <c r="DK31" s="47">
        <v>4.3475900887419998</v>
      </c>
      <c r="DL31" s="47">
        <v>5.2355616958563598</v>
      </c>
      <c r="DM31" s="47">
        <v>6.9758609336738502</v>
      </c>
      <c r="DN31" s="47">
        <v>6.4631810174169102</v>
      </c>
      <c r="DO31" s="47">
        <v>7.5013724291772697</v>
      </c>
      <c r="DP31" s="47">
        <v>3.8860429439458</v>
      </c>
      <c r="DQ31" s="47">
        <v>9.3675272947745906E-3</v>
      </c>
      <c r="DR31" s="47">
        <v>0.43821054281949301</v>
      </c>
      <c r="DS31" s="47">
        <v>3.2776270027085999</v>
      </c>
      <c r="DT31" s="47">
        <v>3.06830027830854</v>
      </c>
      <c r="DU31" s="47">
        <v>3.5028336855114102</v>
      </c>
      <c r="DV31" s="11">
        <v>144</v>
      </c>
      <c r="DW31" s="12">
        <v>249</v>
      </c>
      <c r="DY31" s="29">
        <f t="shared" si="9"/>
        <v>15</v>
      </c>
      <c r="DZ31" s="2" t="s">
        <v>106</v>
      </c>
      <c r="EA31" s="26" t="s">
        <v>41</v>
      </c>
      <c r="EB31" s="23" t="s">
        <v>61</v>
      </c>
      <c r="EC31" s="27" t="s">
        <v>71</v>
      </c>
    </row>
    <row r="32" spans="1:133" x14ac:dyDescent="0.55000000000000004">
      <c r="A32" s="1">
        <v>7</v>
      </c>
      <c r="B32" s="2" t="s">
        <v>7</v>
      </c>
      <c r="C32" s="3">
        <v>5</v>
      </c>
      <c r="D32" s="3">
        <v>10</v>
      </c>
      <c r="E32" s="3">
        <v>90</v>
      </c>
      <c r="F32" s="3">
        <v>14</v>
      </c>
      <c r="G32" s="3">
        <v>86</v>
      </c>
      <c r="H32" s="3">
        <v>3.8879999999999999</v>
      </c>
      <c r="I32" s="3">
        <v>4.2439999999999998</v>
      </c>
      <c r="J32" s="3">
        <v>6.1</v>
      </c>
      <c r="K32" s="3">
        <v>165</v>
      </c>
      <c r="L32" s="3">
        <v>2.8</v>
      </c>
      <c r="M32" s="4">
        <v>440</v>
      </c>
      <c r="N32" s="5">
        <f t="shared" si="2"/>
        <v>4.1941600000000001</v>
      </c>
      <c r="O32" s="6">
        <f t="shared" ref="O32" si="20">O30/100</f>
        <v>3.67</v>
      </c>
      <c r="P32" s="6">
        <v>79</v>
      </c>
      <c r="Q32" s="7">
        <f t="shared" si="3"/>
        <v>289.93</v>
      </c>
      <c r="R32" s="8">
        <v>10</v>
      </c>
      <c r="S32" s="9">
        <v>842</v>
      </c>
      <c r="T32" s="9">
        <v>0.61199999999999999</v>
      </c>
      <c r="U32" s="46">
        <v>461</v>
      </c>
      <c r="V32" s="46">
        <v>100</v>
      </c>
      <c r="W32" s="46"/>
      <c r="X32" s="46"/>
      <c r="Y32" s="9">
        <v>-12.8</v>
      </c>
      <c r="Z32" s="9">
        <v>0.63600000000000001</v>
      </c>
      <c r="AA32" s="9">
        <v>-1</v>
      </c>
      <c r="AB32" s="9">
        <v>4.9140000000000003E-2</v>
      </c>
      <c r="AC32" s="9">
        <v>0.629</v>
      </c>
      <c r="AD32" s="9">
        <v>1.34E-2</v>
      </c>
      <c r="AE32" s="10">
        <v>2519</v>
      </c>
      <c r="AF32" s="10">
        <v>0.54800000000000004</v>
      </c>
      <c r="AG32" s="46">
        <v>1042</v>
      </c>
      <c r="AH32" s="46">
        <v>100</v>
      </c>
      <c r="AI32" s="46"/>
      <c r="AJ32" s="46"/>
      <c r="AK32" s="10">
        <v>-3.5</v>
      </c>
      <c r="AL32" s="10">
        <v>4.24E-2</v>
      </c>
      <c r="AM32" s="10">
        <v>-0.27450000000000002</v>
      </c>
      <c r="AN32" s="10">
        <v>3.0409999999999999E-3</v>
      </c>
      <c r="AO32" s="10">
        <v>0.68799999999999994</v>
      </c>
      <c r="AP32" s="10">
        <v>2.0500000000000001E-2</v>
      </c>
      <c r="AQ32" s="47">
        <v>3.7739326474676398</v>
      </c>
      <c r="AR32" s="47">
        <v>3.4833019523581599</v>
      </c>
      <c r="AS32" s="47">
        <v>3.4622482153549901</v>
      </c>
      <c r="AT32" s="47">
        <v>3.2504200023088901</v>
      </c>
      <c r="AU32" s="47">
        <v>2.9547247909790602</v>
      </c>
      <c r="AV32" s="47">
        <v>2.9439888750737699</v>
      </c>
      <c r="AW32" s="47">
        <v>3.5866998016240399</v>
      </c>
      <c r="AX32" s="47">
        <v>3.2979792441593601</v>
      </c>
      <c r="AY32" s="47">
        <v>3.27300127206373</v>
      </c>
      <c r="AZ32" s="47">
        <v>2.47856649559384</v>
      </c>
      <c r="BA32" s="47">
        <v>2.1931245983544598</v>
      </c>
      <c r="BB32" s="47">
        <v>2.1613680022349699</v>
      </c>
      <c r="BC32" s="47">
        <v>0.144641999038923</v>
      </c>
      <c r="BD32" s="47">
        <v>7.2829131652661E-2</v>
      </c>
      <c r="BE32" s="47">
        <v>7.1782178217821693E-2</v>
      </c>
      <c r="BF32" s="47">
        <v>-36.379475989565996</v>
      </c>
      <c r="BG32" s="47">
        <v>-36.780393697009501</v>
      </c>
      <c r="BH32" s="47">
        <v>-35.958643777164497</v>
      </c>
      <c r="BI32" s="47">
        <v>-74.680953426966298</v>
      </c>
      <c r="BJ32" s="47">
        <v>-75.935826082131001</v>
      </c>
      <c r="BK32" s="47">
        <v>-73.394673265073905</v>
      </c>
      <c r="BL32" s="47">
        <v>-19.649149891219899</v>
      </c>
      <c r="BM32" s="47">
        <v>-39.874443323262803</v>
      </c>
      <c r="BN32" s="47">
        <v>-38.688048543999898</v>
      </c>
      <c r="BO32" s="47">
        <v>-24.482995016611302</v>
      </c>
      <c r="BP32" s="47">
        <v>-25.059208333333299</v>
      </c>
      <c r="BQ32" s="47">
        <v>-23.863068965517201</v>
      </c>
      <c r="BR32" s="47">
        <v>3.66004712218108</v>
      </c>
      <c r="BS32" s="47">
        <v>3.8915543871179699</v>
      </c>
      <c r="BT32" s="47">
        <v>3.4170403587443898</v>
      </c>
      <c r="BU32" s="47">
        <v>5.22415730337078</v>
      </c>
      <c r="BV32" s="47">
        <v>5.5660377358490498</v>
      </c>
      <c r="BW32" s="47">
        <v>4.8737201365187701</v>
      </c>
      <c r="BX32" s="47">
        <v>2.8163688163688101</v>
      </c>
      <c r="BY32" s="47">
        <v>3</v>
      </c>
      <c r="BZ32" s="47">
        <v>2.6218666666666599</v>
      </c>
      <c r="CA32" s="47">
        <v>5.2325581395348797</v>
      </c>
      <c r="CB32" s="47">
        <v>5.5705128205128203</v>
      </c>
      <c r="CC32" s="47">
        <v>4.8689655172413797</v>
      </c>
      <c r="CD32" s="47">
        <v>49.981581434780502</v>
      </c>
      <c r="CE32" s="47">
        <v>7848.1897077333497</v>
      </c>
      <c r="CF32" s="47">
        <v>65377.4888321135</v>
      </c>
      <c r="CG32" s="47">
        <v>-109.138427968698</v>
      </c>
      <c r="CH32" s="47">
        <v>-12.2989480403209</v>
      </c>
      <c r="CI32" s="47">
        <v>-2.18357292498056</v>
      </c>
      <c r="CJ32" s="47">
        <v>-1.39061913680751E-2</v>
      </c>
      <c r="CK32" s="47">
        <v>-1.6693579077189801E-3</v>
      </c>
      <c r="CL32" s="47">
        <v>6.1833365572040302</v>
      </c>
      <c r="CM32" s="47">
        <v>5.4839315512155302</v>
      </c>
      <c r="CN32" s="47">
        <v>6.9174826190263596</v>
      </c>
      <c r="CO32" s="47">
        <v>9.0940775749338894</v>
      </c>
      <c r="CP32" s="47">
        <v>8.1175528665836207</v>
      </c>
      <c r="CQ32" s="47">
        <v>10.095043174733201</v>
      </c>
      <c r="CR32" s="47">
        <v>4.9902152864089802</v>
      </c>
      <c r="CS32" s="47">
        <v>14.9872096570762</v>
      </c>
      <c r="CT32" s="47">
        <v>22.647624674416399</v>
      </c>
      <c r="CU32" s="47">
        <v>4.27477248737162</v>
      </c>
      <c r="CV32" s="47">
        <v>3.9457564832919898</v>
      </c>
      <c r="CW32" s="47">
        <v>4.6287483262435103</v>
      </c>
      <c r="CX32" s="47">
        <v>-5.9072763180923998E-2</v>
      </c>
      <c r="CY32" s="47">
        <v>-7.9021488210229401E-3</v>
      </c>
      <c r="CZ32" s="47">
        <v>-0.112785139689092</v>
      </c>
      <c r="DA32" s="47">
        <v>-0.692235682759755</v>
      </c>
      <c r="DB32" s="47">
        <v>-8.7736874820288593E-2</v>
      </c>
      <c r="DC32" s="47">
        <v>-1.3118641536965601</v>
      </c>
      <c r="DD32" s="47">
        <v>0.217624624966064</v>
      </c>
      <c r="DE32" s="47">
        <v>4.40994489736328</v>
      </c>
      <c r="DF32" s="47">
        <v>5.6048376824861696</v>
      </c>
      <c r="DG32" s="47">
        <v>0.135948436868225</v>
      </c>
      <c r="DH32" s="47">
        <v>0.23333830861079899</v>
      </c>
      <c r="DI32" s="47">
        <v>3.1170367958974699E-2</v>
      </c>
      <c r="DJ32" s="47">
        <v>4.7808162228760498</v>
      </c>
      <c r="DK32" s="47">
        <v>4.3475900887419998</v>
      </c>
      <c r="DL32" s="47">
        <v>5.2355616958563598</v>
      </c>
      <c r="DM32" s="47">
        <v>6.9758609336738502</v>
      </c>
      <c r="DN32" s="47">
        <v>6.4631810174169102</v>
      </c>
      <c r="DO32" s="47">
        <v>7.5013724291772697</v>
      </c>
      <c r="DP32" s="47">
        <v>3.8860429439458</v>
      </c>
      <c r="DQ32" s="47">
        <v>9.3675272947745906E-3</v>
      </c>
      <c r="DR32" s="47">
        <v>0.43821054281949301</v>
      </c>
      <c r="DS32" s="47">
        <v>3.2776270027085999</v>
      </c>
      <c r="DT32" s="47">
        <v>3.06830027830854</v>
      </c>
      <c r="DU32" s="47">
        <v>3.5028336855114102</v>
      </c>
      <c r="DV32" s="11">
        <v>124</v>
      </c>
      <c r="DW32" s="12">
        <v>302</v>
      </c>
      <c r="DY32" s="29">
        <f t="shared" si="9"/>
        <v>16</v>
      </c>
      <c r="DZ32" s="2" t="s">
        <v>106</v>
      </c>
      <c r="EA32" s="26" t="s">
        <v>51</v>
      </c>
      <c r="EB32" s="23" t="s">
        <v>61</v>
      </c>
      <c r="EC32" s="27" t="s">
        <v>98</v>
      </c>
    </row>
    <row r="33" spans="1:133" x14ac:dyDescent="0.55000000000000004">
      <c r="A33" s="1">
        <v>7</v>
      </c>
      <c r="B33" s="2" t="s">
        <v>7</v>
      </c>
      <c r="C33" s="3">
        <v>5</v>
      </c>
      <c r="D33" s="3">
        <v>10</v>
      </c>
      <c r="E33" s="3">
        <v>90</v>
      </c>
      <c r="F33" s="3">
        <v>14</v>
      </c>
      <c r="G33" s="3">
        <v>86</v>
      </c>
      <c r="H33" s="3">
        <v>3.8879999999999999</v>
      </c>
      <c r="I33" s="3">
        <v>4.2439999999999998</v>
      </c>
      <c r="J33" s="3">
        <v>6.1</v>
      </c>
      <c r="K33" s="3">
        <v>165</v>
      </c>
      <c r="L33" s="3">
        <v>2.8</v>
      </c>
      <c r="M33" s="4">
        <v>440</v>
      </c>
      <c r="N33" s="5">
        <f t="shared" si="2"/>
        <v>4.1941600000000001</v>
      </c>
      <c r="O33" s="6">
        <f>O30/1000</f>
        <v>0.36699999999999999</v>
      </c>
      <c r="P33" s="6">
        <v>79</v>
      </c>
      <c r="Q33" s="7">
        <f t="shared" si="3"/>
        <v>28.992999999999999</v>
      </c>
      <c r="R33" s="8">
        <v>1</v>
      </c>
      <c r="S33" s="9">
        <v>842</v>
      </c>
      <c r="T33" s="9">
        <v>0.61199999999999999</v>
      </c>
      <c r="U33" s="46">
        <v>461</v>
      </c>
      <c r="V33" s="46">
        <v>100</v>
      </c>
      <c r="W33" s="46"/>
      <c r="X33" s="46"/>
      <c r="Y33" s="9">
        <v>-13.9</v>
      </c>
      <c r="Z33" s="9">
        <v>0.71499999999999997</v>
      </c>
      <c r="AA33" s="9">
        <v>-1.016</v>
      </c>
      <c r="AB33" s="9">
        <v>9.6369999999999997E-2</v>
      </c>
      <c r="AC33" s="9">
        <v>0.70799999999999996</v>
      </c>
      <c r="AD33" s="9">
        <v>1.7000000000000001E-2</v>
      </c>
      <c r="AE33" s="10">
        <v>2519</v>
      </c>
      <c r="AF33" s="10">
        <v>0.54800000000000004</v>
      </c>
      <c r="AG33" s="46">
        <v>1042</v>
      </c>
      <c r="AH33" s="46">
        <v>100</v>
      </c>
      <c r="AI33" s="46"/>
      <c r="AJ33" s="46"/>
      <c r="AK33" s="10">
        <v>-14.1</v>
      </c>
      <c r="AL33" s="10">
        <v>1E-4</v>
      </c>
      <c r="AM33" s="10">
        <v>-1.105</v>
      </c>
      <c r="AN33" s="10">
        <v>2.1210000000000001E-3</v>
      </c>
      <c r="AO33" s="10">
        <v>0.65400000000000003</v>
      </c>
      <c r="AP33" s="10">
        <v>1.9800000000000002E-2</v>
      </c>
      <c r="AQ33" s="47">
        <v>3.7739326474676398</v>
      </c>
      <c r="AR33" s="47">
        <v>3.4833019523581599</v>
      </c>
      <c r="AS33" s="47">
        <v>3.4622482153549901</v>
      </c>
      <c r="AT33" s="47">
        <v>3.2504200023088901</v>
      </c>
      <c r="AU33" s="47">
        <v>2.9547247909790602</v>
      </c>
      <c r="AV33" s="47">
        <v>2.9439888750737699</v>
      </c>
      <c r="AW33" s="47">
        <v>3.5866998016240399</v>
      </c>
      <c r="AX33" s="47">
        <v>3.2979792441593601</v>
      </c>
      <c r="AY33" s="47">
        <v>3.27300127206373</v>
      </c>
      <c r="AZ33" s="47">
        <v>2.47856649559384</v>
      </c>
      <c r="BA33" s="47">
        <v>2.1931245983544598</v>
      </c>
      <c r="BB33" s="47">
        <v>2.1613680022349699</v>
      </c>
      <c r="BC33" s="47">
        <v>0.144641999038923</v>
      </c>
      <c r="BD33" s="47">
        <v>7.2829131652661E-2</v>
      </c>
      <c r="BE33" s="47">
        <v>7.1782178217821693E-2</v>
      </c>
      <c r="BF33" s="47">
        <v>-36.379475989565996</v>
      </c>
      <c r="BG33" s="47">
        <v>-36.780393697009501</v>
      </c>
      <c r="BH33" s="47">
        <v>-35.958643777164497</v>
      </c>
      <c r="BI33" s="47">
        <v>-74.680953426966298</v>
      </c>
      <c r="BJ33" s="47">
        <v>-75.935826082131001</v>
      </c>
      <c r="BK33" s="47">
        <v>-73.394673265073905</v>
      </c>
      <c r="BL33" s="47">
        <v>-19.649149891219899</v>
      </c>
      <c r="BM33" s="47">
        <v>-39.874443323262803</v>
      </c>
      <c r="BN33" s="47">
        <v>-38.688048543999898</v>
      </c>
      <c r="BO33" s="47">
        <v>-24.482995016611302</v>
      </c>
      <c r="BP33" s="47">
        <v>-25.059208333333299</v>
      </c>
      <c r="BQ33" s="47">
        <v>-23.863068965517201</v>
      </c>
      <c r="BR33" s="47">
        <v>3.66004712218108</v>
      </c>
      <c r="BS33" s="47">
        <v>3.8915543871179699</v>
      </c>
      <c r="BT33" s="47">
        <v>3.4170403587443898</v>
      </c>
      <c r="BU33" s="47">
        <v>5.22415730337078</v>
      </c>
      <c r="BV33" s="47">
        <v>5.5660377358490498</v>
      </c>
      <c r="BW33" s="47">
        <v>4.8737201365187701</v>
      </c>
      <c r="BX33" s="47">
        <v>2.8163688163688101</v>
      </c>
      <c r="BY33" s="47">
        <v>3</v>
      </c>
      <c r="BZ33" s="47">
        <v>2.6218666666666599</v>
      </c>
      <c r="CA33" s="47">
        <v>5.2325581395348797</v>
      </c>
      <c r="CB33" s="47">
        <v>5.5705128205128203</v>
      </c>
      <c r="CC33" s="47">
        <v>4.8689655172413797</v>
      </c>
      <c r="CD33" s="47">
        <v>49.981581434780502</v>
      </c>
      <c r="CE33" s="47">
        <v>7848.1897077333497</v>
      </c>
      <c r="CF33" s="47">
        <v>65377.4888321135</v>
      </c>
      <c r="CG33" s="47">
        <v>-109.138427968698</v>
      </c>
      <c r="CH33" s="47">
        <v>-12.2989480403209</v>
      </c>
      <c r="CI33" s="47">
        <v>-2.18357292498056</v>
      </c>
      <c r="CJ33" s="47">
        <v>-1.39061913680751E-2</v>
      </c>
      <c r="CK33" s="47">
        <v>-1.6693579077189801E-3</v>
      </c>
      <c r="CL33" s="47">
        <v>6.1833365572040302</v>
      </c>
      <c r="CM33" s="47">
        <v>5.4839315512155302</v>
      </c>
      <c r="CN33" s="47">
        <v>6.9174826190263596</v>
      </c>
      <c r="CO33" s="47">
        <v>9.0940775749338894</v>
      </c>
      <c r="CP33" s="47">
        <v>8.1175528665836207</v>
      </c>
      <c r="CQ33" s="47">
        <v>10.095043174733201</v>
      </c>
      <c r="CR33" s="47">
        <v>4.9902152864089802</v>
      </c>
      <c r="CS33" s="47">
        <v>14.9872096570762</v>
      </c>
      <c r="CT33" s="47">
        <v>22.647624674416399</v>
      </c>
      <c r="CU33" s="47">
        <v>4.27477248737162</v>
      </c>
      <c r="CV33" s="47">
        <v>3.9457564832919898</v>
      </c>
      <c r="CW33" s="47">
        <v>4.6287483262435103</v>
      </c>
      <c r="CX33" s="47">
        <v>-5.9072763180923998E-2</v>
      </c>
      <c r="CY33" s="47">
        <v>-7.9021488210229401E-3</v>
      </c>
      <c r="CZ33" s="47">
        <v>-0.112785139689092</v>
      </c>
      <c r="DA33" s="47">
        <v>-0.692235682759755</v>
      </c>
      <c r="DB33" s="47">
        <v>-8.7736874820288593E-2</v>
      </c>
      <c r="DC33" s="47">
        <v>-1.3118641536965601</v>
      </c>
      <c r="DD33" s="47">
        <v>0.217624624966064</v>
      </c>
      <c r="DE33" s="47">
        <v>4.40994489736328</v>
      </c>
      <c r="DF33" s="47">
        <v>5.6048376824861696</v>
      </c>
      <c r="DG33" s="47">
        <v>0.135948436868225</v>
      </c>
      <c r="DH33" s="47">
        <v>0.23333830861079899</v>
      </c>
      <c r="DI33" s="47">
        <v>3.1170367958974699E-2</v>
      </c>
      <c r="DJ33" s="47">
        <v>4.7808162228760498</v>
      </c>
      <c r="DK33" s="47">
        <v>4.3475900887419998</v>
      </c>
      <c r="DL33" s="47">
        <v>5.2355616958563598</v>
      </c>
      <c r="DM33" s="47">
        <v>6.9758609336738502</v>
      </c>
      <c r="DN33" s="47">
        <v>6.4631810174169102</v>
      </c>
      <c r="DO33" s="47">
        <v>7.5013724291772697</v>
      </c>
      <c r="DP33" s="47">
        <v>3.8860429439458</v>
      </c>
      <c r="DQ33" s="47">
        <v>9.3675272947745906E-3</v>
      </c>
      <c r="DR33" s="47">
        <v>0.43821054281949301</v>
      </c>
      <c r="DS33" s="47">
        <v>3.2776270027085999</v>
      </c>
      <c r="DT33" s="47">
        <v>3.06830027830854</v>
      </c>
      <c r="DU33" s="47">
        <v>3.5028336855114102</v>
      </c>
      <c r="DV33" s="11">
        <v>148</v>
      </c>
      <c r="DW33" s="12">
        <v>133</v>
      </c>
      <c r="DY33" s="29">
        <f t="shared" si="9"/>
        <v>17</v>
      </c>
      <c r="DZ33" s="2" t="s">
        <v>106</v>
      </c>
      <c r="EA33" s="30" t="s">
        <v>42</v>
      </c>
      <c r="EB33" s="23" t="s">
        <v>61</v>
      </c>
      <c r="EC33" s="27" t="s">
        <v>96</v>
      </c>
    </row>
    <row r="34" spans="1:133" x14ac:dyDescent="0.55000000000000004">
      <c r="A34" s="1">
        <v>8</v>
      </c>
      <c r="B34" s="2" t="s">
        <v>6</v>
      </c>
      <c r="C34" s="3">
        <v>10</v>
      </c>
      <c r="D34" s="3">
        <v>10</v>
      </c>
      <c r="E34" s="3">
        <v>90</v>
      </c>
      <c r="F34" s="3">
        <v>14</v>
      </c>
      <c r="G34" s="3">
        <v>86</v>
      </c>
      <c r="H34" s="3">
        <v>3.8879999999999999</v>
      </c>
      <c r="I34" s="3">
        <v>4.2439999999999998</v>
      </c>
      <c r="J34" s="3" t="s">
        <v>13</v>
      </c>
      <c r="K34" s="3">
        <v>122</v>
      </c>
      <c r="L34" s="3">
        <v>2.8</v>
      </c>
      <c r="M34" s="4" t="s">
        <v>14</v>
      </c>
      <c r="N34" s="5">
        <f t="shared" si="2"/>
        <v>4.1941600000000001</v>
      </c>
      <c r="O34" s="6">
        <v>45.8</v>
      </c>
      <c r="P34" s="6">
        <v>314</v>
      </c>
      <c r="Q34" s="6">
        <f t="shared" si="3"/>
        <v>14381.199999999999</v>
      </c>
      <c r="R34" s="8">
        <v>1000</v>
      </c>
      <c r="S34" s="9">
        <v>958.8</v>
      </c>
      <c r="T34" s="9">
        <v>0.69199999999999995</v>
      </c>
      <c r="U34" s="46">
        <v>578</v>
      </c>
      <c r="V34" s="46">
        <v>94.8</v>
      </c>
      <c r="W34" s="46">
        <v>120</v>
      </c>
      <c r="X34" s="46">
        <v>5.2</v>
      </c>
      <c r="Y34" s="9">
        <v>-8.1</v>
      </c>
      <c r="Z34" s="9">
        <v>0.219</v>
      </c>
      <c r="AA34" s="9">
        <v>-0.63470000000000004</v>
      </c>
      <c r="AB34" s="9">
        <v>1.6830000000000001E-2</v>
      </c>
      <c r="AC34" s="9">
        <v>0.51100000000000001</v>
      </c>
      <c r="AD34" s="9">
        <v>8.4899999999999993E-3</v>
      </c>
      <c r="AE34" s="10">
        <v>2060</v>
      </c>
      <c r="AF34" s="10">
        <v>1</v>
      </c>
      <c r="AG34" s="46">
        <v>450</v>
      </c>
      <c r="AH34" s="46">
        <v>100</v>
      </c>
      <c r="AI34" s="46"/>
      <c r="AJ34" s="46"/>
      <c r="AK34" s="10">
        <v>-4.74</v>
      </c>
      <c r="AL34" s="10">
        <v>0.17699999999999999</v>
      </c>
      <c r="AM34" s="10">
        <v>-0.37169999999999997</v>
      </c>
      <c r="AN34" s="10">
        <v>1.393E-2</v>
      </c>
      <c r="AO34" s="10">
        <v>0.53800000000000003</v>
      </c>
      <c r="AP34" s="10">
        <v>1.34E-2</v>
      </c>
      <c r="AQ34" s="47">
        <v>4.6806255506450798</v>
      </c>
      <c r="AR34" s="47">
        <v>4.5432483159115904</v>
      </c>
      <c r="AS34" s="47">
        <v>4.1138765326310498</v>
      </c>
      <c r="AT34" s="47">
        <v>4.1569729418962904</v>
      </c>
      <c r="AU34" s="47">
        <v>4.0208996728625301</v>
      </c>
      <c r="AV34" s="47">
        <v>3.5866998016240399</v>
      </c>
      <c r="AW34" s="47">
        <v>4.4933604457623</v>
      </c>
      <c r="AX34" s="47">
        <v>4.3557004927818799</v>
      </c>
      <c r="AY34" s="47">
        <v>3.92737036303902</v>
      </c>
      <c r="AZ34" s="47">
        <v>3.3864989655506501</v>
      </c>
      <c r="BA34" s="47">
        <v>3.2450188707377499</v>
      </c>
      <c r="BB34" s="47">
        <v>2.8305886686851398</v>
      </c>
      <c r="BC34" s="47">
        <v>0.14503543987134401</v>
      </c>
      <c r="BD34" s="47">
        <v>7.19283171719651E-2</v>
      </c>
      <c r="BE34" s="47">
        <v>7.4094341687643603E-2</v>
      </c>
      <c r="BF34" s="47">
        <v>-36.710131483768897</v>
      </c>
      <c r="BG34" s="47">
        <v>-37.039872350718603</v>
      </c>
      <c r="BH34" s="47">
        <v>-35.8239053377442</v>
      </c>
      <c r="BI34" s="47">
        <v>-75.371153211648704</v>
      </c>
      <c r="BJ34" s="47">
        <v>-75.925745840084403</v>
      </c>
      <c r="BK34" s="47">
        <v>-73.863942527842397</v>
      </c>
      <c r="BL34" s="47">
        <v>-19.830131505635201</v>
      </c>
      <c r="BM34" s="47">
        <v>-39.980164766565103</v>
      </c>
      <c r="BN34" s="47">
        <v>-38.802540609929103</v>
      </c>
      <c r="BO34" s="47">
        <v>-24.699262258726801</v>
      </c>
      <c r="BP34" s="47">
        <v>-24.930040329920299</v>
      </c>
      <c r="BQ34" s="47">
        <v>-24.0999892171344</v>
      </c>
      <c r="BR34" s="47">
        <v>3.7836935658850002</v>
      </c>
      <c r="BS34" s="47">
        <v>3.8986946813992098</v>
      </c>
      <c r="BT34" s="47">
        <v>3.4746114786890199</v>
      </c>
      <c r="BU34" s="47">
        <v>5.4043472202870202</v>
      </c>
      <c r="BV34" s="47">
        <v>5.5668540932049897</v>
      </c>
      <c r="BW34" s="47">
        <v>4.9627039627039604</v>
      </c>
      <c r="BX34" s="47">
        <v>2.9117297627075098</v>
      </c>
      <c r="BY34" s="47">
        <v>3</v>
      </c>
      <c r="BZ34" s="47">
        <v>2.6750591016548402</v>
      </c>
      <c r="CA34" s="47">
        <v>5.38234086242299</v>
      </c>
      <c r="CB34" s="47">
        <v>5.5375426621160404</v>
      </c>
      <c r="CC34" s="47">
        <v>4.9793205317577502</v>
      </c>
      <c r="CD34" s="47">
        <v>99.994377938962103</v>
      </c>
      <c r="CE34" s="47">
        <v>31412.3676571508</v>
      </c>
      <c r="CF34" s="47">
        <v>523510.02724446199</v>
      </c>
      <c r="CG34" s="47">
        <v>-110.130394451306</v>
      </c>
      <c r="CH34" s="47">
        <v>-11.306981557712099</v>
      </c>
      <c r="CI34" s="47">
        <v>-1.1013658639741899</v>
      </c>
      <c r="CJ34" s="47">
        <v>-3.5059564962858199E-3</v>
      </c>
      <c r="CK34" s="47">
        <v>-2.1036921686292599E-4</v>
      </c>
      <c r="CL34" s="47">
        <v>5.7591357857144896</v>
      </c>
      <c r="CM34" s="47">
        <v>5.42085089026489</v>
      </c>
      <c r="CN34" s="47">
        <v>6.6683252408335303</v>
      </c>
      <c r="CO34" s="47">
        <v>8.4653438381588497</v>
      </c>
      <c r="CP34" s="47">
        <v>8.0232251251952995</v>
      </c>
      <c r="CQ34" s="47">
        <v>9.6668853183780694</v>
      </c>
      <c r="CR34" s="47">
        <v>4.6451817359772898</v>
      </c>
      <c r="CS34" s="47">
        <v>33.757703753156903</v>
      </c>
      <c r="CT34" s="47">
        <v>47.602285712415998</v>
      </c>
      <c r="CU34" s="47">
        <v>4.0535754514973803</v>
      </c>
      <c r="CV34" s="47">
        <v>3.8823296141844499</v>
      </c>
      <c r="CW34" s="47">
        <v>4.4982581427767503</v>
      </c>
      <c r="CX34" s="47">
        <v>-2.7286547606933699E-2</v>
      </c>
      <c r="CY34" s="47">
        <v>-6.0132386584776099E-3</v>
      </c>
      <c r="CZ34" s="47">
        <v>-8.4461634143737099E-2</v>
      </c>
      <c r="DA34" s="47">
        <v>-0.27816443811414798</v>
      </c>
      <c r="DB34" s="47">
        <v>-2.5785172248359699E-2</v>
      </c>
      <c r="DC34" s="47">
        <v>-0.96405297391568301</v>
      </c>
      <c r="DD34" s="47">
        <v>9.2406285805622795E-2</v>
      </c>
      <c r="DE34" s="47">
        <v>4.3362504210247499</v>
      </c>
      <c r="DF34" s="47">
        <v>5.4734901304298003</v>
      </c>
      <c r="DG34" s="47">
        <v>-7.9234256283189697E-2</v>
      </c>
      <c r="DH34" s="47">
        <v>1.60033287062596E-2</v>
      </c>
      <c r="DI34" s="47">
        <v>-0.32654249027351701</v>
      </c>
      <c r="DJ34" s="47">
        <v>4.4668034260754101</v>
      </c>
      <c r="DK34" s="47">
        <v>4.2516520717497297</v>
      </c>
      <c r="DL34" s="47">
        <v>5.0450537270459304</v>
      </c>
      <c r="DM34" s="47">
        <v>6.5168082183530496</v>
      </c>
      <c r="DN34" s="47">
        <v>6.3093106830539796</v>
      </c>
      <c r="DO34" s="47">
        <v>7.0807221364813202</v>
      </c>
      <c r="DP34" s="47">
        <v>3.6260928192404802</v>
      </c>
      <c r="DQ34" s="47">
        <v>1.4267725274954401E-3</v>
      </c>
      <c r="DR34" s="47">
        <v>0.33634107300275701</v>
      </c>
      <c r="DS34" s="47">
        <v>3.1347630319522901</v>
      </c>
      <c r="DT34" s="47">
        <v>3.0070334400376999</v>
      </c>
      <c r="DU34" s="47">
        <v>3.4664448969239898</v>
      </c>
      <c r="DV34" s="11">
        <v>51</v>
      </c>
      <c r="DW34" s="12">
        <v>402</v>
      </c>
      <c r="DY34" s="29">
        <f t="shared" si="9"/>
        <v>18</v>
      </c>
      <c r="DZ34" s="2" t="s">
        <v>107</v>
      </c>
      <c r="EA34" s="16" t="s">
        <v>44</v>
      </c>
      <c r="EB34" s="14" t="s">
        <v>61</v>
      </c>
      <c r="EC34" s="2" t="s">
        <v>101</v>
      </c>
    </row>
    <row r="35" spans="1:133" x14ac:dyDescent="0.55000000000000004">
      <c r="A35" s="1">
        <v>8</v>
      </c>
      <c r="B35" s="2" t="s">
        <v>6</v>
      </c>
      <c r="C35" s="3">
        <v>10</v>
      </c>
      <c r="D35" s="3">
        <v>10</v>
      </c>
      <c r="E35" s="3">
        <v>90</v>
      </c>
      <c r="F35" s="3">
        <v>14</v>
      </c>
      <c r="G35" s="3">
        <v>86</v>
      </c>
      <c r="H35" s="3">
        <v>3.8879999999999999</v>
      </c>
      <c r="I35" s="3">
        <v>4.2439999999999998</v>
      </c>
      <c r="J35" s="3" t="s">
        <v>13</v>
      </c>
      <c r="K35" s="3">
        <v>122</v>
      </c>
      <c r="L35" s="3">
        <v>2.8</v>
      </c>
      <c r="M35" s="4" t="s">
        <v>14</v>
      </c>
      <c r="N35" s="5">
        <f t="shared" si="2"/>
        <v>4.1941600000000001</v>
      </c>
      <c r="O35" s="6">
        <f t="shared" ref="O35" si="21">O34/10</f>
        <v>4.58</v>
      </c>
      <c r="P35" s="6">
        <v>314</v>
      </c>
      <c r="Q35" s="7">
        <f t="shared" si="3"/>
        <v>1438.1200000000001</v>
      </c>
      <c r="R35" s="8">
        <v>100</v>
      </c>
      <c r="S35" s="9">
        <v>958.8</v>
      </c>
      <c r="T35" s="9">
        <v>0.69199999999999995</v>
      </c>
      <c r="U35" s="46">
        <v>578</v>
      </c>
      <c r="V35" s="46">
        <v>94.8</v>
      </c>
      <c r="W35" s="46">
        <v>120</v>
      </c>
      <c r="X35" s="46">
        <v>5.2</v>
      </c>
      <c r="Y35" s="9">
        <v>-2.4700000000000002</v>
      </c>
      <c r="Z35" s="9">
        <v>0.33200000000000002</v>
      </c>
      <c r="AA35" s="9">
        <v>-0.19400000000000001</v>
      </c>
      <c r="AB35" s="9">
        <v>2.5669999999999998E-2</v>
      </c>
      <c r="AC35" s="9">
        <v>0.52</v>
      </c>
      <c r="AD35" s="9">
        <v>9.1900000000000003E-3</v>
      </c>
      <c r="AE35" s="10">
        <v>2060</v>
      </c>
      <c r="AF35" s="10">
        <v>1</v>
      </c>
      <c r="AG35" s="46">
        <v>450</v>
      </c>
      <c r="AH35" s="46">
        <v>100</v>
      </c>
      <c r="AI35" s="46"/>
      <c r="AJ35" s="46"/>
      <c r="AK35" s="10">
        <v>1.29</v>
      </c>
      <c r="AL35" s="10">
        <v>1E-4</v>
      </c>
      <c r="AM35" s="10">
        <v>0.1008</v>
      </c>
      <c r="AN35" s="10">
        <v>1E-4</v>
      </c>
      <c r="AO35" s="10">
        <v>0.68600000000000005</v>
      </c>
      <c r="AP35" s="10">
        <v>2.12E-2</v>
      </c>
      <c r="AQ35" s="47">
        <v>4.6806255506450798</v>
      </c>
      <c r="AR35" s="47">
        <v>4.5432483159115904</v>
      </c>
      <c r="AS35" s="47">
        <v>4.1138765326310498</v>
      </c>
      <c r="AT35" s="47">
        <v>4.1569729418962904</v>
      </c>
      <c r="AU35" s="47">
        <v>4.0208996728625301</v>
      </c>
      <c r="AV35" s="47">
        <v>3.5866998016240399</v>
      </c>
      <c r="AW35" s="47">
        <v>4.4933604457623</v>
      </c>
      <c r="AX35" s="47">
        <v>4.3557004927818799</v>
      </c>
      <c r="AY35" s="47">
        <v>3.92737036303902</v>
      </c>
      <c r="AZ35" s="47">
        <v>3.3864989655506501</v>
      </c>
      <c r="BA35" s="47">
        <v>3.2450188707377499</v>
      </c>
      <c r="BB35" s="47">
        <v>2.8305886686851398</v>
      </c>
      <c r="BC35" s="47">
        <v>0.14503543987134401</v>
      </c>
      <c r="BD35" s="47">
        <v>7.19283171719651E-2</v>
      </c>
      <c r="BE35" s="47">
        <v>7.4094341687643603E-2</v>
      </c>
      <c r="BF35" s="47">
        <v>-36.710131483768897</v>
      </c>
      <c r="BG35" s="47">
        <v>-37.039872350718603</v>
      </c>
      <c r="BH35" s="47">
        <v>-35.8239053377442</v>
      </c>
      <c r="BI35" s="47">
        <v>-75.371153211648704</v>
      </c>
      <c r="BJ35" s="47">
        <v>-75.925745840084403</v>
      </c>
      <c r="BK35" s="47">
        <v>-73.863942527842397</v>
      </c>
      <c r="BL35" s="47">
        <v>-19.830131505635201</v>
      </c>
      <c r="BM35" s="47">
        <v>-39.980164766565103</v>
      </c>
      <c r="BN35" s="47">
        <v>-38.802540609929103</v>
      </c>
      <c r="BO35" s="47">
        <v>-24.699262258726801</v>
      </c>
      <c r="BP35" s="47">
        <v>-24.930040329920299</v>
      </c>
      <c r="BQ35" s="47">
        <v>-24.0999892171344</v>
      </c>
      <c r="BR35" s="47">
        <v>3.7836935658850002</v>
      </c>
      <c r="BS35" s="47">
        <v>3.8986946813992098</v>
      </c>
      <c r="BT35" s="47">
        <v>3.4746114786890199</v>
      </c>
      <c r="BU35" s="47">
        <v>5.4043472202870202</v>
      </c>
      <c r="BV35" s="47">
        <v>5.5668540932049897</v>
      </c>
      <c r="BW35" s="47">
        <v>4.9627039627039604</v>
      </c>
      <c r="BX35" s="47">
        <v>2.9117297627075098</v>
      </c>
      <c r="BY35" s="47">
        <v>3</v>
      </c>
      <c r="BZ35" s="47">
        <v>2.6750591016548402</v>
      </c>
      <c r="CA35" s="47">
        <v>5.38234086242299</v>
      </c>
      <c r="CB35" s="47">
        <v>5.5375426621160404</v>
      </c>
      <c r="CC35" s="47">
        <v>4.9793205317577502</v>
      </c>
      <c r="CD35" s="47">
        <v>99.994377938962103</v>
      </c>
      <c r="CE35" s="47">
        <v>31412.3676571508</v>
      </c>
      <c r="CF35" s="47">
        <v>523510.02724446199</v>
      </c>
      <c r="CG35" s="47">
        <v>-110.130394451306</v>
      </c>
      <c r="CH35" s="47">
        <v>-11.306981557712099</v>
      </c>
      <c r="CI35" s="47">
        <v>-1.1013658639741899</v>
      </c>
      <c r="CJ35" s="47">
        <v>-3.5059564962858199E-3</v>
      </c>
      <c r="CK35" s="47">
        <v>-2.1036921686292599E-4</v>
      </c>
      <c r="CL35" s="47">
        <v>5.7591357857144896</v>
      </c>
      <c r="CM35" s="47">
        <v>5.42085089026489</v>
      </c>
      <c r="CN35" s="47">
        <v>6.6683252408335303</v>
      </c>
      <c r="CO35" s="47">
        <v>8.4653438381588497</v>
      </c>
      <c r="CP35" s="47">
        <v>8.0232251251952995</v>
      </c>
      <c r="CQ35" s="47">
        <v>9.6668853183780694</v>
      </c>
      <c r="CR35" s="47">
        <v>4.6451817359772898</v>
      </c>
      <c r="CS35" s="47">
        <v>33.757703753156903</v>
      </c>
      <c r="CT35" s="47">
        <v>47.602285712415998</v>
      </c>
      <c r="CU35" s="47">
        <v>4.0535754514973803</v>
      </c>
      <c r="CV35" s="47">
        <v>3.8823296141844499</v>
      </c>
      <c r="CW35" s="47">
        <v>4.4982581427767503</v>
      </c>
      <c r="CX35" s="47">
        <v>-2.7286547606933699E-2</v>
      </c>
      <c r="CY35" s="47">
        <v>-6.0132386584776099E-3</v>
      </c>
      <c r="CZ35" s="47">
        <v>-8.4461634143737099E-2</v>
      </c>
      <c r="DA35" s="47">
        <v>-0.27816443811414798</v>
      </c>
      <c r="DB35" s="47">
        <v>-2.5785172248359699E-2</v>
      </c>
      <c r="DC35" s="47">
        <v>-0.96405297391568301</v>
      </c>
      <c r="DD35" s="47">
        <v>9.2406285805622795E-2</v>
      </c>
      <c r="DE35" s="47">
        <v>4.3362504210247499</v>
      </c>
      <c r="DF35" s="47">
        <v>5.4734901304298003</v>
      </c>
      <c r="DG35" s="47">
        <v>-7.9234256283189697E-2</v>
      </c>
      <c r="DH35" s="47">
        <v>1.60033287062596E-2</v>
      </c>
      <c r="DI35" s="47">
        <v>-0.32654249027351701</v>
      </c>
      <c r="DJ35" s="47">
        <v>4.4668034260754101</v>
      </c>
      <c r="DK35" s="47">
        <v>4.2516520717497297</v>
      </c>
      <c r="DL35" s="47">
        <v>5.0450537270459304</v>
      </c>
      <c r="DM35" s="47">
        <v>6.5168082183530496</v>
      </c>
      <c r="DN35" s="47">
        <v>6.3093106830539796</v>
      </c>
      <c r="DO35" s="47">
        <v>7.0807221364813202</v>
      </c>
      <c r="DP35" s="47">
        <v>3.6260928192404802</v>
      </c>
      <c r="DQ35" s="47">
        <v>1.4267725274954401E-3</v>
      </c>
      <c r="DR35" s="47">
        <v>0.33634107300275701</v>
      </c>
      <c r="DS35" s="47">
        <v>3.1347630319522901</v>
      </c>
      <c r="DT35" s="47">
        <v>3.0070334400376999</v>
      </c>
      <c r="DU35" s="47">
        <v>3.4664448969239898</v>
      </c>
      <c r="DV35" s="11">
        <v>110</v>
      </c>
      <c r="DW35" s="12">
        <v>401</v>
      </c>
      <c r="DY35" s="29">
        <f t="shared" si="9"/>
        <v>19</v>
      </c>
      <c r="DZ35" s="2" t="s">
        <v>107</v>
      </c>
      <c r="EA35" s="28" t="s">
        <v>327</v>
      </c>
      <c r="EB35" s="14" t="s">
        <v>64</v>
      </c>
      <c r="EC35" s="2" t="s">
        <v>97</v>
      </c>
    </row>
    <row r="36" spans="1:133" x14ac:dyDescent="0.55000000000000004">
      <c r="A36" s="1">
        <v>8</v>
      </c>
      <c r="B36" s="2" t="s">
        <v>6</v>
      </c>
      <c r="C36" s="3">
        <v>10</v>
      </c>
      <c r="D36" s="3">
        <v>10</v>
      </c>
      <c r="E36" s="3">
        <v>90</v>
      </c>
      <c r="F36" s="3">
        <v>14</v>
      </c>
      <c r="G36" s="3">
        <v>86</v>
      </c>
      <c r="H36" s="3">
        <v>3.8879999999999999</v>
      </c>
      <c r="I36" s="3">
        <v>4.2439999999999998</v>
      </c>
      <c r="J36" s="3" t="s">
        <v>13</v>
      </c>
      <c r="K36" s="3">
        <v>122</v>
      </c>
      <c r="L36" s="3">
        <v>2.8</v>
      </c>
      <c r="M36" s="4" t="s">
        <v>14</v>
      </c>
      <c r="N36" s="5">
        <f t="shared" si="2"/>
        <v>4.1941600000000001</v>
      </c>
      <c r="O36" s="6">
        <f t="shared" ref="O36" si="22">O34/100</f>
        <v>0.45799999999999996</v>
      </c>
      <c r="P36" s="6">
        <v>314</v>
      </c>
      <c r="Q36" s="7">
        <f t="shared" si="3"/>
        <v>143.81199999999998</v>
      </c>
      <c r="R36" s="8">
        <v>10</v>
      </c>
      <c r="S36" s="9">
        <v>958.8</v>
      </c>
      <c r="T36" s="9">
        <v>0.69199999999999995</v>
      </c>
      <c r="U36" s="46">
        <v>578</v>
      </c>
      <c r="V36" s="46">
        <v>94.8</v>
      </c>
      <c r="W36" s="46">
        <v>120</v>
      </c>
      <c r="X36" s="46">
        <v>5.2</v>
      </c>
      <c r="Y36" s="9">
        <v>-10.3</v>
      </c>
      <c r="Z36" s="9">
        <v>0.47399999999999998</v>
      </c>
      <c r="AA36" s="9">
        <v>-0.80589999999999995</v>
      </c>
      <c r="AB36" s="9">
        <v>3.8960000000000002E-2</v>
      </c>
      <c r="AC36" s="9">
        <v>0.68899999999999995</v>
      </c>
      <c r="AD36" s="9">
        <v>1.5599999999999999E-2</v>
      </c>
      <c r="AE36" s="10">
        <v>2060</v>
      </c>
      <c r="AF36" s="10">
        <v>1</v>
      </c>
      <c r="AG36" s="46">
        <v>450</v>
      </c>
      <c r="AH36" s="46">
        <v>100</v>
      </c>
      <c r="AI36" s="46"/>
      <c r="AJ36" s="46"/>
      <c r="AK36" s="10">
        <v>-1.98</v>
      </c>
      <c r="AL36" s="10">
        <v>1.41E-2</v>
      </c>
      <c r="AM36" s="10">
        <v>-0.1552</v>
      </c>
      <c r="AN36" s="10">
        <v>6.9999999999999999E-4</v>
      </c>
      <c r="AO36" s="10">
        <v>0.69699999999999995</v>
      </c>
      <c r="AP36" s="10">
        <v>2.0500000000000001E-2</v>
      </c>
      <c r="AQ36" s="47">
        <v>4.6806255506450798</v>
      </c>
      <c r="AR36" s="47">
        <v>4.5432483159115904</v>
      </c>
      <c r="AS36" s="47">
        <v>4.1138765326310498</v>
      </c>
      <c r="AT36" s="47">
        <v>4.1569729418962904</v>
      </c>
      <c r="AU36" s="47">
        <v>4.0208996728625301</v>
      </c>
      <c r="AV36" s="47">
        <v>3.5866998016240399</v>
      </c>
      <c r="AW36" s="47">
        <v>4.4933604457623</v>
      </c>
      <c r="AX36" s="47">
        <v>4.3557004927818799</v>
      </c>
      <c r="AY36" s="47">
        <v>3.92737036303902</v>
      </c>
      <c r="AZ36" s="47">
        <v>3.3864989655506501</v>
      </c>
      <c r="BA36" s="47">
        <v>3.2450188707377499</v>
      </c>
      <c r="BB36" s="47">
        <v>2.8305886686851398</v>
      </c>
      <c r="BC36" s="47">
        <v>0.14503543987134401</v>
      </c>
      <c r="BD36" s="47">
        <v>7.19283171719651E-2</v>
      </c>
      <c r="BE36" s="47">
        <v>7.4094341687643603E-2</v>
      </c>
      <c r="BF36" s="47">
        <v>-36.710131483768897</v>
      </c>
      <c r="BG36" s="47">
        <v>-37.039872350718603</v>
      </c>
      <c r="BH36" s="47">
        <v>-35.8239053377442</v>
      </c>
      <c r="BI36" s="47">
        <v>-75.371153211648704</v>
      </c>
      <c r="BJ36" s="47">
        <v>-75.925745840084403</v>
      </c>
      <c r="BK36" s="47">
        <v>-73.863942527842397</v>
      </c>
      <c r="BL36" s="47">
        <v>-19.830131505635201</v>
      </c>
      <c r="BM36" s="47">
        <v>-39.980164766565103</v>
      </c>
      <c r="BN36" s="47">
        <v>-38.802540609929103</v>
      </c>
      <c r="BO36" s="47">
        <v>-24.699262258726801</v>
      </c>
      <c r="BP36" s="47">
        <v>-24.930040329920299</v>
      </c>
      <c r="BQ36" s="47">
        <v>-24.0999892171344</v>
      </c>
      <c r="BR36" s="47">
        <v>3.7836935658850002</v>
      </c>
      <c r="BS36" s="47">
        <v>3.8986946813992098</v>
      </c>
      <c r="BT36" s="47">
        <v>3.4746114786890199</v>
      </c>
      <c r="BU36" s="47">
        <v>5.4043472202870202</v>
      </c>
      <c r="BV36" s="47">
        <v>5.5668540932049897</v>
      </c>
      <c r="BW36" s="47">
        <v>4.9627039627039604</v>
      </c>
      <c r="BX36" s="47">
        <v>2.9117297627075098</v>
      </c>
      <c r="BY36" s="47">
        <v>3</v>
      </c>
      <c r="BZ36" s="47">
        <v>2.6750591016548402</v>
      </c>
      <c r="CA36" s="47">
        <v>5.38234086242299</v>
      </c>
      <c r="CB36" s="47">
        <v>5.5375426621160404</v>
      </c>
      <c r="CC36" s="47">
        <v>4.9793205317577502</v>
      </c>
      <c r="CD36" s="47">
        <v>99.994377938962103</v>
      </c>
      <c r="CE36" s="47">
        <v>31412.3676571508</v>
      </c>
      <c r="CF36" s="47">
        <v>523510.02724446199</v>
      </c>
      <c r="CG36" s="47">
        <v>-110.130394451306</v>
      </c>
      <c r="CH36" s="47">
        <v>-11.306981557712099</v>
      </c>
      <c r="CI36" s="47">
        <v>-1.1013658639741899</v>
      </c>
      <c r="CJ36" s="47">
        <v>-3.5059564962858199E-3</v>
      </c>
      <c r="CK36" s="47">
        <v>-2.1036921686292599E-4</v>
      </c>
      <c r="CL36" s="47">
        <v>5.7591357857144896</v>
      </c>
      <c r="CM36" s="47">
        <v>5.42085089026489</v>
      </c>
      <c r="CN36" s="47">
        <v>6.6683252408335303</v>
      </c>
      <c r="CO36" s="47">
        <v>8.4653438381588497</v>
      </c>
      <c r="CP36" s="47">
        <v>8.0232251251952995</v>
      </c>
      <c r="CQ36" s="47">
        <v>9.6668853183780694</v>
      </c>
      <c r="CR36" s="47">
        <v>4.6451817359772898</v>
      </c>
      <c r="CS36" s="47">
        <v>33.757703753156903</v>
      </c>
      <c r="CT36" s="47">
        <v>47.602285712415998</v>
      </c>
      <c r="CU36" s="47">
        <v>4.0535754514973803</v>
      </c>
      <c r="CV36" s="47">
        <v>3.8823296141844499</v>
      </c>
      <c r="CW36" s="47">
        <v>4.4982581427767503</v>
      </c>
      <c r="CX36" s="47">
        <v>-2.7286547606933699E-2</v>
      </c>
      <c r="CY36" s="47">
        <v>-6.0132386584776099E-3</v>
      </c>
      <c r="CZ36" s="47">
        <v>-8.4461634143737099E-2</v>
      </c>
      <c r="DA36" s="47">
        <v>-0.27816443811414798</v>
      </c>
      <c r="DB36" s="47">
        <v>-2.5785172248359699E-2</v>
      </c>
      <c r="DC36" s="47">
        <v>-0.96405297391568301</v>
      </c>
      <c r="DD36" s="47">
        <v>9.2406285805622795E-2</v>
      </c>
      <c r="DE36" s="47">
        <v>4.3362504210247499</v>
      </c>
      <c r="DF36" s="47">
        <v>5.4734901304298003</v>
      </c>
      <c r="DG36" s="47">
        <v>-7.9234256283189697E-2</v>
      </c>
      <c r="DH36" s="47">
        <v>1.60033287062596E-2</v>
      </c>
      <c r="DI36" s="47">
        <v>-0.32654249027351701</v>
      </c>
      <c r="DJ36" s="47">
        <v>4.4668034260754101</v>
      </c>
      <c r="DK36" s="47">
        <v>4.2516520717497297</v>
      </c>
      <c r="DL36" s="47">
        <v>5.0450537270459304</v>
      </c>
      <c r="DM36" s="47">
        <v>6.5168082183530496</v>
      </c>
      <c r="DN36" s="47">
        <v>6.3093106830539796</v>
      </c>
      <c r="DO36" s="47">
        <v>7.0807221364813202</v>
      </c>
      <c r="DP36" s="47">
        <v>3.6260928192404802</v>
      </c>
      <c r="DQ36" s="47">
        <v>1.4267725274954401E-3</v>
      </c>
      <c r="DR36" s="47">
        <v>0.33634107300275701</v>
      </c>
      <c r="DS36" s="47">
        <v>3.1347630319522901</v>
      </c>
      <c r="DT36" s="47">
        <v>3.0070334400376999</v>
      </c>
      <c r="DU36" s="47">
        <v>3.4664448969239898</v>
      </c>
      <c r="DV36" s="11">
        <v>92</v>
      </c>
      <c r="DW36" s="12">
        <v>194</v>
      </c>
      <c r="DY36" s="29">
        <f t="shared" si="9"/>
        <v>20</v>
      </c>
      <c r="DZ36" s="2" t="s">
        <v>107</v>
      </c>
      <c r="EA36" s="28" t="s">
        <v>328</v>
      </c>
      <c r="EB36" s="14" t="s">
        <v>64</v>
      </c>
      <c r="EC36" s="2" t="s">
        <v>95</v>
      </c>
    </row>
    <row r="37" spans="1:133" x14ac:dyDescent="0.55000000000000004">
      <c r="A37" s="1">
        <v>8</v>
      </c>
      <c r="B37" s="2" t="s">
        <v>6</v>
      </c>
      <c r="C37" s="3">
        <v>10</v>
      </c>
      <c r="D37" s="3">
        <v>10</v>
      </c>
      <c r="E37" s="3">
        <v>90</v>
      </c>
      <c r="F37" s="3">
        <v>14</v>
      </c>
      <c r="G37" s="3">
        <v>86</v>
      </c>
      <c r="H37" s="3">
        <v>3.8879999999999999</v>
      </c>
      <c r="I37" s="3">
        <v>4.2439999999999998</v>
      </c>
      <c r="J37" s="3" t="s">
        <v>13</v>
      </c>
      <c r="K37" s="3">
        <v>122</v>
      </c>
      <c r="L37" s="3">
        <v>2.8</v>
      </c>
      <c r="M37" s="4" t="s">
        <v>14</v>
      </c>
      <c r="N37" s="5">
        <f t="shared" si="2"/>
        <v>4.1941600000000001</v>
      </c>
      <c r="O37" s="6">
        <f t="shared" ref="O37" si="23">O34/1000</f>
        <v>4.58E-2</v>
      </c>
      <c r="P37" s="6">
        <v>314</v>
      </c>
      <c r="Q37" s="7">
        <f t="shared" si="3"/>
        <v>14.3812</v>
      </c>
      <c r="R37" s="8">
        <v>1</v>
      </c>
      <c r="S37" s="9">
        <v>958.8</v>
      </c>
      <c r="T37" s="9">
        <v>0.69199999999999995</v>
      </c>
      <c r="U37" s="46">
        <v>578</v>
      </c>
      <c r="V37" s="46">
        <v>94.8</v>
      </c>
      <c r="W37" s="46">
        <v>120</v>
      </c>
      <c r="X37" s="46">
        <v>5.2</v>
      </c>
      <c r="Y37" s="9">
        <v>-12.8</v>
      </c>
      <c r="Z37" s="9">
        <v>0.28299999999999997</v>
      </c>
      <c r="AA37" s="9">
        <v>-1.0009999999999999</v>
      </c>
      <c r="AB37" s="9">
        <v>2.2270000000000002E-2</v>
      </c>
      <c r="AC37" s="9">
        <v>0.7</v>
      </c>
      <c r="AD37" s="9">
        <v>1.6299999999999999E-2</v>
      </c>
      <c r="AE37" s="10">
        <v>2060</v>
      </c>
      <c r="AF37" s="10">
        <v>1</v>
      </c>
      <c r="AG37" s="46">
        <v>450</v>
      </c>
      <c r="AH37" s="46">
        <v>100</v>
      </c>
      <c r="AI37" s="46"/>
      <c r="AJ37" s="46"/>
      <c r="AK37" s="10">
        <v>-12.1</v>
      </c>
      <c r="AL37" s="10">
        <v>0.17699999999999999</v>
      </c>
      <c r="AM37" s="10">
        <v>-0.95169999999999999</v>
      </c>
      <c r="AN37" s="10">
        <v>1.4E-2</v>
      </c>
      <c r="AO37" s="10">
        <v>0.69</v>
      </c>
      <c r="AP37" s="10">
        <v>2.0500000000000001E-2</v>
      </c>
      <c r="AQ37" s="47">
        <v>4.6806255506450798</v>
      </c>
      <c r="AR37" s="47">
        <v>4.5432483159115904</v>
      </c>
      <c r="AS37" s="47">
        <v>4.1138765326310498</v>
      </c>
      <c r="AT37" s="47">
        <v>4.1569729418962904</v>
      </c>
      <c r="AU37" s="47">
        <v>4.0208996728625301</v>
      </c>
      <c r="AV37" s="47">
        <v>3.5866998016240399</v>
      </c>
      <c r="AW37" s="47">
        <v>4.4933604457623</v>
      </c>
      <c r="AX37" s="47">
        <v>4.3557004927818799</v>
      </c>
      <c r="AY37" s="47">
        <v>3.92737036303902</v>
      </c>
      <c r="AZ37" s="47">
        <v>3.3864989655506501</v>
      </c>
      <c r="BA37" s="47">
        <v>3.2450188707377499</v>
      </c>
      <c r="BB37" s="47">
        <v>2.8305886686851398</v>
      </c>
      <c r="BC37" s="47">
        <v>0.14503543987134401</v>
      </c>
      <c r="BD37" s="47">
        <v>7.19283171719651E-2</v>
      </c>
      <c r="BE37" s="47">
        <v>7.4094341687643603E-2</v>
      </c>
      <c r="BF37" s="47">
        <v>-36.710131483768897</v>
      </c>
      <c r="BG37" s="47">
        <v>-37.039872350718603</v>
      </c>
      <c r="BH37" s="47">
        <v>-35.8239053377442</v>
      </c>
      <c r="BI37" s="47">
        <v>-75.371153211648704</v>
      </c>
      <c r="BJ37" s="47">
        <v>-75.925745840084403</v>
      </c>
      <c r="BK37" s="47">
        <v>-73.863942527842397</v>
      </c>
      <c r="BL37" s="47">
        <v>-19.830131505635201</v>
      </c>
      <c r="BM37" s="47">
        <v>-39.980164766565103</v>
      </c>
      <c r="BN37" s="47">
        <v>-38.802540609929103</v>
      </c>
      <c r="BO37" s="47">
        <v>-24.699262258726801</v>
      </c>
      <c r="BP37" s="47">
        <v>-24.930040329920299</v>
      </c>
      <c r="BQ37" s="47">
        <v>-24.0999892171344</v>
      </c>
      <c r="BR37" s="47">
        <v>3.7836935658850002</v>
      </c>
      <c r="BS37" s="47">
        <v>3.8986946813992098</v>
      </c>
      <c r="BT37" s="47">
        <v>3.4746114786890199</v>
      </c>
      <c r="BU37" s="47">
        <v>5.4043472202870202</v>
      </c>
      <c r="BV37" s="47">
        <v>5.5668540932049897</v>
      </c>
      <c r="BW37" s="47">
        <v>4.9627039627039604</v>
      </c>
      <c r="BX37" s="47">
        <v>2.9117297627075098</v>
      </c>
      <c r="BY37" s="47">
        <v>3</v>
      </c>
      <c r="BZ37" s="47">
        <v>2.6750591016548402</v>
      </c>
      <c r="CA37" s="47">
        <v>5.38234086242299</v>
      </c>
      <c r="CB37" s="47">
        <v>5.5375426621160404</v>
      </c>
      <c r="CC37" s="47">
        <v>4.9793205317577502</v>
      </c>
      <c r="CD37" s="47">
        <v>99.994377938962103</v>
      </c>
      <c r="CE37" s="47">
        <v>31412.3676571508</v>
      </c>
      <c r="CF37" s="47">
        <v>523510.02724446199</v>
      </c>
      <c r="CG37" s="47">
        <v>-110.130394451306</v>
      </c>
      <c r="CH37" s="47">
        <v>-11.306981557712099</v>
      </c>
      <c r="CI37" s="47">
        <v>-1.1013658639741899</v>
      </c>
      <c r="CJ37" s="47">
        <v>-3.5059564962858199E-3</v>
      </c>
      <c r="CK37" s="47">
        <v>-2.1036921686292599E-4</v>
      </c>
      <c r="CL37" s="47">
        <v>5.7591357857144896</v>
      </c>
      <c r="CM37" s="47">
        <v>5.42085089026489</v>
      </c>
      <c r="CN37" s="47">
        <v>6.6683252408335303</v>
      </c>
      <c r="CO37" s="47">
        <v>8.4653438381588497</v>
      </c>
      <c r="CP37" s="47">
        <v>8.0232251251952995</v>
      </c>
      <c r="CQ37" s="47">
        <v>9.6668853183780694</v>
      </c>
      <c r="CR37" s="47">
        <v>4.6451817359772898</v>
      </c>
      <c r="CS37" s="47">
        <v>33.757703753156903</v>
      </c>
      <c r="CT37" s="47">
        <v>47.602285712415998</v>
      </c>
      <c r="CU37" s="47">
        <v>4.0535754514973803</v>
      </c>
      <c r="CV37" s="47">
        <v>3.8823296141844499</v>
      </c>
      <c r="CW37" s="47">
        <v>4.4982581427767503</v>
      </c>
      <c r="CX37" s="47">
        <v>-2.7286547606933699E-2</v>
      </c>
      <c r="CY37" s="47">
        <v>-6.0132386584776099E-3</v>
      </c>
      <c r="CZ37" s="47">
        <v>-8.4461634143737099E-2</v>
      </c>
      <c r="DA37" s="47">
        <v>-0.27816443811414798</v>
      </c>
      <c r="DB37" s="47">
        <v>-2.5785172248359699E-2</v>
      </c>
      <c r="DC37" s="47">
        <v>-0.96405297391568301</v>
      </c>
      <c r="DD37" s="47">
        <v>9.2406285805622795E-2</v>
      </c>
      <c r="DE37" s="47">
        <v>4.3362504210247499</v>
      </c>
      <c r="DF37" s="47">
        <v>5.4734901304298003</v>
      </c>
      <c r="DG37" s="47">
        <v>-7.9234256283189697E-2</v>
      </c>
      <c r="DH37" s="47">
        <v>1.60033287062596E-2</v>
      </c>
      <c r="DI37" s="47">
        <v>-0.32654249027351701</v>
      </c>
      <c r="DJ37" s="47">
        <v>4.4668034260754101</v>
      </c>
      <c r="DK37" s="47">
        <v>4.2516520717497297</v>
      </c>
      <c r="DL37" s="47">
        <v>5.0450537270459304</v>
      </c>
      <c r="DM37" s="47">
        <v>6.5168082183530496</v>
      </c>
      <c r="DN37" s="47">
        <v>6.3093106830539796</v>
      </c>
      <c r="DO37" s="47">
        <v>7.0807221364813202</v>
      </c>
      <c r="DP37" s="47">
        <v>3.6260928192404802</v>
      </c>
      <c r="DQ37" s="47">
        <v>1.4267725274954401E-3</v>
      </c>
      <c r="DR37" s="47">
        <v>0.33634107300275701</v>
      </c>
      <c r="DS37" s="47">
        <v>3.1347630319522901</v>
      </c>
      <c r="DT37" s="47">
        <v>3.0070334400376999</v>
      </c>
      <c r="DU37" s="47">
        <v>3.4664448969239898</v>
      </c>
      <c r="DV37" s="11">
        <v>89</v>
      </c>
      <c r="DW37" s="12">
        <v>202</v>
      </c>
      <c r="DY37" s="29">
        <f t="shared" si="9"/>
        <v>21</v>
      </c>
      <c r="DZ37" s="2" t="s">
        <v>107</v>
      </c>
      <c r="EA37" s="43" t="s">
        <v>207</v>
      </c>
      <c r="EB37" s="14" t="s">
        <v>64</v>
      </c>
      <c r="EC37" s="2" t="s">
        <v>110</v>
      </c>
    </row>
    <row r="38" spans="1:133" x14ac:dyDescent="0.55000000000000004">
      <c r="A38" s="1">
        <v>9</v>
      </c>
      <c r="B38" s="2" t="s">
        <v>8</v>
      </c>
      <c r="C38" s="3">
        <v>10</v>
      </c>
      <c r="D38" s="3">
        <v>0</v>
      </c>
      <c r="E38" s="3">
        <v>100</v>
      </c>
      <c r="F38" s="3">
        <v>87</v>
      </c>
      <c r="G38" s="3">
        <v>13</v>
      </c>
      <c r="H38" s="3">
        <v>3.78</v>
      </c>
      <c r="I38" s="3">
        <v>4.2300000000000004</v>
      </c>
      <c r="J38" s="3" t="s">
        <v>13</v>
      </c>
      <c r="K38" s="3" t="s">
        <v>15</v>
      </c>
      <c r="L38" s="3">
        <v>3.3</v>
      </c>
      <c r="M38" s="4" t="s">
        <v>16</v>
      </c>
      <c r="N38" s="5">
        <f t="shared" si="2"/>
        <v>3.8384999999999998</v>
      </c>
      <c r="O38" s="6">
        <v>49.8</v>
      </c>
      <c r="P38" s="6">
        <v>314</v>
      </c>
      <c r="Q38" s="6">
        <f t="shared" si="3"/>
        <v>15637.199999999999</v>
      </c>
      <c r="R38" s="8">
        <v>1000</v>
      </c>
      <c r="S38" s="9">
        <v>2871</v>
      </c>
      <c r="T38" s="9">
        <v>0.81699999999999995</v>
      </c>
      <c r="U38" s="46">
        <v>930</v>
      </c>
      <c r="V38" s="46">
        <v>100</v>
      </c>
      <c r="W38" s="46"/>
      <c r="X38" s="46"/>
      <c r="Y38" s="9">
        <v>-2.12</v>
      </c>
      <c r="Z38" s="9">
        <v>7.0699999999999999E-3</v>
      </c>
      <c r="AA38" s="9">
        <v>-0.1661</v>
      </c>
      <c r="AB38" s="9">
        <v>6.3639999999999996E-4</v>
      </c>
      <c r="AC38" s="9">
        <v>0.55100000000000005</v>
      </c>
      <c r="AD38" s="9">
        <v>9.9000000000000008E-3</v>
      </c>
      <c r="AE38" s="10">
        <v>2886</v>
      </c>
      <c r="AF38" s="10">
        <v>1</v>
      </c>
      <c r="AG38" s="46">
        <v>475</v>
      </c>
      <c r="AH38" s="46">
        <v>100</v>
      </c>
      <c r="AI38" s="46"/>
      <c r="AJ38" s="46"/>
      <c r="AK38" s="10">
        <v>-3.26</v>
      </c>
      <c r="AL38" s="10">
        <v>0.21199999999999999</v>
      </c>
      <c r="AM38" s="10">
        <v>-0.2555</v>
      </c>
      <c r="AN38" s="10">
        <v>1.6480000000000002E-2</v>
      </c>
      <c r="AO38" s="10">
        <v>0.53200000000000003</v>
      </c>
      <c r="AP38" s="10">
        <v>1.2E-2</v>
      </c>
      <c r="AQ38" s="47">
        <v>4.7021460838287901</v>
      </c>
      <c r="AR38" s="47">
        <v>4.5647015637125001</v>
      </c>
      <c r="AS38" s="47">
        <v>4.1355778533449197</v>
      </c>
      <c r="AT38" s="47">
        <v>4.2250248291091301</v>
      </c>
      <c r="AU38" s="47">
        <v>4.0881715398643497</v>
      </c>
      <c r="AV38" s="47">
        <v>3.6568644915489101</v>
      </c>
      <c r="AW38" s="47">
        <v>4.5260548247731096</v>
      </c>
      <c r="AX38" s="47">
        <v>4.3883143871177399</v>
      </c>
      <c r="AY38" s="47">
        <v>3.9602804644366398</v>
      </c>
      <c r="AZ38" s="47">
        <v>0</v>
      </c>
      <c r="BA38" s="47">
        <v>0</v>
      </c>
      <c r="BB38" s="47">
        <v>0</v>
      </c>
      <c r="BC38" s="47">
        <v>0</v>
      </c>
      <c r="BD38" s="47">
        <v>0</v>
      </c>
      <c r="BE38" s="47">
        <v>0</v>
      </c>
      <c r="BF38" s="47">
        <v>-40.166001169410499</v>
      </c>
      <c r="BG38" s="47">
        <v>-40.505366504092002</v>
      </c>
      <c r="BH38" s="47">
        <v>-39.254428725117101</v>
      </c>
      <c r="BI38" s="47">
        <v>-78.686461302027396</v>
      </c>
      <c r="BJ38" s="47">
        <v>-79.334638911087197</v>
      </c>
      <c r="BK38" s="47">
        <v>-76.936610290877098</v>
      </c>
      <c r="BL38" s="47">
        <v>-20.905771103101198</v>
      </c>
      <c r="BM38" s="47">
        <v>-42.102061630944704</v>
      </c>
      <c r="BN38" s="47">
        <v>-41.033130966469599</v>
      </c>
      <c r="BO38" s="47"/>
      <c r="BP38" s="47"/>
      <c r="BQ38" s="47"/>
      <c r="BR38" s="47">
        <v>3.8824230150693899</v>
      </c>
      <c r="BS38" s="47">
        <v>4.0013622864615899</v>
      </c>
      <c r="BT38" s="47">
        <v>3.5629391100702499</v>
      </c>
      <c r="BU38" s="47">
        <v>5.8236345226040802</v>
      </c>
      <c r="BV38" s="47">
        <v>6</v>
      </c>
      <c r="BW38" s="47">
        <v>5.3475099162626698</v>
      </c>
      <c r="BX38" s="47">
        <v>2.9118172613020401</v>
      </c>
      <c r="BY38" s="47">
        <v>3</v>
      </c>
      <c r="BZ38" s="47">
        <v>2.6755424063116302</v>
      </c>
      <c r="CA38" s="47"/>
      <c r="CB38" s="47"/>
      <c r="CC38" s="47"/>
      <c r="CD38" s="47">
        <v>99.994377938962103</v>
      </c>
      <c r="CE38" s="47">
        <v>31412.3676571508</v>
      </c>
      <c r="CF38" s="47">
        <v>523510.02724446199</v>
      </c>
      <c r="CG38" s="47">
        <v>-120.49800350823099</v>
      </c>
      <c r="CH38" s="47">
        <v>-0.93937250078727097</v>
      </c>
      <c r="CI38" s="47">
        <v>-1.2050477836042399</v>
      </c>
      <c r="CJ38" s="47">
        <v>-3.8360051309535999E-3</v>
      </c>
      <c r="CK38" s="47">
        <v>-2.3017324833773001E-4</v>
      </c>
      <c r="CL38" s="47">
        <v>1.4482816786477599</v>
      </c>
      <c r="CM38" s="47">
        <v>0.488514387776259</v>
      </c>
      <c r="CN38" s="47">
        <v>4.0263217018369302</v>
      </c>
      <c r="CO38" s="47">
        <v>1.40996139715727</v>
      </c>
      <c r="CP38" s="47">
        <v>2.9297133529490602E-3</v>
      </c>
      <c r="CQ38" s="47">
        <v>5.2084508546907298</v>
      </c>
      <c r="CR38" s="47">
        <v>1.4674418193930101</v>
      </c>
      <c r="CS38" s="47">
        <v>33.748558797444701</v>
      </c>
      <c r="CT38" s="47">
        <v>47.596245608370303</v>
      </c>
      <c r="CU38" s="47"/>
      <c r="CV38" s="47"/>
      <c r="CW38" s="47"/>
      <c r="CX38" s="47">
        <v>-5.7276230192704503E-2</v>
      </c>
      <c r="CY38" s="47">
        <v>-8.0471677769219203E-4</v>
      </c>
      <c r="CZ38" s="47">
        <v>-0.20896489799651</v>
      </c>
      <c r="DA38" s="47">
        <v>-0.42297014851699699</v>
      </c>
      <c r="DB38" s="47">
        <v>1.3269379399075701E-4</v>
      </c>
      <c r="DC38" s="47">
        <v>-1.56519864590613</v>
      </c>
      <c r="DD38" s="47">
        <v>0.12557072896944099</v>
      </c>
      <c r="DE38" s="47">
        <v>0.73180319222415602</v>
      </c>
      <c r="DF38" s="47">
        <v>3.4384954805296299</v>
      </c>
      <c r="DG38" s="47"/>
      <c r="DH38" s="47"/>
      <c r="DI38" s="47"/>
      <c r="DJ38" s="47">
        <v>0.99152923019342398</v>
      </c>
      <c r="DK38" s="47">
        <v>0.38297074813578202</v>
      </c>
      <c r="DL38" s="47">
        <v>2.6261839408902699</v>
      </c>
      <c r="DM38" s="47">
        <v>0.80862682393294605</v>
      </c>
      <c r="DN38" s="47">
        <v>8.8094663399591498E-4</v>
      </c>
      <c r="DO38" s="47">
        <v>2.98925589902978</v>
      </c>
      <c r="DP38" s="47">
        <v>1.0829804333236599</v>
      </c>
      <c r="DQ38" s="47">
        <v>-1.27438048265243E-3</v>
      </c>
      <c r="DR38" s="47">
        <v>0.46543667421627599</v>
      </c>
      <c r="DS38" s="47"/>
      <c r="DT38" s="47"/>
      <c r="DU38" s="47"/>
      <c r="DV38" s="11">
        <v>63</v>
      </c>
      <c r="DW38" s="12">
        <v>573</v>
      </c>
      <c r="DY38" s="29">
        <f t="shared" si="9"/>
        <v>22</v>
      </c>
      <c r="DZ38" s="2" t="s">
        <v>107</v>
      </c>
      <c r="EA38" s="43" t="s">
        <v>208</v>
      </c>
      <c r="EB38" s="14" t="s">
        <v>64</v>
      </c>
      <c r="EC38" s="2" t="s">
        <v>112</v>
      </c>
    </row>
    <row r="39" spans="1:133" x14ac:dyDescent="0.55000000000000004">
      <c r="A39" s="1">
        <v>9</v>
      </c>
      <c r="B39" s="2" t="s">
        <v>8</v>
      </c>
      <c r="C39" s="3">
        <v>10</v>
      </c>
      <c r="D39" s="3">
        <v>0</v>
      </c>
      <c r="E39" s="3">
        <v>100</v>
      </c>
      <c r="F39" s="3">
        <v>87</v>
      </c>
      <c r="G39" s="3">
        <v>13</v>
      </c>
      <c r="H39" s="3">
        <v>3.78</v>
      </c>
      <c r="I39" s="3">
        <v>4.2300000000000004</v>
      </c>
      <c r="J39" s="3" t="s">
        <v>13</v>
      </c>
      <c r="K39" s="3" t="s">
        <v>15</v>
      </c>
      <c r="L39" s="3">
        <v>3.3</v>
      </c>
      <c r="M39" s="4" t="s">
        <v>16</v>
      </c>
      <c r="N39" s="5">
        <f t="shared" si="2"/>
        <v>3.8384999999999998</v>
      </c>
      <c r="O39" s="6">
        <f t="shared" ref="O39" si="24">O38/10</f>
        <v>4.9799999999999995</v>
      </c>
      <c r="P39" s="6">
        <v>314</v>
      </c>
      <c r="Q39" s="7">
        <f t="shared" si="3"/>
        <v>1563.7199999999998</v>
      </c>
      <c r="R39" s="8">
        <v>100</v>
      </c>
      <c r="S39" s="9">
        <v>2871</v>
      </c>
      <c r="T39" s="9">
        <v>0.81699999999999995</v>
      </c>
      <c r="U39" s="46">
        <v>930</v>
      </c>
      <c r="V39" s="46">
        <v>100</v>
      </c>
      <c r="W39" s="46"/>
      <c r="X39" s="46"/>
      <c r="Y39" s="9">
        <v>-3.35</v>
      </c>
      <c r="Z39" s="9">
        <v>1.9099999999999999E-2</v>
      </c>
      <c r="AA39" s="9">
        <v>-0.26219999999999999</v>
      </c>
      <c r="AB39" s="9">
        <v>7.3540000000000003E-3</v>
      </c>
      <c r="AC39" s="9">
        <v>0.65500000000000003</v>
      </c>
      <c r="AD39" s="9">
        <v>1.4800000000000001E-2</v>
      </c>
      <c r="AE39" s="10">
        <v>2886</v>
      </c>
      <c r="AF39" s="10">
        <v>1</v>
      </c>
      <c r="AG39" s="46">
        <v>475</v>
      </c>
      <c r="AH39" s="46">
        <v>100</v>
      </c>
      <c r="AI39" s="46"/>
      <c r="AJ39" s="46"/>
      <c r="AK39" s="10">
        <v>2.3199999999999998</v>
      </c>
      <c r="AL39" s="10">
        <v>0.20499999999999999</v>
      </c>
      <c r="AM39" s="10">
        <v>0.18140000000000001</v>
      </c>
      <c r="AN39" s="10">
        <v>1.619E-2</v>
      </c>
      <c r="AO39" s="10">
        <v>0.67800000000000005</v>
      </c>
      <c r="AP39" s="10">
        <v>0.19800000000000001</v>
      </c>
      <c r="AQ39" s="47">
        <v>4.7021460838287901</v>
      </c>
      <c r="AR39" s="47">
        <v>4.5647015637125001</v>
      </c>
      <c r="AS39" s="47">
        <v>4.1355778533449197</v>
      </c>
      <c r="AT39" s="47">
        <v>4.2250248291091301</v>
      </c>
      <c r="AU39" s="47">
        <v>4.0881715398643497</v>
      </c>
      <c r="AV39" s="47">
        <v>3.6568644915489101</v>
      </c>
      <c r="AW39" s="47">
        <v>4.5260548247731096</v>
      </c>
      <c r="AX39" s="47">
        <v>4.3883143871177399</v>
      </c>
      <c r="AY39" s="47">
        <v>3.9602804644366398</v>
      </c>
      <c r="AZ39" s="47">
        <v>0</v>
      </c>
      <c r="BA39" s="47">
        <v>0</v>
      </c>
      <c r="BB39" s="47">
        <v>0</v>
      </c>
      <c r="BC39" s="47">
        <v>0</v>
      </c>
      <c r="BD39" s="47">
        <v>0</v>
      </c>
      <c r="BE39" s="47">
        <v>0</v>
      </c>
      <c r="BF39" s="47">
        <v>-40.166001169410499</v>
      </c>
      <c r="BG39" s="47">
        <v>-40.505366504092002</v>
      </c>
      <c r="BH39" s="47">
        <v>-39.254428725117101</v>
      </c>
      <c r="BI39" s="47">
        <v>-78.686461302027396</v>
      </c>
      <c r="BJ39" s="47">
        <v>-79.334638911087197</v>
      </c>
      <c r="BK39" s="47">
        <v>-76.936610290877098</v>
      </c>
      <c r="BL39" s="47">
        <v>-20.905771103101198</v>
      </c>
      <c r="BM39" s="47">
        <v>-42.102061630944704</v>
      </c>
      <c r="BN39" s="47">
        <v>-41.033130966469599</v>
      </c>
      <c r="BO39" s="47"/>
      <c r="BP39" s="47"/>
      <c r="BQ39" s="47"/>
      <c r="BR39" s="47">
        <v>3.8824230150693899</v>
      </c>
      <c r="BS39" s="47">
        <v>4.0013622864615899</v>
      </c>
      <c r="BT39" s="47">
        <v>3.5629391100702499</v>
      </c>
      <c r="BU39" s="47">
        <v>5.8236345226040802</v>
      </c>
      <c r="BV39" s="47">
        <v>6</v>
      </c>
      <c r="BW39" s="47">
        <v>5.3475099162626698</v>
      </c>
      <c r="BX39" s="47">
        <v>2.9118172613020401</v>
      </c>
      <c r="BY39" s="47">
        <v>3</v>
      </c>
      <c r="BZ39" s="47">
        <v>2.6755424063116302</v>
      </c>
      <c r="CA39" s="47"/>
      <c r="CB39" s="47"/>
      <c r="CC39" s="47"/>
      <c r="CD39" s="47">
        <v>99.994377938962103</v>
      </c>
      <c r="CE39" s="47">
        <v>31412.3676571508</v>
      </c>
      <c r="CF39" s="47">
        <v>523510.02724446199</v>
      </c>
      <c r="CG39" s="47">
        <v>-120.49800350823099</v>
      </c>
      <c r="CH39" s="47">
        <v>-0.93937250078727097</v>
      </c>
      <c r="CI39" s="47">
        <v>-1.2050477836042399</v>
      </c>
      <c r="CJ39" s="47">
        <v>-3.8360051309535999E-3</v>
      </c>
      <c r="CK39" s="47">
        <v>-2.3017324833773001E-4</v>
      </c>
      <c r="CL39" s="47">
        <v>1.4482816786477599</v>
      </c>
      <c r="CM39" s="47">
        <v>0.488514387776259</v>
      </c>
      <c r="CN39" s="47">
        <v>4.0263217018369302</v>
      </c>
      <c r="CO39" s="47">
        <v>1.40996139715727</v>
      </c>
      <c r="CP39" s="47">
        <v>2.9297133529490602E-3</v>
      </c>
      <c r="CQ39" s="47">
        <v>5.2084508546907298</v>
      </c>
      <c r="CR39" s="47">
        <v>1.4674418193930101</v>
      </c>
      <c r="CS39" s="47">
        <v>33.748558797444701</v>
      </c>
      <c r="CT39" s="47">
        <v>47.596245608370303</v>
      </c>
      <c r="CU39" s="47"/>
      <c r="CV39" s="47"/>
      <c r="CW39" s="47"/>
      <c r="CX39" s="47">
        <v>-5.7276230192704503E-2</v>
      </c>
      <c r="CY39" s="47">
        <v>-8.0471677769219203E-4</v>
      </c>
      <c r="CZ39" s="47">
        <v>-0.20896489799651</v>
      </c>
      <c r="DA39" s="47">
        <v>-0.42297014851699699</v>
      </c>
      <c r="DB39" s="47">
        <v>1.3269379399075701E-4</v>
      </c>
      <c r="DC39" s="47">
        <v>-1.56519864590613</v>
      </c>
      <c r="DD39" s="47">
        <v>0.12557072896944099</v>
      </c>
      <c r="DE39" s="47">
        <v>0.73180319222415602</v>
      </c>
      <c r="DF39" s="47">
        <v>3.4384954805296299</v>
      </c>
      <c r="DG39" s="47"/>
      <c r="DH39" s="47"/>
      <c r="DI39" s="47"/>
      <c r="DJ39" s="47">
        <v>0.99152923019342398</v>
      </c>
      <c r="DK39" s="47">
        <v>0.38297074813578202</v>
      </c>
      <c r="DL39" s="47">
        <v>2.6261839408902699</v>
      </c>
      <c r="DM39" s="47">
        <v>0.80862682393294605</v>
      </c>
      <c r="DN39" s="47">
        <v>8.8094663399591498E-4</v>
      </c>
      <c r="DO39" s="47">
        <v>2.98925589902978</v>
      </c>
      <c r="DP39" s="47">
        <v>1.0829804333236599</v>
      </c>
      <c r="DQ39" s="47">
        <v>-1.27438048265243E-3</v>
      </c>
      <c r="DR39" s="47">
        <v>0.46543667421627599</v>
      </c>
      <c r="DS39" s="47"/>
      <c r="DT39" s="47"/>
      <c r="DU39" s="47"/>
      <c r="DV39" s="11">
        <v>20</v>
      </c>
      <c r="DW39" s="12">
        <v>663</v>
      </c>
      <c r="DY39" s="29">
        <f t="shared" si="9"/>
        <v>23</v>
      </c>
      <c r="DZ39" s="2" t="s">
        <v>107</v>
      </c>
      <c r="EA39" s="43" t="s">
        <v>209</v>
      </c>
      <c r="EB39" s="14" t="s">
        <v>64</v>
      </c>
      <c r="EC39" s="2" t="s">
        <v>111</v>
      </c>
    </row>
    <row r="40" spans="1:133" x14ac:dyDescent="0.55000000000000004">
      <c r="A40" s="1">
        <v>9</v>
      </c>
      <c r="B40" s="2" t="s">
        <v>8</v>
      </c>
      <c r="C40" s="3">
        <v>10</v>
      </c>
      <c r="D40" s="3">
        <v>0</v>
      </c>
      <c r="E40" s="3">
        <v>100</v>
      </c>
      <c r="F40" s="3">
        <v>87</v>
      </c>
      <c r="G40" s="3">
        <v>13</v>
      </c>
      <c r="H40" s="3">
        <v>3.78</v>
      </c>
      <c r="I40" s="3">
        <v>4.2300000000000004</v>
      </c>
      <c r="J40" s="3" t="s">
        <v>13</v>
      </c>
      <c r="K40" s="3" t="s">
        <v>15</v>
      </c>
      <c r="L40" s="3">
        <v>3.3</v>
      </c>
      <c r="M40" s="4" t="s">
        <v>16</v>
      </c>
      <c r="N40" s="5">
        <f t="shared" si="2"/>
        <v>3.8384999999999998</v>
      </c>
      <c r="O40" s="6">
        <f t="shared" ref="O40" si="25">O38/100</f>
        <v>0.498</v>
      </c>
      <c r="P40" s="6">
        <v>314</v>
      </c>
      <c r="Q40" s="7">
        <f t="shared" si="3"/>
        <v>156.37199999999999</v>
      </c>
      <c r="R40" s="8">
        <v>10</v>
      </c>
      <c r="S40" s="9">
        <v>2871</v>
      </c>
      <c r="T40" s="9">
        <v>0.81699999999999995</v>
      </c>
      <c r="U40" s="46">
        <v>930</v>
      </c>
      <c r="V40" s="46">
        <v>100</v>
      </c>
      <c r="W40" s="46"/>
      <c r="X40" s="46"/>
      <c r="Y40" s="9">
        <v>-12.6</v>
      </c>
      <c r="Z40" s="9">
        <v>0.21199999999999999</v>
      </c>
      <c r="AA40" s="9">
        <v>-0.99050000000000005</v>
      </c>
      <c r="AB40" s="9">
        <v>1.7610000000000001E-2</v>
      </c>
      <c r="AC40" s="9">
        <v>0.67100000000000004</v>
      </c>
      <c r="AD40" s="9">
        <v>1.4800000000000001E-2</v>
      </c>
      <c r="AE40" s="10">
        <v>2886</v>
      </c>
      <c r="AF40" s="10">
        <v>1</v>
      </c>
      <c r="AG40" s="46">
        <v>475</v>
      </c>
      <c r="AH40" s="46">
        <v>100</v>
      </c>
      <c r="AI40" s="46"/>
      <c r="AJ40" s="46"/>
      <c r="AK40" s="10">
        <v>-1.71</v>
      </c>
      <c r="AL40" s="10">
        <v>0.311</v>
      </c>
      <c r="AM40" s="10">
        <v>-0.13400000000000001</v>
      </c>
      <c r="AN40" s="10">
        <v>2.4400000000000002E-2</v>
      </c>
      <c r="AO40" s="10">
        <v>0.68</v>
      </c>
      <c r="AP40" s="10">
        <v>1.9800000000000002E-2</v>
      </c>
      <c r="AQ40" s="47">
        <v>4.7021460838287901</v>
      </c>
      <c r="AR40" s="47">
        <v>4.5647015637125001</v>
      </c>
      <c r="AS40" s="47">
        <v>4.1355778533449197</v>
      </c>
      <c r="AT40" s="47">
        <v>4.2250248291091301</v>
      </c>
      <c r="AU40" s="47">
        <v>4.0881715398643497</v>
      </c>
      <c r="AV40" s="47">
        <v>3.6568644915489101</v>
      </c>
      <c r="AW40" s="47">
        <v>4.5260548247731096</v>
      </c>
      <c r="AX40" s="47">
        <v>4.3883143871177399</v>
      </c>
      <c r="AY40" s="47">
        <v>3.9602804644366398</v>
      </c>
      <c r="AZ40" s="47">
        <v>0</v>
      </c>
      <c r="BA40" s="47">
        <v>0</v>
      </c>
      <c r="BB40" s="47">
        <v>0</v>
      </c>
      <c r="BC40" s="47">
        <v>0</v>
      </c>
      <c r="BD40" s="47">
        <v>0</v>
      </c>
      <c r="BE40" s="47">
        <v>0</v>
      </c>
      <c r="BF40" s="47">
        <v>-40.166001169410499</v>
      </c>
      <c r="BG40" s="47">
        <v>-40.505366504092002</v>
      </c>
      <c r="BH40" s="47">
        <v>-39.254428725117101</v>
      </c>
      <c r="BI40" s="47">
        <v>-78.686461302027396</v>
      </c>
      <c r="BJ40" s="47">
        <v>-79.334638911087197</v>
      </c>
      <c r="BK40" s="47">
        <v>-76.936610290877098</v>
      </c>
      <c r="BL40" s="47">
        <v>-20.905771103101198</v>
      </c>
      <c r="BM40" s="47">
        <v>-42.102061630944704</v>
      </c>
      <c r="BN40" s="47">
        <v>-41.033130966469599</v>
      </c>
      <c r="BO40" s="47"/>
      <c r="BP40" s="47"/>
      <c r="BQ40" s="47"/>
      <c r="BR40" s="47">
        <v>3.8824230150693899</v>
      </c>
      <c r="BS40" s="47">
        <v>4.0013622864615899</v>
      </c>
      <c r="BT40" s="47">
        <v>3.5629391100702499</v>
      </c>
      <c r="BU40" s="47">
        <v>5.8236345226040802</v>
      </c>
      <c r="BV40" s="47">
        <v>6</v>
      </c>
      <c r="BW40" s="47">
        <v>5.3475099162626698</v>
      </c>
      <c r="BX40" s="47">
        <v>2.9118172613020401</v>
      </c>
      <c r="BY40" s="47">
        <v>3</v>
      </c>
      <c r="BZ40" s="47">
        <v>2.6755424063116302</v>
      </c>
      <c r="CA40" s="47"/>
      <c r="CB40" s="47"/>
      <c r="CC40" s="47"/>
      <c r="CD40" s="47">
        <v>99.994377938962103</v>
      </c>
      <c r="CE40" s="47">
        <v>31412.3676571508</v>
      </c>
      <c r="CF40" s="47">
        <v>523510.02724446199</v>
      </c>
      <c r="CG40" s="47">
        <v>-120.49800350823099</v>
      </c>
      <c r="CH40" s="47">
        <v>-0.93937250078727097</v>
      </c>
      <c r="CI40" s="47">
        <v>-1.2050477836042399</v>
      </c>
      <c r="CJ40" s="47">
        <v>-3.8360051309535999E-3</v>
      </c>
      <c r="CK40" s="47">
        <v>-2.3017324833773001E-4</v>
      </c>
      <c r="CL40" s="47">
        <v>1.4482816786477599</v>
      </c>
      <c r="CM40" s="47">
        <v>0.488514387776259</v>
      </c>
      <c r="CN40" s="47">
        <v>4.0263217018369302</v>
      </c>
      <c r="CO40" s="47">
        <v>1.40996139715727</v>
      </c>
      <c r="CP40" s="47">
        <v>2.9297133529490602E-3</v>
      </c>
      <c r="CQ40" s="47">
        <v>5.2084508546907298</v>
      </c>
      <c r="CR40" s="47">
        <v>1.4674418193930101</v>
      </c>
      <c r="CS40" s="47">
        <v>33.748558797444701</v>
      </c>
      <c r="CT40" s="47">
        <v>47.596245608370303</v>
      </c>
      <c r="CU40" s="47"/>
      <c r="CV40" s="47"/>
      <c r="CW40" s="47"/>
      <c r="CX40" s="47">
        <v>-5.7276230192704503E-2</v>
      </c>
      <c r="CY40" s="47">
        <v>-8.0471677769219203E-4</v>
      </c>
      <c r="CZ40" s="47">
        <v>-0.20896489799651</v>
      </c>
      <c r="DA40" s="47">
        <v>-0.42297014851699699</v>
      </c>
      <c r="DB40" s="47">
        <v>1.3269379399075701E-4</v>
      </c>
      <c r="DC40" s="47">
        <v>-1.56519864590613</v>
      </c>
      <c r="DD40" s="47">
        <v>0.12557072896944099</v>
      </c>
      <c r="DE40" s="47">
        <v>0.73180319222415602</v>
      </c>
      <c r="DF40" s="47">
        <v>3.4384954805296299</v>
      </c>
      <c r="DG40" s="47"/>
      <c r="DH40" s="47"/>
      <c r="DI40" s="47"/>
      <c r="DJ40" s="47">
        <v>0.99152923019342398</v>
      </c>
      <c r="DK40" s="47">
        <v>0.38297074813578202</v>
      </c>
      <c r="DL40" s="47">
        <v>2.6261839408902699</v>
      </c>
      <c r="DM40" s="47">
        <v>0.80862682393294605</v>
      </c>
      <c r="DN40" s="47">
        <v>8.8094663399591498E-4</v>
      </c>
      <c r="DO40" s="47">
        <v>2.98925589902978</v>
      </c>
      <c r="DP40" s="47">
        <v>1.0829804333236599</v>
      </c>
      <c r="DQ40" s="47">
        <v>-1.27438048265243E-3</v>
      </c>
      <c r="DR40" s="47">
        <v>0.46543667421627599</v>
      </c>
      <c r="DS40" s="47"/>
      <c r="DT40" s="47"/>
      <c r="DU40" s="47"/>
      <c r="DV40" s="11">
        <v>35</v>
      </c>
      <c r="DW40" s="12">
        <v>240</v>
      </c>
      <c r="DY40" s="29">
        <f t="shared" si="9"/>
        <v>24</v>
      </c>
      <c r="DZ40" s="2" t="s">
        <v>107</v>
      </c>
      <c r="EA40" s="43" t="s">
        <v>210</v>
      </c>
      <c r="EB40" s="14" t="s">
        <v>64</v>
      </c>
      <c r="EC40" s="2" t="s">
        <v>113</v>
      </c>
    </row>
    <row r="41" spans="1:133" x14ac:dyDescent="0.55000000000000004">
      <c r="A41" s="1">
        <v>9</v>
      </c>
      <c r="B41" s="2" t="s">
        <v>8</v>
      </c>
      <c r="C41" s="3">
        <v>10</v>
      </c>
      <c r="D41" s="3">
        <v>0</v>
      </c>
      <c r="E41" s="3">
        <v>100</v>
      </c>
      <c r="F41" s="3">
        <v>87</v>
      </c>
      <c r="G41" s="3">
        <v>13</v>
      </c>
      <c r="H41" s="3">
        <v>3.78</v>
      </c>
      <c r="I41" s="3">
        <v>4.2300000000000004</v>
      </c>
      <c r="J41" s="3" t="s">
        <v>13</v>
      </c>
      <c r="K41" s="3" t="s">
        <v>15</v>
      </c>
      <c r="L41" s="3">
        <v>3.3</v>
      </c>
      <c r="M41" s="4" t="s">
        <v>16</v>
      </c>
      <c r="N41" s="5">
        <f t="shared" si="2"/>
        <v>3.8384999999999998</v>
      </c>
      <c r="O41" s="6">
        <f t="shared" ref="O41" si="26">O38/1000</f>
        <v>4.9799999999999997E-2</v>
      </c>
      <c r="P41" s="6">
        <v>314</v>
      </c>
      <c r="Q41" s="7">
        <f t="shared" si="3"/>
        <v>15.637199999999998</v>
      </c>
      <c r="R41" s="8">
        <v>1</v>
      </c>
      <c r="S41" s="9">
        <v>2871</v>
      </c>
      <c r="T41" s="9">
        <v>0.81699999999999995</v>
      </c>
      <c r="U41" s="46">
        <v>930</v>
      </c>
      <c r="V41" s="46">
        <v>100</v>
      </c>
      <c r="W41" s="46"/>
      <c r="X41" s="46"/>
      <c r="Y41" s="9">
        <v>-13.6</v>
      </c>
      <c r="Z41" s="9">
        <v>7.0699999999999999E-2</v>
      </c>
      <c r="AA41" s="9">
        <v>-1.069</v>
      </c>
      <c r="AB41" s="9">
        <v>5.6569999999999997E-3</v>
      </c>
      <c r="AC41" s="9">
        <v>0.69699999999999995</v>
      </c>
      <c r="AD41" s="9">
        <v>1.4800000000000001E-2</v>
      </c>
      <c r="AE41" s="10">
        <v>2886</v>
      </c>
      <c r="AF41" s="10">
        <v>1</v>
      </c>
      <c r="AG41" s="46">
        <v>475</v>
      </c>
      <c r="AH41" s="46">
        <v>100</v>
      </c>
      <c r="AI41" s="46"/>
      <c r="AJ41" s="46"/>
      <c r="AK41" s="10">
        <v>-9.39</v>
      </c>
      <c r="AL41" s="10">
        <v>0.20100000000000001</v>
      </c>
      <c r="AM41" s="10">
        <v>0.7359</v>
      </c>
      <c r="AN41" s="10">
        <v>7.9339999999999994E-2</v>
      </c>
      <c r="AO41" s="10">
        <v>0.69299999999999995</v>
      </c>
      <c r="AP41" s="10">
        <v>2.2599999999999999E-2</v>
      </c>
      <c r="AQ41" s="47">
        <v>4.7021460838287901</v>
      </c>
      <c r="AR41" s="47">
        <v>4.5647015637125001</v>
      </c>
      <c r="AS41" s="47">
        <v>4.1355778533449197</v>
      </c>
      <c r="AT41" s="47">
        <v>4.2250248291091301</v>
      </c>
      <c r="AU41" s="47">
        <v>4.0881715398643497</v>
      </c>
      <c r="AV41" s="47">
        <v>3.6568644915489101</v>
      </c>
      <c r="AW41" s="47">
        <v>4.5260548247731096</v>
      </c>
      <c r="AX41" s="47">
        <v>4.3883143871177399</v>
      </c>
      <c r="AY41" s="47">
        <v>3.9602804644366398</v>
      </c>
      <c r="AZ41" s="47">
        <v>0</v>
      </c>
      <c r="BA41" s="47">
        <v>0</v>
      </c>
      <c r="BB41" s="47">
        <v>0</v>
      </c>
      <c r="BC41" s="47">
        <v>0</v>
      </c>
      <c r="BD41" s="47">
        <v>0</v>
      </c>
      <c r="BE41" s="47">
        <v>0</v>
      </c>
      <c r="BF41" s="47">
        <v>-40.166001169410499</v>
      </c>
      <c r="BG41" s="47">
        <v>-40.505366504092002</v>
      </c>
      <c r="BH41" s="47">
        <v>-39.254428725117101</v>
      </c>
      <c r="BI41" s="47">
        <v>-78.686461302027396</v>
      </c>
      <c r="BJ41" s="47">
        <v>-79.334638911087197</v>
      </c>
      <c r="BK41" s="47">
        <v>-76.936610290877098</v>
      </c>
      <c r="BL41" s="47">
        <v>-20.905771103101198</v>
      </c>
      <c r="BM41" s="47">
        <v>-42.102061630944704</v>
      </c>
      <c r="BN41" s="47">
        <v>-41.033130966469599</v>
      </c>
      <c r="BO41" s="47"/>
      <c r="BP41" s="47"/>
      <c r="BQ41" s="47"/>
      <c r="BR41" s="47">
        <v>3.8824230150693899</v>
      </c>
      <c r="BS41" s="47">
        <v>4.0013622864615899</v>
      </c>
      <c r="BT41" s="47">
        <v>3.5629391100702499</v>
      </c>
      <c r="BU41" s="47">
        <v>5.8236345226040802</v>
      </c>
      <c r="BV41" s="47">
        <v>6</v>
      </c>
      <c r="BW41" s="47">
        <v>5.3475099162626698</v>
      </c>
      <c r="BX41" s="47">
        <v>2.9118172613020401</v>
      </c>
      <c r="BY41" s="47">
        <v>3</v>
      </c>
      <c r="BZ41" s="47">
        <v>2.6755424063116302</v>
      </c>
      <c r="CA41" s="47"/>
      <c r="CB41" s="47"/>
      <c r="CC41" s="47"/>
      <c r="CD41" s="47">
        <v>99.994377938962103</v>
      </c>
      <c r="CE41" s="47">
        <v>31412.3676571508</v>
      </c>
      <c r="CF41" s="47">
        <v>523510.02724446199</v>
      </c>
      <c r="CG41" s="47">
        <v>-120.49800350823099</v>
      </c>
      <c r="CH41" s="47">
        <v>-0.93937250078727097</v>
      </c>
      <c r="CI41" s="47">
        <v>-1.2050477836042399</v>
      </c>
      <c r="CJ41" s="47">
        <v>-3.8360051309535999E-3</v>
      </c>
      <c r="CK41" s="47">
        <v>-2.3017324833773001E-4</v>
      </c>
      <c r="CL41" s="47">
        <v>1.4482816786477599</v>
      </c>
      <c r="CM41" s="47">
        <v>0.488514387776259</v>
      </c>
      <c r="CN41" s="47">
        <v>4.0263217018369302</v>
      </c>
      <c r="CO41" s="47">
        <v>1.40996139715727</v>
      </c>
      <c r="CP41" s="47">
        <v>2.9297133529490602E-3</v>
      </c>
      <c r="CQ41" s="47">
        <v>5.2084508546907298</v>
      </c>
      <c r="CR41" s="47">
        <v>1.4674418193930101</v>
      </c>
      <c r="CS41" s="47">
        <v>33.748558797444701</v>
      </c>
      <c r="CT41" s="47">
        <v>47.596245608370303</v>
      </c>
      <c r="CU41" s="47"/>
      <c r="CV41" s="47"/>
      <c r="CW41" s="47"/>
      <c r="CX41" s="47">
        <v>-5.7276230192704503E-2</v>
      </c>
      <c r="CY41" s="47">
        <v>-8.0471677769219203E-4</v>
      </c>
      <c r="CZ41" s="47">
        <v>-0.20896489799651</v>
      </c>
      <c r="DA41" s="47">
        <v>-0.42297014851699699</v>
      </c>
      <c r="DB41" s="47">
        <v>1.3269379399075701E-4</v>
      </c>
      <c r="DC41" s="47">
        <v>-1.56519864590613</v>
      </c>
      <c r="DD41" s="47">
        <v>0.12557072896944099</v>
      </c>
      <c r="DE41" s="47">
        <v>0.73180319222415602</v>
      </c>
      <c r="DF41" s="47">
        <v>3.4384954805296299</v>
      </c>
      <c r="DG41" s="47"/>
      <c r="DH41" s="47"/>
      <c r="DI41" s="47"/>
      <c r="DJ41" s="47">
        <v>0.99152923019342398</v>
      </c>
      <c r="DK41" s="47">
        <v>0.38297074813578202</v>
      </c>
      <c r="DL41" s="47">
        <v>2.6261839408902699</v>
      </c>
      <c r="DM41" s="47">
        <v>0.80862682393294605</v>
      </c>
      <c r="DN41" s="47">
        <v>8.8094663399591498E-4</v>
      </c>
      <c r="DO41" s="47">
        <v>2.98925589902978</v>
      </c>
      <c r="DP41" s="47">
        <v>1.0829804333236599</v>
      </c>
      <c r="DQ41" s="47">
        <v>-1.27438048265243E-3</v>
      </c>
      <c r="DR41" s="47">
        <v>0.46543667421627599</v>
      </c>
      <c r="DS41" s="47"/>
      <c r="DT41" s="47"/>
      <c r="DU41" s="47"/>
      <c r="DV41" s="11">
        <v>74</v>
      </c>
      <c r="DW41" s="12">
        <v>150</v>
      </c>
      <c r="DY41" s="29">
        <f t="shared" si="9"/>
        <v>25</v>
      </c>
      <c r="DZ41" s="2" t="s">
        <v>107</v>
      </c>
      <c r="EA41" s="17" t="s">
        <v>329</v>
      </c>
      <c r="EB41" s="14" t="s">
        <v>64</v>
      </c>
      <c r="EC41" s="2" t="s">
        <v>94</v>
      </c>
    </row>
    <row r="42" spans="1:133" x14ac:dyDescent="0.55000000000000004">
      <c r="A42" s="1">
        <v>10</v>
      </c>
      <c r="B42" s="2" t="s">
        <v>9</v>
      </c>
      <c r="C42" s="3">
        <v>5</v>
      </c>
      <c r="D42" s="3">
        <v>0</v>
      </c>
      <c r="E42" s="3">
        <v>100</v>
      </c>
      <c r="F42" s="3">
        <v>86</v>
      </c>
      <c r="G42" s="3">
        <v>14</v>
      </c>
      <c r="H42" s="3">
        <v>3.78</v>
      </c>
      <c r="I42" s="3">
        <v>4.2300000000000004</v>
      </c>
      <c r="J42" s="3" t="s">
        <v>17</v>
      </c>
      <c r="K42" s="3" t="s">
        <v>18</v>
      </c>
      <c r="L42" s="3">
        <v>3.2</v>
      </c>
      <c r="M42" s="4" t="s">
        <v>19</v>
      </c>
      <c r="N42" s="5">
        <f t="shared" si="2"/>
        <v>3.843</v>
      </c>
      <c r="O42" s="6">
        <v>398</v>
      </c>
      <c r="P42" s="6">
        <v>79</v>
      </c>
      <c r="Q42" s="6">
        <f t="shared" si="3"/>
        <v>31442</v>
      </c>
      <c r="R42" s="8">
        <v>1000</v>
      </c>
      <c r="S42" s="9">
        <v>2123</v>
      </c>
      <c r="T42" s="9">
        <v>0.82</v>
      </c>
      <c r="U42" s="46">
        <v>766</v>
      </c>
      <c r="V42" s="46">
        <v>100</v>
      </c>
      <c r="W42" s="46"/>
      <c r="X42" s="46"/>
      <c r="Y42" s="9">
        <v>0.41899999999999998</v>
      </c>
      <c r="Z42" s="9">
        <v>1.08</v>
      </c>
      <c r="AA42" s="9">
        <v>3.2910000000000002E-2</v>
      </c>
      <c r="AB42" s="9">
        <v>8.4309999999999996E-2</v>
      </c>
      <c r="AC42" s="9">
        <v>0.52</v>
      </c>
      <c r="AD42" s="9">
        <v>9.1900000000000003E-3</v>
      </c>
      <c r="AE42" s="10">
        <v>1909</v>
      </c>
      <c r="AF42" s="10">
        <v>0.42</v>
      </c>
      <c r="AG42" s="46">
        <v>1064</v>
      </c>
      <c r="AH42" s="46">
        <v>100</v>
      </c>
      <c r="AI42" s="46"/>
      <c r="AJ42" s="46"/>
      <c r="AK42" s="10">
        <v>-3.11</v>
      </c>
      <c r="AL42" s="10">
        <v>0.108</v>
      </c>
      <c r="AM42" s="10">
        <v>-0.24390000000000001</v>
      </c>
      <c r="AN42" s="10">
        <v>4.7870000000000003E-2</v>
      </c>
      <c r="AO42" s="10">
        <v>0.53</v>
      </c>
      <c r="AP42" s="10">
        <v>1.1299999999999999E-2</v>
      </c>
      <c r="AQ42" s="47">
        <v>3.7953933349312798</v>
      </c>
      <c r="AR42" s="47">
        <v>3.5041989185394402</v>
      </c>
      <c r="AS42" s="47">
        <v>3.4842998393467801</v>
      </c>
      <c r="AT42" s="47">
        <v>3.3182720802116199</v>
      </c>
      <c r="AU42" s="47">
        <v>3.02407498730742</v>
      </c>
      <c r="AV42" s="47">
        <v>3.0102999566398099</v>
      </c>
      <c r="AW42" s="47">
        <v>3.6193020758755998</v>
      </c>
      <c r="AX42" s="47">
        <v>3.3296012483565098</v>
      </c>
      <c r="AY42" s="47">
        <v>3.3066394410242599</v>
      </c>
      <c r="AZ42" s="47">
        <v>0</v>
      </c>
      <c r="BA42" s="47">
        <v>0</v>
      </c>
      <c r="BB42" s="47">
        <v>0</v>
      </c>
      <c r="BC42" s="47">
        <v>0</v>
      </c>
      <c r="BD42" s="47">
        <v>0</v>
      </c>
      <c r="BE42" s="47">
        <v>0</v>
      </c>
      <c r="BF42" s="47">
        <v>-39.8187383469485</v>
      </c>
      <c r="BG42" s="47">
        <v>-40.3449905104914</v>
      </c>
      <c r="BH42" s="47">
        <v>-39.2678127213115</v>
      </c>
      <c r="BI42" s="47">
        <v>-77.947899711677493</v>
      </c>
      <c r="BJ42" s="47">
        <v>-79.334175875118802</v>
      </c>
      <c r="BK42" s="47">
        <v>-76.516948632812401</v>
      </c>
      <c r="BL42" s="47">
        <v>-20.754157664584199</v>
      </c>
      <c r="BM42" s="47">
        <v>-42.1023696629209</v>
      </c>
      <c r="BN42" s="47">
        <v>-40.882007305034499</v>
      </c>
      <c r="BO42" s="47"/>
      <c r="BP42" s="47"/>
      <c r="BQ42" s="47"/>
      <c r="BR42" s="47">
        <v>3.7578087457952898</v>
      </c>
      <c r="BS42" s="47">
        <v>3.9931099279674198</v>
      </c>
      <c r="BT42" s="47">
        <v>3.5114754098360601</v>
      </c>
      <c r="BU42" s="47">
        <v>5.6367131186929296</v>
      </c>
      <c r="BV42" s="47">
        <v>6</v>
      </c>
      <c r="BW42" s="47">
        <v>5.26171875</v>
      </c>
      <c r="BX42" s="47">
        <v>2.8183565593464599</v>
      </c>
      <c r="BY42" s="47">
        <v>3</v>
      </c>
      <c r="BZ42" s="47">
        <v>2.6268509378084799</v>
      </c>
      <c r="CA42" s="47"/>
      <c r="CB42" s="47"/>
      <c r="CC42" s="47"/>
      <c r="CD42" s="47">
        <v>49.981581434780502</v>
      </c>
      <c r="CE42" s="47">
        <v>7848.1897077333497</v>
      </c>
      <c r="CF42" s="47">
        <v>65377.4888321135</v>
      </c>
      <c r="CG42" s="47">
        <v>-119.456215040845</v>
      </c>
      <c r="CH42" s="47">
        <v>-1.9811609681734601</v>
      </c>
      <c r="CI42" s="47">
        <v>-2.3900047099694102</v>
      </c>
      <c r="CJ42" s="47">
        <v>-1.5220862324866699E-2</v>
      </c>
      <c r="CK42" s="47">
        <v>-1.82717655839617E-3</v>
      </c>
      <c r="CL42" s="47">
        <v>2.4466564635466899</v>
      </c>
      <c r="CM42" s="47">
        <v>0.49317471022436599</v>
      </c>
      <c r="CN42" s="47">
        <v>4.4917276892378997</v>
      </c>
      <c r="CO42" s="47">
        <v>2.9204862808548602</v>
      </c>
      <c r="CP42" s="47">
        <v>1.0229658151089401E-2</v>
      </c>
      <c r="CQ42" s="47">
        <v>5.9245304705012298</v>
      </c>
      <c r="CR42" s="47">
        <v>2.2097415548926</v>
      </c>
      <c r="CS42" s="47">
        <v>14.9750239563525</v>
      </c>
      <c r="CT42" s="47">
        <v>22.6459075084021</v>
      </c>
      <c r="CU42" s="47"/>
      <c r="CV42" s="47"/>
      <c r="CW42" s="47"/>
      <c r="CX42" s="47">
        <v>-0.12054721290947901</v>
      </c>
      <c r="CY42" s="47">
        <v>-7.8485892570371197E-4</v>
      </c>
      <c r="CZ42" s="47">
        <v>-0.24592465430954399</v>
      </c>
      <c r="DA42" s="47">
        <v>-0.82090861477638599</v>
      </c>
      <c r="DB42" s="47">
        <v>-1.5206671248416601E-3</v>
      </c>
      <c r="DC42" s="47">
        <v>-1.6667026193346699</v>
      </c>
      <c r="DD42" s="47">
        <v>0.22963348802397199</v>
      </c>
      <c r="DE42" s="47">
        <v>0.73216015968197501</v>
      </c>
      <c r="DF42" s="47">
        <v>3.7675470140090401</v>
      </c>
      <c r="DG42" s="47"/>
      <c r="DH42" s="47"/>
      <c r="DI42" s="47"/>
      <c r="DJ42" s="47">
        <v>1.67464499595976</v>
      </c>
      <c r="DK42" s="47">
        <v>0.38432712226270599</v>
      </c>
      <c r="DL42" s="47">
        <v>3.0254597404563701</v>
      </c>
      <c r="DM42" s="47">
        <v>1.79004519527649</v>
      </c>
      <c r="DN42" s="47">
        <v>2.7111270107063701E-3</v>
      </c>
      <c r="DO42" s="47">
        <v>3.6349788966016301</v>
      </c>
      <c r="DP42" s="47">
        <v>1.6169448963013899</v>
      </c>
      <c r="DQ42" s="47">
        <v>-4.2074410056850401E-4</v>
      </c>
      <c r="DR42" s="47">
        <v>0.47217832505162299</v>
      </c>
      <c r="DS42" s="47"/>
      <c r="DT42" s="47"/>
      <c r="DU42" s="47"/>
      <c r="DV42" s="11">
        <v>123</v>
      </c>
      <c r="DW42" s="12">
        <v>531</v>
      </c>
      <c r="DY42" s="29">
        <f t="shared" si="9"/>
        <v>26</v>
      </c>
      <c r="DZ42" s="2" t="s">
        <v>107</v>
      </c>
      <c r="EA42" s="17" t="s">
        <v>45</v>
      </c>
      <c r="EB42" s="14" t="s">
        <v>64</v>
      </c>
      <c r="EC42" s="2" t="s">
        <v>93</v>
      </c>
    </row>
    <row r="43" spans="1:133" x14ac:dyDescent="0.55000000000000004">
      <c r="A43" s="1">
        <v>10</v>
      </c>
      <c r="B43" s="2" t="s">
        <v>9</v>
      </c>
      <c r="C43" s="3">
        <v>5</v>
      </c>
      <c r="D43" s="3">
        <v>0</v>
      </c>
      <c r="E43" s="3">
        <v>100</v>
      </c>
      <c r="F43" s="3">
        <v>86</v>
      </c>
      <c r="G43" s="3">
        <v>14</v>
      </c>
      <c r="H43" s="3">
        <v>3.78</v>
      </c>
      <c r="I43" s="3">
        <v>4.2300000000000004</v>
      </c>
      <c r="J43" s="3" t="s">
        <v>17</v>
      </c>
      <c r="K43" s="3" t="s">
        <v>18</v>
      </c>
      <c r="L43" s="3">
        <v>3.2</v>
      </c>
      <c r="M43" s="4" t="s">
        <v>19</v>
      </c>
      <c r="N43" s="5">
        <f t="shared" si="2"/>
        <v>3.843</v>
      </c>
      <c r="O43" s="6">
        <f t="shared" ref="O43" si="27">O42/10</f>
        <v>39.799999999999997</v>
      </c>
      <c r="P43" s="6">
        <v>79</v>
      </c>
      <c r="Q43" s="7">
        <f t="shared" si="3"/>
        <v>3144.2</v>
      </c>
      <c r="R43" s="8">
        <v>100</v>
      </c>
      <c r="S43" s="9">
        <v>2123</v>
      </c>
      <c r="T43" s="9">
        <v>0.82</v>
      </c>
      <c r="U43" s="46">
        <v>766</v>
      </c>
      <c r="V43" s="46">
        <v>100</v>
      </c>
      <c r="W43" s="46"/>
      <c r="X43" s="46"/>
      <c r="Y43" s="9">
        <v>3.2500000000000001E-2</v>
      </c>
      <c r="Z43" s="9">
        <v>0.41499999999999998</v>
      </c>
      <c r="AA43" s="9">
        <v>2.5400000000000002E-3</v>
      </c>
      <c r="AB43" s="9">
        <v>3.2539999999999999E-2</v>
      </c>
      <c r="AC43" s="9">
        <v>0.61499999999999999</v>
      </c>
      <c r="AD43" s="9">
        <v>1.41E-2</v>
      </c>
      <c r="AE43" s="10">
        <v>1909</v>
      </c>
      <c r="AF43" s="10">
        <v>0.42</v>
      </c>
      <c r="AG43" s="46">
        <v>1064</v>
      </c>
      <c r="AH43" s="46">
        <v>100</v>
      </c>
      <c r="AI43" s="46"/>
      <c r="AJ43" s="46"/>
      <c r="AK43" s="10">
        <v>1.85</v>
      </c>
      <c r="AL43" s="10">
        <v>0.13400000000000001</v>
      </c>
      <c r="AM43" s="10">
        <v>0.1444</v>
      </c>
      <c r="AN43" s="10">
        <v>1.082E-2</v>
      </c>
      <c r="AO43" s="10">
        <v>0.68300000000000005</v>
      </c>
      <c r="AP43" s="10">
        <v>1.9099999999999999E-2</v>
      </c>
      <c r="AQ43" s="47">
        <v>3.7953933349312798</v>
      </c>
      <c r="AR43" s="47">
        <v>3.5041989185394402</v>
      </c>
      <c r="AS43" s="47">
        <v>3.4842998393467801</v>
      </c>
      <c r="AT43" s="47">
        <v>3.3182720802116199</v>
      </c>
      <c r="AU43" s="47">
        <v>3.02407498730742</v>
      </c>
      <c r="AV43" s="47">
        <v>3.0102999566398099</v>
      </c>
      <c r="AW43" s="47">
        <v>3.6193020758755998</v>
      </c>
      <c r="AX43" s="47">
        <v>3.3296012483565098</v>
      </c>
      <c r="AY43" s="47">
        <v>3.3066394410242599</v>
      </c>
      <c r="AZ43" s="47">
        <v>0</v>
      </c>
      <c r="BA43" s="47">
        <v>0</v>
      </c>
      <c r="BB43" s="47">
        <v>0</v>
      </c>
      <c r="BC43" s="47">
        <v>0</v>
      </c>
      <c r="BD43" s="47">
        <v>0</v>
      </c>
      <c r="BE43" s="47">
        <v>0</v>
      </c>
      <c r="BF43" s="47">
        <v>-39.8187383469485</v>
      </c>
      <c r="BG43" s="47">
        <v>-40.3449905104914</v>
      </c>
      <c r="BH43" s="47">
        <v>-39.2678127213115</v>
      </c>
      <c r="BI43" s="47">
        <v>-77.947899711677493</v>
      </c>
      <c r="BJ43" s="47">
        <v>-79.334175875118802</v>
      </c>
      <c r="BK43" s="47">
        <v>-76.516948632812401</v>
      </c>
      <c r="BL43" s="47">
        <v>-20.754157664584199</v>
      </c>
      <c r="BM43" s="47">
        <v>-42.1023696629209</v>
      </c>
      <c r="BN43" s="47">
        <v>-40.882007305034499</v>
      </c>
      <c r="BO43" s="47"/>
      <c r="BP43" s="47"/>
      <c r="BQ43" s="47"/>
      <c r="BR43" s="47">
        <v>3.7578087457952898</v>
      </c>
      <c r="BS43" s="47">
        <v>3.9931099279674198</v>
      </c>
      <c r="BT43" s="47">
        <v>3.5114754098360601</v>
      </c>
      <c r="BU43" s="47">
        <v>5.6367131186929296</v>
      </c>
      <c r="BV43" s="47">
        <v>6</v>
      </c>
      <c r="BW43" s="47">
        <v>5.26171875</v>
      </c>
      <c r="BX43" s="47">
        <v>2.8183565593464599</v>
      </c>
      <c r="BY43" s="47">
        <v>3</v>
      </c>
      <c r="BZ43" s="47">
        <v>2.6268509378084799</v>
      </c>
      <c r="CA43" s="47"/>
      <c r="CB43" s="47"/>
      <c r="CC43" s="47"/>
      <c r="CD43" s="47">
        <v>49.981581434780502</v>
      </c>
      <c r="CE43" s="47">
        <v>7848.1897077333497</v>
      </c>
      <c r="CF43" s="47">
        <v>65377.4888321135</v>
      </c>
      <c r="CG43" s="47">
        <v>-119.456215040845</v>
      </c>
      <c r="CH43" s="47">
        <v>-1.9811609681734601</v>
      </c>
      <c r="CI43" s="47">
        <v>-2.3900047099694102</v>
      </c>
      <c r="CJ43" s="47">
        <v>-1.5220862324866699E-2</v>
      </c>
      <c r="CK43" s="47">
        <v>-1.82717655839617E-3</v>
      </c>
      <c r="CL43" s="47">
        <v>2.4466564635466899</v>
      </c>
      <c r="CM43" s="47">
        <v>0.49317471022436599</v>
      </c>
      <c r="CN43" s="47">
        <v>4.4917276892378997</v>
      </c>
      <c r="CO43" s="47">
        <v>2.9204862808548602</v>
      </c>
      <c r="CP43" s="47">
        <v>1.0229658151089401E-2</v>
      </c>
      <c r="CQ43" s="47">
        <v>5.9245304705012298</v>
      </c>
      <c r="CR43" s="47">
        <v>2.2097415548926</v>
      </c>
      <c r="CS43" s="47">
        <v>14.9750239563525</v>
      </c>
      <c r="CT43" s="47">
        <v>22.6459075084021</v>
      </c>
      <c r="CU43" s="47"/>
      <c r="CV43" s="47"/>
      <c r="CW43" s="47"/>
      <c r="CX43" s="47">
        <v>-0.12054721290947901</v>
      </c>
      <c r="CY43" s="47">
        <v>-7.8485892570371197E-4</v>
      </c>
      <c r="CZ43" s="47">
        <v>-0.24592465430954399</v>
      </c>
      <c r="DA43" s="47">
        <v>-0.82090861477638599</v>
      </c>
      <c r="DB43" s="47">
        <v>-1.5206671248416601E-3</v>
      </c>
      <c r="DC43" s="47">
        <v>-1.6667026193346699</v>
      </c>
      <c r="DD43" s="47">
        <v>0.22963348802397199</v>
      </c>
      <c r="DE43" s="47">
        <v>0.73216015968197501</v>
      </c>
      <c r="DF43" s="47">
        <v>3.7675470140090401</v>
      </c>
      <c r="DG43" s="47"/>
      <c r="DH43" s="47"/>
      <c r="DI43" s="47"/>
      <c r="DJ43" s="47">
        <v>1.67464499595976</v>
      </c>
      <c r="DK43" s="47">
        <v>0.38432712226270599</v>
      </c>
      <c r="DL43" s="47">
        <v>3.0254597404563701</v>
      </c>
      <c r="DM43" s="47">
        <v>1.79004519527649</v>
      </c>
      <c r="DN43" s="47">
        <v>2.7111270107063701E-3</v>
      </c>
      <c r="DO43" s="47">
        <v>3.6349788966016301</v>
      </c>
      <c r="DP43" s="47">
        <v>1.6169448963013899</v>
      </c>
      <c r="DQ43" s="47">
        <v>-4.2074410056850401E-4</v>
      </c>
      <c r="DR43" s="47">
        <v>0.47217832505162299</v>
      </c>
      <c r="DS43" s="47"/>
      <c r="DT43" s="47"/>
      <c r="DU43" s="47"/>
      <c r="DV43" s="11">
        <v>57</v>
      </c>
      <c r="DW43" s="12">
        <v>384</v>
      </c>
      <c r="DY43" s="29">
        <f t="shared" si="9"/>
        <v>27</v>
      </c>
      <c r="DZ43" s="2" t="s">
        <v>107</v>
      </c>
      <c r="EA43" s="17" t="s">
        <v>330</v>
      </c>
      <c r="EB43" s="14" t="s">
        <v>64</v>
      </c>
      <c r="EC43" s="2" t="s">
        <v>92</v>
      </c>
    </row>
    <row r="44" spans="1:133" x14ac:dyDescent="0.55000000000000004">
      <c r="A44" s="1">
        <v>10</v>
      </c>
      <c r="B44" s="2" t="s">
        <v>9</v>
      </c>
      <c r="C44" s="3">
        <v>5</v>
      </c>
      <c r="D44" s="3">
        <v>0</v>
      </c>
      <c r="E44" s="3">
        <v>100</v>
      </c>
      <c r="F44" s="3">
        <v>86</v>
      </c>
      <c r="G44" s="3">
        <v>14</v>
      </c>
      <c r="H44" s="3">
        <v>3.78</v>
      </c>
      <c r="I44" s="3">
        <v>4.2300000000000004</v>
      </c>
      <c r="J44" s="3" t="s">
        <v>17</v>
      </c>
      <c r="K44" s="3" t="s">
        <v>18</v>
      </c>
      <c r="L44" s="3">
        <v>3.2</v>
      </c>
      <c r="M44" s="4" t="s">
        <v>19</v>
      </c>
      <c r="N44" s="5">
        <f t="shared" si="2"/>
        <v>3.843</v>
      </c>
      <c r="O44" s="6">
        <f t="shared" ref="O44" si="28">O42/100</f>
        <v>3.98</v>
      </c>
      <c r="P44" s="6">
        <v>79</v>
      </c>
      <c r="Q44" s="7">
        <f t="shared" si="3"/>
        <v>314.42</v>
      </c>
      <c r="R44" s="8">
        <v>10</v>
      </c>
      <c r="S44" s="9">
        <v>2123</v>
      </c>
      <c r="T44" s="9">
        <v>0.82</v>
      </c>
      <c r="U44" s="46">
        <v>766</v>
      </c>
      <c r="V44" s="46">
        <v>100</v>
      </c>
      <c r="W44" s="46"/>
      <c r="X44" s="46"/>
      <c r="Y44" s="9">
        <v>0.60199999999999998</v>
      </c>
      <c r="Z44" s="9">
        <v>3.1099999999999999E-2</v>
      </c>
      <c r="AA44" s="9">
        <v>4.7160000000000001E-2</v>
      </c>
      <c r="AB44" s="9">
        <v>2.4250000000000001E-3</v>
      </c>
      <c r="AC44" s="9">
        <v>0.70899999999999996</v>
      </c>
      <c r="AD44" s="9">
        <v>1.7000000000000001E-2</v>
      </c>
      <c r="AE44" s="10">
        <v>1909</v>
      </c>
      <c r="AF44" s="10">
        <v>0.42</v>
      </c>
      <c r="AG44" s="46">
        <v>1064</v>
      </c>
      <c r="AH44" s="46">
        <v>100</v>
      </c>
      <c r="AI44" s="46"/>
      <c r="AJ44" s="46"/>
      <c r="AK44" s="10">
        <v>-2.08</v>
      </c>
      <c r="AL44" s="10">
        <v>0.22600000000000001</v>
      </c>
      <c r="AM44" s="10">
        <v>-0.27660000000000001</v>
      </c>
      <c r="AN44" s="10">
        <v>1.7610000000000001E-2</v>
      </c>
      <c r="AO44" s="10">
        <v>0.63600000000000001</v>
      </c>
      <c r="AP44" s="10">
        <v>1.7000000000000001E-2</v>
      </c>
      <c r="AQ44" s="47">
        <v>3.7953933349312798</v>
      </c>
      <c r="AR44" s="47">
        <v>3.5041989185394402</v>
      </c>
      <c r="AS44" s="47">
        <v>3.4842998393467801</v>
      </c>
      <c r="AT44" s="47">
        <v>3.3182720802116199</v>
      </c>
      <c r="AU44" s="47">
        <v>3.02407498730742</v>
      </c>
      <c r="AV44" s="47">
        <v>3.0102999566398099</v>
      </c>
      <c r="AW44" s="47">
        <v>3.6193020758755998</v>
      </c>
      <c r="AX44" s="47">
        <v>3.3296012483565098</v>
      </c>
      <c r="AY44" s="47">
        <v>3.3066394410242599</v>
      </c>
      <c r="AZ44" s="47">
        <v>0</v>
      </c>
      <c r="BA44" s="47">
        <v>0</v>
      </c>
      <c r="BB44" s="47">
        <v>0</v>
      </c>
      <c r="BC44" s="47">
        <v>0</v>
      </c>
      <c r="BD44" s="47">
        <v>0</v>
      </c>
      <c r="BE44" s="47">
        <v>0</v>
      </c>
      <c r="BF44" s="47">
        <v>-39.8187383469485</v>
      </c>
      <c r="BG44" s="47">
        <v>-40.3449905104914</v>
      </c>
      <c r="BH44" s="47">
        <v>-39.2678127213115</v>
      </c>
      <c r="BI44" s="47">
        <v>-77.947899711677493</v>
      </c>
      <c r="BJ44" s="47">
        <v>-79.334175875118802</v>
      </c>
      <c r="BK44" s="47">
        <v>-76.516948632812401</v>
      </c>
      <c r="BL44" s="47">
        <v>-20.754157664584199</v>
      </c>
      <c r="BM44" s="47">
        <v>-42.1023696629209</v>
      </c>
      <c r="BN44" s="47">
        <v>-40.882007305034499</v>
      </c>
      <c r="BO44" s="47"/>
      <c r="BP44" s="47"/>
      <c r="BQ44" s="47"/>
      <c r="BR44" s="47">
        <v>3.7578087457952898</v>
      </c>
      <c r="BS44" s="47">
        <v>3.9931099279674198</v>
      </c>
      <c r="BT44" s="47">
        <v>3.5114754098360601</v>
      </c>
      <c r="BU44" s="47">
        <v>5.6367131186929296</v>
      </c>
      <c r="BV44" s="47">
        <v>6</v>
      </c>
      <c r="BW44" s="47">
        <v>5.26171875</v>
      </c>
      <c r="BX44" s="47">
        <v>2.8183565593464599</v>
      </c>
      <c r="BY44" s="47">
        <v>3</v>
      </c>
      <c r="BZ44" s="47">
        <v>2.6268509378084799</v>
      </c>
      <c r="CA44" s="47"/>
      <c r="CB44" s="47"/>
      <c r="CC44" s="47"/>
      <c r="CD44" s="47">
        <v>49.981581434780502</v>
      </c>
      <c r="CE44" s="47">
        <v>7848.1897077333497</v>
      </c>
      <c r="CF44" s="47">
        <v>65377.4888321135</v>
      </c>
      <c r="CG44" s="47">
        <v>-119.456215040845</v>
      </c>
      <c r="CH44" s="47">
        <v>-1.9811609681734601</v>
      </c>
      <c r="CI44" s="47">
        <v>-2.3900047099694102</v>
      </c>
      <c r="CJ44" s="47">
        <v>-1.5220862324866699E-2</v>
      </c>
      <c r="CK44" s="47">
        <v>-1.82717655839617E-3</v>
      </c>
      <c r="CL44" s="47">
        <v>2.4466564635466899</v>
      </c>
      <c r="CM44" s="47">
        <v>0.49317471022436599</v>
      </c>
      <c r="CN44" s="47">
        <v>4.4917276892378997</v>
      </c>
      <c r="CO44" s="47">
        <v>2.9204862808548602</v>
      </c>
      <c r="CP44" s="47">
        <v>1.0229658151089401E-2</v>
      </c>
      <c r="CQ44" s="47">
        <v>5.9245304705012298</v>
      </c>
      <c r="CR44" s="47">
        <v>2.2097415548926</v>
      </c>
      <c r="CS44" s="47">
        <v>14.9750239563525</v>
      </c>
      <c r="CT44" s="47">
        <v>22.6459075084021</v>
      </c>
      <c r="CU44" s="47"/>
      <c r="CV44" s="47"/>
      <c r="CW44" s="47"/>
      <c r="CX44" s="47">
        <v>-0.12054721290947901</v>
      </c>
      <c r="CY44" s="47">
        <v>-7.8485892570371197E-4</v>
      </c>
      <c r="CZ44" s="47">
        <v>-0.24592465430954399</v>
      </c>
      <c r="DA44" s="47">
        <v>-0.82090861477638599</v>
      </c>
      <c r="DB44" s="47">
        <v>-1.5206671248416601E-3</v>
      </c>
      <c r="DC44" s="47">
        <v>-1.6667026193346699</v>
      </c>
      <c r="DD44" s="47">
        <v>0.22963348802397199</v>
      </c>
      <c r="DE44" s="47">
        <v>0.73216015968197501</v>
      </c>
      <c r="DF44" s="47">
        <v>3.7675470140090401</v>
      </c>
      <c r="DG44" s="47"/>
      <c r="DH44" s="47"/>
      <c r="DI44" s="47"/>
      <c r="DJ44" s="47">
        <v>1.67464499595976</v>
      </c>
      <c r="DK44" s="47">
        <v>0.38432712226270599</v>
      </c>
      <c r="DL44" s="47">
        <v>3.0254597404563701</v>
      </c>
      <c r="DM44" s="47">
        <v>1.79004519527649</v>
      </c>
      <c r="DN44" s="47">
        <v>2.7111270107063701E-3</v>
      </c>
      <c r="DO44" s="47">
        <v>3.6349788966016301</v>
      </c>
      <c r="DP44" s="47">
        <v>1.6169448963013899</v>
      </c>
      <c r="DQ44" s="47">
        <v>-4.2074410056850401E-4</v>
      </c>
      <c r="DR44" s="47">
        <v>0.47217832505162299</v>
      </c>
      <c r="DS44" s="47"/>
      <c r="DT44" s="47"/>
      <c r="DU44" s="47"/>
      <c r="DV44" s="11">
        <v>101</v>
      </c>
      <c r="DW44" s="12">
        <v>222</v>
      </c>
      <c r="DY44" s="29">
        <f t="shared" si="9"/>
        <v>28</v>
      </c>
      <c r="DZ44" s="2" t="s">
        <v>107</v>
      </c>
      <c r="EA44" s="17" t="s">
        <v>46</v>
      </c>
      <c r="EB44" s="14" t="s">
        <v>64</v>
      </c>
      <c r="EC44" s="2" t="s">
        <v>91</v>
      </c>
    </row>
    <row r="45" spans="1:133" x14ac:dyDescent="0.55000000000000004">
      <c r="A45" s="1">
        <v>10</v>
      </c>
      <c r="B45" s="2" t="s">
        <v>9</v>
      </c>
      <c r="C45" s="3">
        <v>5</v>
      </c>
      <c r="D45" s="3">
        <v>0</v>
      </c>
      <c r="E45" s="3">
        <v>100</v>
      </c>
      <c r="F45" s="3">
        <v>86</v>
      </c>
      <c r="G45" s="3">
        <v>14</v>
      </c>
      <c r="H45" s="3">
        <v>3.78</v>
      </c>
      <c r="I45" s="3">
        <v>4.2300000000000004</v>
      </c>
      <c r="J45" s="3" t="s">
        <v>17</v>
      </c>
      <c r="K45" s="3" t="s">
        <v>18</v>
      </c>
      <c r="L45" s="3">
        <v>3.2</v>
      </c>
      <c r="M45" s="4" t="s">
        <v>19</v>
      </c>
      <c r="N45" s="5">
        <f t="shared" si="2"/>
        <v>3.843</v>
      </c>
      <c r="O45" s="6">
        <f t="shared" ref="O45" si="29">O42/1000</f>
        <v>0.39800000000000002</v>
      </c>
      <c r="P45" s="6">
        <v>79</v>
      </c>
      <c r="Q45" s="7">
        <f t="shared" si="3"/>
        <v>31.442</v>
      </c>
      <c r="R45" s="8">
        <v>1</v>
      </c>
      <c r="S45" s="9">
        <v>2123</v>
      </c>
      <c r="T45" s="9">
        <v>0.82</v>
      </c>
      <c r="U45" s="46">
        <v>766</v>
      </c>
      <c r="V45" s="46">
        <v>100</v>
      </c>
      <c r="W45" s="46"/>
      <c r="X45" s="46"/>
      <c r="Y45" s="9">
        <v>-9.81</v>
      </c>
      <c r="Z45" s="9">
        <v>0.98299999999999998</v>
      </c>
      <c r="AA45" s="9">
        <v>-0.76849999999999996</v>
      </c>
      <c r="AB45" s="9">
        <v>7.6719999999999997E-2</v>
      </c>
      <c r="AC45" s="9">
        <v>0.71399999999999997</v>
      </c>
      <c r="AD45" s="9">
        <v>1.6299999999999999E-2</v>
      </c>
      <c r="AE45" s="10">
        <v>1909</v>
      </c>
      <c r="AF45" s="10">
        <v>0.42</v>
      </c>
      <c r="AG45" s="46">
        <v>1064</v>
      </c>
      <c r="AH45" s="46">
        <v>100</v>
      </c>
      <c r="AI45" s="46"/>
      <c r="AJ45" s="46"/>
      <c r="AK45" s="10">
        <v>-6.84</v>
      </c>
      <c r="AL45" s="10">
        <v>0.318</v>
      </c>
      <c r="AM45" s="10">
        <v>-0.53559999999999997</v>
      </c>
      <c r="AN45" s="10">
        <v>2.4750000000000001E-2</v>
      </c>
      <c r="AO45" s="10">
        <v>0.69399999999999995</v>
      </c>
      <c r="AP45" s="10">
        <v>1.9800000000000002E-2</v>
      </c>
      <c r="AQ45" s="47">
        <v>3.7953933349312798</v>
      </c>
      <c r="AR45" s="47">
        <v>3.5041989185394402</v>
      </c>
      <c r="AS45" s="47">
        <v>3.4842998393467801</v>
      </c>
      <c r="AT45" s="47">
        <v>3.3182720802116199</v>
      </c>
      <c r="AU45" s="47">
        <v>3.02407498730742</v>
      </c>
      <c r="AV45" s="47">
        <v>3.0102999566398099</v>
      </c>
      <c r="AW45" s="47">
        <v>3.6193020758755998</v>
      </c>
      <c r="AX45" s="47">
        <v>3.3296012483565098</v>
      </c>
      <c r="AY45" s="47">
        <v>3.3066394410242599</v>
      </c>
      <c r="AZ45" s="47">
        <v>0</v>
      </c>
      <c r="BA45" s="47">
        <v>0</v>
      </c>
      <c r="BB45" s="47">
        <v>0</v>
      </c>
      <c r="BC45" s="47">
        <v>0</v>
      </c>
      <c r="BD45" s="47">
        <v>0</v>
      </c>
      <c r="BE45" s="47">
        <v>0</v>
      </c>
      <c r="BF45" s="47">
        <v>-39.8187383469485</v>
      </c>
      <c r="BG45" s="47">
        <v>-40.3449905104914</v>
      </c>
      <c r="BH45" s="47">
        <v>-39.2678127213115</v>
      </c>
      <c r="BI45" s="47">
        <v>-77.947899711677493</v>
      </c>
      <c r="BJ45" s="47">
        <v>-79.334175875118802</v>
      </c>
      <c r="BK45" s="47">
        <v>-76.516948632812401</v>
      </c>
      <c r="BL45" s="47">
        <v>-20.754157664584199</v>
      </c>
      <c r="BM45" s="47">
        <v>-42.1023696629209</v>
      </c>
      <c r="BN45" s="47">
        <v>-40.882007305034499</v>
      </c>
      <c r="BO45" s="47"/>
      <c r="BP45" s="47"/>
      <c r="BQ45" s="47"/>
      <c r="BR45" s="47">
        <v>3.7578087457952898</v>
      </c>
      <c r="BS45" s="47">
        <v>3.9931099279674198</v>
      </c>
      <c r="BT45" s="47">
        <v>3.5114754098360601</v>
      </c>
      <c r="BU45" s="47">
        <v>5.6367131186929296</v>
      </c>
      <c r="BV45" s="47">
        <v>6</v>
      </c>
      <c r="BW45" s="47">
        <v>5.26171875</v>
      </c>
      <c r="BX45" s="47">
        <v>2.8183565593464599</v>
      </c>
      <c r="BY45" s="47">
        <v>3</v>
      </c>
      <c r="BZ45" s="47">
        <v>2.6268509378084799</v>
      </c>
      <c r="CA45" s="47"/>
      <c r="CB45" s="47"/>
      <c r="CC45" s="47"/>
      <c r="CD45" s="47">
        <v>49.981581434780502</v>
      </c>
      <c r="CE45" s="47">
        <v>7848.1897077333497</v>
      </c>
      <c r="CF45" s="47">
        <v>65377.4888321135</v>
      </c>
      <c r="CG45" s="47">
        <v>-119.456215040845</v>
      </c>
      <c r="CH45" s="47">
        <v>-1.9811609681734601</v>
      </c>
      <c r="CI45" s="47">
        <v>-2.3900047099694102</v>
      </c>
      <c r="CJ45" s="47">
        <v>-1.5220862324866699E-2</v>
      </c>
      <c r="CK45" s="47">
        <v>-1.82717655839617E-3</v>
      </c>
      <c r="CL45" s="47">
        <v>2.4466564635466899</v>
      </c>
      <c r="CM45" s="47">
        <v>0.49317471022436599</v>
      </c>
      <c r="CN45" s="47">
        <v>4.4917276892378997</v>
      </c>
      <c r="CO45" s="47">
        <v>2.9204862808548602</v>
      </c>
      <c r="CP45" s="47">
        <v>1.0229658151089401E-2</v>
      </c>
      <c r="CQ45" s="47">
        <v>5.9245304705012298</v>
      </c>
      <c r="CR45" s="47">
        <v>2.2097415548926</v>
      </c>
      <c r="CS45" s="47">
        <v>14.9750239563525</v>
      </c>
      <c r="CT45" s="47">
        <v>22.6459075084021</v>
      </c>
      <c r="CU45" s="47"/>
      <c r="CV45" s="47"/>
      <c r="CW45" s="47"/>
      <c r="CX45" s="47">
        <v>-0.12054721290947901</v>
      </c>
      <c r="CY45" s="47">
        <v>-7.8485892570371197E-4</v>
      </c>
      <c r="CZ45" s="47">
        <v>-0.24592465430954399</v>
      </c>
      <c r="DA45" s="47">
        <v>-0.82090861477638599</v>
      </c>
      <c r="DB45" s="47">
        <v>-1.5206671248416601E-3</v>
      </c>
      <c r="DC45" s="47">
        <v>-1.6667026193346699</v>
      </c>
      <c r="DD45" s="47">
        <v>0.22963348802397199</v>
      </c>
      <c r="DE45" s="47">
        <v>0.73216015968197501</v>
      </c>
      <c r="DF45" s="47">
        <v>3.7675470140090401</v>
      </c>
      <c r="DG45" s="47"/>
      <c r="DH45" s="47"/>
      <c r="DI45" s="47"/>
      <c r="DJ45" s="47">
        <v>1.67464499595976</v>
      </c>
      <c r="DK45" s="47">
        <v>0.38432712226270599</v>
      </c>
      <c r="DL45" s="47">
        <v>3.0254597404563701</v>
      </c>
      <c r="DM45" s="47">
        <v>1.79004519527649</v>
      </c>
      <c r="DN45" s="47">
        <v>2.7111270107063701E-3</v>
      </c>
      <c r="DO45" s="47">
        <v>3.6349788966016301</v>
      </c>
      <c r="DP45" s="47">
        <v>1.6169448963013899</v>
      </c>
      <c r="DQ45" s="47">
        <v>-4.2074410056850401E-4</v>
      </c>
      <c r="DR45" s="47">
        <v>0.47217832505162299</v>
      </c>
      <c r="DS45" s="47"/>
      <c r="DT45" s="47"/>
      <c r="DU45" s="47"/>
      <c r="DV45" s="11">
        <v>69</v>
      </c>
      <c r="DW45" s="12">
        <v>229</v>
      </c>
      <c r="DY45" s="29">
        <f t="shared" si="9"/>
        <v>29</v>
      </c>
      <c r="DZ45" s="2" t="s">
        <v>107</v>
      </c>
      <c r="EA45" s="17" t="s">
        <v>331</v>
      </c>
      <c r="EB45" s="14" t="s">
        <v>64</v>
      </c>
      <c r="EC45" s="2" t="s">
        <v>90</v>
      </c>
    </row>
    <row r="46" spans="1:133" x14ac:dyDescent="0.55000000000000004">
      <c r="A46" s="1">
        <v>11</v>
      </c>
      <c r="B46" s="2" t="s">
        <v>10</v>
      </c>
      <c r="C46" s="3">
        <v>27</v>
      </c>
      <c r="D46" s="3">
        <v>0</v>
      </c>
      <c r="E46" s="3">
        <v>100</v>
      </c>
      <c r="F46" s="3">
        <v>70</v>
      </c>
      <c r="G46" s="3">
        <v>30</v>
      </c>
      <c r="H46" s="3">
        <v>3.78</v>
      </c>
      <c r="I46" s="3">
        <v>4.2300000000000004</v>
      </c>
      <c r="J46" s="3" t="s">
        <v>20</v>
      </c>
      <c r="K46" s="3" t="s">
        <v>21</v>
      </c>
      <c r="L46" s="3">
        <v>3.3</v>
      </c>
      <c r="M46" s="4" t="s">
        <v>14</v>
      </c>
      <c r="N46" s="5">
        <f t="shared" si="2"/>
        <v>3.915</v>
      </c>
      <c r="O46" s="6">
        <v>2.46</v>
      </c>
      <c r="P46" s="6">
        <v>2290</v>
      </c>
      <c r="Q46" s="7">
        <f t="shared" si="3"/>
        <v>5633.4</v>
      </c>
      <c r="R46" s="8">
        <v>1000</v>
      </c>
      <c r="S46" s="9">
        <v>1437</v>
      </c>
      <c r="T46" s="9">
        <v>0.76100000000000001</v>
      </c>
      <c r="U46" s="46">
        <v>698</v>
      </c>
      <c r="V46" s="46">
        <v>94.5</v>
      </c>
      <c r="W46" s="46">
        <v>126</v>
      </c>
      <c r="X46" s="46">
        <v>5.5</v>
      </c>
      <c r="Y46" s="9">
        <v>-3.82</v>
      </c>
      <c r="Z46" s="9">
        <v>0.255</v>
      </c>
      <c r="AA46" s="9">
        <v>-0.29949999999999999</v>
      </c>
      <c r="AB46" s="9">
        <v>1.959E-2</v>
      </c>
      <c r="AC46" s="9">
        <v>0.55000000000000004</v>
      </c>
      <c r="AD46" s="9">
        <v>9.1900000000000003E-3</v>
      </c>
      <c r="AE46" s="10">
        <v>1269</v>
      </c>
      <c r="AF46" s="10">
        <v>0.624</v>
      </c>
      <c r="AG46" s="46">
        <v>679</v>
      </c>
      <c r="AH46" s="46">
        <v>100</v>
      </c>
      <c r="AI46" s="46"/>
      <c r="AJ46" s="46"/>
      <c r="AK46" s="10">
        <v>-4.59</v>
      </c>
      <c r="AL46" s="10">
        <v>4.9500000000000002E-2</v>
      </c>
      <c r="AM46" s="10">
        <v>-0.35980000000000001</v>
      </c>
      <c r="AN46" s="10">
        <v>3.8890000000000001E-3</v>
      </c>
      <c r="AO46" s="10">
        <v>0.55400000000000005</v>
      </c>
      <c r="AP46" s="10">
        <v>1.2699999999999999E-2</v>
      </c>
      <c r="AQ46" s="47">
        <v>5.9956970442557802</v>
      </c>
      <c r="AR46" s="47">
        <v>5.9466266355926702</v>
      </c>
      <c r="AS46" s="47">
        <v>5.0244281958177002</v>
      </c>
      <c r="AT46" s="47">
        <v>5.5185757895361203</v>
      </c>
      <c r="AU46" s="47">
        <v>5.4695260060010602</v>
      </c>
      <c r="AV46" s="47">
        <v>4.5471344798066902</v>
      </c>
      <c r="AW46" s="47">
        <v>5.8196057852000997</v>
      </c>
      <c r="AX46" s="47">
        <v>5.77052506360564</v>
      </c>
      <c r="AY46" s="47">
        <v>4.8484231417324102</v>
      </c>
      <c r="AZ46" s="47">
        <v>0</v>
      </c>
      <c r="BA46" s="47">
        <v>0</v>
      </c>
      <c r="BB46" s="47">
        <v>0</v>
      </c>
      <c r="BC46" s="47">
        <v>0</v>
      </c>
      <c r="BD46" s="47">
        <v>0</v>
      </c>
      <c r="BE46" s="47">
        <v>0</v>
      </c>
      <c r="BF46" s="47">
        <v>-40.361620135733297</v>
      </c>
      <c r="BG46" s="47">
        <v>-40.479977537095003</v>
      </c>
      <c r="BH46" s="47">
        <v>-39.372170117029299</v>
      </c>
      <c r="BI46" s="47">
        <v>-79.089863586351001</v>
      </c>
      <c r="BJ46" s="47">
        <v>-79.334591033158105</v>
      </c>
      <c r="BK46" s="47">
        <v>-77.043069254993597</v>
      </c>
      <c r="BL46" s="47">
        <v>-20.997498411901301</v>
      </c>
      <c r="BM46" s="47">
        <v>-42.102573576744803</v>
      </c>
      <c r="BN46" s="47">
        <v>-41.095871243868402</v>
      </c>
      <c r="BO46" s="47"/>
      <c r="BP46" s="47"/>
      <c r="BQ46" s="47"/>
      <c r="BR46" s="47">
        <v>3.9561436199490698</v>
      </c>
      <c r="BS46" s="47">
        <v>4.0000474922400997</v>
      </c>
      <c r="BT46" s="47">
        <v>3.58911387140075</v>
      </c>
      <c r="BU46" s="47">
        <v>5.9342154299236096</v>
      </c>
      <c r="BV46" s="47">
        <v>6</v>
      </c>
      <c r="BW46" s="47">
        <v>5.3840217884702604</v>
      </c>
      <c r="BX46" s="47">
        <v>2.9671077149617999</v>
      </c>
      <c r="BY46" s="47">
        <v>3</v>
      </c>
      <c r="BZ46" s="47">
        <v>2.6921942782613599</v>
      </c>
      <c r="CA46" s="47"/>
      <c r="CB46" s="47"/>
      <c r="CC46" s="47"/>
      <c r="CD46" s="47">
        <v>270.00026659453499</v>
      </c>
      <c r="CE46" s="47">
        <v>229022.36326681499</v>
      </c>
      <c r="CF46" s="47">
        <v>10306016.523025</v>
      </c>
      <c r="CG46" s="47">
        <v>-121.084860407199</v>
      </c>
      <c r="CH46" s="47">
        <v>-0.35251560181905001</v>
      </c>
      <c r="CI46" s="47">
        <v>-0.44846200314696499</v>
      </c>
      <c r="CJ46" s="47">
        <v>-5.2870321779945105E-4</v>
      </c>
      <c r="CK46" s="48">
        <v>-1.17489487947821E-5</v>
      </c>
      <c r="CL46" s="47">
        <v>0.85893463167164097</v>
      </c>
      <c r="CM46" s="47">
        <v>0.488172634789103</v>
      </c>
      <c r="CN46" s="47">
        <v>3.9584489885152498</v>
      </c>
      <c r="CO46" s="47">
        <v>0.54710440860634102</v>
      </c>
      <c r="CP46" s="47">
        <v>1.2088591612296499E-3</v>
      </c>
      <c r="CQ46" s="47">
        <v>5.1127382624666904</v>
      </c>
      <c r="CR46" s="47">
        <v>1.01484974320429</v>
      </c>
      <c r="CS46" s="47">
        <v>97.4979315905005</v>
      </c>
      <c r="CT46" s="47">
        <v>132.52560673029799</v>
      </c>
      <c r="CU46" s="47"/>
      <c r="CV46" s="47"/>
      <c r="CW46" s="47"/>
      <c r="CX46" s="47">
        <v>-2.0394967664283999E-2</v>
      </c>
      <c r="CY46" s="47">
        <v>-2.5499578183002498E-4</v>
      </c>
      <c r="CZ46" s="47">
        <v>-0.18876209407144201</v>
      </c>
      <c r="DA46" s="47">
        <v>-0.16016823589831999</v>
      </c>
      <c r="DB46" s="48">
        <v>-3.94802871710626E-5</v>
      </c>
      <c r="DC46" s="47">
        <v>-1.4994157683941001</v>
      </c>
      <c r="DD46" s="47">
        <v>4.9491666452734298E-2</v>
      </c>
      <c r="DE46" s="47">
        <v>0.73167186826536501</v>
      </c>
      <c r="DF46" s="47">
        <v>3.38164799715965</v>
      </c>
      <c r="DG46" s="47"/>
      <c r="DH46" s="47"/>
      <c r="DI46" s="47"/>
      <c r="DJ46" s="47">
        <v>0.61930967148273797</v>
      </c>
      <c r="DK46" s="47">
        <v>0.38314955256611299</v>
      </c>
      <c r="DL46" s="47">
        <v>2.5935726360006002</v>
      </c>
      <c r="DM46" s="47">
        <v>0.32261935765467897</v>
      </c>
      <c r="DN46" s="47">
        <v>3.2069875610805102E-4</v>
      </c>
      <c r="DO46" s="47">
        <v>3.01818569743679</v>
      </c>
      <c r="DP46" s="47">
        <v>0.76765482839674704</v>
      </c>
      <c r="DQ46" s="47">
        <v>-3.62761205827011E-4</v>
      </c>
      <c r="DR46" s="47">
        <v>0.46617454593146601</v>
      </c>
      <c r="DS46" s="47"/>
      <c r="DT46" s="47"/>
      <c r="DU46" s="47"/>
      <c r="DV46" s="11">
        <v>119</v>
      </c>
      <c r="DW46" s="12">
        <v>347</v>
      </c>
      <c r="DY46" s="29">
        <f t="shared" si="9"/>
        <v>30</v>
      </c>
      <c r="DZ46" s="2" t="s">
        <v>107</v>
      </c>
      <c r="EA46" s="17" t="s">
        <v>47</v>
      </c>
      <c r="EB46" s="14" t="s">
        <v>64</v>
      </c>
      <c r="EC46" s="2" t="s">
        <v>81</v>
      </c>
    </row>
    <row r="47" spans="1:133" x14ac:dyDescent="0.55000000000000004">
      <c r="A47" s="1">
        <v>11</v>
      </c>
      <c r="B47" s="2" t="s">
        <v>10</v>
      </c>
      <c r="C47" s="3">
        <v>27</v>
      </c>
      <c r="D47" s="3">
        <v>0</v>
      </c>
      <c r="E47" s="3">
        <v>100</v>
      </c>
      <c r="F47" s="3">
        <v>70</v>
      </c>
      <c r="G47" s="3">
        <v>30</v>
      </c>
      <c r="H47" s="3">
        <v>3.78</v>
      </c>
      <c r="I47" s="3">
        <v>4.2300000000000004</v>
      </c>
      <c r="J47" s="3" t="s">
        <v>20</v>
      </c>
      <c r="K47" s="3" t="s">
        <v>21</v>
      </c>
      <c r="L47" s="3">
        <v>3.3</v>
      </c>
      <c r="M47" s="4" t="s">
        <v>14</v>
      </c>
      <c r="N47" s="5">
        <f t="shared" si="2"/>
        <v>3.915</v>
      </c>
      <c r="O47" s="6">
        <f t="shared" ref="O47" si="30">O46/10</f>
        <v>0.246</v>
      </c>
      <c r="P47" s="6">
        <v>2290</v>
      </c>
      <c r="Q47" s="7">
        <f t="shared" si="3"/>
        <v>563.34</v>
      </c>
      <c r="R47" s="8">
        <v>100</v>
      </c>
      <c r="S47" s="9">
        <v>1437</v>
      </c>
      <c r="T47" s="9">
        <v>0.76100000000000001</v>
      </c>
      <c r="U47" s="46">
        <v>698</v>
      </c>
      <c r="V47" s="46">
        <v>94.5</v>
      </c>
      <c r="W47" s="46">
        <v>126</v>
      </c>
      <c r="X47" s="46">
        <v>5.5</v>
      </c>
      <c r="Y47" s="9">
        <v>-10.4</v>
      </c>
      <c r="Z47" s="9">
        <v>7.0000000000000007E-2</v>
      </c>
      <c r="AA47" s="9">
        <v>-0.81810000000000005</v>
      </c>
      <c r="AB47" s="9">
        <v>9.3340000000000003E-3</v>
      </c>
      <c r="AC47" s="9">
        <v>0.71599999999999997</v>
      </c>
      <c r="AD47" s="9">
        <v>1.6299999999999999E-2</v>
      </c>
      <c r="AE47" s="10">
        <v>1269</v>
      </c>
      <c r="AF47" s="10">
        <v>0.624</v>
      </c>
      <c r="AG47" s="46">
        <v>679</v>
      </c>
      <c r="AH47" s="46">
        <v>100</v>
      </c>
      <c r="AI47" s="46"/>
      <c r="AJ47" s="46"/>
      <c r="AK47" s="10">
        <v>0.51500000000000001</v>
      </c>
      <c r="AL47" s="10">
        <v>4.9500000000000002E-2</v>
      </c>
      <c r="AM47" s="10">
        <v>4.036E-2</v>
      </c>
      <c r="AN47" s="10">
        <v>3.8400000000000001E-3</v>
      </c>
      <c r="AO47" s="10">
        <v>0.65900000000000003</v>
      </c>
      <c r="AP47" s="10">
        <v>1.77E-2</v>
      </c>
      <c r="AQ47" s="47">
        <v>5.9956970442557802</v>
      </c>
      <c r="AR47" s="47">
        <v>5.9466266355926702</v>
      </c>
      <c r="AS47" s="47">
        <v>5.0244281958177002</v>
      </c>
      <c r="AT47" s="47">
        <v>5.5185757895361203</v>
      </c>
      <c r="AU47" s="47">
        <v>5.4695260060010602</v>
      </c>
      <c r="AV47" s="47">
        <v>4.5471344798066902</v>
      </c>
      <c r="AW47" s="47">
        <v>5.8196057852000997</v>
      </c>
      <c r="AX47" s="47">
        <v>5.77052506360564</v>
      </c>
      <c r="AY47" s="47">
        <v>4.8484231417324102</v>
      </c>
      <c r="AZ47" s="47">
        <v>0</v>
      </c>
      <c r="BA47" s="47">
        <v>0</v>
      </c>
      <c r="BB47" s="47">
        <v>0</v>
      </c>
      <c r="BC47" s="47">
        <v>0</v>
      </c>
      <c r="BD47" s="47">
        <v>0</v>
      </c>
      <c r="BE47" s="47">
        <v>0</v>
      </c>
      <c r="BF47" s="47">
        <v>-40.361620135733297</v>
      </c>
      <c r="BG47" s="47">
        <v>-40.479977537095003</v>
      </c>
      <c r="BH47" s="47">
        <v>-39.372170117029299</v>
      </c>
      <c r="BI47" s="47">
        <v>-79.089863586351001</v>
      </c>
      <c r="BJ47" s="47">
        <v>-79.334591033158105</v>
      </c>
      <c r="BK47" s="47">
        <v>-77.043069254993597</v>
      </c>
      <c r="BL47" s="47">
        <v>-20.997498411901301</v>
      </c>
      <c r="BM47" s="47">
        <v>-42.102573576744803</v>
      </c>
      <c r="BN47" s="47">
        <v>-41.095871243868402</v>
      </c>
      <c r="BO47" s="47"/>
      <c r="BP47" s="47"/>
      <c r="BQ47" s="47"/>
      <c r="BR47" s="47">
        <v>3.9561436199490698</v>
      </c>
      <c r="BS47" s="47">
        <v>4.0000474922400997</v>
      </c>
      <c r="BT47" s="47">
        <v>3.58911387140075</v>
      </c>
      <c r="BU47" s="47">
        <v>5.9342154299236096</v>
      </c>
      <c r="BV47" s="47">
        <v>6</v>
      </c>
      <c r="BW47" s="47">
        <v>5.3840217884702604</v>
      </c>
      <c r="BX47" s="47">
        <v>2.9671077149617999</v>
      </c>
      <c r="BY47" s="47">
        <v>3</v>
      </c>
      <c r="BZ47" s="47">
        <v>2.6921942782613599</v>
      </c>
      <c r="CA47" s="47"/>
      <c r="CB47" s="47"/>
      <c r="CC47" s="47"/>
      <c r="CD47" s="47">
        <v>270.00026659453499</v>
      </c>
      <c r="CE47" s="47">
        <v>229022.36326681499</v>
      </c>
      <c r="CF47" s="47">
        <v>10306016.523025</v>
      </c>
      <c r="CG47" s="47">
        <v>-121.084860407199</v>
      </c>
      <c r="CH47" s="47">
        <v>-0.35251560181905001</v>
      </c>
      <c r="CI47" s="47">
        <v>-0.44846200314696499</v>
      </c>
      <c r="CJ47" s="47">
        <v>-5.2870321779945105E-4</v>
      </c>
      <c r="CK47" s="48">
        <v>-1.17489487947821E-5</v>
      </c>
      <c r="CL47" s="47">
        <v>0.85893463167164097</v>
      </c>
      <c r="CM47" s="47">
        <v>0.488172634789103</v>
      </c>
      <c r="CN47" s="47">
        <v>3.9584489885152498</v>
      </c>
      <c r="CO47" s="47">
        <v>0.54710440860634102</v>
      </c>
      <c r="CP47" s="47">
        <v>1.2088591612296499E-3</v>
      </c>
      <c r="CQ47" s="47">
        <v>5.1127382624666904</v>
      </c>
      <c r="CR47" s="47">
        <v>1.01484974320429</v>
      </c>
      <c r="CS47" s="47">
        <v>97.4979315905005</v>
      </c>
      <c r="CT47" s="47">
        <v>132.52560673029799</v>
      </c>
      <c r="CU47" s="47"/>
      <c r="CV47" s="47"/>
      <c r="CW47" s="47"/>
      <c r="CX47" s="47">
        <v>-2.0394967664283999E-2</v>
      </c>
      <c r="CY47" s="47">
        <v>-2.5499578183002498E-4</v>
      </c>
      <c r="CZ47" s="47">
        <v>-0.18876209407144201</v>
      </c>
      <c r="DA47" s="47">
        <v>-0.16016823589831999</v>
      </c>
      <c r="DB47" s="48">
        <v>-3.94802871710626E-5</v>
      </c>
      <c r="DC47" s="47">
        <v>-1.4994157683941001</v>
      </c>
      <c r="DD47" s="47">
        <v>4.9491666452734298E-2</v>
      </c>
      <c r="DE47" s="47">
        <v>0.73167186826536501</v>
      </c>
      <c r="DF47" s="47">
        <v>3.38164799715965</v>
      </c>
      <c r="DG47" s="47"/>
      <c r="DH47" s="47"/>
      <c r="DI47" s="47"/>
      <c r="DJ47" s="47">
        <v>0.61930967148273797</v>
      </c>
      <c r="DK47" s="47">
        <v>0.38314955256611299</v>
      </c>
      <c r="DL47" s="47">
        <v>2.5935726360006002</v>
      </c>
      <c r="DM47" s="47">
        <v>0.32261935765467897</v>
      </c>
      <c r="DN47" s="47">
        <v>3.2069875610805102E-4</v>
      </c>
      <c r="DO47" s="47">
        <v>3.01818569743679</v>
      </c>
      <c r="DP47" s="47">
        <v>0.76765482839674704</v>
      </c>
      <c r="DQ47" s="47">
        <v>-3.62761205827011E-4</v>
      </c>
      <c r="DR47" s="47">
        <v>0.46617454593146601</v>
      </c>
      <c r="DS47" s="47"/>
      <c r="DT47" s="47"/>
      <c r="DU47" s="47"/>
      <c r="DV47" s="11">
        <v>103</v>
      </c>
      <c r="DW47" s="12">
        <v>424</v>
      </c>
      <c r="DY47" s="29">
        <f t="shared" si="9"/>
        <v>31</v>
      </c>
      <c r="DZ47" s="2" t="s">
        <v>107</v>
      </c>
      <c r="EA47" s="18" t="s">
        <v>43</v>
      </c>
      <c r="EB47" s="14" t="s">
        <v>65</v>
      </c>
      <c r="EC47" s="2" t="s">
        <v>89</v>
      </c>
    </row>
    <row r="48" spans="1:133" x14ac:dyDescent="0.55000000000000004">
      <c r="A48" s="1">
        <v>11</v>
      </c>
      <c r="B48" s="2" t="s">
        <v>10</v>
      </c>
      <c r="C48" s="3">
        <v>27</v>
      </c>
      <c r="D48" s="3">
        <v>0</v>
      </c>
      <c r="E48" s="3">
        <v>100</v>
      </c>
      <c r="F48" s="3">
        <v>70</v>
      </c>
      <c r="G48" s="3">
        <v>30</v>
      </c>
      <c r="H48" s="3">
        <v>3.78</v>
      </c>
      <c r="I48" s="3">
        <v>4.2300000000000004</v>
      </c>
      <c r="J48" s="3" t="s">
        <v>20</v>
      </c>
      <c r="K48" s="3" t="s">
        <v>21</v>
      </c>
      <c r="L48" s="3">
        <v>3.3</v>
      </c>
      <c r="M48" s="4" t="s">
        <v>14</v>
      </c>
      <c r="N48" s="5">
        <f t="shared" si="2"/>
        <v>3.915</v>
      </c>
      <c r="O48" s="6">
        <f t="shared" ref="O48" si="31">O46/100</f>
        <v>2.46E-2</v>
      </c>
      <c r="P48" s="6">
        <v>2290</v>
      </c>
      <c r="Q48" s="7">
        <f t="shared" si="3"/>
        <v>56.334000000000003</v>
      </c>
      <c r="R48" s="8">
        <v>10</v>
      </c>
      <c r="S48" s="9">
        <v>1437</v>
      </c>
      <c r="T48" s="9">
        <v>0.76100000000000001</v>
      </c>
      <c r="U48" s="46">
        <v>698</v>
      </c>
      <c r="V48" s="46">
        <v>94.5</v>
      </c>
      <c r="W48" s="46">
        <v>126</v>
      </c>
      <c r="X48" s="46">
        <v>5.5</v>
      </c>
      <c r="Y48" s="9">
        <v>-2.88</v>
      </c>
      <c r="Z48" s="9">
        <v>0.156</v>
      </c>
      <c r="AA48" s="9">
        <v>-0.22600000000000001</v>
      </c>
      <c r="AB48" s="9">
        <v>1.209E-2</v>
      </c>
      <c r="AC48" s="9">
        <v>0.69199999999999995</v>
      </c>
      <c r="AD48" s="9">
        <v>1.5599999999999999E-2</v>
      </c>
      <c r="AE48" s="10">
        <v>1269</v>
      </c>
      <c r="AF48" s="10">
        <v>0.624</v>
      </c>
      <c r="AG48" s="46">
        <v>679</v>
      </c>
      <c r="AH48" s="46">
        <v>100</v>
      </c>
      <c r="AI48" s="46"/>
      <c r="AJ48" s="46"/>
      <c r="AK48" s="10">
        <v>-3.53</v>
      </c>
      <c r="AL48" s="10">
        <v>0.29699999999999999</v>
      </c>
      <c r="AM48" s="10">
        <v>-0.27650000000000002</v>
      </c>
      <c r="AN48" s="10">
        <v>2.298E-2</v>
      </c>
      <c r="AO48" s="10">
        <v>0.68899999999999995</v>
      </c>
      <c r="AP48" s="10">
        <v>1.9099999999999999E-2</v>
      </c>
      <c r="AQ48" s="47">
        <v>5.9956970442557802</v>
      </c>
      <c r="AR48" s="47">
        <v>5.9466266355926702</v>
      </c>
      <c r="AS48" s="47">
        <v>5.0244281958177002</v>
      </c>
      <c r="AT48" s="47">
        <v>5.5185757895361203</v>
      </c>
      <c r="AU48" s="47">
        <v>5.4695260060010602</v>
      </c>
      <c r="AV48" s="47">
        <v>4.5471344798066902</v>
      </c>
      <c r="AW48" s="47">
        <v>5.8196057852000997</v>
      </c>
      <c r="AX48" s="47">
        <v>5.77052506360564</v>
      </c>
      <c r="AY48" s="47">
        <v>4.8484231417324102</v>
      </c>
      <c r="AZ48" s="47">
        <v>0</v>
      </c>
      <c r="BA48" s="47">
        <v>0</v>
      </c>
      <c r="BB48" s="47">
        <v>0</v>
      </c>
      <c r="BC48" s="47">
        <v>0</v>
      </c>
      <c r="BD48" s="47">
        <v>0</v>
      </c>
      <c r="BE48" s="47">
        <v>0</v>
      </c>
      <c r="BF48" s="47">
        <v>-40.361620135733297</v>
      </c>
      <c r="BG48" s="47">
        <v>-40.479977537095003</v>
      </c>
      <c r="BH48" s="47">
        <v>-39.372170117029299</v>
      </c>
      <c r="BI48" s="47">
        <v>-79.089863586351001</v>
      </c>
      <c r="BJ48" s="47">
        <v>-79.334591033158105</v>
      </c>
      <c r="BK48" s="47">
        <v>-77.043069254993597</v>
      </c>
      <c r="BL48" s="47">
        <v>-20.997498411901301</v>
      </c>
      <c r="BM48" s="47">
        <v>-42.102573576744803</v>
      </c>
      <c r="BN48" s="47">
        <v>-41.095871243868402</v>
      </c>
      <c r="BO48" s="47"/>
      <c r="BP48" s="47"/>
      <c r="BQ48" s="47"/>
      <c r="BR48" s="47">
        <v>3.9561436199490698</v>
      </c>
      <c r="BS48" s="47">
        <v>4.0000474922400997</v>
      </c>
      <c r="BT48" s="47">
        <v>3.58911387140075</v>
      </c>
      <c r="BU48" s="47">
        <v>5.9342154299236096</v>
      </c>
      <c r="BV48" s="47">
        <v>6</v>
      </c>
      <c r="BW48" s="47">
        <v>5.3840217884702604</v>
      </c>
      <c r="BX48" s="47">
        <v>2.9671077149617999</v>
      </c>
      <c r="BY48" s="47">
        <v>3</v>
      </c>
      <c r="BZ48" s="47">
        <v>2.6921942782613599</v>
      </c>
      <c r="CA48" s="47"/>
      <c r="CB48" s="47"/>
      <c r="CC48" s="47"/>
      <c r="CD48" s="47">
        <v>270.00026659453499</v>
      </c>
      <c r="CE48" s="47">
        <v>229022.36326681499</v>
      </c>
      <c r="CF48" s="47">
        <v>10306016.523025</v>
      </c>
      <c r="CG48" s="47">
        <v>-121.084860407199</v>
      </c>
      <c r="CH48" s="47">
        <v>-0.35251560181905001</v>
      </c>
      <c r="CI48" s="47">
        <v>-0.44846200314696499</v>
      </c>
      <c r="CJ48" s="47">
        <v>-5.2870321779945105E-4</v>
      </c>
      <c r="CK48" s="48">
        <v>-1.17489487947821E-5</v>
      </c>
      <c r="CL48" s="47">
        <v>0.85893463167164097</v>
      </c>
      <c r="CM48" s="47">
        <v>0.488172634789103</v>
      </c>
      <c r="CN48" s="47">
        <v>3.9584489885152498</v>
      </c>
      <c r="CO48" s="47">
        <v>0.54710440860634102</v>
      </c>
      <c r="CP48" s="47">
        <v>1.2088591612296499E-3</v>
      </c>
      <c r="CQ48" s="47">
        <v>5.1127382624666904</v>
      </c>
      <c r="CR48" s="47">
        <v>1.01484974320429</v>
      </c>
      <c r="CS48" s="47">
        <v>97.4979315905005</v>
      </c>
      <c r="CT48" s="47">
        <v>132.52560673029799</v>
      </c>
      <c r="CU48" s="47"/>
      <c r="CV48" s="47"/>
      <c r="CW48" s="47"/>
      <c r="CX48" s="47">
        <v>-2.0394967664283999E-2</v>
      </c>
      <c r="CY48" s="47">
        <v>-2.5499578183002498E-4</v>
      </c>
      <c r="CZ48" s="47">
        <v>-0.18876209407144201</v>
      </c>
      <c r="DA48" s="47">
        <v>-0.16016823589831999</v>
      </c>
      <c r="DB48" s="48">
        <v>-3.94802871710626E-5</v>
      </c>
      <c r="DC48" s="47">
        <v>-1.4994157683941001</v>
      </c>
      <c r="DD48" s="47">
        <v>4.9491666452734298E-2</v>
      </c>
      <c r="DE48" s="47">
        <v>0.73167186826536501</v>
      </c>
      <c r="DF48" s="47">
        <v>3.38164799715965</v>
      </c>
      <c r="DG48" s="47"/>
      <c r="DH48" s="47"/>
      <c r="DI48" s="47"/>
      <c r="DJ48" s="47">
        <v>0.61930967148273797</v>
      </c>
      <c r="DK48" s="47">
        <v>0.38314955256611299</v>
      </c>
      <c r="DL48" s="47">
        <v>2.5935726360006002</v>
      </c>
      <c r="DM48" s="47">
        <v>0.32261935765467897</v>
      </c>
      <c r="DN48" s="47">
        <v>3.2069875610805102E-4</v>
      </c>
      <c r="DO48" s="47">
        <v>3.01818569743679</v>
      </c>
      <c r="DP48" s="47">
        <v>0.76765482839674704</v>
      </c>
      <c r="DQ48" s="47">
        <v>-3.62761205827011E-4</v>
      </c>
      <c r="DR48" s="47">
        <v>0.46617454593146601</v>
      </c>
      <c r="DS48" s="47"/>
      <c r="DT48" s="47"/>
      <c r="DU48" s="47"/>
      <c r="DV48" s="11">
        <v>63</v>
      </c>
      <c r="DW48" s="12">
        <v>49</v>
      </c>
      <c r="DY48" s="29">
        <f t="shared" si="9"/>
        <v>32</v>
      </c>
      <c r="DZ48" s="2" t="s">
        <v>107</v>
      </c>
      <c r="EA48" s="18" t="s">
        <v>109</v>
      </c>
      <c r="EB48" s="14" t="s">
        <v>65</v>
      </c>
      <c r="EC48" s="2" t="s">
        <v>88</v>
      </c>
    </row>
    <row r="49" spans="1:133" x14ac:dyDescent="0.55000000000000004">
      <c r="A49" s="1">
        <v>11</v>
      </c>
      <c r="B49" s="2" t="s">
        <v>10</v>
      </c>
      <c r="C49" s="3">
        <v>27</v>
      </c>
      <c r="D49" s="3">
        <v>0</v>
      </c>
      <c r="E49" s="3">
        <v>100</v>
      </c>
      <c r="F49" s="3">
        <v>70</v>
      </c>
      <c r="G49" s="3">
        <v>30</v>
      </c>
      <c r="H49" s="3">
        <v>3.78</v>
      </c>
      <c r="I49" s="3">
        <v>4.2300000000000004</v>
      </c>
      <c r="J49" s="3" t="s">
        <v>20</v>
      </c>
      <c r="K49" s="3" t="s">
        <v>21</v>
      </c>
      <c r="L49" s="3">
        <v>3.3</v>
      </c>
      <c r="M49" s="4" t="s">
        <v>14</v>
      </c>
      <c r="N49" s="5">
        <f t="shared" si="2"/>
        <v>3.915</v>
      </c>
      <c r="O49" s="6">
        <f t="shared" ref="O49" si="32">O46/1000</f>
        <v>2.4599999999999999E-3</v>
      </c>
      <c r="P49" s="6">
        <v>2290</v>
      </c>
      <c r="Q49" s="7">
        <f t="shared" si="3"/>
        <v>5.6334</v>
      </c>
      <c r="R49" s="8">
        <v>1</v>
      </c>
      <c r="S49" s="9">
        <v>1437</v>
      </c>
      <c r="T49" s="9">
        <v>0.76100000000000001</v>
      </c>
      <c r="U49" s="46">
        <v>698</v>
      </c>
      <c r="V49" s="46">
        <v>94.5</v>
      </c>
      <c r="W49" s="46">
        <v>126</v>
      </c>
      <c r="X49" s="46">
        <v>5.5</v>
      </c>
      <c r="Y49" s="9">
        <v>-14.4</v>
      </c>
      <c r="Z49" s="9">
        <v>0.56599999999999995</v>
      </c>
      <c r="AA49" s="9">
        <v>-1.1299999999999999</v>
      </c>
      <c r="AB49" s="9">
        <v>4.3130000000000002E-2</v>
      </c>
      <c r="AC49" s="9">
        <v>0.72</v>
      </c>
      <c r="AD49" s="9">
        <v>1.7000000000000001E-2</v>
      </c>
      <c r="AE49" s="10">
        <v>1269</v>
      </c>
      <c r="AF49" s="10">
        <v>0.624</v>
      </c>
      <c r="AG49" s="46">
        <v>679</v>
      </c>
      <c r="AH49" s="46">
        <v>100</v>
      </c>
      <c r="AI49" s="46"/>
      <c r="AJ49" s="46"/>
      <c r="AK49" s="10">
        <v>-10.8</v>
      </c>
      <c r="AL49" s="10">
        <v>0.35399999999999998</v>
      </c>
      <c r="AM49" s="10">
        <v>-0.83950000000000002</v>
      </c>
      <c r="AN49" s="10">
        <v>2.7789999999999999E-2</v>
      </c>
      <c r="AO49" s="10">
        <v>0.70399999999999996</v>
      </c>
      <c r="AP49" s="10">
        <v>2.0500000000000001E-2</v>
      </c>
      <c r="AQ49" s="47">
        <v>5.9956970442557802</v>
      </c>
      <c r="AR49" s="47">
        <v>5.9466266355926702</v>
      </c>
      <c r="AS49" s="47">
        <v>5.0244281958177002</v>
      </c>
      <c r="AT49" s="47">
        <v>5.5185757895361203</v>
      </c>
      <c r="AU49" s="47">
        <v>5.4695260060010602</v>
      </c>
      <c r="AV49" s="47">
        <v>4.5471344798066902</v>
      </c>
      <c r="AW49" s="47">
        <v>5.8196057852000997</v>
      </c>
      <c r="AX49" s="47">
        <v>5.77052506360564</v>
      </c>
      <c r="AY49" s="47">
        <v>4.8484231417324102</v>
      </c>
      <c r="AZ49" s="47">
        <v>0</v>
      </c>
      <c r="BA49" s="47">
        <v>0</v>
      </c>
      <c r="BB49" s="47">
        <v>0</v>
      </c>
      <c r="BC49" s="47">
        <v>0</v>
      </c>
      <c r="BD49" s="47">
        <v>0</v>
      </c>
      <c r="BE49" s="47">
        <v>0</v>
      </c>
      <c r="BF49" s="47">
        <v>-40.361620135733297</v>
      </c>
      <c r="BG49" s="47">
        <v>-40.479977537095003</v>
      </c>
      <c r="BH49" s="47">
        <v>-39.372170117029299</v>
      </c>
      <c r="BI49" s="47">
        <v>-79.089863586351001</v>
      </c>
      <c r="BJ49" s="47">
        <v>-79.334591033158105</v>
      </c>
      <c r="BK49" s="47">
        <v>-77.043069254993597</v>
      </c>
      <c r="BL49" s="47">
        <v>-20.997498411901301</v>
      </c>
      <c r="BM49" s="47">
        <v>-42.102573576744803</v>
      </c>
      <c r="BN49" s="47">
        <v>-41.095871243868402</v>
      </c>
      <c r="BO49" s="47"/>
      <c r="BP49" s="47"/>
      <c r="BQ49" s="47"/>
      <c r="BR49" s="47">
        <v>3.9561436199490698</v>
      </c>
      <c r="BS49" s="47">
        <v>4.0000474922400997</v>
      </c>
      <c r="BT49" s="47">
        <v>3.58911387140075</v>
      </c>
      <c r="BU49" s="47">
        <v>5.9342154299236096</v>
      </c>
      <c r="BV49" s="47">
        <v>6</v>
      </c>
      <c r="BW49" s="47">
        <v>5.3840217884702604</v>
      </c>
      <c r="BX49" s="47">
        <v>2.9671077149617999</v>
      </c>
      <c r="BY49" s="47">
        <v>3</v>
      </c>
      <c r="BZ49" s="47">
        <v>2.6921942782613599</v>
      </c>
      <c r="CA49" s="47"/>
      <c r="CB49" s="47"/>
      <c r="CC49" s="47"/>
      <c r="CD49" s="47">
        <v>270.00026659453499</v>
      </c>
      <c r="CE49" s="47">
        <v>229022.36326681499</v>
      </c>
      <c r="CF49" s="47">
        <v>10306016.523025</v>
      </c>
      <c r="CG49" s="47">
        <v>-121.084860407199</v>
      </c>
      <c r="CH49" s="47">
        <v>-0.35251560181905001</v>
      </c>
      <c r="CI49" s="47">
        <v>-0.44846200314696499</v>
      </c>
      <c r="CJ49" s="47">
        <v>-5.2870321779945105E-4</v>
      </c>
      <c r="CK49" s="48">
        <v>-1.17489487947821E-5</v>
      </c>
      <c r="CL49" s="47">
        <v>0.85893463167164097</v>
      </c>
      <c r="CM49" s="47">
        <v>0.488172634789103</v>
      </c>
      <c r="CN49" s="47">
        <v>3.9584489885152498</v>
      </c>
      <c r="CO49" s="47">
        <v>0.54710440860634102</v>
      </c>
      <c r="CP49" s="47">
        <v>1.2088591612296499E-3</v>
      </c>
      <c r="CQ49" s="47">
        <v>5.1127382624666904</v>
      </c>
      <c r="CR49" s="47">
        <v>1.01484974320429</v>
      </c>
      <c r="CS49" s="47">
        <v>97.4979315905005</v>
      </c>
      <c r="CT49" s="47">
        <v>132.52560673029799</v>
      </c>
      <c r="CU49" s="47"/>
      <c r="CV49" s="47"/>
      <c r="CW49" s="47"/>
      <c r="CX49" s="47">
        <v>-2.0394967664283999E-2</v>
      </c>
      <c r="CY49" s="47">
        <v>-2.5499578183002498E-4</v>
      </c>
      <c r="CZ49" s="47">
        <v>-0.18876209407144201</v>
      </c>
      <c r="DA49" s="47">
        <v>-0.16016823589831999</v>
      </c>
      <c r="DB49" s="48">
        <v>-3.94802871710626E-5</v>
      </c>
      <c r="DC49" s="47">
        <v>-1.4994157683941001</v>
      </c>
      <c r="DD49" s="47">
        <v>4.9491666452734298E-2</v>
      </c>
      <c r="DE49" s="47">
        <v>0.73167186826536501</v>
      </c>
      <c r="DF49" s="47">
        <v>3.38164799715965</v>
      </c>
      <c r="DG49" s="47"/>
      <c r="DH49" s="47"/>
      <c r="DI49" s="47"/>
      <c r="DJ49" s="47">
        <v>0.61930967148273797</v>
      </c>
      <c r="DK49" s="47">
        <v>0.38314955256611299</v>
      </c>
      <c r="DL49" s="47">
        <v>2.5935726360006002</v>
      </c>
      <c r="DM49" s="47">
        <v>0.32261935765467897</v>
      </c>
      <c r="DN49" s="47">
        <v>3.2069875610805102E-4</v>
      </c>
      <c r="DO49" s="47">
        <v>3.01818569743679</v>
      </c>
      <c r="DP49" s="47">
        <v>0.76765482839674704</v>
      </c>
      <c r="DQ49" s="47">
        <v>-3.62761205827011E-4</v>
      </c>
      <c r="DR49" s="47">
        <v>0.46617454593146601</v>
      </c>
      <c r="DS49" s="47"/>
      <c r="DT49" s="47"/>
      <c r="DU49" s="47"/>
      <c r="DV49" s="11">
        <v>34</v>
      </c>
      <c r="DW49" s="12">
        <v>129</v>
      </c>
      <c r="DY49" s="29">
        <f t="shared" si="9"/>
        <v>33</v>
      </c>
      <c r="DZ49" s="2" t="s">
        <v>107</v>
      </c>
      <c r="EA49" s="43" t="s">
        <v>203</v>
      </c>
      <c r="EB49" s="14" t="s">
        <v>65</v>
      </c>
      <c r="EC49" s="2" t="s">
        <v>110</v>
      </c>
    </row>
    <row r="50" spans="1:133" x14ac:dyDescent="0.55000000000000004">
      <c r="DY50" s="29">
        <f t="shared" si="9"/>
        <v>34</v>
      </c>
      <c r="DZ50" s="2" t="s">
        <v>107</v>
      </c>
      <c r="EA50" s="43" t="s">
        <v>204</v>
      </c>
      <c r="EB50" s="14" t="s">
        <v>65</v>
      </c>
      <c r="EC50" s="2" t="s">
        <v>112</v>
      </c>
    </row>
    <row r="51" spans="1:133" x14ac:dyDescent="0.55000000000000004">
      <c r="DY51" s="29">
        <f t="shared" si="9"/>
        <v>35</v>
      </c>
      <c r="DZ51" s="2" t="s">
        <v>107</v>
      </c>
      <c r="EA51" s="43" t="s">
        <v>205</v>
      </c>
      <c r="EB51" s="14" t="s">
        <v>65</v>
      </c>
      <c r="EC51" s="2" t="s">
        <v>111</v>
      </c>
    </row>
    <row r="52" spans="1:133" x14ac:dyDescent="0.55000000000000004">
      <c r="DY52" s="29">
        <f t="shared" si="9"/>
        <v>36</v>
      </c>
      <c r="DZ52" s="2" t="s">
        <v>107</v>
      </c>
      <c r="EA52" s="43" t="s">
        <v>206</v>
      </c>
      <c r="EB52" s="14" t="s">
        <v>65</v>
      </c>
      <c r="EC52" s="2" t="s">
        <v>113</v>
      </c>
    </row>
    <row r="53" spans="1:133" x14ac:dyDescent="0.55000000000000004">
      <c r="DY53" s="29">
        <f t="shared" si="9"/>
        <v>37</v>
      </c>
      <c r="DZ53" s="2" t="s">
        <v>107</v>
      </c>
      <c r="EA53" s="18" t="s">
        <v>34</v>
      </c>
      <c r="EB53" s="14" t="s">
        <v>65</v>
      </c>
      <c r="EC53" s="2" t="s">
        <v>40</v>
      </c>
    </row>
    <row r="54" spans="1:133" x14ac:dyDescent="0.55000000000000004">
      <c r="DY54" s="29">
        <f t="shared" si="9"/>
        <v>38</v>
      </c>
      <c r="DZ54" s="2" t="s">
        <v>107</v>
      </c>
      <c r="EA54" s="18" t="s">
        <v>53</v>
      </c>
      <c r="EB54" s="14" t="s">
        <v>65</v>
      </c>
      <c r="EC54" s="2" t="s">
        <v>87</v>
      </c>
    </row>
    <row r="55" spans="1:133" x14ac:dyDescent="0.55000000000000004">
      <c r="DY55" s="29">
        <f t="shared" si="9"/>
        <v>39</v>
      </c>
      <c r="DZ55" s="2" t="s">
        <v>107</v>
      </c>
      <c r="EA55" s="18" t="s">
        <v>103</v>
      </c>
      <c r="EB55" s="14" t="s">
        <v>65</v>
      </c>
      <c r="EC55" s="2" t="s">
        <v>86</v>
      </c>
    </row>
    <row r="56" spans="1:133" x14ac:dyDescent="0.55000000000000004">
      <c r="DY56" s="29">
        <f t="shared" si="9"/>
        <v>40</v>
      </c>
      <c r="DZ56" s="2" t="s">
        <v>107</v>
      </c>
      <c r="EA56" s="18" t="s">
        <v>48</v>
      </c>
      <c r="EB56" s="14" t="s">
        <v>65</v>
      </c>
      <c r="EC56" s="2" t="s">
        <v>85</v>
      </c>
    </row>
    <row r="57" spans="1:133" x14ac:dyDescent="0.55000000000000004">
      <c r="DY57" s="29">
        <f t="shared" si="9"/>
        <v>41</v>
      </c>
      <c r="DZ57" s="2" t="s">
        <v>107</v>
      </c>
      <c r="EA57" s="18" t="s">
        <v>49</v>
      </c>
      <c r="EB57" s="14" t="s">
        <v>65</v>
      </c>
      <c r="EC57" s="2" t="s">
        <v>82</v>
      </c>
    </row>
    <row r="58" spans="1:133" x14ac:dyDescent="0.55000000000000004">
      <c r="DY58" s="29">
        <f t="shared" si="9"/>
        <v>42</v>
      </c>
      <c r="DZ58" s="2" t="s">
        <v>107</v>
      </c>
      <c r="EA58" s="18" t="s">
        <v>50</v>
      </c>
      <c r="EB58" s="14" t="s">
        <v>65</v>
      </c>
      <c r="EC58" s="2" t="s">
        <v>83</v>
      </c>
    </row>
    <row r="59" spans="1:133" x14ac:dyDescent="0.55000000000000004">
      <c r="DY59" s="2" t="s">
        <v>201</v>
      </c>
      <c r="DZ59" s="2" t="s">
        <v>55</v>
      </c>
      <c r="EA59" s="47"/>
      <c r="EB59" s="14" t="s">
        <v>61</v>
      </c>
    </row>
    <row r="60" spans="1:133" x14ac:dyDescent="0.55000000000000004">
      <c r="DY60" s="29">
        <v>126</v>
      </c>
      <c r="DZ60" s="2" t="s">
        <v>105</v>
      </c>
      <c r="EA60" s="19" t="s">
        <v>332</v>
      </c>
      <c r="EB60" s="23" t="s">
        <v>64</v>
      </c>
      <c r="EC60" s="2" t="s">
        <v>84</v>
      </c>
    </row>
    <row r="61" spans="1:133" x14ac:dyDescent="0.55000000000000004">
      <c r="DY61" s="29">
        <f>1+DY60</f>
        <v>127</v>
      </c>
      <c r="DZ61" s="2" t="s">
        <v>105</v>
      </c>
      <c r="EA61" s="20" t="s">
        <v>52</v>
      </c>
      <c r="EB61" s="14" t="s">
        <v>65</v>
      </c>
      <c r="EC61" s="2" t="s">
        <v>70</v>
      </c>
    </row>
    <row r="62" spans="1:133" x14ac:dyDescent="0.55000000000000004">
      <c r="EB62" s="14"/>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8"/>
  <sheetViews>
    <sheetView topLeftCell="A6" workbookViewId="0">
      <selection activeCell="B36" sqref="B36"/>
    </sheetView>
  </sheetViews>
  <sheetFormatPr defaultColWidth="9.15625" defaultRowHeight="12.3" x14ac:dyDescent="0.4"/>
  <cols>
    <col min="1" max="1" width="10.15625" style="49" bestFit="1" customWidth="1"/>
    <col min="2" max="2" width="86.5234375" style="50" customWidth="1"/>
    <col min="3" max="3" width="9.734375" style="49" bestFit="1" customWidth="1"/>
    <col min="4" max="4" width="10.734375" style="49" bestFit="1" customWidth="1"/>
    <col min="5" max="16384" width="9.15625" style="49"/>
  </cols>
  <sheetData>
    <row r="1" spans="1:4" ht="36.9" x14ac:dyDescent="0.4">
      <c r="A1" s="56" t="s">
        <v>324</v>
      </c>
      <c r="B1" s="57" t="s">
        <v>228</v>
      </c>
    </row>
    <row r="2" spans="1:4" ht="12.6" thickBot="1" x14ac:dyDescent="0.45"/>
    <row r="3" spans="1:4" ht="24.9" thickBot="1" x14ac:dyDescent="0.45">
      <c r="B3" s="51" t="s">
        <v>214</v>
      </c>
      <c r="C3" s="52" t="s">
        <v>215</v>
      </c>
      <c r="D3" s="52" t="s">
        <v>216</v>
      </c>
    </row>
    <row r="4" spans="1:4" ht="12.6" thickBot="1" x14ac:dyDescent="0.45">
      <c r="B4" s="53" t="s">
        <v>28</v>
      </c>
      <c r="C4" s="54">
        <v>1</v>
      </c>
      <c r="D4" s="54">
        <v>1</v>
      </c>
    </row>
    <row r="5" spans="1:4" ht="12.6" thickBot="1" x14ac:dyDescent="0.45">
      <c r="B5" s="53" t="s">
        <v>29</v>
      </c>
      <c r="C5" s="54">
        <v>1</v>
      </c>
      <c r="D5" s="54">
        <v>0</v>
      </c>
    </row>
    <row r="6" spans="1:4" ht="12.6" thickBot="1" x14ac:dyDescent="0.45">
      <c r="B6" s="53" t="s">
        <v>128</v>
      </c>
      <c r="C6" s="54">
        <v>2</v>
      </c>
      <c r="D6" s="54">
        <v>1</v>
      </c>
    </row>
    <row r="7" spans="1:4" ht="12.6" thickBot="1" x14ac:dyDescent="0.45">
      <c r="B7" s="53" t="s">
        <v>130</v>
      </c>
      <c r="C7" s="54">
        <v>2</v>
      </c>
      <c r="D7" s="54">
        <v>0</v>
      </c>
    </row>
    <row r="8" spans="1:4" ht="12.6" thickBot="1" x14ac:dyDescent="0.45">
      <c r="B8" s="53" t="s">
        <v>139</v>
      </c>
      <c r="C8" s="54">
        <v>3</v>
      </c>
      <c r="D8" s="54">
        <v>0</v>
      </c>
    </row>
    <row r="9" spans="1:4" ht="12.6" thickBot="1" x14ac:dyDescent="0.45">
      <c r="B9" s="53" t="s">
        <v>165</v>
      </c>
      <c r="C9" s="54">
        <v>3</v>
      </c>
      <c r="D9" s="54">
        <v>1</v>
      </c>
    </row>
    <row r="10" spans="1:4" ht="12.6" thickBot="1" x14ac:dyDescent="0.45">
      <c r="B10" s="53" t="s">
        <v>168</v>
      </c>
      <c r="C10" s="54">
        <v>3</v>
      </c>
      <c r="D10" s="54">
        <v>0</v>
      </c>
    </row>
    <row r="11" spans="1:4" ht="12.6" thickBot="1" x14ac:dyDescent="0.45">
      <c r="B11" s="53" t="s">
        <v>183</v>
      </c>
      <c r="C11" s="54">
        <v>3</v>
      </c>
      <c r="D11" s="54">
        <v>0</v>
      </c>
    </row>
    <row r="12" spans="1:4" ht="12.6" thickBot="1" x14ac:dyDescent="0.45">
      <c r="B12" s="53" t="s">
        <v>164</v>
      </c>
      <c r="C12" s="54">
        <v>4</v>
      </c>
      <c r="D12" s="54">
        <v>1</v>
      </c>
    </row>
    <row r="13" spans="1:4" ht="12.6" thickBot="1" x14ac:dyDescent="0.45">
      <c r="B13" s="53" t="s">
        <v>189</v>
      </c>
      <c r="C13" s="54">
        <v>4</v>
      </c>
      <c r="D13" s="54">
        <v>0</v>
      </c>
    </row>
    <row r="14" spans="1:4" ht="12.6" thickBot="1" x14ac:dyDescent="0.45">
      <c r="B14" s="53" t="s">
        <v>167</v>
      </c>
      <c r="C14" s="54">
        <v>5</v>
      </c>
      <c r="D14" s="54">
        <v>1</v>
      </c>
    </row>
    <row r="15" spans="1:4" ht="12.6" thickBot="1" x14ac:dyDescent="0.45">
      <c r="B15" s="53" t="s">
        <v>182</v>
      </c>
      <c r="C15" s="54">
        <v>5</v>
      </c>
      <c r="D15" s="54">
        <v>0</v>
      </c>
    </row>
    <row r="16" spans="1:4" ht="12.6" thickBot="1" x14ac:dyDescent="0.45">
      <c r="B16" s="53" t="s">
        <v>190</v>
      </c>
      <c r="C16" s="54">
        <v>5</v>
      </c>
      <c r="D16" s="54">
        <v>0</v>
      </c>
    </row>
    <row r="17" spans="2:4" ht="12.6" thickBot="1" x14ac:dyDescent="0.45">
      <c r="B17" s="53" t="s">
        <v>191</v>
      </c>
      <c r="C17" s="54">
        <v>5</v>
      </c>
      <c r="D17" s="54">
        <v>0</v>
      </c>
    </row>
    <row r="18" spans="2:4" ht="12.6" thickBot="1" x14ac:dyDescent="0.45">
      <c r="B18" s="53" t="s">
        <v>148</v>
      </c>
      <c r="C18" s="54">
        <v>6</v>
      </c>
      <c r="D18" s="54">
        <v>1</v>
      </c>
    </row>
    <row r="19" spans="2:4" ht="12.6" thickBot="1" x14ac:dyDescent="0.45">
      <c r="B19" s="53" t="s">
        <v>134</v>
      </c>
      <c r="C19" s="54">
        <v>7</v>
      </c>
      <c r="D19" s="54">
        <v>1</v>
      </c>
    </row>
    <row r="20" spans="2:4" ht="12.6" thickBot="1" x14ac:dyDescent="0.45">
      <c r="B20" s="53" t="s">
        <v>145</v>
      </c>
      <c r="C20" s="54">
        <v>8</v>
      </c>
      <c r="D20" s="54">
        <v>0</v>
      </c>
    </row>
    <row r="21" spans="2:4" ht="12.6" thickBot="1" x14ac:dyDescent="0.45">
      <c r="B21" s="53" t="s">
        <v>146</v>
      </c>
      <c r="C21" s="54">
        <v>8</v>
      </c>
      <c r="D21" s="54">
        <v>1</v>
      </c>
    </row>
    <row r="22" spans="2:4" ht="12.6" thickBot="1" x14ac:dyDescent="0.45">
      <c r="B22" s="53" t="s">
        <v>23</v>
      </c>
      <c r="C22" s="54">
        <v>9</v>
      </c>
      <c r="D22" s="54">
        <v>1</v>
      </c>
    </row>
    <row r="23" spans="2:4" ht="12.6" thickBot="1" x14ac:dyDescent="0.45">
      <c r="B23" s="53" t="s">
        <v>135</v>
      </c>
      <c r="C23" s="54">
        <v>10</v>
      </c>
      <c r="D23" s="54">
        <v>1</v>
      </c>
    </row>
    <row r="24" spans="2:4" ht="12.6" thickBot="1" x14ac:dyDescent="0.45">
      <c r="B24" s="53" t="s">
        <v>116</v>
      </c>
      <c r="C24" s="54">
        <v>11</v>
      </c>
      <c r="D24" s="54">
        <v>1</v>
      </c>
    </row>
    <row r="25" spans="2:4" ht="12.6" thickBot="1" x14ac:dyDescent="0.45">
      <c r="B25" s="53" t="s">
        <v>117</v>
      </c>
      <c r="C25" s="54">
        <v>11</v>
      </c>
      <c r="D25" s="54">
        <v>0</v>
      </c>
    </row>
    <row r="26" spans="2:4" ht="12.6" thickBot="1" x14ac:dyDescent="0.45">
      <c r="B26" s="53" t="s">
        <v>118</v>
      </c>
      <c r="C26" s="54">
        <v>11</v>
      </c>
      <c r="D26" s="54">
        <v>0</v>
      </c>
    </row>
    <row r="27" spans="2:4" ht="12.6" thickBot="1" x14ac:dyDescent="0.45">
      <c r="B27" s="53" t="s">
        <v>119</v>
      </c>
      <c r="C27" s="54">
        <v>11</v>
      </c>
      <c r="D27" s="54">
        <v>0</v>
      </c>
    </row>
    <row r="28" spans="2:4" ht="12.6" thickBot="1" x14ac:dyDescent="0.45">
      <c r="B28" s="53" t="s">
        <v>120</v>
      </c>
      <c r="C28" s="54">
        <v>11</v>
      </c>
      <c r="D28" s="54">
        <v>0</v>
      </c>
    </row>
    <row r="29" spans="2:4" ht="12.6" thickBot="1" x14ac:dyDescent="0.45">
      <c r="B29" s="53" t="s">
        <v>121</v>
      </c>
      <c r="C29" s="54">
        <v>11</v>
      </c>
      <c r="D29" s="54">
        <v>0</v>
      </c>
    </row>
    <row r="30" spans="2:4" ht="12.6" thickBot="1" x14ac:dyDescent="0.45">
      <c r="B30" s="53" t="s">
        <v>122</v>
      </c>
      <c r="C30" s="54">
        <v>11</v>
      </c>
      <c r="D30" s="54">
        <v>0</v>
      </c>
    </row>
    <row r="31" spans="2:4" ht="12.6" thickBot="1" x14ac:dyDescent="0.45">
      <c r="B31" s="53" t="s">
        <v>123</v>
      </c>
      <c r="C31" s="54">
        <v>11</v>
      </c>
      <c r="D31" s="54">
        <v>0</v>
      </c>
    </row>
    <row r="32" spans="2:4" ht="12.6" thickBot="1" x14ac:dyDescent="0.45">
      <c r="B32" s="53" t="s">
        <v>124</v>
      </c>
      <c r="C32" s="54">
        <v>11</v>
      </c>
      <c r="D32" s="54">
        <v>0</v>
      </c>
    </row>
    <row r="33" spans="2:4" ht="12.6" thickBot="1" x14ac:dyDescent="0.45">
      <c r="B33" s="53" t="s">
        <v>143</v>
      </c>
      <c r="C33" s="54">
        <v>11</v>
      </c>
      <c r="D33" s="54">
        <v>0</v>
      </c>
    </row>
    <row r="34" spans="2:4" ht="12.6" thickBot="1" x14ac:dyDescent="0.45">
      <c r="B34" s="53" t="s">
        <v>149</v>
      </c>
      <c r="C34" s="54">
        <v>11</v>
      </c>
      <c r="D34" s="54">
        <v>0</v>
      </c>
    </row>
    <row r="35" spans="2:4" ht="12.6" thickBot="1" x14ac:dyDescent="0.45">
      <c r="B35" s="53" t="s">
        <v>138</v>
      </c>
      <c r="C35" s="54">
        <v>12</v>
      </c>
      <c r="D35" s="54">
        <v>1</v>
      </c>
    </row>
    <row r="36" spans="2:4" ht="12.6" thickBot="1" x14ac:dyDescent="0.45">
      <c r="B36" s="53" t="s">
        <v>133</v>
      </c>
      <c r="C36" s="54">
        <v>13</v>
      </c>
      <c r="D36" s="54">
        <v>1</v>
      </c>
    </row>
    <row r="37" spans="2:4" ht="12.6" thickBot="1" x14ac:dyDescent="0.45">
      <c r="B37" s="53" t="s">
        <v>160</v>
      </c>
      <c r="C37" s="54">
        <v>14</v>
      </c>
      <c r="D37" s="54">
        <v>0</v>
      </c>
    </row>
    <row r="38" spans="2:4" ht="12.6" thickBot="1" x14ac:dyDescent="0.45">
      <c r="B38" s="53" t="s">
        <v>217</v>
      </c>
      <c r="C38" s="54">
        <v>14</v>
      </c>
      <c r="D38" s="54">
        <v>0</v>
      </c>
    </row>
    <row r="39" spans="2:4" ht="12.6" thickBot="1" x14ac:dyDescent="0.45">
      <c r="B39" s="53" t="s">
        <v>218</v>
      </c>
      <c r="C39" s="54">
        <v>14</v>
      </c>
      <c r="D39" s="54">
        <v>1</v>
      </c>
    </row>
    <row r="40" spans="2:4" ht="12.6" thickBot="1" x14ac:dyDescent="0.45">
      <c r="B40" s="53" t="s">
        <v>170</v>
      </c>
      <c r="C40" s="54">
        <v>15</v>
      </c>
      <c r="D40" s="54">
        <v>1</v>
      </c>
    </row>
    <row r="41" spans="2:4" ht="12.6" thickBot="1" x14ac:dyDescent="0.45">
      <c r="B41" s="53" t="s">
        <v>175</v>
      </c>
      <c r="C41" s="54">
        <v>16</v>
      </c>
      <c r="D41" s="54">
        <v>1</v>
      </c>
    </row>
    <row r="42" spans="2:4" ht="12.6" thickBot="1" x14ac:dyDescent="0.45">
      <c r="B42" s="53" t="s">
        <v>178</v>
      </c>
      <c r="C42" s="54">
        <v>17</v>
      </c>
      <c r="D42" s="54">
        <v>1</v>
      </c>
    </row>
    <row r="43" spans="2:4" ht="12.6" thickBot="1" x14ac:dyDescent="0.45">
      <c r="B43" s="53" t="s">
        <v>181</v>
      </c>
      <c r="C43" s="54">
        <v>17</v>
      </c>
      <c r="D43" s="54">
        <v>0</v>
      </c>
    </row>
    <row r="44" spans="2:4" ht="12.6" thickBot="1" x14ac:dyDescent="0.45">
      <c r="B44" s="53" t="s">
        <v>180</v>
      </c>
      <c r="C44" s="54">
        <v>18</v>
      </c>
      <c r="D44" s="54">
        <v>1</v>
      </c>
    </row>
    <row r="45" spans="2:4" ht="12.6" thickBot="1" x14ac:dyDescent="0.45">
      <c r="B45" s="53" t="s">
        <v>25</v>
      </c>
      <c r="C45" s="54">
        <v>19</v>
      </c>
      <c r="D45" s="54">
        <v>0</v>
      </c>
    </row>
    <row r="46" spans="2:4" ht="12.6" thickBot="1" x14ac:dyDescent="0.45">
      <c r="B46" s="53" t="s">
        <v>24</v>
      </c>
      <c r="C46" s="54">
        <v>19</v>
      </c>
      <c r="D46" s="54">
        <v>1</v>
      </c>
    </row>
    <row r="47" spans="2:4" ht="12.6" thickBot="1" x14ac:dyDescent="0.45">
      <c r="B47" s="53" t="s">
        <v>127</v>
      </c>
      <c r="C47" s="54">
        <v>20</v>
      </c>
      <c r="D47" s="54">
        <v>1</v>
      </c>
    </row>
    <row r="48" spans="2:4" ht="12.6" thickBot="1" x14ac:dyDescent="0.45">
      <c r="B48" s="53" t="s">
        <v>151</v>
      </c>
      <c r="C48" s="54">
        <v>21</v>
      </c>
      <c r="D48" s="54">
        <v>1</v>
      </c>
    </row>
    <row r="49" spans="2:4" ht="12.6" thickBot="1" x14ac:dyDescent="0.45">
      <c r="B49" s="53" t="s">
        <v>125</v>
      </c>
      <c r="C49" s="54">
        <v>22</v>
      </c>
      <c r="D49" s="54">
        <v>1</v>
      </c>
    </row>
    <row r="50" spans="2:4" ht="12.6" thickBot="1" x14ac:dyDescent="0.45">
      <c r="B50" s="53" t="s">
        <v>126</v>
      </c>
      <c r="C50" s="54">
        <v>22</v>
      </c>
      <c r="D50" s="54">
        <v>0</v>
      </c>
    </row>
    <row r="51" spans="2:4" ht="12.6" thickBot="1" x14ac:dyDescent="0.45">
      <c r="B51" s="53" t="s">
        <v>30</v>
      </c>
      <c r="C51" s="54">
        <v>23</v>
      </c>
      <c r="D51" s="54">
        <v>1</v>
      </c>
    </row>
    <row r="52" spans="2:4" ht="12.6" thickBot="1" x14ac:dyDescent="0.45">
      <c r="B52" s="53" t="s">
        <v>140</v>
      </c>
      <c r="C52" s="54">
        <v>23</v>
      </c>
      <c r="D52" s="54">
        <v>0</v>
      </c>
    </row>
    <row r="53" spans="2:4" ht="12.6" thickBot="1" x14ac:dyDescent="0.45">
      <c r="B53" s="53" t="s">
        <v>141</v>
      </c>
      <c r="C53" s="54">
        <v>23</v>
      </c>
      <c r="D53" s="54">
        <v>0</v>
      </c>
    </row>
    <row r="54" spans="2:4" ht="12.6" thickBot="1" x14ac:dyDescent="0.45">
      <c r="B54" s="53" t="s">
        <v>142</v>
      </c>
      <c r="C54" s="54">
        <v>23</v>
      </c>
      <c r="D54" s="54">
        <v>0</v>
      </c>
    </row>
    <row r="55" spans="2:4" ht="12.6" thickBot="1" x14ac:dyDescent="0.45">
      <c r="B55" s="53" t="s">
        <v>152</v>
      </c>
      <c r="C55" s="54">
        <v>23</v>
      </c>
      <c r="D55" s="54">
        <v>0</v>
      </c>
    </row>
    <row r="56" spans="2:4" ht="12.6" thickBot="1" x14ac:dyDescent="0.45">
      <c r="B56" s="53" t="s">
        <v>153</v>
      </c>
      <c r="C56" s="54">
        <v>23</v>
      </c>
      <c r="D56" s="54">
        <v>0</v>
      </c>
    </row>
    <row r="57" spans="2:4" ht="12.6" thickBot="1" x14ac:dyDescent="0.45">
      <c r="B57" s="53" t="s">
        <v>154</v>
      </c>
      <c r="C57" s="54">
        <v>23</v>
      </c>
      <c r="D57" s="54">
        <v>0</v>
      </c>
    </row>
    <row r="58" spans="2:4" ht="12.6" thickBot="1" x14ac:dyDescent="0.45">
      <c r="B58" s="53" t="s">
        <v>176</v>
      </c>
      <c r="C58" s="54">
        <v>24</v>
      </c>
      <c r="D58" s="54">
        <v>1</v>
      </c>
    </row>
    <row r="59" spans="2:4" ht="12.6" thickBot="1" x14ac:dyDescent="0.45">
      <c r="B59" s="53" t="s">
        <v>31</v>
      </c>
      <c r="C59" s="54">
        <v>25</v>
      </c>
      <c r="D59" s="54">
        <v>1</v>
      </c>
    </row>
    <row r="60" spans="2:4" ht="12.6" thickBot="1" x14ac:dyDescent="0.45">
      <c r="B60" s="53" t="s">
        <v>208</v>
      </c>
      <c r="C60" s="54">
        <v>26</v>
      </c>
      <c r="D60" s="54">
        <v>1</v>
      </c>
    </row>
    <row r="61" spans="2:4" ht="12.6" thickBot="1" x14ac:dyDescent="0.45">
      <c r="B61" s="53" t="s">
        <v>219</v>
      </c>
      <c r="C61" s="54">
        <v>27</v>
      </c>
      <c r="D61" s="54">
        <v>1</v>
      </c>
    </row>
    <row r="62" spans="2:4" ht="12.6" thickBot="1" x14ac:dyDescent="0.45">
      <c r="B62" s="53" t="s">
        <v>184</v>
      </c>
      <c r="C62" s="54">
        <v>28</v>
      </c>
      <c r="D62" s="54">
        <v>1</v>
      </c>
    </row>
    <row r="63" spans="2:4" ht="12.6" thickBot="1" x14ac:dyDescent="0.45">
      <c r="B63" s="53" t="s">
        <v>186</v>
      </c>
      <c r="C63" s="54">
        <v>28</v>
      </c>
      <c r="D63" s="54">
        <v>0</v>
      </c>
    </row>
    <row r="64" spans="2:4" ht="12.6" thickBot="1" x14ac:dyDescent="0.45">
      <c r="B64" s="53" t="s">
        <v>220</v>
      </c>
      <c r="C64" s="54">
        <v>29</v>
      </c>
      <c r="D64" s="54">
        <v>1</v>
      </c>
    </row>
    <row r="65" spans="2:4" ht="12.6" thickBot="1" x14ac:dyDescent="0.45">
      <c r="B65" s="53" t="s">
        <v>195</v>
      </c>
      <c r="C65" s="54">
        <v>30</v>
      </c>
      <c r="D65" s="54">
        <v>1</v>
      </c>
    </row>
    <row r="66" spans="2:4" ht="12.6" thickBot="1" x14ac:dyDescent="0.45">
      <c r="B66" s="53" t="s">
        <v>77</v>
      </c>
      <c r="C66" s="54">
        <v>31</v>
      </c>
      <c r="D66" s="54">
        <v>1</v>
      </c>
    </row>
    <row r="67" spans="2:4" ht="12.6" thickBot="1" x14ac:dyDescent="0.45">
      <c r="B67" s="53" t="s">
        <v>221</v>
      </c>
      <c r="C67" s="54">
        <v>31</v>
      </c>
      <c r="D67" s="54">
        <v>0</v>
      </c>
    </row>
    <row r="68" spans="2:4" ht="12.6" thickBot="1" x14ac:dyDescent="0.45">
      <c r="B68" s="53" t="s">
        <v>78</v>
      </c>
      <c r="C68" s="54">
        <v>32</v>
      </c>
      <c r="D68" s="54">
        <v>1</v>
      </c>
    </row>
    <row r="69" spans="2:4" ht="12.6" thickBot="1" x14ac:dyDescent="0.45">
      <c r="B69" s="53" t="s">
        <v>108</v>
      </c>
      <c r="C69" s="54">
        <v>32</v>
      </c>
      <c r="D69" s="54">
        <v>0</v>
      </c>
    </row>
    <row r="70" spans="2:4" ht="12.6" thickBot="1" x14ac:dyDescent="0.45">
      <c r="B70" s="53" t="s">
        <v>179</v>
      </c>
      <c r="C70" s="54">
        <v>33</v>
      </c>
      <c r="D70" s="54">
        <v>0</v>
      </c>
    </row>
    <row r="71" spans="2:4" ht="12.6" thickBot="1" x14ac:dyDescent="0.45">
      <c r="B71" s="53" t="s">
        <v>185</v>
      </c>
      <c r="C71" s="54">
        <v>33</v>
      </c>
      <c r="D71" s="54">
        <v>1</v>
      </c>
    </row>
    <row r="72" spans="2:4" ht="12.6" thickBot="1" x14ac:dyDescent="0.45">
      <c r="B72" s="53" t="s">
        <v>194</v>
      </c>
      <c r="C72" s="54">
        <v>33</v>
      </c>
      <c r="D72" s="54">
        <v>0</v>
      </c>
    </row>
    <row r="73" spans="2:4" ht="12.6" thickBot="1" x14ac:dyDescent="0.45">
      <c r="B73" s="53" t="s">
        <v>129</v>
      </c>
      <c r="C73" s="54">
        <v>34</v>
      </c>
      <c r="D73" s="54">
        <v>1</v>
      </c>
    </row>
    <row r="74" spans="2:4" ht="12.6" thickBot="1" x14ac:dyDescent="0.45">
      <c r="B74" s="53" t="s">
        <v>147</v>
      </c>
      <c r="C74" s="54">
        <v>34</v>
      </c>
      <c r="D74" s="54">
        <v>0</v>
      </c>
    </row>
    <row r="75" spans="2:4" ht="12.6" thickBot="1" x14ac:dyDescent="0.45">
      <c r="B75" s="53" t="s">
        <v>172</v>
      </c>
      <c r="C75" s="54">
        <v>34</v>
      </c>
      <c r="D75" s="54">
        <v>0</v>
      </c>
    </row>
    <row r="76" spans="2:4" ht="12.6" thickBot="1" x14ac:dyDescent="0.45">
      <c r="B76" s="53" t="s">
        <v>173</v>
      </c>
      <c r="C76" s="54">
        <v>34</v>
      </c>
      <c r="D76" s="54">
        <v>0</v>
      </c>
    </row>
    <row r="77" spans="2:4" ht="12.6" thickBot="1" x14ac:dyDescent="0.45">
      <c r="B77" s="53" t="s">
        <v>174</v>
      </c>
      <c r="C77" s="54">
        <v>34</v>
      </c>
      <c r="D77" s="54">
        <v>0</v>
      </c>
    </row>
    <row r="78" spans="2:4" ht="12.6" thickBot="1" x14ac:dyDescent="0.45">
      <c r="B78" s="53" t="s">
        <v>196</v>
      </c>
      <c r="C78" s="54">
        <v>34</v>
      </c>
      <c r="D78" s="54">
        <v>0</v>
      </c>
    </row>
    <row r="79" spans="2:4" ht="12.6" thickBot="1" x14ac:dyDescent="0.45">
      <c r="B79" s="53" t="s">
        <v>197</v>
      </c>
      <c r="C79" s="54">
        <v>34</v>
      </c>
      <c r="D79" s="54">
        <v>0</v>
      </c>
    </row>
    <row r="80" spans="2:4" ht="12.6" thickBot="1" x14ac:dyDescent="0.45">
      <c r="B80" s="53" t="s">
        <v>198</v>
      </c>
      <c r="C80" s="54">
        <v>34</v>
      </c>
      <c r="D80" s="54">
        <v>0</v>
      </c>
    </row>
    <row r="81" spans="2:4" ht="12.6" thickBot="1" x14ac:dyDescent="0.45">
      <c r="B81" s="53" t="s">
        <v>131</v>
      </c>
      <c r="C81" s="54">
        <v>35</v>
      </c>
      <c r="D81" s="54">
        <v>1</v>
      </c>
    </row>
    <row r="82" spans="2:4" ht="12.6" thickBot="1" x14ac:dyDescent="0.45">
      <c r="B82" s="53" t="s">
        <v>136</v>
      </c>
      <c r="C82" s="54">
        <v>35</v>
      </c>
      <c r="D82" s="54">
        <v>0</v>
      </c>
    </row>
    <row r="83" spans="2:4" ht="12.6" thickBot="1" x14ac:dyDescent="0.45">
      <c r="B83" s="53" t="s">
        <v>137</v>
      </c>
      <c r="C83" s="54">
        <v>35</v>
      </c>
      <c r="D83" s="54">
        <v>0</v>
      </c>
    </row>
    <row r="84" spans="2:4" ht="12.6" thickBot="1" x14ac:dyDescent="0.45">
      <c r="B84" s="53" t="s">
        <v>158</v>
      </c>
      <c r="C84" s="54">
        <v>35</v>
      </c>
      <c r="D84" s="54">
        <v>0</v>
      </c>
    </row>
    <row r="85" spans="2:4" ht="12.6" thickBot="1" x14ac:dyDescent="0.45">
      <c r="B85" s="53" t="s">
        <v>159</v>
      </c>
      <c r="C85" s="54">
        <v>35</v>
      </c>
      <c r="D85" s="54">
        <v>0</v>
      </c>
    </row>
    <row r="86" spans="2:4" ht="12.6" thickBot="1" x14ac:dyDescent="0.45">
      <c r="B86" s="53" t="s">
        <v>163</v>
      </c>
      <c r="C86" s="54">
        <v>35</v>
      </c>
      <c r="D86" s="54">
        <v>0</v>
      </c>
    </row>
    <row r="87" spans="2:4" ht="12.6" thickBot="1" x14ac:dyDescent="0.45">
      <c r="B87" s="53" t="s">
        <v>166</v>
      </c>
      <c r="C87" s="54">
        <v>35</v>
      </c>
      <c r="D87" s="54">
        <v>0</v>
      </c>
    </row>
    <row r="88" spans="2:4" ht="12.6" thickBot="1" x14ac:dyDescent="0.45">
      <c r="B88" s="53" t="s">
        <v>169</v>
      </c>
      <c r="C88" s="54">
        <v>35</v>
      </c>
      <c r="D88" s="54">
        <v>0</v>
      </c>
    </row>
    <row r="89" spans="2:4" ht="12.6" thickBot="1" x14ac:dyDescent="0.45">
      <c r="B89" s="53" t="s">
        <v>187</v>
      </c>
      <c r="C89" s="54">
        <v>35</v>
      </c>
      <c r="D89" s="54">
        <v>0</v>
      </c>
    </row>
    <row r="90" spans="2:4" ht="12.6" thickBot="1" x14ac:dyDescent="0.45">
      <c r="B90" s="53" t="s">
        <v>193</v>
      </c>
      <c r="C90" s="54">
        <v>35</v>
      </c>
      <c r="D90" s="54">
        <v>0</v>
      </c>
    </row>
    <row r="91" spans="2:4" ht="12.6" thickBot="1" x14ac:dyDescent="0.45">
      <c r="B91" s="53" t="s">
        <v>132</v>
      </c>
      <c r="C91" s="54">
        <v>36</v>
      </c>
      <c r="D91" s="54">
        <v>1</v>
      </c>
    </row>
    <row r="92" spans="2:4" ht="12.6" thickBot="1" x14ac:dyDescent="0.45">
      <c r="B92" s="53" t="s">
        <v>144</v>
      </c>
      <c r="C92" s="54">
        <v>36</v>
      </c>
      <c r="D92" s="54">
        <v>0</v>
      </c>
    </row>
    <row r="93" spans="2:4" ht="12.6" thickBot="1" x14ac:dyDescent="0.45">
      <c r="B93" s="53" t="s">
        <v>188</v>
      </c>
      <c r="C93" s="54">
        <v>36</v>
      </c>
      <c r="D93" s="54">
        <v>0</v>
      </c>
    </row>
    <row r="94" spans="2:4" ht="12.6" thickBot="1" x14ac:dyDescent="0.45">
      <c r="B94" s="53" t="s">
        <v>192</v>
      </c>
      <c r="C94" s="54">
        <v>36</v>
      </c>
      <c r="D94" s="54">
        <v>0</v>
      </c>
    </row>
    <row r="95" spans="2:4" ht="12.6" thickBot="1" x14ac:dyDescent="0.45">
      <c r="B95" s="53" t="s">
        <v>33</v>
      </c>
      <c r="C95" s="54">
        <v>37</v>
      </c>
      <c r="D95" s="54">
        <v>1</v>
      </c>
    </row>
    <row r="96" spans="2:4" ht="12.6" thickBot="1" x14ac:dyDescent="0.45">
      <c r="B96" s="53" t="s">
        <v>222</v>
      </c>
      <c r="C96" s="54">
        <v>37</v>
      </c>
      <c r="D96" s="54">
        <v>0</v>
      </c>
    </row>
    <row r="97" spans="2:4" ht="12.6" thickBot="1" x14ac:dyDescent="0.45">
      <c r="B97" s="53" t="s">
        <v>155</v>
      </c>
      <c r="C97" s="54">
        <v>37</v>
      </c>
      <c r="D97" s="54">
        <v>0</v>
      </c>
    </row>
    <row r="98" spans="2:4" ht="12.6" thickBot="1" x14ac:dyDescent="0.45">
      <c r="B98" s="53" t="s">
        <v>223</v>
      </c>
      <c r="C98" s="54">
        <v>37</v>
      </c>
      <c r="D98" s="54">
        <v>0</v>
      </c>
    </row>
    <row r="99" spans="2:4" ht="12.6" thickBot="1" x14ac:dyDescent="0.45">
      <c r="B99" s="53" t="s">
        <v>224</v>
      </c>
      <c r="C99" s="54">
        <v>37</v>
      </c>
      <c r="D99" s="54">
        <v>0</v>
      </c>
    </row>
    <row r="100" spans="2:4" ht="12.6" thickBot="1" x14ac:dyDescent="0.45">
      <c r="B100" s="53" t="s">
        <v>171</v>
      </c>
      <c r="C100" s="54">
        <v>37</v>
      </c>
      <c r="D100" s="54">
        <v>0</v>
      </c>
    </row>
    <row r="101" spans="2:4" ht="12.6" thickBot="1" x14ac:dyDescent="0.45">
      <c r="B101" s="53" t="s">
        <v>12</v>
      </c>
      <c r="C101" s="54">
        <v>38</v>
      </c>
      <c r="D101" s="54">
        <v>1</v>
      </c>
    </row>
    <row r="102" spans="2:4" ht="12.6" thickBot="1" x14ac:dyDescent="0.45">
      <c r="B102" s="53" t="s">
        <v>11</v>
      </c>
      <c r="C102" s="54">
        <v>38</v>
      </c>
      <c r="D102" s="54">
        <v>0</v>
      </c>
    </row>
    <row r="103" spans="2:4" ht="12.6" thickBot="1" x14ac:dyDescent="0.45">
      <c r="B103" s="53" t="s">
        <v>225</v>
      </c>
      <c r="C103" s="54">
        <v>38</v>
      </c>
      <c r="D103" s="54">
        <v>0</v>
      </c>
    </row>
    <row r="104" spans="2:4" ht="12.6" thickBot="1" x14ac:dyDescent="0.45">
      <c r="B104" s="53" t="s">
        <v>177</v>
      </c>
      <c r="C104" s="54">
        <v>38</v>
      </c>
      <c r="D104" s="54">
        <v>0</v>
      </c>
    </row>
    <row r="105" spans="2:4" ht="12.6" thickBot="1" x14ac:dyDescent="0.45">
      <c r="B105" s="53" t="s">
        <v>226</v>
      </c>
      <c r="C105" s="54">
        <v>39</v>
      </c>
      <c r="D105" s="54">
        <v>0</v>
      </c>
    </row>
    <row r="106" spans="2:4" ht="12.6" thickBot="1" x14ac:dyDescent="0.45">
      <c r="B106" s="53" t="s">
        <v>227</v>
      </c>
      <c r="C106" s="54">
        <v>39</v>
      </c>
      <c r="D106" s="54">
        <v>0</v>
      </c>
    </row>
    <row r="107" spans="2:4" ht="12.6" thickBot="1" x14ac:dyDescent="0.45">
      <c r="B107" s="53" t="s">
        <v>44</v>
      </c>
      <c r="C107" s="54">
        <v>39</v>
      </c>
      <c r="D107" s="54">
        <v>1</v>
      </c>
    </row>
    <row r="108" spans="2:4" ht="12.6" thickBot="1" x14ac:dyDescent="0.45">
      <c r="B108" s="53" t="s">
        <v>75</v>
      </c>
      <c r="C108" s="54">
        <v>39</v>
      </c>
      <c r="D108" s="54">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8"/>
  <sheetViews>
    <sheetView workbookViewId="0">
      <selection activeCell="B1" sqref="B1"/>
    </sheetView>
  </sheetViews>
  <sheetFormatPr defaultColWidth="9.15625" defaultRowHeight="12.3" x14ac:dyDescent="0.4"/>
  <cols>
    <col min="1" max="1" width="9.5234375" style="49" bestFit="1" customWidth="1"/>
    <col min="2" max="2" width="95.47265625" style="50" customWidth="1"/>
    <col min="3" max="3" width="9.734375" style="49" bestFit="1" customWidth="1"/>
    <col min="4" max="4" width="10.734375" style="49" bestFit="1" customWidth="1"/>
    <col min="5" max="16384" width="9.15625" style="49"/>
  </cols>
  <sheetData>
    <row r="1" spans="1:4" ht="36.9" x14ac:dyDescent="0.4">
      <c r="A1" s="56" t="s">
        <v>233</v>
      </c>
      <c r="B1" s="55" t="s">
        <v>229</v>
      </c>
    </row>
    <row r="2" spans="1:4" ht="12.6" thickBot="1" x14ac:dyDescent="0.45"/>
    <row r="3" spans="1:4" ht="24.9" thickBot="1" x14ac:dyDescent="0.45">
      <c r="B3" s="59" t="s">
        <v>214</v>
      </c>
      <c r="C3" s="52" t="s">
        <v>215</v>
      </c>
      <c r="D3" s="52" t="s">
        <v>216</v>
      </c>
    </row>
    <row r="4" spans="1:4" ht="12.6" thickBot="1" x14ac:dyDescent="0.45">
      <c r="B4" s="60" t="s">
        <v>28</v>
      </c>
      <c r="C4" s="61">
        <v>1</v>
      </c>
      <c r="D4" s="61">
        <v>1</v>
      </c>
    </row>
    <row r="5" spans="1:4" ht="12.6" thickBot="1" x14ac:dyDescent="0.45">
      <c r="B5" s="60" t="s">
        <v>29</v>
      </c>
      <c r="C5" s="61">
        <v>1</v>
      </c>
      <c r="D5" s="61">
        <v>0</v>
      </c>
    </row>
    <row r="6" spans="1:4" ht="12.6" thickBot="1" x14ac:dyDescent="0.45">
      <c r="B6" s="60" t="s">
        <v>128</v>
      </c>
      <c r="C6" s="61">
        <v>2</v>
      </c>
      <c r="D6" s="61">
        <v>1</v>
      </c>
    </row>
    <row r="7" spans="1:4" ht="12.6" thickBot="1" x14ac:dyDescent="0.45">
      <c r="B7" s="60" t="s">
        <v>130</v>
      </c>
      <c r="C7" s="61">
        <v>2</v>
      </c>
      <c r="D7" s="61">
        <v>0</v>
      </c>
    </row>
    <row r="8" spans="1:4" ht="12.6" thickBot="1" x14ac:dyDescent="0.45">
      <c r="B8" s="60" t="s">
        <v>139</v>
      </c>
      <c r="C8" s="61">
        <v>3</v>
      </c>
      <c r="D8" s="61">
        <v>0</v>
      </c>
    </row>
    <row r="9" spans="1:4" ht="12.6" thickBot="1" x14ac:dyDescent="0.45">
      <c r="B9" s="60" t="s">
        <v>165</v>
      </c>
      <c r="C9" s="61">
        <v>3</v>
      </c>
      <c r="D9" s="61">
        <v>1</v>
      </c>
    </row>
    <row r="10" spans="1:4" ht="12.6" thickBot="1" x14ac:dyDescent="0.45">
      <c r="B10" s="60" t="s">
        <v>168</v>
      </c>
      <c r="C10" s="61">
        <v>3</v>
      </c>
      <c r="D10" s="61">
        <v>0</v>
      </c>
    </row>
    <row r="11" spans="1:4" ht="12.6" thickBot="1" x14ac:dyDescent="0.45">
      <c r="B11" s="60" t="s">
        <v>183</v>
      </c>
      <c r="C11" s="61">
        <v>3</v>
      </c>
      <c r="D11" s="61">
        <v>0</v>
      </c>
    </row>
    <row r="12" spans="1:4" ht="12.6" thickBot="1" x14ac:dyDescent="0.45">
      <c r="B12" s="60" t="s">
        <v>164</v>
      </c>
      <c r="C12" s="61">
        <v>4</v>
      </c>
      <c r="D12" s="61">
        <v>1</v>
      </c>
    </row>
    <row r="13" spans="1:4" ht="12.6" thickBot="1" x14ac:dyDescent="0.45">
      <c r="B13" s="60" t="s">
        <v>189</v>
      </c>
      <c r="C13" s="61">
        <v>4</v>
      </c>
      <c r="D13" s="61">
        <v>0</v>
      </c>
    </row>
    <row r="14" spans="1:4" ht="12.6" thickBot="1" x14ac:dyDescent="0.45">
      <c r="B14" s="60" t="s">
        <v>167</v>
      </c>
      <c r="C14" s="61">
        <v>5</v>
      </c>
      <c r="D14" s="61">
        <v>1</v>
      </c>
    </row>
    <row r="15" spans="1:4" ht="12.6" thickBot="1" x14ac:dyDescent="0.45">
      <c r="B15" s="60" t="s">
        <v>182</v>
      </c>
      <c r="C15" s="61">
        <v>5</v>
      </c>
      <c r="D15" s="61">
        <v>0</v>
      </c>
    </row>
    <row r="16" spans="1:4" ht="12.6" thickBot="1" x14ac:dyDescent="0.45">
      <c r="B16" s="60" t="s">
        <v>190</v>
      </c>
      <c r="C16" s="61">
        <v>5</v>
      </c>
      <c r="D16" s="61">
        <v>0</v>
      </c>
    </row>
    <row r="17" spans="2:4" ht="12.6" thickBot="1" x14ac:dyDescent="0.45">
      <c r="B17" s="60" t="s">
        <v>191</v>
      </c>
      <c r="C17" s="61">
        <v>5</v>
      </c>
      <c r="D17" s="61">
        <v>0</v>
      </c>
    </row>
    <row r="18" spans="2:4" ht="12.6" thickBot="1" x14ac:dyDescent="0.45">
      <c r="B18" s="60" t="s">
        <v>148</v>
      </c>
      <c r="C18" s="61">
        <v>6</v>
      </c>
      <c r="D18" s="61">
        <v>1</v>
      </c>
    </row>
    <row r="19" spans="2:4" ht="12.6" thickBot="1" x14ac:dyDescent="0.45">
      <c r="B19" s="60" t="s">
        <v>134</v>
      </c>
      <c r="C19" s="61">
        <v>7</v>
      </c>
      <c r="D19" s="61">
        <v>1</v>
      </c>
    </row>
    <row r="20" spans="2:4" ht="12.6" thickBot="1" x14ac:dyDescent="0.45">
      <c r="B20" s="60" t="s">
        <v>145</v>
      </c>
      <c r="C20" s="61">
        <v>8</v>
      </c>
      <c r="D20" s="61">
        <v>0</v>
      </c>
    </row>
    <row r="21" spans="2:4" ht="12.6" thickBot="1" x14ac:dyDescent="0.45">
      <c r="B21" s="60" t="s">
        <v>146</v>
      </c>
      <c r="C21" s="61">
        <v>8</v>
      </c>
      <c r="D21" s="61">
        <v>1</v>
      </c>
    </row>
    <row r="22" spans="2:4" ht="12.6" thickBot="1" x14ac:dyDescent="0.45">
      <c r="B22" s="60" t="s">
        <v>23</v>
      </c>
      <c r="C22" s="61">
        <v>9</v>
      </c>
      <c r="D22" s="61">
        <v>1</v>
      </c>
    </row>
    <row r="23" spans="2:4" ht="12.6" thickBot="1" x14ac:dyDescent="0.45">
      <c r="B23" s="60" t="s">
        <v>135</v>
      </c>
      <c r="C23" s="61">
        <v>10</v>
      </c>
      <c r="D23" s="61">
        <v>1</v>
      </c>
    </row>
    <row r="24" spans="2:4" ht="12.6" thickBot="1" x14ac:dyDescent="0.45">
      <c r="B24" s="60" t="s">
        <v>116</v>
      </c>
      <c r="C24" s="61">
        <v>11</v>
      </c>
      <c r="D24" s="61">
        <v>1</v>
      </c>
    </row>
    <row r="25" spans="2:4" ht="12.6" thickBot="1" x14ac:dyDescent="0.45">
      <c r="B25" s="60" t="s">
        <v>117</v>
      </c>
      <c r="C25" s="61">
        <v>11</v>
      </c>
      <c r="D25" s="61">
        <v>0</v>
      </c>
    </row>
    <row r="26" spans="2:4" ht="12.6" thickBot="1" x14ac:dyDescent="0.45">
      <c r="B26" s="60" t="s">
        <v>118</v>
      </c>
      <c r="C26" s="61">
        <v>11</v>
      </c>
      <c r="D26" s="61">
        <v>0</v>
      </c>
    </row>
    <row r="27" spans="2:4" ht="12.6" thickBot="1" x14ac:dyDescent="0.45">
      <c r="B27" s="60" t="s">
        <v>119</v>
      </c>
      <c r="C27" s="61">
        <v>11</v>
      </c>
      <c r="D27" s="61">
        <v>0</v>
      </c>
    </row>
    <row r="28" spans="2:4" ht="12.6" thickBot="1" x14ac:dyDescent="0.45">
      <c r="B28" s="60" t="s">
        <v>120</v>
      </c>
      <c r="C28" s="61">
        <v>11</v>
      </c>
      <c r="D28" s="61">
        <v>0</v>
      </c>
    </row>
    <row r="29" spans="2:4" ht="12.6" thickBot="1" x14ac:dyDescent="0.45">
      <c r="B29" s="60" t="s">
        <v>121</v>
      </c>
      <c r="C29" s="61">
        <v>11</v>
      </c>
      <c r="D29" s="61">
        <v>0</v>
      </c>
    </row>
    <row r="30" spans="2:4" ht="12.6" thickBot="1" x14ac:dyDescent="0.45">
      <c r="B30" s="60" t="s">
        <v>122</v>
      </c>
      <c r="C30" s="61">
        <v>11</v>
      </c>
      <c r="D30" s="61">
        <v>0</v>
      </c>
    </row>
    <row r="31" spans="2:4" ht="12.6" thickBot="1" x14ac:dyDescent="0.45">
      <c r="B31" s="60" t="s">
        <v>123</v>
      </c>
      <c r="C31" s="61">
        <v>11</v>
      </c>
      <c r="D31" s="61">
        <v>0</v>
      </c>
    </row>
    <row r="32" spans="2:4" ht="12.6" thickBot="1" x14ac:dyDescent="0.45">
      <c r="B32" s="60" t="s">
        <v>124</v>
      </c>
      <c r="C32" s="61">
        <v>11</v>
      </c>
      <c r="D32" s="61">
        <v>0</v>
      </c>
    </row>
    <row r="33" spans="2:4" ht="12.6" thickBot="1" x14ac:dyDescent="0.45">
      <c r="B33" s="60" t="s">
        <v>143</v>
      </c>
      <c r="C33" s="61">
        <v>11</v>
      </c>
      <c r="D33" s="61">
        <v>0</v>
      </c>
    </row>
    <row r="34" spans="2:4" ht="12.6" thickBot="1" x14ac:dyDescent="0.45">
      <c r="B34" s="60" t="s">
        <v>149</v>
      </c>
      <c r="C34" s="61">
        <v>11</v>
      </c>
      <c r="D34" s="61">
        <v>0</v>
      </c>
    </row>
    <row r="35" spans="2:4" ht="12.6" thickBot="1" x14ac:dyDescent="0.45">
      <c r="B35" s="60" t="s">
        <v>138</v>
      </c>
      <c r="C35" s="61">
        <v>12</v>
      </c>
      <c r="D35" s="61">
        <v>1</v>
      </c>
    </row>
    <row r="36" spans="2:4" ht="12.6" thickBot="1" x14ac:dyDescent="0.45">
      <c r="B36" s="60" t="s">
        <v>133</v>
      </c>
      <c r="C36" s="61">
        <v>13</v>
      </c>
      <c r="D36" s="61">
        <v>1</v>
      </c>
    </row>
    <row r="37" spans="2:4" ht="12.6" thickBot="1" x14ac:dyDescent="0.45">
      <c r="B37" s="60" t="s">
        <v>160</v>
      </c>
      <c r="C37" s="61">
        <v>14</v>
      </c>
      <c r="D37" s="61">
        <v>0</v>
      </c>
    </row>
    <row r="38" spans="2:4" ht="12.6" thickBot="1" x14ac:dyDescent="0.45">
      <c r="B38" s="60" t="s">
        <v>217</v>
      </c>
      <c r="C38" s="61">
        <v>14</v>
      </c>
      <c r="D38" s="61">
        <v>0</v>
      </c>
    </row>
    <row r="39" spans="2:4" ht="12.6" thickBot="1" x14ac:dyDescent="0.45">
      <c r="B39" s="60" t="s">
        <v>218</v>
      </c>
      <c r="C39" s="61">
        <v>14</v>
      </c>
      <c r="D39" s="61">
        <v>1</v>
      </c>
    </row>
    <row r="40" spans="2:4" ht="12.6" thickBot="1" x14ac:dyDescent="0.45">
      <c r="B40" s="60" t="s">
        <v>170</v>
      </c>
      <c r="C40" s="61">
        <v>15</v>
      </c>
      <c r="D40" s="61">
        <v>1</v>
      </c>
    </row>
    <row r="41" spans="2:4" ht="12.6" thickBot="1" x14ac:dyDescent="0.45">
      <c r="B41" s="60" t="s">
        <v>175</v>
      </c>
      <c r="C41" s="61">
        <v>16</v>
      </c>
      <c r="D41" s="61">
        <v>1</v>
      </c>
    </row>
    <row r="42" spans="2:4" ht="12.6" thickBot="1" x14ac:dyDescent="0.45">
      <c r="B42" s="60" t="s">
        <v>178</v>
      </c>
      <c r="C42" s="61">
        <v>17</v>
      </c>
      <c r="D42" s="61">
        <v>1</v>
      </c>
    </row>
    <row r="43" spans="2:4" ht="12.6" thickBot="1" x14ac:dyDescent="0.45">
      <c r="B43" s="60" t="s">
        <v>181</v>
      </c>
      <c r="C43" s="61">
        <v>17</v>
      </c>
      <c r="D43" s="61">
        <v>0</v>
      </c>
    </row>
    <row r="44" spans="2:4" ht="12.6" thickBot="1" x14ac:dyDescent="0.45">
      <c r="B44" s="60" t="s">
        <v>180</v>
      </c>
      <c r="C44" s="61">
        <v>18</v>
      </c>
      <c r="D44" s="61">
        <v>1</v>
      </c>
    </row>
    <row r="45" spans="2:4" ht="12.6" thickBot="1" x14ac:dyDescent="0.45">
      <c r="B45" s="60" t="s">
        <v>25</v>
      </c>
      <c r="C45" s="61">
        <v>19</v>
      </c>
      <c r="D45" s="61">
        <v>0</v>
      </c>
    </row>
    <row r="46" spans="2:4" ht="12.6" thickBot="1" x14ac:dyDescent="0.45">
      <c r="B46" s="60" t="s">
        <v>24</v>
      </c>
      <c r="C46" s="61">
        <v>19</v>
      </c>
      <c r="D46" s="61">
        <v>1</v>
      </c>
    </row>
    <row r="47" spans="2:4" ht="12.6" thickBot="1" x14ac:dyDescent="0.45">
      <c r="B47" s="60" t="s">
        <v>127</v>
      </c>
      <c r="C47" s="61">
        <v>20</v>
      </c>
      <c r="D47" s="61">
        <v>1</v>
      </c>
    </row>
    <row r="48" spans="2:4" ht="12.6" thickBot="1" x14ac:dyDescent="0.45">
      <c r="B48" s="60" t="s">
        <v>151</v>
      </c>
      <c r="C48" s="61">
        <v>21</v>
      </c>
      <c r="D48" s="61">
        <v>1</v>
      </c>
    </row>
    <row r="49" spans="2:4" ht="12.6" thickBot="1" x14ac:dyDescent="0.45">
      <c r="B49" s="60" t="s">
        <v>125</v>
      </c>
      <c r="C49" s="61">
        <v>22</v>
      </c>
      <c r="D49" s="61">
        <v>1</v>
      </c>
    </row>
    <row r="50" spans="2:4" ht="12.6" thickBot="1" x14ac:dyDescent="0.45">
      <c r="B50" s="60" t="s">
        <v>126</v>
      </c>
      <c r="C50" s="61">
        <v>22</v>
      </c>
      <c r="D50" s="61">
        <v>0</v>
      </c>
    </row>
    <row r="51" spans="2:4" ht="12.6" thickBot="1" x14ac:dyDescent="0.45">
      <c r="B51" s="60" t="s">
        <v>30</v>
      </c>
      <c r="C51" s="61">
        <v>23</v>
      </c>
      <c r="D51" s="61">
        <v>1</v>
      </c>
    </row>
    <row r="52" spans="2:4" ht="12.6" thickBot="1" x14ac:dyDescent="0.45">
      <c r="B52" s="60" t="s">
        <v>140</v>
      </c>
      <c r="C52" s="61">
        <v>23</v>
      </c>
      <c r="D52" s="61">
        <v>0</v>
      </c>
    </row>
    <row r="53" spans="2:4" ht="12.6" thickBot="1" x14ac:dyDescent="0.45">
      <c r="B53" s="60" t="s">
        <v>141</v>
      </c>
      <c r="C53" s="61">
        <v>23</v>
      </c>
      <c r="D53" s="61">
        <v>0</v>
      </c>
    </row>
    <row r="54" spans="2:4" ht="12.6" thickBot="1" x14ac:dyDescent="0.45">
      <c r="B54" s="60" t="s">
        <v>142</v>
      </c>
      <c r="C54" s="61">
        <v>23</v>
      </c>
      <c r="D54" s="61">
        <v>0</v>
      </c>
    </row>
    <row r="55" spans="2:4" ht="12.6" thickBot="1" x14ac:dyDescent="0.45">
      <c r="B55" s="60" t="s">
        <v>152</v>
      </c>
      <c r="C55" s="61">
        <v>23</v>
      </c>
      <c r="D55" s="61">
        <v>0</v>
      </c>
    </row>
    <row r="56" spans="2:4" ht="12.6" thickBot="1" x14ac:dyDescent="0.45">
      <c r="B56" s="60" t="s">
        <v>153</v>
      </c>
      <c r="C56" s="61">
        <v>23</v>
      </c>
      <c r="D56" s="61">
        <v>0</v>
      </c>
    </row>
    <row r="57" spans="2:4" ht="12.6" thickBot="1" x14ac:dyDescent="0.45">
      <c r="B57" s="60" t="s">
        <v>154</v>
      </c>
      <c r="C57" s="61">
        <v>23</v>
      </c>
      <c r="D57" s="61">
        <v>0</v>
      </c>
    </row>
    <row r="58" spans="2:4" ht="12.6" thickBot="1" x14ac:dyDescent="0.45">
      <c r="B58" s="60" t="s">
        <v>176</v>
      </c>
      <c r="C58" s="61">
        <v>24</v>
      </c>
      <c r="D58" s="61">
        <v>1</v>
      </c>
    </row>
    <row r="59" spans="2:4" ht="12.6" thickBot="1" x14ac:dyDescent="0.45">
      <c r="B59" s="60" t="s">
        <v>31</v>
      </c>
      <c r="C59" s="61">
        <v>25</v>
      </c>
      <c r="D59" s="61">
        <v>1</v>
      </c>
    </row>
    <row r="60" spans="2:4" ht="12.6" thickBot="1" x14ac:dyDescent="0.45">
      <c r="B60" s="60" t="s">
        <v>219</v>
      </c>
      <c r="C60" s="61">
        <v>26</v>
      </c>
      <c r="D60" s="61">
        <v>1</v>
      </c>
    </row>
    <row r="61" spans="2:4" ht="12.6" thickBot="1" x14ac:dyDescent="0.45">
      <c r="B61" s="60" t="s">
        <v>184</v>
      </c>
      <c r="C61" s="61">
        <v>27</v>
      </c>
      <c r="D61" s="61">
        <v>1</v>
      </c>
    </row>
    <row r="62" spans="2:4" ht="12.6" thickBot="1" x14ac:dyDescent="0.45">
      <c r="B62" s="60" t="s">
        <v>186</v>
      </c>
      <c r="C62" s="61">
        <v>27</v>
      </c>
      <c r="D62" s="61">
        <v>0</v>
      </c>
    </row>
    <row r="63" spans="2:4" ht="12.6" thickBot="1" x14ac:dyDescent="0.45">
      <c r="B63" s="60" t="s">
        <v>230</v>
      </c>
      <c r="C63" s="61">
        <v>28</v>
      </c>
      <c r="D63" s="61">
        <v>1</v>
      </c>
    </row>
    <row r="64" spans="2:4" ht="12.6" thickBot="1" x14ac:dyDescent="0.45">
      <c r="B64" s="60" t="s">
        <v>109</v>
      </c>
      <c r="C64" s="61">
        <v>29</v>
      </c>
      <c r="D64" s="61">
        <v>1</v>
      </c>
    </row>
    <row r="65" spans="2:4" ht="12.6" thickBot="1" x14ac:dyDescent="0.45">
      <c r="B65" s="60" t="s">
        <v>195</v>
      </c>
      <c r="C65" s="61">
        <v>30</v>
      </c>
      <c r="D65" s="61">
        <v>1</v>
      </c>
    </row>
    <row r="66" spans="2:4" ht="12.6" thickBot="1" x14ac:dyDescent="0.45">
      <c r="B66" s="60" t="s">
        <v>43</v>
      </c>
      <c r="C66" s="61">
        <v>31</v>
      </c>
      <c r="D66" s="61">
        <v>1</v>
      </c>
    </row>
    <row r="67" spans="2:4" ht="12.6" thickBot="1" x14ac:dyDescent="0.45">
      <c r="B67" s="60" t="s">
        <v>179</v>
      </c>
      <c r="C67" s="61">
        <v>32</v>
      </c>
      <c r="D67" s="61">
        <v>0</v>
      </c>
    </row>
    <row r="68" spans="2:4" ht="12.6" thickBot="1" x14ac:dyDescent="0.45">
      <c r="B68" s="60" t="s">
        <v>185</v>
      </c>
      <c r="C68" s="61">
        <v>32</v>
      </c>
      <c r="D68" s="61">
        <v>1</v>
      </c>
    </row>
    <row r="69" spans="2:4" ht="12.6" thickBot="1" x14ac:dyDescent="0.45">
      <c r="B69" s="60" t="s">
        <v>194</v>
      </c>
      <c r="C69" s="61">
        <v>32</v>
      </c>
      <c r="D69" s="61">
        <v>0</v>
      </c>
    </row>
    <row r="70" spans="2:4" ht="12.6" thickBot="1" x14ac:dyDescent="0.45">
      <c r="B70" s="60" t="s">
        <v>231</v>
      </c>
      <c r="C70" s="61">
        <v>33</v>
      </c>
      <c r="D70" s="61">
        <v>1</v>
      </c>
    </row>
    <row r="71" spans="2:4" ht="12.6" thickBot="1" x14ac:dyDescent="0.45">
      <c r="B71" s="60" t="s">
        <v>226</v>
      </c>
      <c r="C71" s="61">
        <v>34</v>
      </c>
      <c r="D71" s="61">
        <v>0</v>
      </c>
    </row>
    <row r="72" spans="2:4" ht="12.6" thickBot="1" x14ac:dyDescent="0.45">
      <c r="B72" s="60" t="s">
        <v>227</v>
      </c>
      <c r="C72" s="61">
        <v>34</v>
      </c>
      <c r="D72" s="61">
        <v>0</v>
      </c>
    </row>
    <row r="73" spans="2:4" ht="12.6" thickBot="1" x14ac:dyDescent="0.45">
      <c r="B73" s="60" t="s">
        <v>44</v>
      </c>
      <c r="C73" s="61">
        <v>34</v>
      </c>
      <c r="D73" s="61">
        <v>1</v>
      </c>
    </row>
    <row r="74" spans="2:4" ht="12.6" thickBot="1" x14ac:dyDescent="0.45">
      <c r="B74" s="60" t="s">
        <v>49</v>
      </c>
      <c r="C74" s="61">
        <v>34</v>
      </c>
      <c r="D74" s="61">
        <v>0</v>
      </c>
    </row>
    <row r="75" spans="2:4" ht="12.6" thickBot="1" x14ac:dyDescent="0.45">
      <c r="B75" s="60" t="s">
        <v>34</v>
      </c>
      <c r="C75" s="61">
        <v>35</v>
      </c>
      <c r="D75" s="61">
        <v>1</v>
      </c>
    </row>
    <row r="76" spans="2:4" ht="12.6" thickBot="1" x14ac:dyDescent="0.45">
      <c r="B76" s="60" t="s">
        <v>232</v>
      </c>
      <c r="C76" s="61">
        <v>35</v>
      </c>
      <c r="D76" s="61">
        <v>0</v>
      </c>
    </row>
    <row r="77" spans="2:4" ht="12.6" thickBot="1" x14ac:dyDescent="0.45">
      <c r="B77" s="60" t="s">
        <v>129</v>
      </c>
      <c r="C77" s="61">
        <v>36</v>
      </c>
      <c r="D77" s="61">
        <v>1</v>
      </c>
    </row>
    <row r="78" spans="2:4" ht="12.6" thickBot="1" x14ac:dyDescent="0.45">
      <c r="B78" s="60" t="s">
        <v>147</v>
      </c>
      <c r="C78" s="61">
        <v>36</v>
      </c>
      <c r="D78" s="61">
        <v>0</v>
      </c>
    </row>
    <row r="79" spans="2:4" ht="12.6" thickBot="1" x14ac:dyDescent="0.45">
      <c r="B79" s="60" t="s">
        <v>172</v>
      </c>
      <c r="C79" s="61">
        <v>36</v>
      </c>
      <c r="D79" s="61">
        <v>0</v>
      </c>
    </row>
    <row r="80" spans="2:4" ht="12.6" thickBot="1" x14ac:dyDescent="0.45">
      <c r="B80" s="60" t="s">
        <v>173</v>
      </c>
      <c r="C80" s="61">
        <v>36</v>
      </c>
      <c r="D80" s="61">
        <v>0</v>
      </c>
    </row>
    <row r="81" spans="2:4" ht="12.6" thickBot="1" x14ac:dyDescent="0.45">
      <c r="B81" s="60" t="s">
        <v>174</v>
      </c>
      <c r="C81" s="61">
        <v>36</v>
      </c>
      <c r="D81" s="61">
        <v>0</v>
      </c>
    </row>
    <row r="82" spans="2:4" ht="12.6" thickBot="1" x14ac:dyDescent="0.45">
      <c r="B82" s="60" t="s">
        <v>196</v>
      </c>
      <c r="C82" s="61">
        <v>36</v>
      </c>
      <c r="D82" s="61">
        <v>0</v>
      </c>
    </row>
    <row r="83" spans="2:4" ht="12.6" thickBot="1" x14ac:dyDescent="0.45">
      <c r="B83" s="60" t="s">
        <v>197</v>
      </c>
      <c r="C83" s="61">
        <v>36</v>
      </c>
      <c r="D83" s="61">
        <v>0</v>
      </c>
    </row>
    <row r="84" spans="2:4" ht="12.6" thickBot="1" x14ac:dyDescent="0.45">
      <c r="B84" s="60" t="s">
        <v>198</v>
      </c>
      <c r="C84" s="61">
        <v>36</v>
      </c>
      <c r="D84" s="61">
        <v>0</v>
      </c>
    </row>
    <row r="85" spans="2:4" ht="12.6" thickBot="1" x14ac:dyDescent="0.45">
      <c r="B85" s="60" t="s">
        <v>131</v>
      </c>
      <c r="C85" s="61">
        <v>37</v>
      </c>
      <c r="D85" s="61">
        <v>1</v>
      </c>
    </row>
    <row r="86" spans="2:4" ht="12.6" thickBot="1" x14ac:dyDescent="0.45">
      <c r="B86" s="60" t="s">
        <v>136</v>
      </c>
      <c r="C86" s="61">
        <v>37</v>
      </c>
      <c r="D86" s="61">
        <v>0</v>
      </c>
    </row>
    <row r="87" spans="2:4" ht="12.6" thickBot="1" x14ac:dyDescent="0.45">
      <c r="B87" s="60" t="s">
        <v>137</v>
      </c>
      <c r="C87" s="61">
        <v>37</v>
      </c>
      <c r="D87" s="61">
        <v>0</v>
      </c>
    </row>
    <row r="88" spans="2:4" ht="12.6" thickBot="1" x14ac:dyDescent="0.45">
      <c r="B88" s="60" t="s">
        <v>158</v>
      </c>
      <c r="C88" s="61">
        <v>37</v>
      </c>
      <c r="D88" s="61">
        <v>0</v>
      </c>
    </row>
    <row r="89" spans="2:4" ht="12.6" thickBot="1" x14ac:dyDescent="0.45">
      <c r="B89" s="60" t="s">
        <v>159</v>
      </c>
      <c r="C89" s="61">
        <v>37</v>
      </c>
      <c r="D89" s="61">
        <v>0</v>
      </c>
    </row>
    <row r="90" spans="2:4" ht="12.6" thickBot="1" x14ac:dyDescent="0.45">
      <c r="B90" s="60" t="s">
        <v>163</v>
      </c>
      <c r="C90" s="61">
        <v>37</v>
      </c>
      <c r="D90" s="61">
        <v>0</v>
      </c>
    </row>
    <row r="91" spans="2:4" ht="12.6" thickBot="1" x14ac:dyDescent="0.45">
      <c r="B91" s="60" t="s">
        <v>166</v>
      </c>
      <c r="C91" s="61">
        <v>37</v>
      </c>
      <c r="D91" s="61">
        <v>0</v>
      </c>
    </row>
    <row r="92" spans="2:4" ht="12.6" thickBot="1" x14ac:dyDescent="0.45">
      <c r="B92" s="60" t="s">
        <v>169</v>
      </c>
      <c r="C92" s="61">
        <v>37</v>
      </c>
      <c r="D92" s="61">
        <v>0</v>
      </c>
    </row>
    <row r="93" spans="2:4" ht="12.6" thickBot="1" x14ac:dyDescent="0.45">
      <c r="B93" s="60" t="s">
        <v>187</v>
      </c>
      <c r="C93" s="61">
        <v>37</v>
      </c>
      <c r="D93" s="61">
        <v>0</v>
      </c>
    </row>
    <row r="94" spans="2:4" ht="12.6" thickBot="1" x14ac:dyDescent="0.45">
      <c r="B94" s="60" t="s">
        <v>193</v>
      </c>
      <c r="C94" s="61">
        <v>37</v>
      </c>
      <c r="D94" s="61">
        <v>0</v>
      </c>
    </row>
    <row r="95" spans="2:4" ht="12.6" thickBot="1" x14ac:dyDescent="0.45">
      <c r="B95" s="60" t="s">
        <v>132</v>
      </c>
      <c r="C95" s="61">
        <v>38</v>
      </c>
      <c r="D95" s="61">
        <v>1</v>
      </c>
    </row>
    <row r="96" spans="2:4" ht="12.6" thickBot="1" x14ac:dyDescent="0.45">
      <c r="B96" s="60" t="s">
        <v>144</v>
      </c>
      <c r="C96" s="61">
        <v>38</v>
      </c>
      <c r="D96" s="61">
        <v>0</v>
      </c>
    </row>
    <row r="97" spans="2:4" ht="12.6" thickBot="1" x14ac:dyDescent="0.45">
      <c r="B97" s="60" t="s">
        <v>188</v>
      </c>
      <c r="C97" s="61">
        <v>38</v>
      </c>
      <c r="D97" s="61">
        <v>0</v>
      </c>
    </row>
    <row r="98" spans="2:4" ht="12.6" thickBot="1" x14ac:dyDescent="0.45">
      <c r="B98" s="60" t="s">
        <v>192</v>
      </c>
      <c r="C98" s="61">
        <v>38</v>
      </c>
      <c r="D98" s="61">
        <v>0</v>
      </c>
    </row>
    <row r="99" spans="2:4" ht="12.6" thickBot="1" x14ac:dyDescent="0.45">
      <c r="B99" s="60" t="s">
        <v>33</v>
      </c>
      <c r="C99" s="61">
        <v>39</v>
      </c>
      <c r="D99" s="61">
        <v>1</v>
      </c>
    </row>
    <row r="100" spans="2:4" ht="12.6" thickBot="1" x14ac:dyDescent="0.45">
      <c r="B100" s="60" t="s">
        <v>222</v>
      </c>
      <c r="C100" s="61">
        <v>39</v>
      </c>
      <c r="D100" s="61">
        <v>0</v>
      </c>
    </row>
    <row r="101" spans="2:4" ht="12.6" thickBot="1" x14ac:dyDescent="0.45">
      <c r="B101" s="60" t="s">
        <v>155</v>
      </c>
      <c r="C101" s="61">
        <v>39</v>
      </c>
      <c r="D101" s="61">
        <v>0</v>
      </c>
    </row>
    <row r="102" spans="2:4" ht="12.6" thickBot="1" x14ac:dyDescent="0.45">
      <c r="B102" s="60" t="s">
        <v>223</v>
      </c>
      <c r="C102" s="61">
        <v>39</v>
      </c>
      <c r="D102" s="61">
        <v>0</v>
      </c>
    </row>
    <row r="103" spans="2:4" ht="12.6" thickBot="1" x14ac:dyDescent="0.45">
      <c r="B103" s="60" t="s">
        <v>224</v>
      </c>
      <c r="C103" s="61">
        <v>39</v>
      </c>
      <c r="D103" s="61">
        <v>0</v>
      </c>
    </row>
    <row r="104" spans="2:4" ht="12.6" thickBot="1" x14ac:dyDescent="0.45">
      <c r="B104" s="60" t="s">
        <v>171</v>
      </c>
      <c r="C104" s="61">
        <v>39</v>
      </c>
      <c r="D104" s="61">
        <v>0</v>
      </c>
    </row>
    <row r="105" spans="2:4" ht="12.6" thickBot="1" x14ac:dyDescent="0.45">
      <c r="B105" s="60" t="s">
        <v>12</v>
      </c>
      <c r="C105" s="61">
        <v>40</v>
      </c>
      <c r="D105" s="61">
        <v>1</v>
      </c>
    </row>
    <row r="106" spans="2:4" ht="12.6" thickBot="1" x14ac:dyDescent="0.45">
      <c r="B106" s="60" t="s">
        <v>11</v>
      </c>
      <c r="C106" s="61">
        <v>40</v>
      </c>
      <c r="D106" s="61">
        <v>0</v>
      </c>
    </row>
    <row r="107" spans="2:4" ht="12.6" thickBot="1" x14ac:dyDescent="0.45">
      <c r="B107" s="60" t="s">
        <v>225</v>
      </c>
      <c r="C107" s="61">
        <v>40</v>
      </c>
      <c r="D107" s="61">
        <v>0</v>
      </c>
    </row>
    <row r="108" spans="2:4" ht="12.6" thickBot="1" x14ac:dyDescent="0.45">
      <c r="B108" s="60" t="s">
        <v>177</v>
      </c>
      <c r="C108" s="61">
        <v>40</v>
      </c>
      <c r="D108" s="6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8"/>
  <sheetViews>
    <sheetView workbookViewId="0">
      <selection activeCell="A6" sqref="A6"/>
    </sheetView>
  </sheetViews>
  <sheetFormatPr defaultColWidth="9.15625" defaultRowHeight="12.3" x14ac:dyDescent="0.4"/>
  <cols>
    <col min="1" max="1" width="9.5234375" style="49" bestFit="1" customWidth="1"/>
    <col min="2" max="2" width="92.7890625" style="50" customWidth="1"/>
    <col min="3" max="3" width="14" style="49" customWidth="1"/>
    <col min="4" max="4" width="16" style="49" customWidth="1"/>
    <col min="5" max="16384" width="9.15625" style="49"/>
  </cols>
  <sheetData>
    <row r="1" spans="1:4" ht="24.6" x14ac:dyDescent="0.4">
      <c r="A1" s="56" t="s">
        <v>326</v>
      </c>
      <c r="B1" s="55" t="s">
        <v>234</v>
      </c>
    </row>
    <row r="2" spans="1:4" ht="12.6" thickBot="1" x14ac:dyDescent="0.45"/>
    <row r="3" spans="1:4" ht="30" customHeight="1" thickBot="1" x14ac:dyDescent="0.45">
      <c r="B3" s="59" t="s">
        <v>214</v>
      </c>
      <c r="C3" s="52" t="s">
        <v>235</v>
      </c>
      <c r="D3" s="52" t="s">
        <v>236</v>
      </c>
    </row>
    <row r="4" spans="1:4" ht="12.6" thickBot="1" x14ac:dyDescent="0.45">
      <c r="B4" s="60" t="s">
        <v>33</v>
      </c>
      <c r="C4" s="61" t="s">
        <v>237</v>
      </c>
      <c r="D4" s="61" t="s">
        <v>242</v>
      </c>
    </row>
    <row r="5" spans="1:4" ht="12.6" thickBot="1" x14ac:dyDescent="0.45">
      <c r="B5" s="60" t="s">
        <v>28</v>
      </c>
      <c r="C5" s="61" t="s">
        <v>237</v>
      </c>
      <c r="D5" s="61" t="s">
        <v>243</v>
      </c>
    </row>
    <row r="6" spans="1:4" ht="12.6" thickBot="1" x14ac:dyDescent="0.45">
      <c r="B6" s="60" t="s">
        <v>12</v>
      </c>
      <c r="C6" s="61" t="s">
        <v>237</v>
      </c>
      <c r="D6" s="61" t="s">
        <v>244</v>
      </c>
    </row>
    <row r="7" spans="1:4" ht="12.6" thickBot="1" x14ac:dyDescent="0.45">
      <c r="B7" s="60" t="s">
        <v>31</v>
      </c>
      <c r="C7" s="61" t="s">
        <v>237</v>
      </c>
      <c r="D7" s="61" t="s">
        <v>245</v>
      </c>
    </row>
    <row r="8" spans="1:4" ht="12.6" thickBot="1" x14ac:dyDescent="0.45">
      <c r="B8" s="60" t="s">
        <v>30</v>
      </c>
      <c r="C8" s="61" t="s">
        <v>237</v>
      </c>
      <c r="D8" s="61" t="s">
        <v>246</v>
      </c>
    </row>
    <row r="9" spans="1:4" ht="12.6" thickBot="1" x14ac:dyDescent="0.45">
      <c r="B9" s="60" t="s">
        <v>24</v>
      </c>
      <c r="C9" s="61" t="s">
        <v>237</v>
      </c>
      <c r="D9" s="61" t="s">
        <v>247</v>
      </c>
    </row>
    <row r="10" spans="1:4" ht="12.6" thickBot="1" x14ac:dyDescent="0.45">
      <c r="B10" s="60" t="s">
        <v>23</v>
      </c>
      <c r="C10" s="61" t="s">
        <v>237</v>
      </c>
      <c r="D10" s="61" t="s">
        <v>248</v>
      </c>
    </row>
    <row r="11" spans="1:4" ht="12.6" thickBot="1" x14ac:dyDescent="0.45">
      <c r="B11" s="60" t="s">
        <v>219</v>
      </c>
      <c r="C11" s="61" t="s">
        <v>237</v>
      </c>
      <c r="D11" s="61" t="s">
        <v>249</v>
      </c>
    </row>
    <row r="12" spans="1:4" ht="12.6" thickBot="1" x14ac:dyDescent="0.45">
      <c r="B12" s="60" t="s">
        <v>44</v>
      </c>
      <c r="C12" s="61" t="s">
        <v>238</v>
      </c>
      <c r="D12" s="61" t="s">
        <v>250</v>
      </c>
    </row>
    <row r="13" spans="1:4" ht="12.6" thickBot="1" x14ac:dyDescent="0.45">
      <c r="B13" s="60" t="s">
        <v>78</v>
      </c>
      <c r="C13" s="61" t="s">
        <v>239</v>
      </c>
      <c r="D13" s="61" t="s">
        <v>251</v>
      </c>
    </row>
    <row r="14" spans="1:4" ht="12.6" thickBot="1" x14ac:dyDescent="0.45">
      <c r="B14" s="60" t="s">
        <v>240</v>
      </c>
      <c r="C14" s="61" t="s">
        <v>239</v>
      </c>
      <c r="D14" s="61" t="s">
        <v>252</v>
      </c>
    </row>
    <row r="15" spans="1:4" ht="12.6" thickBot="1" x14ac:dyDescent="0.45">
      <c r="B15" s="60" t="s">
        <v>208</v>
      </c>
      <c r="C15" s="61" t="s">
        <v>239</v>
      </c>
      <c r="D15" s="61" t="s">
        <v>253</v>
      </c>
    </row>
    <row r="16" spans="1:4" ht="12.6" thickBot="1" x14ac:dyDescent="0.45">
      <c r="B16" s="60" t="s">
        <v>77</v>
      </c>
      <c r="C16" s="61" t="s">
        <v>239</v>
      </c>
      <c r="D16" s="61" t="s">
        <v>254</v>
      </c>
    </row>
    <row r="17" spans="2:4" ht="12.6" thickBot="1" x14ac:dyDescent="0.45">
      <c r="B17" s="60" t="s">
        <v>116</v>
      </c>
      <c r="C17" s="61" t="s">
        <v>241</v>
      </c>
      <c r="D17" s="61" t="s">
        <v>255</v>
      </c>
    </row>
    <row r="18" spans="2:4" ht="12.6" thickBot="1" x14ac:dyDescent="0.45">
      <c r="B18" s="60" t="s">
        <v>125</v>
      </c>
      <c r="C18" s="61" t="s">
        <v>241</v>
      </c>
      <c r="D18" s="61" t="s">
        <v>256</v>
      </c>
    </row>
    <row r="19" spans="2:4" ht="12.6" thickBot="1" x14ac:dyDescent="0.45">
      <c r="B19" s="60" t="s">
        <v>127</v>
      </c>
      <c r="C19" s="61" t="s">
        <v>241</v>
      </c>
      <c r="D19" s="61" t="s">
        <v>257</v>
      </c>
    </row>
    <row r="20" spans="2:4" ht="12.6" thickBot="1" x14ac:dyDescent="0.45">
      <c r="B20" s="60" t="s">
        <v>128</v>
      </c>
      <c r="C20" s="61" t="s">
        <v>241</v>
      </c>
      <c r="D20" s="61" t="s">
        <v>258</v>
      </c>
    </row>
    <row r="21" spans="2:4" ht="12.6" thickBot="1" x14ac:dyDescent="0.45">
      <c r="B21" s="60" t="s">
        <v>129</v>
      </c>
      <c r="C21" s="61" t="s">
        <v>241</v>
      </c>
      <c r="D21" s="61" t="s">
        <v>259</v>
      </c>
    </row>
    <row r="22" spans="2:4" ht="12.6" thickBot="1" x14ac:dyDescent="0.45">
      <c r="B22" s="60" t="s">
        <v>131</v>
      </c>
      <c r="C22" s="61" t="s">
        <v>241</v>
      </c>
      <c r="D22" s="61" t="s">
        <v>260</v>
      </c>
    </row>
    <row r="23" spans="2:4" ht="12.6" thickBot="1" x14ac:dyDescent="0.45">
      <c r="B23" s="60" t="s">
        <v>132</v>
      </c>
      <c r="C23" s="61" t="s">
        <v>241</v>
      </c>
      <c r="D23" s="61" t="s">
        <v>261</v>
      </c>
    </row>
    <row r="24" spans="2:4" ht="12.6" thickBot="1" x14ac:dyDescent="0.45">
      <c r="B24" s="60" t="s">
        <v>133</v>
      </c>
      <c r="C24" s="61" t="s">
        <v>241</v>
      </c>
      <c r="D24" s="61" t="s">
        <v>262</v>
      </c>
    </row>
    <row r="25" spans="2:4" ht="12.6" thickBot="1" x14ac:dyDescent="0.45">
      <c r="B25" s="60" t="s">
        <v>134</v>
      </c>
      <c r="C25" s="61" t="s">
        <v>241</v>
      </c>
      <c r="D25" s="61" t="s">
        <v>263</v>
      </c>
    </row>
    <row r="26" spans="2:4" ht="12.6" thickBot="1" x14ac:dyDescent="0.45">
      <c r="B26" s="60" t="s">
        <v>135</v>
      </c>
      <c r="C26" s="61" t="s">
        <v>241</v>
      </c>
      <c r="D26" s="61" t="s">
        <v>264</v>
      </c>
    </row>
    <row r="27" spans="2:4" ht="12.6" thickBot="1" x14ac:dyDescent="0.45">
      <c r="B27" s="60" t="s">
        <v>138</v>
      </c>
      <c r="C27" s="61" t="s">
        <v>241</v>
      </c>
      <c r="D27" s="61" t="s">
        <v>265</v>
      </c>
    </row>
    <row r="28" spans="2:4" ht="12.6" thickBot="1" x14ac:dyDescent="0.45">
      <c r="B28" s="60" t="s">
        <v>146</v>
      </c>
      <c r="C28" s="61" t="s">
        <v>241</v>
      </c>
      <c r="D28" s="61" t="s">
        <v>266</v>
      </c>
    </row>
    <row r="29" spans="2:4" ht="12.6" thickBot="1" x14ac:dyDescent="0.45">
      <c r="B29" s="60" t="s">
        <v>148</v>
      </c>
      <c r="C29" s="61" t="s">
        <v>241</v>
      </c>
      <c r="D29" s="61" t="s">
        <v>267</v>
      </c>
    </row>
    <row r="30" spans="2:4" ht="12.6" thickBot="1" x14ac:dyDescent="0.45">
      <c r="B30" s="60" t="s">
        <v>151</v>
      </c>
      <c r="C30" s="61" t="s">
        <v>241</v>
      </c>
      <c r="D30" s="61" t="s">
        <v>268</v>
      </c>
    </row>
    <row r="31" spans="2:4" ht="12.6" thickBot="1" x14ac:dyDescent="0.45">
      <c r="B31" s="60" t="s">
        <v>162</v>
      </c>
      <c r="C31" s="61" t="s">
        <v>241</v>
      </c>
      <c r="D31" s="61" t="s">
        <v>269</v>
      </c>
    </row>
    <row r="32" spans="2:4" ht="12.6" thickBot="1" x14ac:dyDescent="0.45">
      <c r="B32" s="60" t="s">
        <v>164</v>
      </c>
      <c r="C32" s="61" t="s">
        <v>241</v>
      </c>
      <c r="D32" s="61" t="s">
        <v>270</v>
      </c>
    </row>
    <row r="33" spans="2:4" ht="12.6" thickBot="1" x14ac:dyDescent="0.45">
      <c r="B33" s="60" t="s">
        <v>165</v>
      </c>
      <c r="C33" s="61" t="s">
        <v>241</v>
      </c>
      <c r="D33" s="61" t="s">
        <v>271</v>
      </c>
    </row>
    <row r="34" spans="2:4" ht="12.6" thickBot="1" x14ac:dyDescent="0.45">
      <c r="B34" s="60" t="s">
        <v>167</v>
      </c>
      <c r="C34" s="61" t="s">
        <v>241</v>
      </c>
      <c r="D34" s="61" t="s">
        <v>272</v>
      </c>
    </row>
    <row r="35" spans="2:4" ht="12.6" thickBot="1" x14ac:dyDescent="0.45">
      <c r="B35" s="60" t="s">
        <v>170</v>
      </c>
      <c r="C35" s="61" t="s">
        <v>241</v>
      </c>
      <c r="D35" s="61" t="s">
        <v>273</v>
      </c>
    </row>
    <row r="36" spans="2:4" ht="12.6" thickBot="1" x14ac:dyDescent="0.45">
      <c r="B36" s="60" t="s">
        <v>175</v>
      </c>
      <c r="C36" s="61" t="s">
        <v>241</v>
      </c>
      <c r="D36" s="61" t="s">
        <v>274</v>
      </c>
    </row>
    <row r="37" spans="2:4" ht="12.6" thickBot="1" x14ac:dyDescent="0.45">
      <c r="B37" s="60" t="s">
        <v>176</v>
      </c>
      <c r="C37" s="61" t="s">
        <v>241</v>
      </c>
      <c r="D37" s="61" t="s">
        <v>275</v>
      </c>
    </row>
    <row r="38" spans="2:4" ht="12.6" thickBot="1" x14ac:dyDescent="0.45">
      <c r="B38" s="60" t="s">
        <v>178</v>
      </c>
      <c r="C38" s="61" t="s">
        <v>241</v>
      </c>
      <c r="D38" s="61" t="s">
        <v>276</v>
      </c>
    </row>
    <row r="39" spans="2:4" ht="12.6" thickBot="1" x14ac:dyDescent="0.45">
      <c r="B39" s="60" t="s">
        <v>180</v>
      </c>
      <c r="C39" s="61" t="s">
        <v>241</v>
      </c>
      <c r="D39" s="61" t="s">
        <v>277</v>
      </c>
    </row>
    <row r="40" spans="2:4" ht="12.6" thickBot="1" x14ac:dyDescent="0.45">
      <c r="B40" s="60" t="s">
        <v>184</v>
      </c>
      <c r="C40" s="61" t="s">
        <v>241</v>
      </c>
      <c r="D40" s="61" t="s">
        <v>278</v>
      </c>
    </row>
    <row r="41" spans="2:4" ht="12.6" thickBot="1" x14ac:dyDescent="0.45">
      <c r="B41" s="60" t="s">
        <v>185</v>
      </c>
      <c r="C41" s="61" t="s">
        <v>241</v>
      </c>
      <c r="D41" s="61" t="s">
        <v>279</v>
      </c>
    </row>
    <row r="42" spans="2:4" x14ac:dyDescent="0.4">
      <c r="B42" s="62" t="s">
        <v>195</v>
      </c>
      <c r="C42" s="63" t="s">
        <v>241</v>
      </c>
      <c r="D42" s="63" t="s">
        <v>280</v>
      </c>
    </row>
    <row r="43" spans="2:4" s="58" customFormat="1" x14ac:dyDescent="0.4">
      <c r="B43" s="64"/>
      <c r="C43" s="65"/>
      <c r="D43" s="65"/>
    </row>
    <row r="44" spans="2:4" s="58" customFormat="1" x14ac:dyDescent="0.4">
      <c r="B44" s="64"/>
      <c r="C44" s="65"/>
      <c r="D44" s="65"/>
    </row>
    <row r="45" spans="2:4" s="58" customFormat="1" x14ac:dyDescent="0.4">
      <c r="B45" s="64"/>
      <c r="C45" s="65"/>
      <c r="D45" s="65"/>
    </row>
    <row r="46" spans="2:4" s="58" customFormat="1" x14ac:dyDescent="0.4">
      <c r="B46" s="64"/>
      <c r="C46" s="65"/>
      <c r="D46" s="65"/>
    </row>
    <row r="47" spans="2:4" s="58" customFormat="1" x14ac:dyDescent="0.4">
      <c r="B47" s="64"/>
      <c r="C47" s="65"/>
      <c r="D47" s="65"/>
    </row>
    <row r="48" spans="2:4" s="58" customFormat="1" x14ac:dyDescent="0.4">
      <c r="B48" s="64"/>
      <c r="C48" s="65"/>
      <c r="D48" s="65"/>
    </row>
    <row r="49" spans="2:4" s="58" customFormat="1" x14ac:dyDescent="0.4">
      <c r="B49" s="64"/>
      <c r="C49" s="65"/>
      <c r="D49" s="65"/>
    </row>
    <row r="50" spans="2:4" s="58" customFormat="1" x14ac:dyDescent="0.4">
      <c r="B50" s="64"/>
      <c r="C50" s="65"/>
      <c r="D50" s="65"/>
    </row>
    <row r="51" spans="2:4" s="58" customFormat="1" x14ac:dyDescent="0.4">
      <c r="B51" s="64"/>
      <c r="C51" s="65"/>
      <c r="D51" s="65"/>
    </row>
    <row r="52" spans="2:4" s="58" customFormat="1" x14ac:dyDescent="0.4">
      <c r="B52" s="64"/>
      <c r="C52" s="65"/>
      <c r="D52" s="65"/>
    </row>
    <row r="53" spans="2:4" s="58" customFormat="1" x14ac:dyDescent="0.4">
      <c r="B53" s="64"/>
      <c r="C53" s="65"/>
      <c r="D53" s="65"/>
    </row>
    <row r="54" spans="2:4" s="58" customFormat="1" x14ac:dyDescent="0.4">
      <c r="B54" s="64"/>
      <c r="C54" s="65"/>
      <c r="D54" s="65"/>
    </row>
    <row r="55" spans="2:4" s="58" customFormat="1" x14ac:dyDescent="0.4">
      <c r="B55" s="64"/>
      <c r="C55" s="65"/>
      <c r="D55" s="65"/>
    </row>
    <row r="56" spans="2:4" s="58" customFormat="1" x14ac:dyDescent="0.4">
      <c r="B56" s="64"/>
      <c r="C56" s="65"/>
      <c r="D56" s="65"/>
    </row>
    <row r="57" spans="2:4" s="58" customFormat="1" x14ac:dyDescent="0.4">
      <c r="B57" s="64"/>
      <c r="C57" s="65"/>
      <c r="D57" s="65"/>
    </row>
    <row r="58" spans="2:4" s="58" customFormat="1" x14ac:dyDescent="0.4">
      <c r="B58" s="64"/>
      <c r="C58" s="65"/>
      <c r="D58" s="65"/>
    </row>
    <row r="59" spans="2:4" s="58" customFormat="1" x14ac:dyDescent="0.4">
      <c r="B59" s="64"/>
      <c r="C59" s="65"/>
      <c r="D59" s="65"/>
    </row>
    <row r="60" spans="2:4" s="58" customFormat="1" x14ac:dyDescent="0.4">
      <c r="B60" s="64"/>
      <c r="C60" s="65"/>
      <c r="D60" s="65"/>
    </row>
    <row r="61" spans="2:4" s="58" customFormat="1" x14ac:dyDescent="0.4">
      <c r="B61" s="64"/>
      <c r="C61" s="65"/>
      <c r="D61" s="65"/>
    </row>
    <row r="62" spans="2:4" s="58" customFormat="1" x14ac:dyDescent="0.4">
      <c r="B62" s="64"/>
      <c r="C62" s="65"/>
      <c r="D62" s="65"/>
    </row>
    <row r="63" spans="2:4" s="58" customFormat="1" x14ac:dyDescent="0.4">
      <c r="B63" s="64"/>
      <c r="C63" s="65"/>
      <c r="D63" s="65"/>
    </row>
    <row r="64" spans="2:4" s="58" customFormat="1" x14ac:dyDescent="0.4">
      <c r="B64" s="64"/>
      <c r="C64" s="65"/>
      <c r="D64" s="65"/>
    </row>
    <row r="65" spans="2:4" s="58" customFormat="1" x14ac:dyDescent="0.4">
      <c r="B65" s="64"/>
      <c r="C65" s="65"/>
      <c r="D65" s="65"/>
    </row>
    <row r="66" spans="2:4" s="58" customFormat="1" x14ac:dyDescent="0.4">
      <c r="B66" s="64"/>
      <c r="C66" s="65"/>
      <c r="D66" s="65"/>
    </row>
    <row r="67" spans="2:4" s="58" customFormat="1" x14ac:dyDescent="0.4">
      <c r="B67" s="64"/>
      <c r="C67" s="65"/>
      <c r="D67" s="65"/>
    </row>
    <row r="68" spans="2:4" s="58" customFormat="1" x14ac:dyDescent="0.4">
      <c r="B68" s="64"/>
      <c r="C68" s="65"/>
      <c r="D68" s="65"/>
    </row>
    <row r="69" spans="2:4" s="58" customFormat="1" x14ac:dyDescent="0.4">
      <c r="B69" s="64"/>
      <c r="C69" s="65"/>
      <c r="D69" s="65"/>
    </row>
    <row r="70" spans="2:4" s="58" customFormat="1" x14ac:dyDescent="0.4">
      <c r="B70" s="64"/>
      <c r="C70" s="65"/>
      <c r="D70" s="65"/>
    </row>
    <row r="71" spans="2:4" s="58" customFormat="1" x14ac:dyDescent="0.4">
      <c r="B71" s="64"/>
      <c r="C71" s="65"/>
      <c r="D71" s="65"/>
    </row>
    <row r="72" spans="2:4" s="58" customFormat="1" x14ac:dyDescent="0.4">
      <c r="B72" s="64"/>
      <c r="C72" s="65"/>
      <c r="D72" s="65"/>
    </row>
    <row r="73" spans="2:4" s="58" customFormat="1" x14ac:dyDescent="0.4">
      <c r="B73" s="64"/>
      <c r="C73" s="65"/>
      <c r="D73" s="65"/>
    </row>
    <row r="74" spans="2:4" s="58" customFormat="1" x14ac:dyDescent="0.4">
      <c r="B74" s="64"/>
      <c r="C74" s="65"/>
      <c r="D74" s="65"/>
    </row>
    <row r="75" spans="2:4" s="58" customFormat="1" x14ac:dyDescent="0.4">
      <c r="B75" s="64"/>
      <c r="C75" s="65"/>
      <c r="D75" s="65"/>
    </row>
    <row r="76" spans="2:4" s="58" customFormat="1" x14ac:dyDescent="0.4">
      <c r="B76" s="64"/>
      <c r="C76" s="65"/>
      <c r="D76" s="65"/>
    </row>
    <row r="77" spans="2:4" s="58" customFormat="1" x14ac:dyDescent="0.4">
      <c r="B77" s="64"/>
      <c r="C77" s="65"/>
      <c r="D77" s="65"/>
    </row>
    <row r="78" spans="2:4" s="58" customFormat="1" x14ac:dyDescent="0.4">
      <c r="B78" s="64"/>
      <c r="C78" s="65"/>
      <c r="D78" s="65"/>
    </row>
    <row r="79" spans="2:4" s="58" customFormat="1" x14ac:dyDescent="0.4">
      <c r="B79" s="64"/>
      <c r="C79" s="65"/>
      <c r="D79" s="65"/>
    </row>
    <row r="80" spans="2:4" s="58" customFormat="1" x14ac:dyDescent="0.4">
      <c r="B80" s="64"/>
      <c r="C80" s="65"/>
      <c r="D80" s="65"/>
    </row>
    <row r="81" spans="2:4" s="58" customFormat="1" x14ac:dyDescent="0.4">
      <c r="B81" s="64"/>
      <c r="C81" s="65"/>
      <c r="D81" s="65"/>
    </row>
    <row r="82" spans="2:4" s="58" customFormat="1" x14ac:dyDescent="0.4">
      <c r="B82" s="64"/>
      <c r="C82" s="65"/>
      <c r="D82" s="65"/>
    </row>
    <row r="83" spans="2:4" s="58" customFormat="1" x14ac:dyDescent="0.4">
      <c r="B83" s="64"/>
      <c r="C83" s="65"/>
      <c r="D83" s="65"/>
    </row>
    <row r="84" spans="2:4" s="58" customFormat="1" x14ac:dyDescent="0.4">
      <c r="B84" s="64"/>
      <c r="C84" s="65"/>
      <c r="D84" s="65"/>
    </row>
    <row r="85" spans="2:4" s="58" customFormat="1" x14ac:dyDescent="0.4">
      <c r="B85" s="64"/>
      <c r="C85" s="65"/>
      <c r="D85" s="65"/>
    </row>
    <row r="86" spans="2:4" s="58" customFormat="1" x14ac:dyDescent="0.4">
      <c r="B86" s="64"/>
      <c r="C86" s="65"/>
      <c r="D86" s="65"/>
    </row>
    <row r="87" spans="2:4" s="58" customFormat="1" x14ac:dyDescent="0.4">
      <c r="B87" s="64"/>
      <c r="C87" s="65"/>
      <c r="D87" s="65"/>
    </row>
    <row r="88" spans="2:4" s="58" customFormat="1" x14ac:dyDescent="0.4">
      <c r="B88" s="64"/>
      <c r="C88" s="65"/>
      <c r="D88" s="65"/>
    </row>
    <row r="89" spans="2:4" s="58" customFormat="1" x14ac:dyDescent="0.4">
      <c r="B89" s="64"/>
      <c r="C89" s="65"/>
      <c r="D89" s="65"/>
    </row>
    <row r="90" spans="2:4" s="58" customFormat="1" x14ac:dyDescent="0.4">
      <c r="B90" s="64"/>
      <c r="C90" s="65"/>
      <c r="D90" s="65"/>
    </row>
    <row r="91" spans="2:4" s="58" customFormat="1" x14ac:dyDescent="0.4">
      <c r="B91" s="64"/>
      <c r="C91" s="65"/>
      <c r="D91" s="65"/>
    </row>
    <row r="92" spans="2:4" s="58" customFormat="1" x14ac:dyDescent="0.4">
      <c r="B92" s="64"/>
      <c r="C92" s="65"/>
      <c r="D92" s="65"/>
    </row>
    <row r="93" spans="2:4" s="58" customFormat="1" x14ac:dyDescent="0.4">
      <c r="B93" s="64"/>
      <c r="C93" s="65"/>
      <c r="D93" s="65"/>
    </row>
    <row r="94" spans="2:4" s="58" customFormat="1" x14ac:dyDescent="0.4">
      <c r="B94" s="64"/>
      <c r="C94" s="65"/>
      <c r="D94" s="65"/>
    </row>
    <row r="95" spans="2:4" s="58" customFormat="1" x14ac:dyDescent="0.4">
      <c r="B95" s="64"/>
      <c r="C95" s="65"/>
      <c r="D95" s="65"/>
    </row>
    <row r="96" spans="2:4" s="58" customFormat="1" x14ac:dyDescent="0.4">
      <c r="B96" s="64"/>
      <c r="C96" s="65"/>
      <c r="D96" s="65"/>
    </row>
    <row r="97" spans="2:4" s="58" customFormat="1" x14ac:dyDescent="0.4">
      <c r="B97" s="64"/>
      <c r="C97" s="65"/>
      <c r="D97" s="65"/>
    </row>
    <row r="98" spans="2:4" s="58" customFormat="1" x14ac:dyDescent="0.4">
      <c r="B98" s="64"/>
      <c r="C98" s="65"/>
      <c r="D98" s="65"/>
    </row>
    <row r="99" spans="2:4" s="58" customFormat="1" x14ac:dyDescent="0.4">
      <c r="B99" s="64"/>
      <c r="C99" s="65"/>
      <c r="D99" s="65"/>
    </row>
    <row r="100" spans="2:4" s="58" customFormat="1" x14ac:dyDescent="0.4">
      <c r="B100" s="64"/>
      <c r="C100" s="65"/>
      <c r="D100" s="65"/>
    </row>
    <row r="101" spans="2:4" s="58" customFormat="1" x14ac:dyDescent="0.4">
      <c r="B101" s="64"/>
      <c r="C101" s="65"/>
      <c r="D101" s="65"/>
    </row>
    <row r="102" spans="2:4" s="58" customFormat="1" x14ac:dyDescent="0.4">
      <c r="B102" s="64"/>
      <c r="C102" s="65"/>
      <c r="D102" s="65"/>
    </row>
    <row r="103" spans="2:4" s="58" customFormat="1" x14ac:dyDescent="0.4">
      <c r="B103" s="64"/>
      <c r="C103" s="65"/>
      <c r="D103" s="65"/>
    </row>
    <row r="104" spans="2:4" s="58" customFormat="1" x14ac:dyDescent="0.4">
      <c r="B104" s="64"/>
      <c r="C104" s="65"/>
      <c r="D104" s="65"/>
    </row>
    <row r="105" spans="2:4" s="58" customFormat="1" x14ac:dyDescent="0.4">
      <c r="B105" s="64"/>
      <c r="C105" s="65"/>
      <c r="D105" s="65"/>
    </row>
    <row r="106" spans="2:4" s="58" customFormat="1" x14ac:dyDescent="0.4">
      <c r="B106" s="64"/>
      <c r="C106" s="65"/>
      <c r="D106" s="65"/>
    </row>
    <row r="107" spans="2:4" s="58" customFormat="1" x14ac:dyDescent="0.4">
      <c r="B107" s="64"/>
      <c r="C107" s="65"/>
      <c r="D107" s="65"/>
    </row>
    <row r="108" spans="2:4" s="58" customFormat="1" x14ac:dyDescent="0.4">
      <c r="B108" s="64"/>
      <c r="C108" s="65"/>
      <c r="D108" s="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8"/>
  <sheetViews>
    <sheetView workbookViewId="0">
      <selection activeCell="B4" sqref="B4"/>
    </sheetView>
  </sheetViews>
  <sheetFormatPr defaultColWidth="9.15625" defaultRowHeight="12.3" x14ac:dyDescent="0.4"/>
  <cols>
    <col min="1" max="1" width="9.5234375" style="49" bestFit="1" customWidth="1"/>
    <col min="2" max="2" width="92.7890625" style="50" customWidth="1"/>
    <col min="3" max="3" width="13.5234375" style="49" customWidth="1"/>
    <col min="4" max="4" width="15.7890625" style="49" customWidth="1"/>
    <col min="5" max="16384" width="9.15625" style="49"/>
  </cols>
  <sheetData>
    <row r="1" spans="1:4" ht="24.6" x14ac:dyDescent="0.4">
      <c r="A1" s="56" t="s">
        <v>325</v>
      </c>
      <c r="B1" s="55" t="s">
        <v>281</v>
      </c>
    </row>
    <row r="2" spans="1:4" ht="12.6" thickBot="1" x14ac:dyDescent="0.45"/>
    <row r="3" spans="1:4" ht="24.9" thickBot="1" x14ac:dyDescent="0.45">
      <c r="B3" s="59" t="s">
        <v>214</v>
      </c>
      <c r="C3" s="52" t="s">
        <v>235</v>
      </c>
      <c r="D3" s="52" t="s">
        <v>236</v>
      </c>
    </row>
    <row r="4" spans="1:4" ht="15" thickBot="1" x14ac:dyDescent="0.45">
      <c r="B4" s="53" t="s">
        <v>33</v>
      </c>
      <c r="C4" s="54" t="s">
        <v>237</v>
      </c>
      <c r="D4" s="54" t="s">
        <v>284</v>
      </c>
    </row>
    <row r="5" spans="1:4" ht="15" thickBot="1" x14ac:dyDescent="0.45">
      <c r="B5" s="53" t="s">
        <v>28</v>
      </c>
      <c r="C5" s="54" t="s">
        <v>237</v>
      </c>
      <c r="D5" s="54" t="s">
        <v>285</v>
      </c>
    </row>
    <row r="6" spans="1:4" ht="15" thickBot="1" x14ac:dyDescent="0.45">
      <c r="B6" s="53" t="s">
        <v>12</v>
      </c>
      <c r="C6" s="54" t="s">
        <v>237</v>
      </c>
      <c r="D6" s="54" t="s">
        <v>286</v>
      </c>
    </row>
    <row r="7" spans="1:4" ht="15" thickBot="1" x14ac:dyDescent="0.45">
      <c r="B7" s="53" t="s">
        <v>31</v>
      </c>
      <c r="C7" s="54" t="s">
        <v>237</v>
      </c>
      <c r="D7" s="54" t="s">
        <v>287</v>
      </c>
    </row>
    <row r="8" spans="1:4" ht="15" thickBot="1" x14ac:dyDescent="0.45">
      <c r="B8" s="53" t="s">
        <v>30</v>
      </c>
      <c r="C8" s="54" t="s">
        <v>237</v>
      </c>
      <c r="D8" s="54" t="s">
        <v>288</v>
      </c>
    </row>
    <row r="9" spans="1:4" ht="15" thickBot="1" x14ac:dyDescent="0.45">
      <c r="B9" s="53" t="s">
        <v>24</v>
      </c>
      <c r="C9" s="54" t="s">
        <v>237</v>
      </c>
      <c r="D9" s="54" t="s">
        <v>289</v>
      </c>
    </row>
    <row r="10" spans="1:4" ht="15" thickBot="1" x14ac:dyDescent="0.45">
      <c r="B10" s="53" t="s">
        <v>23</v>
      </c>
      <c r="C10" s="54" t="s">
        <v>237</v>
      </c>
      <c r="D10" s="54" t="s">
        <v>290</v>
      </c>
    </row>
    <row r="11" spans="1:4" ht="15" thickBot="1" x14ac:dyDescent="0.45">
      <c r="B11" s="53" t="s">
        <v>219</v>
      </c>
      <c r="C11" s="54" t="s">
        <v>237</v>
      </c>
      <c r="D11" s="54" t="s">
        <v>291</v>
      </c>
    </row>
    <row r="12" spans="1:4" ht="15" thickBot="1" x14ac:dyDescent="0.45">
      <c r="B12" s="53" t="s">
        <v>44</v>
      </c>
      <c r="C12" s="54" t="s">
        <v>238</v>
      </c>
      <c r="D12" s="54" t="s">
        <v>292</v>
      </c>
    </row>
    <row r="13" spans="1:4" ht="15" thickBot="1" x14ac:dyDescent="0.45">
      <c r="B13" s="53" t="s">
        <v>282</v>
      </c>
      <c r="C13" s="54" t="s">
        <v>239</v>
      </c>
      <c r="D13" s="54" t="s">
        <v>293</v>
      </c>
    </row>
    <row r="14" spans="1:4" ht="15" thickBot="1" x14ac:dyDescent="0.45">
      <c r="B14" s="53" t="s">
        <v>109</v>
      </c>
      <c r="C14" s="54" t="s">
        <v>239</v>
      </c>
      <c r="D14" s="54" t="s">
        <v>294</v>
      </c>
    </row>
    <row r="15" spans="1:4" ht="15" thickBot="1" x14ac:dyDescent="0.45">
      <c r="B15" s="53" t="s">
        <v>283</v>
      </c>
      <c r="C15" s="54" t="s">
        <v>239</v>
      </c>
      <c r="D15" s="54" t="s">
        <v>295</v>
      </c>
    </row>
    <row r="16" spans="1:4" ht="15" thickBot="1" x14ac:dyDescent="0.45">
      <c r="B16" s="53" t="s">
        <v>231</v>
      </c>
      <c r="C16" s="54" t="s">
        <v>239</v>
      </c>
      <c r="D16" s="54" t="s">
        <v>296</v>
      </c>
    </row>
    <row r="17" spans="2:4" ht="15" thickBot="1" x14ac:dyDescent="0.45">
      <c r="B17" s="53" t="s">
        <v>34</v>
      </c>
      <c r="C17" s="54" t="s">
        <v>239</v>
      </c>
      <c r="D17" s="54" t="s">
        <v>297</v>
      </c>
    </row>
    <row r="18" spans="2:4" ht="15" thickBot="1" x14ac:dyDescent="0.45">
      <c r="B18" s="53" t="s">
        <v>116</v>
      </c>
      <c r="C18" s="54" t="s">
        <v>241</v>
      </c>
      <c r="D18" s="54" t="s">
        <v>298</v>
      </c>
    </row>
    <row r="19" spans="2:4" ht="15" thickBot="1" x14ac:dyDescent="0.45">
      <c r="B19" s="53" t="s">
        <v>125</v>
      </c>
      <c r="C19" s="54" t="s">
        <v>241</v>
      </c>
      <c r="D19" s="54" t="s">
        <v>299</v>
      </c>
    </row>
    <row r="20" spans="2:4" ht="15" thickBot="1" x14ac:dyDescent="0.45">
      <c r="B20" s="53" t="s">
        <v>127</v>
      </c>
      <c r="C20" s="54" t="s">
        <v>241</v>
      </c>
      <c r="D20" s="54" t="s">
        <v>300</v>
      </c>
    </row>
    <row r="21" spans="2:4" ht="15" thickBot="1" x14ac:dyDescent="0.45">
      <c r="B21" s="53" t="s">
        <v>128</v>
      </c>
      <c r="C21" s="54" t="s">
        <v>241</v>
      </c>
      <c r="D21" s="54" t="s">
        <v>301</v>
      </c>
    </row>
    <row r="22" spans="2:4" ht="15" thickBot="1" x14ac:dyDescent="0.45">
      <c r="B22" s="53" t="s">
        <v>129</v>
      </c>
      <c r="C22" s="54" t="s">
        <v>241</v>
      </c>
      <c r="D22" s="54" t="s">
        <v>302</v>
      </c>
    </row>
    <row r="23" spans="2:4" ht="15" thickBot="1" x14ac:dyDescent="0.45">
      <c r="B23" s="53" t="s">
        <v>131</v>
      </c>
      <c r="C23" s="54" t="s">
        <v>241</v>
      </c>
      <c r="D23" s="54" t="s">
        <v>303</v>
      </c>
    </row>
    <row r="24" spans="2:4" ht="15" thickBot="1" x14ac:dyDescent="0.45">
      <c r="B24" s="53" t="s">
        <v>132</v>
      </c>
      <c r="C24" s="54" t="s">
        <v>241</v>
      </c>
      <c r="D24" s="54" t="s">
        <v>304</v>
      </c>
    </row>
    <row r="25" spans="2:4" ht="15" thickBot="1" x14ac:dyDescent="0.45">
      <c r="B25" s="53" t="s">
        <v>133</v>
      </c>
      <c r="C25" s="54" t="s">
        <v>241</v>
      </c>
      <c r="D25" s="54" t="s">
        <v>305</v>
      </c>
    </row>
    <row r="26" spans="2:4" ht="15" thickBot="1" x14ac:dyDescent="0.45">
      <c r="B26" s="53" t="s">
        <v>134</v>
      </c>
      <c r="C26" s="54" t="s">
        <v>241</v>
      </c>
      <c r="D26" s="54" t="s">
        <v>306</v>
      </c>
    </row>
    <row r="27" spans="2:4" ht="15" thickBot="1" x14ac:dyDescent="0.45">
      <c r="B27" s="53" t="s">
        <v>135</v>
      </c>
      <c r="C27" s="54" t="s">
        <v>241</v>
      </c>
      <c r="D27" s="54" t="s">
        <v>307</v>
      </c>
    </row>
    <row r="28" spans="2:4" ht="15" thickBot="1" x14ac:dyDescent="0.45">
      <c r="B28" s="53" t="s">
        <v>138</v>
      </c>
      <c r="C28" s="54" t="s">
        <v>241</v>
      </c>
      <c r="D28" s="54" t="s">
        <v>308</v>
      </c>
    </row>
    <row r="29" spans="2:4" ht="15" thickBot="1" x14ac:dyDescent="0.45">
      <c r="B29" s="53" t="s">
        <v>146</v>
      </c>
      <c r="C29" s="54" t="s">
        <v>241</v>
      </c>
      <c r="D29" s="54" t="s">
        <v>309</v>
      </c>
    </row>
    <row r="30" spans="2:4" ht="15" thickBot="1" x14ac:dyDescent="0.45">
      <c r="B30" s="53" t="s">
        <v>148</v>
      </c>
      <c r="C30" s="54" t="s">
        <v>241</v>
      </c>
      <c r="D30" s="54" t="s">
        <v>310</v>
      </c>
    </row>
    <row r="31" spans="2:4" ht="15" thickBot="1" x14ac:dyDescent="0.45">
      <c r="B31" s="53" t="s">
        <v>151</v>
      </c>
      <c r="C31" s="54" t="s">
        <v>241</v>
      </c>
      <c r="D31" s="54" t="s">
        <v>311</v>
      </c>
    </row>
    <row r="32" spans="2:4" ht="15" thickBot="1" x14ac:dyDescent="0.45">
      <c r="B32" s="53" t="s">
        <v>162</v>
      </c>
      <c r="C32" s="54" t="s">
        <v>241</v>
      </c>
      <c r="D32" s="54" t="s">
        <v>312</v>
      </c>
    </row>
    <row r="33" spans="2:4" ht="15" thickBot="1" x14ac:dyDescent="0.45">
      <c r="B33" s="53" t="s">
        <v>164</v>
      </c>
      <c r="C33" s="54" t="s">
        <v>241</v>
      </c>
      <c r="D33" s="54" t="s">
        <v>313</v>
      </c>
    </row>
    <row r="34" spans="2:4" ht="15" thickBot="1" x14ac:dyDescent="0.45">
      <c r="B34" s="53" t="s">
        <v>165</v>
      </c>
      <c r="C34" s="54" t="s">
        <v>241</v>
      </c>
      <c r="D34" s="54" t="s">
        <v>314</v>
      </c>
    </row>
    <row r="35" spans="2:4" ht="15" thickBot="1" x14ac:dyDescent="0.45">
      <c r="B35" s="53" t="s">
        <v>167</v>
      </c>
      <c r="C35" s="54" t="s">
        <v>241</v>
      </c>
      <c r="D35" s="54" t="s">
        <v>315</v>
      </c>
    </row>
    <row r="36" spans="2:4" ht="15" thickBot="1" x14ac:dyDescent="0.45">
      <c r="B36" s="53" t="s">
        <v>170</v>
      </c>
      <c r="C36" s="54" t="s">
        <v>241</v>
      </c>
      <c r="D36" s="54" t="s">
        <v>316</v>
      </c>
    </row>
    <row r="37" spans="2:4" ht="15" thickBot="1" x14ac:dyDescent="0.45">
      <c r="B37" s="53" t="s">
        <v>175</v>
      </c>
      <c r="C37" s="54" t="s">
        <v>241</v>
      </c>
      <c r="D37" s="54" t="s">
        <v>317</v>
      </c>
    </row>
    <row r="38" spans="2:4" ht="15" thickBot="1" x14ac:dyDescent="0.45">
      <c r="B38" s="53" t="s">
        <v>176</v>
      </c>
      <c r="C38" s="54" t="s">
        <v>241</v>
      </c>
      <c r="D38" s="54" t="s">
        <v>318</v>
      </c>
    </row>
    <row r="39" spans="2:4" ht="15" thickBot="1" x14ac:dyDescent="0.45">
      <c r="B39" s="53" t="s">
        <v>178</v>
      </c>
      <c r="C39" s="54" t="s">
        <v>241</v>
      </c>
      <c r="D39" s="54" t="s">
        <v>319</v>
      </c>
    </row>
    <row r="40" spans="2:4" ht="15" thickBot="1" x14ac:dyDescent="0.45">
      <c r="B40" s="53" t="s">
        <v>180</v>
      </c>
      <c r="C40" s="54" t="s">
        <v>241</v>
      </c>
      <c r="D40" s="54" t="s">
        <v>320</v>
      </c>
    </row>
    <row r="41" spans="2:4" ht="15" thickBot="1" x14ac:dyDescent="0.45">
      <c r="B41" s="53" t="s">
        <v>184</v>
      </c>
      <c r="C41" s="54" t="s">
        <v>241</v>
      </c>
      <c r="D41" s="54" t="s">
        <v>321</v>
      </c>
    </row>
    <row r="42" spans="2:4" ht="15" thickBot="1" x14ac:dyDescent="0.45">
      <c r="B42" s="53" t="s">
        <v>185</v>
      </c>
      <c r="C42" s="54" t="s">
        <v>241</v>
      </c>
      <c r="D42" s="54" t="s">
        <v>322</v>
      </c>
    </row>
    <row r="43" spans="2:4" s="58" customFormat="1" ht="15" thickBot="1" x14ac:dyDescent="0.45">
      <c r="B43" s="53" t="s">
        <v>195</v>
      </c>
      <c r="C43" s="54" t="s">
        <v>241</v>
      </c>
      <c r="D43" s="54" t="s">
        <v>323</v>
      </c>
    </row>
    <row r="44" spans="2:4" s="58" customFormat="1" x14ac:dyDescent="0.4">
      <c r="B44" s="64"/>
      <c r="C44" s="65"/>
      <c r="D44" s="65"/>
    </row>
    <row r="45" spans="2:4" s="58" customFormat="1" x14ac:dyDescent="0.4">
      <c r="B45" s="64"/>
      <c r="C45" s="65"/>
      <c r="D45" s="65"/>
    </row>
    <row r="46" spans="2:4" s="58" customFormat="1" x14ac:dyDescent="0.4">
      <c r="B46" s="64"/>
      <c r="C46" s="65"/>
      <c r="D46" s="65"/>
    </row>
    <row r="47" spans="2:4" s="58" customFormat="1" x14ac:dyDescent="0.4">
      <c r="B47" s="64"/>
      <c r="C47" s="65"/>
      <c r="D47" s="65"/>
    </row>
    <row r="48" spans="2:4" s="58" customFormat="1" x14ac:dyDescent="0.4">
      <c r="B48" s="64"/>
      <c r="C48" s="65"/>
      <c r="D48" s="65"/>
    </row>
    <row r="49" spans="2:4" s="58" customFormat="1" x14ac:dyDescent="0.4">
      <c r="B49" s="64"/>
      <c r="C49" s="65"/>
      <c r="D49" s="65"/>
    </row>
    <row r="50" spans="2:4" s="58" customFormat="1" x14ac:dyDescent="0.4">
      <c r="B50" s="64"/>
      <c r="C50" s="65"/>
      <c r="D50" s="65"/>
    </row>
    <row r="51" spans="2:4" s="58" customFormat="1" x14ac:dyDescent="0.4">
      <c r="B51" s="64"/>
      <c r="C51" s="65"/>
      <c r="D51" s="65"/>
    </row>
    <row r="52" spans="2:4" s="58" customFormat="1" x14ac:dyDescent="0.4">
      <c r="B52" s="64"/>
      <c r="C52" s="65"/>
      <c r="D52" s="65"/>
    </row>
    <row r="53" spans="2:4" s="58" customFormat="1" x14ac:dyDescent="0.4">
      <c r="B53" s="64"/>
      <c r="C53" s="65"/>
      <c r="D53" s="65"/>
    </row>
    <row r="54" spans="2:4" s="58" customFormat="1" x14ac:dyDescent="0.4">
      <c r="B54" s="64"/>
      <c r="C54" s="65"/>
      <c r="D54" s="65"/>
    </row>
    <row r="55" spans="2:4" s="58" customFormat="1" x14ac:dyDescent="0.4">
      <c r="B55" s="64"/>
      <c r="C55" s="65"/>
      <c r="D55" s="65"/>
    </row>
    <row r="56" spans="2:4" s="58" customFormat="1" x14ac:dyDescent="0.4">
      <c r="B56" s="64"/>
      <c r="C56" s="65"/>
      <c r="D56" s="65"/>
    </row>
    <row r="57" spans="2:4" s="58" customFormat="1" x14ac:dyDescent="0.4">
      <c r="B57" s="64"/>
      <c r="C57" s="65"/>
      <c r="D57" s="65"/>
    </row>
    <row r="58" spans="2:4" s="58" customFormat="1" x14ac:dyDescent="0.4">
      <c r="B58" s="64"/>
      <c r="C58" s="65"/>
      <c r="D58" s="65"/>
    </row>
    <row r="59" spans="2:4" s="58" customFormat="1" x14ac:dyDescent="0.4">
      <c r="B59" s="64"/>
      <c r="C59" s="65"/>
      <c r="D59" s="65"/>
    </row>
    <row r="60" spans="2:4" s="58" customFormat="1" x14ac:dyDescent="0.4">
      <c r="B60" s="64"/>
      <c r="C60" s="65"/>
      <c r="D60" s="65"/>
    </row>
    <row r="61" spans="2:4" s="58" customFormat="1" x14ac:dyDescent="0.4">
      <c r="B61" s="64"/>
      <c r="C61" s="65"/>
      <c r="D61" s="65"/>
    </row>
    <row r="62" spans="2:4" s="58" customFormat="1" x14ac:dyDescent="0.4">
      <c r="B62" s="64"/>
      <c r="C62" s="65"/>
      <c r="D62" s="65"/>
    </row>
    <row r="63" spans="2:4" s="58" customFormat="1" x14ac:dyDescent="0.4">
      <c r="B63" s="64"/>
      <c r="C63" s="65"/>
      <c r="D63" s="65"/>
    </row>
    <row r="64" spans="2:4" s="58" customFormat="1" x14ac:dyDescent="0.4">
      <c r="B64" s="64"/>
      <c r="C64" s="65"/>
      <c r="D64" s="65"/>
    </row>
    <row r="65" spans="2:4" s="58" customFormat="1" x14ac:dyDescent="0.4">
      <c r="B65" s="64"/>
      <c r="C65" s="65"/>
      <c r="D65" s="65"/>
    </row>
    <row r="66" spans="2:4" s="58" customFormat="1" x14ac:dyDescent="0.4">
      <c r="B66" s="64"/>
      <c r="C66" s="65"/>
      <c r="D66" s="65"/>
    </row>
    <row r="67" spans="2:4" s="58" customFormat="1" x14ac:dyDescent="0.4">
      <c r="B67" s="64"/>
      <c r="C67" s="65"/>
      <c r="D67" s="65"/>
    </row>
    <row r="68" spans="2:4" s="58" customFormat="1" x14ac:dyDescent="0.4">
      <c r="B68" s="64"/>
      <c r="C68" s="65"/>
      <c r="D68" s="65"/>
    </row>
    <row r="69" spans="2:4" s="58" customFormat="1" x14ac:dyDescent="0.4">
      <c r="B69" s="64"/>
      <c r="C69" s="65"/>
      <c r="D69" s="65"/>
    </row>
    <row r="70" spans="2:4" s="58" customFormat="1" x14ac:dyDescent="0.4">
      <c r="B70" s="64"/>
      <c r="C70" s="65"/>
      <c r="D70" s="65"/>
    </row>
    <row r="71" spans="2:4" s="58" customFormat="1" x14ac:dyDescent="0.4">
      <c r="B71" s="64"/>
      <c r="C71" s="65"/>
      <c r="D71" s="65"/>
    </row>
    <row r="72" spans="2:4" s="58" customFormat="1" x14ac:dyDescent="0.4">
      <c r="B72" s="64"/>
      <c r="C72" s="65"/>
      <c r="D72" s="65"/>
    </row>
    <row r="73" spans="2:4" s="58" customFormat="1" x14ac:dyDescent="0.4">
      <c r="B73" s="64"/>
      <c r="C73" s="65"/>
      <c r="D73" s="65"/>
    </row>
    <row r="74" spans="2:4" s="58" customFormat="1" x14ac:dyDescent="0.4">
      <c r="B74" s="64"/>
      <c r="C74" s="65"/>
      <c r="D74" s="65"/>
    </row>
    <row r="75" spans="2:4" s="58" customFormat="1" x14ac:dyDescent="0.4">
      <c r="B75" s="64"/>
      <c r="C75" s="65"/>
      <c r="D75" s="65"/>
    </row>
    <row r="76" spans="2:4" s="58" customFormat="1" x14ac:dyDescent="0.4">
      <c r="B76" s="64"/>
      <c r="C76" s="65"/>
      <c r="D76" s="65"/>
    </row>
    <row r="77" spans="2:4" s="58" customFormat="1" x14ac:dyDescent="0.4">
      <c r="B77" s="64"/>
      <c r="C77" s="65"/>
      <c r="D77" s="65"/>
    </row>
    <row r="78" spans="2:4" s="58" customFormat="1" x14ac:dyDescent="0.4">
      <c r="B78" s="64"/>
      <c r="C78" s="65"/>
      <c r="D78" s="65"/>
    </row>
    <row r="79" spans="2:4" s="58" customFormat="1" x14ac:dyDescent="0.4">
      <c r="B79" s="64"/>
      <c r="C79" s="65"/>
      <c r="D79" s="65"/>
    </row>
    <row r="80" spans="2:4" s="58" customFormat="1" x14ac:dyDescent="0.4">
      <c r="B80" s="64"/>
      <c r="C80" s="65"/>
      <c r="D80" s="65"/>
    </row>
    <row r="81" spans="2:4" s="58" customFormat="1" x14ac:dyDescent="0.4">
      <c r="B81" s="64"/>
      <c r="C81" s="65"/>
      <c r="D81" s="65"/>
    </row>
    <row r="82" spans="2:4" s="58" customFormat="1" x14ac:dyDescent="0.4">
      <c r="B82" s="64"/>
      <c r="C82" s="65"/>
      <c r="D82" s="65"/>
    </row>
    <row r="83" spans="2:4" s="58" customFormat="1" x14ac:dyDescent="0.4">
      <c r="B83" s="64"/>
      <c r="C83" s="65"/>
      <c r="D83" s="65"/>
    </row>
    <row r="84" spans="2:4" s="58" customFormat="1" x14ac:dyDescent="0.4">
      <c r="B84" s="64"/>
      <c r="C84" s="65"/>
      <c r="D84" s="65"/>
    </row>
    <row r="85" spans="2:4" s="58" customFormat="1" x14ac:dyDescent="0.4">
      <c r="B85" s="64"/>
      <c r="C85" s="65"/>
      <c r="D85" s="65"/>
    </row>
    <row r="86" spans="2:4" s="58" customFormat="1" x14ac:dyDescent="0.4">
      <c r="B86" s="64"/>
      <c r="C86" s="65"/>
      <c r="D86" s="65"/>
    </row>
    <row r="87" spans="2:4" s="58" customFormat="1" x14ac:dyDescent="0.4">
      <c r="B87" s="64"/>
      <c r="C87" s="65"/>
      <c r="D87" s="65"/>
    </row>
    <row r="88" spans="2:4" s="58" customFormat="1" x14ac:dyDescent="0.4">
      <c r="B88" s="64"/>
      <c r="C88" s="65"/>
      <c r="D88" s="65"/>
    </row>
    <row r="89" spans="2:4" s="58" customFormat="1" x14ac:dyDescent="0.4">
      <c r="B89" s="64"/>
      <c r="C89" s="65"/>
      <c r="D89" s="65"/>
    </row>
    <row r="90" spans="2:4" s="58" customFormat="1" x14ac:dyDescent="0.4">
      <c r="B90" s="64"/>
      <c r="C90" s="65"/>
      <c r="D90" s="65"/>
    </row>
    <row r="91" spans="2:4" s="58" customFormat="1" x14ac:dyDescent="0.4">
      <c r="B91" s="64"/>
      <c r="C91" s="65"/>
      <c r="D91" s="65"/>
    </row>
    <row r="92" spans="2:4" s="58" customFormat="1" x14ac:dyDescent="0.4">
      <c r="B92" s="64"/>
      <c r="C92" s="65"/>
      <c r="D92" s="65"/>
    </row>
    <row r="93" spans="2:4" s="58" customFormat="1" x14ac:dyDescent="0.4">
      <c r="B93" s="64"/>
      <c r="C93" s="65"/>
      <c r="D93" s="65"/>
    </row>
    <row r="94" spans="2:4" s="58" customFormat="1" x14ac:dyDescent="0.4">
      <c r="B94" s="64"/>
      <c r="C94" s="65"/>
      <c r="D94" s="65"/>
    </row>
    <row r="95" spans="2:4" s="58" customFormat="1" x14ac:dyDescent="0.4">
      <c r="B95" s="64"/>
      <c r="C95" s="65"/>
      <c r="D95" s="65"/>
    </row>
    <row r="96" spans="2:4" s="58" customFormat="1" x14ac:dyDescent="0.4">
      <c r="B96" s="64"/>
      <c r="C96" s="65"/>
      <c r="D96" s="65"/>
    </row>
    <row r="97" spans="2:4" s="58" customFormat="1" x14ac:dyDescent="0.4">
      <c r="B97" s="64"/>
      <c r="C97" s="65"/>
      <c r="D97" s="65"/>
    </row>
    <row r="98" spans="2:4" s="58" customFormat="1" x14ac:dyDescent="0.4">
      <c r="B98" s="64"/>
      <c r="C98" s="65"/>
      <c r="D98" s="65"/>
    </row>
    <row r="99" spans="2:4" s="58" customFormat="1" x14ac:dyDescent="0.4">
      <c r="B99" s="64"/>
      <c r="C99" s="65"/>
      <c r="D99" s="65"/>
    </row>
    <row r="100" spans="2:4" s="58" customFormat="1" x14ac:dyDescent="0.4">
      <c r="B100" s="64"/>
      <c r="C100" s="65"/>
      <c r="D100" s="65"/>
    </row>
    <row r="101" spans="2:4" s="58" customFormat="1" x14ac:dyDescent="0.4">
      <c r="B101" s="64"/>
      <c r="C101" s="65"/>
      <c r="D101" s="65"/>
    </row>
    <row r="102" spans="2:4" s="58" customFormat="1" x14ac:dyDescent="0.4">
      <c r="B102" s="64"/>
      <c r="C102" s="65"/>
      <c r="D102" s="65"/>
    </row>
    <row r="103" spans="2:4" s="58" customFormat="1" x14ac:dyDescent="0.4">
      <c r="B103" s="64"/>
      <c r="C103" s="65"/>
      <c r="D103" s="65"/>
    </row>
    <row r="104" spans="2:4" s="58" customFormat="1" x14ac:dyDescent="0.4">
      <c r="B104" s="64"/>
      <c r="C104" s="65"/>
      <c r="D104" s="65"/>
    </row>
    <row r="105" spans="2:4" s="58" customFormat="1" x14ac:dyDescent="0.4">
      <c r="B105" s="64"/>
      <c r="C105" s="65"/>
      <c r="D105" s="65"/>
    </row>
    <row r="106" spans="2:4" s="58" customFormat="1" x14ac:dyDescent="0.4">
      <c r="B106" s="64"/>
      <c r="C106" s="65"/>
      <c r="D106" s="65"/>
    </row>
    <row r="107" spans="2:4" s="58" customFormat="1" x14ac:dyDescent="0.4">
      <c r="B107" s="64"/>
      <c r="C107" s="65"/>
      <c r="D107" s="65"/>
    </row>
    <row r="108" spans="2:4" s="58" customFormat="1" x14ac:dyDescent="0.4">
      <c r="B108" s="64"/>
      <c r="C108" s="65"/>
      <c r="D108" s="6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
  <sheetViews>
    <sheetView tabSelected="1" zoomScaleNormal="100" workbookViewId="0">
      <selection activeCell="F11" sqref="F11"/>
    </sheetView>
  </sheetViews>
  <sheetFormatPr defaultColWidth="8.7890625" defaultRowHeight="12.3" x14ac:dyDescent="0.4"/>
  <cols>
    <col min="1" max="1" width="8.7890625" style="49"/>
    <col min="2" max="2" width="22.15625" style="49" customWidth="1"/>
    <col min="3" max="3" width="9.7890625" style="49" bestFit="1" customWidth="1"/>
    <col min="4" max="4" width="4.5234375" style="49" bestFit="1" customWidth="1"/>
    <col min="5" max="5" width="17.47265625" style="49" bestFit="1" customWidth="1"/>
    <col min="6" max="7" width="18.47265625" style="49" bestFit="1" customWidth="1"/>
    <col min="8" max="8" width="24.734375" style="49" bestFit="1" customWidth="1"/>
    <col min="9" max="9" width="33.26171875" style="49" customWidth="1"/>
    <col min="10" max="16384" width="8.7890625" style="49"/>
  </cols>
  <sheetData>
    <row r="1" spans="1:9" ht="59.5" customHeight="1" x14ac:dyDescent="0.4">
      <c r="A1" s="56" t="s">
        <v>373</v>
      </c>
      <c r="B1" s="88" t="s">
        <v>374</v>
      </c>
      <c r="C1" s="88"/>
      <c r="D1" s="88"/>
      <c r="E1" s="88"/>
      <c r="F1" s="88"/>
      <c r="G1" s="88"/>
      <c r="H1" s="88"/>
    </row>
    <row r="3" spans="1:9" x14ac:dyDescent="0.4">
      <c r="B3" s="66"/>
      <c r="C3" s="66"/>
      <c r="D3" s="67" t="s">
        <v>335</v>
      </c>
      <c r="E3" s="83" t="s">
        <v>336</v>
      </c>
      <c r="F3" s="84"/>
      <c r="G3" s="85"/>
      <c r="H3" s="86" t="s">
        <v>337</v>
      </c>
      <c r="I3" s="86" t="s">
        <v>375</v>
      </c>
    </row>
    <row r="4" spans="1:9" x14ac:dyDescent="0.4">
      <c r="B4" s="68" t="s">
        <v>338</v>
      </c>
      <c r="C4" s="68" t="s">
        <v>339</v>
      </c>
      <c r="D4" s="69" t="s">
        <v>340</v>
      </c>
      <c r="E4" s="70" t="s">
        <v>341</v>
      </c>
      <c r="F4" s="66" t="s">
        <v>342</v>
      </c>
      <c r="G4" s="71" t="s">
        <v>343</v>
      </c>
      <c r="H4" s="87"/>
      <c r="I4" s="87"/>
    </row>
    <row r="5" spans="1:9" x14ac:dyDescent="0.4">
      <c r="B5" s="72" t="s">
        <v>1</v>
      </c>
      <c r="C5" s="72" t="s">
        <v>344</v>
      </c>
      <c r="D5" s="72" t="s">
        <v>345</v>
      </c>
      <c r="E5" s="73" t="s">
        <v>345</v>
      </c>
      <c r="F5" s="74" t="s">
        <v>345</v>
      </c>
      <c r="G5" s="75" t="s">
        <v>345</v>
      </c>
      <c r="H5" s="72"/>
      <c r="I5" s="72"/>
    </row>
    <row r="6" spans="1:9" x14ac:dyDescent="0.4">
      <c r="B6" s="76"/>
      <c r="C6" s="76" t="s">
        <v>346</v>
      </c>
      <c r="D6" s="76" t="s">
        <v>345</v>
      </c>
      <c r="E6" s="77" t="s">
        <v>345</v>
      </c>
      <c r="F6" s="78" t="s">
        <v>345</v>
      </c>
      <c r="G6" s="79" t="s">
        <v>345</v>
      </c>
      <c r="H6" s="76"/>
      <c r="I6" s="82"/>
    </row>
    <row r="7" spans="1:9" x14ac:dyDescent="0.4">
      <c r="B7" s="72" t="s">
        <v>2</v>
      </c>
      <c r="C7" s="72" t="s">
        <v>344</v>
      </c>
      <c r="D7" s="72" t="s">
        <v>345</v>
      </c>
      <c r="E7" s="73" t="s">
        <v>345</v>
      </c>
      <c r="F7" s="74" t="s">
        <v>345</v>
      </c>
      <c r="G7" s="75" t="s">
        <v>345</v>
      </c>
      <c r="H7" s="72"/>
      <c r="I7" s="82"/>
    </row>
    <row r="8" spans="1:9" x14ac:dyDescent="0.4">
      <c r="B8" s="76"/>
      <c r="C8" s="76" t="s">
        <v>346</v>
      </c>
      <c r="D8" s="76" t="s">
        <v>345</v>
      </c>
      <c r="E8" s="77" t="s">
        <v>345</v>
      </c>
      <c r="F8" s="78" t="s">
        <v>345</v>
      </c>
      <c r="G8" s="79" t="s">
        <v>345</v>
      </c>
      <c r="H8" s="76"/>
      <c r="I8" s="82"/>
    </row>
    <row r="9" spans="1:9" x14ac:dyDescent="0.4">
      <c r="B9" s="72" t="s">
        <v>3</v>
      </c>
      <c r="C9" s="72" t="s">
        <v>344</v>
      </c>
      <c r="D9" s="72" t="s">
        <v>345</v>
      </c>
      <c r="E9" s="73" t="s">
        <v>345</v>
      </c>
      <c r="F9" s="74" t="s">
        <v>345</v>
      </c>
      <c r="G9" s="75" t="s">
        <v>345</v>
      </c>
      <c r="H9" s="72"/>
      <c r="I9" s="82"/>
    </row>
    <row r="10" spans="1:9" x14ac:dyDescent="0.4">
      <c r="B10" s="76"/>
      <c r="C10" s="76" t="s">
        <v>346</v>
      </c>
      <c r="D10" s="76" t="s">
        <v>345</v>
      </c>
      <c r="E10" s="77" t="s">
        <v>345</v>
      </c>
      <c r="F10" s="78" t="s">
        <v>345</v>
      </c>
      <c r="G10" s="79" t="s">
        <v>345</v>
      </c>
      <c r="H10" s="76"/>
      <c r="I10" s="82"/>
    </row>
    <row r="11" spans="1:9" ht="55.15" customHeight="1" x14ac:dyDescent="0.4">
      <c r="B11" s="72" t="s">
        <v>4</v>
      </c>
      <c r="C11" s="72" t="s">
        <v>344</v>
      </c>
      <c r="D11" s="72" t="s">
        <v>345</v>
      </c>
      <c r="E11" s="73" t="s">
        <v>347</v>
      </c>
      <c r="F11" s="74" t="s">
        <v>348</v>
      </c>
      <c r="G11" s="75" t="s">
        <v>349</v>
      </c>
      <c r="H11" s="72" t="s">
        <v>350</v>
      </c>
      <c r="I11" s="72"/>
    </row>
    <row r="12" spans="1:9" ht="55.15" customHeight="1" x14ac:dyDescent="0.4">
      <c r="B12" s="76"/>
      <c r="C12" s="76" t="s">
        <v>346</v>
      </c>
      <c r="D12" s="76" t="s">
        <v>345</v>
      </c>
      <c r="E12" s="80" t="s">
        <v>351</v>
      </c>
      <c r="F12" s="78" t="s">
        <v>352</v>
      </c>
      <c r="G12" s="79" t="s">
        <v>353</v>
      </c>
      <c r="H12" s="76" t="s">
        <v>354</v>
      </c>
      <c r="I12" s="76"/>
    </row>
    <row r="13" spans="1:9" ht="55.15" customHeight="1" x14ac:dyDescent="0.4">
      <c r="B13" s="72" t="s">
        <v>5</v>
      </c>
      <c r="C13" s="72" t="s">
        <v>344</v>
      </c>
      <c r="D13" s="72" t="s">
        <v>345</v>
      </c>
      <c r="E13" s="73" t="s">
        <v>355</v>
      </c>
      <c r="F13" s="74" t="s">
        <v>356</v>
      </c>
      <c r="G13" s="75" t="s">
        <v>357</v>
      </c>
      <c r="H13" s="72" t="s">
        <v>358</v>
      </c>
      <c r="I13" s="72"/>
    </row>
    <row r="14" spans="1:9" ht="55.15" customHeight="1" x14ac:dyDescent="0.4">
      <c r="B14" s="76"/>
      <c r="C14" s="76" t="s">
        <v>346</v>
      </c>
      <c r="D14" s="76" t="s">
        <v>345</v>
      </c>
      <c r="E14" s="77" t="s">
        <v>345</v>
      </c>
      <c r="F14" s="78" t="s">
        <v>345</v>
      </c>
      <c r="G14" s="79" t="s">
        <v>345</v>
      </c>
      <c r="H14" s="76"/>
      <c r="I14" s="76"/>
    </row>
    <row r="15" spans="1:9" x14ac:dyDescent="0.4">
      <c r="B15" s="72" t="s">
        <v>7</v>
      </c>
      <c r="C15" s="72" t="s">
        <v>344</v>
      </c>
      <c r="D15" s="72" t="s">
        <v>345</v>
      </c>
      <c r="E15" s="73" t="s">
        <v>345</v>
      </c>
      <c r="F15" s="74" t="s">
        <v>345</v>
      </c>
      <c r="G15" s="75" t="s">
        <v>345</v>
      </c>
      <c r="H15" s="72"/>
      <c r="I15" s="82"/>
    </row>
    <row r="16" spans="1:9" x14ac:dyDescent="0.4">
      <c r="B16" s="76"/>
      <c r="C16" s="76" t="s">
        <v>346</v>
      </c>
      <c r="D16" s="76" t="s">
        <v>345</v>
      </c>
      <c r="E16" s="77" t="s">
        <v>345</v>
      </c>
      <c r="F16" s="78" t="s">
        <v>345</v>
      </c>
      <c r="G16" s="79" t="s">
        <v>345</v>
      </c>
      <c r="H16" s="76"/>
      <c r="I16" s="82"/>
    </row>
    <row r="17" spans="2:9" ht="55.15" customHeight="1" x14ac:dyDescent="0.4">
      <c r="B17" s="72" t="s">
        <v>6</v>
      </c>
      <c r="C17" s="72" t="s">
        <v>344</v>
      </c>
      <c r="D17" s="72" t="s">
        <v>345</v>
      </c>
      <c r="E17" s="73" t="s">
        <v>359</v>
      </c>
      <c r="F17" s="74" t="s">
        <v>360</v>
      </c>
      <c r="G17" s="75" t="s">
        <v>361</v>
      </c>
      <c r="H17" s="72" t="s">
        <v>362</v>
      </c>
      <c r="I17" s="72"/>
    </row>
    <row r="18" spans="2:9" ht="55.15" customHeight="1" x14ac:dyDescent="0.4">
      <c r="B18" s="76"/>
      <c r="C18" s="76" t="s">
        <v>346</v>
      </c>
      <c r="D18" s="76" t="s">
        <v>345</v>
      </c>
      <c r="E18" s="77" t="s">
        <v>363</v>
      </c>
      <c r="F18" s="78" t="s">
        <v>364</v>
      </c>
      <c r="G18" s="79" t="s">
        <v>365</v>
      </c>
      <c r="H18" s="76" t="s">
        <v>366</v>
      </c>
      <c r="I18" s="76"/>
    </row>
    <row r="19" spans="2:9" x14ac:dyDescent="0.4">
      <c r="B19" s="72" t="s">
        <v>9</v>
      </c>
      <c r="C19" s="72" t="s">
        <v>344</v>
      </c>
      <c r="D19" s="72" t="s">
        <v>345</v>
      </c>
      <c r="E19" s="73" t="s">
        <v>345</v>
      </c>
      <c r="F19" s="74" t="s">
        <v>345</v>
      </c>
      <c r="G19" s="75" t="s">
        <v>345</v>
      </c>
      <c r="H19" s="72"/>
      <c r="I19" s="82"/>
    </row>
    <row r="20" spans="2:9" x14ac:dyDescent="0.4">
      <c r="B20" s="76"/>
      <c r="C20" s="76" t="s">
        <v>346</v>
      </c>
      <c r="D20" s="76" t="s">
        <v>345</v>
      </c>
      <c r="E20" s="77" t="s">
        <v>345</v>
      </c>
      <c r="F20" s="78" t="s">
        <v>345</v>
      </c>
      <c r="G20" s="79" t="s">
        <v>345</v>
      </c>
      <c r="H20" s="76"/>
      <c r="I20" s="82"/>
    </row>
    <row r="21" spans="2:9" ht="55.15" customHeight="1" x14ac:dyDescent="0.4">
      <c r="B21" s="72" t="s">
        <v>8</v>
      </c>
      <c r="C21" s="72" t="s">
        <v>344</v>
      </c>
      <c r="D21" s="72" t="s">
        <v>345</v>
      </c>
      <c r="E21" s="81" t="s">
        <v>367</v>
      </c>
      <c r="F21" s="74" t="s">
        <v>368</v>
      </c>
      <c r="G21" s="75" t="s">
        <v>369</v>
      </c>
      <c r="H21" s="72" t="s">
        <v>370</v>
      </c>
      <c r="I21" s="72"/>
    </row>
    <row r="22" spans="2:9" ht="55.15" customHeight="1" x14ac:dyDescent="0.4">
      <c r="B22" s="76"/>
      <c r="C22" s="76" t="s">
        <v>346</v>
      </c>
      <c r="D22" s="76" t="s">
        <v>345</v>
      </c>
      <c r="E22" s="77" t="s">
        <v>345</v>
      </c>
      <c r="F22" s="78" t="s">
        <v>345</v>
      </c>
      <c r="G22" s="79" t="s">
        <v>345</v>
      </c>
      <c r="H22" s="76"/>
      <c r="I22" s="76"/>
    </row>
    <row r="23" spans="2:9" x14ac:dyDescent="0.4">
      <c r="B23" s="72" t="s">
        <v>371</v>
      </c>
      <c r="C23" s="72" t="s">
        <v>344</v>
      </c>
      <c r="D23" s="72" t="s">
        <v>345</v>
      </c>
      <c r="E23" s="73" t="s">
        <v>345</v>
      </c>
      <c r="F23" s="74" t="s">
        <v>345</v>
      </c>
      <c r="G23" s="75" t="s">
        <v>345</v>
      </c>
      <c r="H23" s="72"/>
      <c r="I23" s="82"/>
    </row>
    <row r="24" spans="2:9" x14ac:dyDescent="0.4">
      <c r="B24" s="76"/>
      <c r="C24" s="76" t="s">
        <v>346</v>
      </c>
      <c r="D24" s="76" t="s">
        <v>345</v>
      </c>
      <c r="E24" s="77" t="s">
        <v>345</v>
      </c>
      <c r="F24" s="78" t="s">
        <v>345</v>
      </c>
      <c r="G24" s="79" t="s">
        <v>345</v>
      </c>
      <c r="H24" s="76"/>
      <c r="I24" s="82"/>
    </row>
    <row r="25" spans="2:9" x14ac:dyDescent="0.4">
      <c r="B25" s="72" t="s">
        <v>372</v>
      </c>
      <c r="C25" s="72" t="s">
        <v>344</v>
      </c>
      <c r="D25" s="72" t="s">
        <v>345</v>
      </c>
      <c r="E25" s="73" t="s">
        <v>345</v>
      </c>
      <c r="F25" s="74" t="s">
        <v>345</v>
      </c>
      <c r="G25" s="75" t="s">
        <v>345</v>
      </c>
      <c r="H25" s="72"/>
      <c r="I25" s="82"/>
    </row>
    <row r="26" spans="2:9" x14ac:dyDescent="0.4">
      <c r="B26" s="76"/>
      <c r="C26" s="76" t="s">
        <v>346</v>
      </c>
      <c r="D26" s="76" t="s">
        <v>345</v>
      </c>
      <c r="E26" s="77" t="s">
        <v>345</v>
      </c>
      <c r="F26" s="78" t="s">
        <v>345</v>
      </c>
      <c r="G26" s="79" t="s">
        <v>345</v>
      </c>
      <c r="H26" s="76"/>
      <c r="I26" s="76"/>
    </row>
  </sheetData>
  <mergeCells count="4">
    <mergeCell ref="E3:G3"/>
    <mergeCell ref="H3:H4"/>
    <mergeCell ref="I3:I4"/>
    <mergeCell ref="B1:H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S1</vt:lpstr>
      <vt:lpstr>Table S2</vt:lpstr>
      <vt:lpstr>Table S3</vt:lpstr>
      <vt:lpstr>Table S4</vt:lpstr>
      <vt:lpstr>Table S5</vt:lpstr>
      <vt:lpstr>Table S6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2021-07-10T08:40:51Z</dcterms:modified>
</cp:coreProperties>
</file>