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Lab\Gandy rules manuscript\Sup_Data\SuppData_table_2\"/>
    </mc:Choice>
  </mc:AlternateContent>
  <bookViews>
    <workbookView xWindow="0" yWindow="180" windowWidth="25170" windowHeight="11730"/>
  </bookViews>
  <sheets>
    <sheet name="Scores" sheetId="1" r:id="rId1"/>
    <sheet name="Parameters for scoring" sheetId="2" r:id="rId2"/>
  </sheets>
  <definedNames>
    <definedName name="_xlnm._FilterDatabase" localSheetId="0" hidden="1">Scores!$AB$3:$AB$402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4" i="1" l="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3" i="1"/>
  <c r="V4" i="1" l="1"/>
  <c r="V5" i="1"/>
  <c r="V6" i="1"/>
  <c r="V7" i="1"/>
  <c r="V8" i="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3" i="1"/>
  <c r="A402" i="1" l="1"/>
  <c r="A401" i="1"/>
  <c r="A400" i="1"/>
  <c r="A399" i="1"/>
  <c r="A398" i="1"/>
  <c r="A397" i="1"/>
  <c r="A396" i="1"/>
  <c r="A395" i="1"/>
  <c r="A394" i="1"/>
  <c r="A393" i="1"/>
  <c r="A392" i="1"/>
  <c r="A391" i="1"/>
  <c r="A390" i="1"/>
  <c r="A389" i="1"/>
  <c r="A388" i="1"/>
  <c r="A387" i="1"/>
  <c r="A386" i="1"/>
  <c r="A385" i="1"/>
  <c r="A384" i="1"/>
  <c r="A383" i="1"/>
  <c r="A382" i="1"/>
  <c r="A381" i="1"/>
  <c r="A380" i="1"/>
  <c r="A379" i="1"/>
  <c r="A378" i="1"/>
  <c r="A377" i="1"/>
  <c r="A376" i="1"/>
  <c r="A375" i="1"/>
  <c r="A374" i="1"/>
  <c r="A373" i="1"/>
  <c r="A372" i="1"/>
  <c r="A371" i="1"/>
  <c r="A370" i="1"/>
  <c r="A369" i="1"/>
  <c r="A368" i="1"/>
  <c r="A367" i="1"/>
  <c r="A366" i="1"/>
  <c r="A365" i="1"/>
  <c r="A364" i="1"/>
  <c r="A363" i="1"/>
  <c r="A362" i="1"/>
  <c r="A361" i="1"/>
  <c r="A360" i="1"/>
  <c r="A359" i="1"/>
  <c r="A358" i="1"/>
  <c r="A357" i="1"/>
  <c r="A356" i="1"/>
  <c r="A355" i="1"/>
  <c r="A354" i="1"/>
  <c r="A353" i="1"/>
  <c r="A352" i="1"/>
  <c r="A351" i="1"/>
  <c r="A350" i="1"/>
  <c r="A349" i="1"/>
  <c r="A348" i="1"/>
  <c r="A347" i="1"/>
  <c r="A346" i="1"/>
  <c r="A345" i="1"/>
  <c r="A344" i="1"/>
  <c r="A343" i="1"/>
  <c r="A342" i="1"/>
  <c r="A341" i="1"/>
  <c r="A340" i="1"/>
  <c r="A339" i="1"/>
  <c r="A338" i="1"/>
  <c r="A337" i="1"/>
  <c r="A336" i="1"/>
  <c r="A335" i="1"/>
  <c r="A334" i="1"/>
  <c r="A333" i="1"/>
  <c r="A332" i="1"/>
  <c r="A331" i="1"/>
  <c r="A330" i="1"/>
  <c r="A329" i="1"/>
  <c r="A328" i="1"/>
  <c r="A327" i="1"/>
  <c r="A326" i="1"/>
  <c r="A325"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W4" i="1" l="1"/>
  <c r="X4" i="1"/>
  <c r="Y4" i="1"/>
  <c r="W5" i="1"/>
  <c r="X5" i="1"/>
  <c r="Y5" i="1"/>
  <c r="W6" i="1"/>
  <c r="X6" i="1"/>
  <c r="Y6" i="1"/>
  <c r="W7" i="1"/>
  <c r="X7" i="1"/>
  <c r="Y7" i="1"/>
  <c r="W8" i="1"/>
  <c r="X8" i="1"/>
  <c r="Y8" i="1"/>
  <c r="W9" i="1"/>
  <c r="X9" i="1"/>
  <c r="Y9" i="1"/>
  <c r="W10" i="1"/>
  <c r="X10" i="1"/>
  <c r="Y10" i="1"/>
  <c r="W11" i="1"/>
  <c r="X11" i="1"/>
  <c r="Y11" i="1"/>
  <c r="W12" i="1"/>
  <c r="X12" i="1"/>
  <c r="Y12" i="1"/>
  <c r="W13" i="1"/>
  <c r="X13" i="1"/>
  <c r="Y13" i="1"/>
  <c r="W14" i="1"/>
  <c r="X14" i="1"/>
  <c r="Y14" i="1"/>
  <c r="W15" i="1"/>
  <c r="X15" i="1"/>
  <c r="Y15" i="1"/>
  <c r="W16" i="1"/>
  <c r="X16" i="1"/>
  <c r="Y16" i="1"/>
  <c r="W17" i="1"/>
  <c r="X17" i="1"/>
  <c r="Y17" i="1"/>
  <c r="W18" i="1"/>
  <c r="X18" i="1"/>
  <c r="Y18" i="1"/>
  <c r="W19" i="1"/>
  <c r="X19" i="1"/>
  <c r="Y19" i="1"/>
  <c r="W20" i="1"/>
  <c r="X20" i="1"/>
  <c r="Y20" i="1"/>
  <c r="W21" i="1"/>
  <c r="X21" i="1"/>
  <c r="Y21" i="1"/>
  <c r="W22" i="1"/>
  <c r="X22" i="1"/>
  <c r="Y22" i="1"/>
  <c r="W23" i="1"/>
  <c r="X23" i="1"/>
  <c r="Y23" i="1"/>
  <c r="W24" i="1"/>
  <c r="X24" i="1"/>
  <c r="Y24" i="1"/>
  <c r="W25" i="1"/>
  <c r="X25" i="1"/>
  <c r="Y25" i="1"/>
  <c r="W26" i="1"/>
  <c r="X26" i="1"/>
  <c r="Y26" i="1"/>
  <c r="W27" i="1"/>
  <c r="X27" i="1"/>
  <c r="Y27" i="1"/>
  <c r="W28" i="1"/>
  <c r="X28" i="1"/>
  <c r="Y28" i="1"/>
  <c r="W29" i="1"/>
  <c r="X29" i="1"/>
  <c r="Y29" i="1"/>
  <c r="W30" i="1"/>
  <c r="X30" i="1"/>
  <c r="Y30" i="1"/>
  <c r="W31" i="1"/>
  <c r="X31" i="1"/>
  <c r="Y31" i="1"/>
  <c r="W32" i="1"/>
  <c r="X32" i="1"/>
  <c r="Y32" i="1"/>
  <c r="W33" i="1"/>
  <c r="X33" i="1"/>
  <c r="Y33" i="1"/>
  <c r="W34" i="1"/>
  <c r="X34" i="1"/>
  <c r="Y34" i="1"/>
  <c r="W35" i="1"/>
  <c r="X35" i="1"/>
  <c r="Y35" i="1"/>
  <c r="W36" i="1"/>
  <c r="X36" i="1"/>
  <c r="Y36" i="1"/>
  <c r="W37" i="1"/>
  <c r="X37" i="1"/>
  <c r="Y37" i="1"/>
  <c r="W38" i="1"/>
  <c r="X38" i="1"/>
  <c r="Y38" i="1"/>
  <c r="W39" i="1"/>
  <c r="X39" i="1"/>
  <c r="Y39" i="1"/>
  <c r="W40" i="1"/>
  <c r="X40" i="1"/>
  <c r="Y40" i="1"/>
  <c r="W41" i="1"/>
  <c r="X41" i="1"/>
  <c r="Y41" i="1"/>
  <c r="W42" i="1"/>
  <c r="X42" i="1"/>
  <c r="Y42" i="1"/>
  <c r="W43" i="1"/>
  <c r="X43" i="1"/>
  <c r="Y43" i="1"/>
  <c r="W44" i="1"/>
  <c r="X44" i="1"/>
  <c r="Y44" i="1"/>
  <c r="W45" i="1"/>
  <c r="X45" i="1"/>
  <c r="Y45" i="1"/>
  <c r="W46" i="1"/>
  <c r="X46" i="1"/>
  <c r="Y46" i="1"/>
  <c r="W47" i="1"/>
  <c r="X47" i="1"/>
  <c r="Y47" i="1"/>
  <c r="W48" i="1"/>
  <c r="X48" i="1"/>
  <c r="Y48" i="1"/>
  <c r="W49" i="1"/>
  <c r="X49" i="1"/>
  <c r="Y49" i="1"/>
  <c r="W50" i="1"/>
  <c r="X50" i="1"/>
  <c r="Y50" i="1"/>
  <c r="W51" i="1"/>
  <c r="X51" i="1"/>
  <c r="Y51" i="1"/>
  <c r="W52" i="1"/>
  <c r="X52" i="1"/>
  <c r="Y52" i="1"/>
  <c r="W53" i="1"/>
  <c r="X53" i="1"/>
  <c r="Y53" i="1"/>
  <c r="W54" i="1"/>
  <c r="X54" i="1"/>
  <c r="Y54" i="1"/>
  <c r="X3" i="1"/>
  <c r="Y3" i="1"/>
  <c r="W3" i="1"/>
  <c r="P42" i="1" l="1"/>
  <c r="Q42" i="1"/>
  <c r="S42" i="1"/>
  <c r="T42" i="1"/>
  <c r="U42" i="1"/>
  <c r="P43" i="1"/>
  <c r="Q43" i="1"/>
  <c r="S43" i="1"/>
  <c r="T43" i="1"/>
  <c r="U43" i="1"/>
  <c r="P44" i="1"/>
  <c r="Q44" i="1"/>
  <c r="S44" i="1"/>
  <c r="T44" i="1"/>
  <c r="U44" i="1"/>
  <c r="P45" i="1"/>
  <c r="Q45" i="1"/>
  <c r="S45" i="1"/>
  <c r="T45" i="1"/>
  <c r="U45" i="1"/>
  <c r="P46" i="1"/>
  <c r="Q46" i="1"/>
  <c r="S46" i="1"/>
  <c r="T46" i="1"/>
  <c r="U46" i="1"/>
  <c r="P47" i="1"/>
  <c r="Q47" i="1"/>
  <c r="S47" i="1"/>
  <c r="T47" i="1"/>
  <c r="U47" i="1"/>
  <c r="P48" i="1"/>
  <c r="Q48" i="1"/>
  <c r="S48" i="1"/>
  <c r="T48" i="1"/>
  <c r="U48" i="1"/>
  <c r="P49" i="1"/>
  <c r="Q49" i="1"/>
  <c r="S49" i="1"/>
  <c r="T49" i="1"/>
  <c r="U49" i="1"/>
  <c r="P50" i="1"/>
  <c r="Q50" i="1"/>
  <c r="S50" i="1"/>
  <c r="T50" i="1"/>
  <c r="U50" i="1"/>
  <c r="P51" i="1"/>
  <c r="Q51" i="1"/>
  <c r="S51" i="1"/>
  <c r="T51" i="1"/>
  <c r="U51" i="1"/>
  <c r="P52" i="1"/>
  <c r="Q52" i="1"/>
  <c r="S52" i="1"/>
  <c r="T52" i="1"/>
  <c r="U52" i="1"/>
  <c r="P53" i="1"/>
  <c r="Q53" i="1"/>
  <c r="S53" i="1"/>
  <c r="T53" i="1"/>
  <c r="U53" i="1"/>
  <c r="P54" i="1"/>
  <c r="Q54" i="1"/>
  <c r="S54" i="1"/>
  <c r="T54" i="1"/>
  <c r="U54" i="1"/>
  <c r="Z54" i="1" l="1"/>
  <c r="Z46" i="1"/>
  <c r="Z42" i="1"/>
  <c r="Z50" i="1"/>
  <c r="Z52" i="1"/>
  <c r="Z45" i="1"/>
  <c r="Z48" i="1"/>
  <c r="Z44" i="1"/>
  <c r="Z53" i="1"/>
  <c r="Z51" i="1"/>
  <c r="Z49" i="1"/>
  <c r="Z47" i="1"/>
  <c r="Z43" i="1"/>
  <c r="T8" i="1" l="1"/>
  <c r="U3" i="1"/>
  <c r="U4" i="1"/>
  <c r="U5" i="1"/>
  <c r="U6" i="1"/>
  <c r="U7" i="1"/>
  <c r="U8" i="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Q4" i="1" l="1"/>
  <c r="Q5" i="1"/>
  <c r="Q6" i="1"/>
  <c r="Q7" i="1"/>
  <c r="Q8" i="1"/>
  <c r="Q20" i="1"/>
  <c r="Q19" i="1"/>
  <c r="Q10" i="1"/>
  <c r="Q11" i="1"/>
  <c r="Q12" i="1"/>
  <c r="Q13" i="1"/>
  <c r="Q21" i="1"/>
  <c r="Q22" i="1"/>
  <c r="Q14" i="1"/>
  <c r="Q23" i="1"/>
  <c r="Q24" i="1"/>
  <c r="Q25" i="1"/>
  <c r="Q15" i="1"/>
  <c r="Q26" i="1"/>
  <c r="Q27" i="1"/>
  <c r="Q28" i="1"/>
  <c r="Q29" i="1"/>
  <c r="Q30" i="1"/>
  <c r="Q31" i="1"/>
  <c r="Q9" i="1"/>
  <c r="Q17" i="1"/>
  <c r="Q16" i="1"/>
  <c r="Q18" i="1"/>
  <c r="Q32" i="1"/>
  <c r="Q33" i="1"/>
  <c r="Q34" i="1"/>
  <c r="Q35" i="1"/>
  <c r="Q36" i="1"/>
  <c r="Q37" i="1"/>
  <c r="Q38" i="1"/>
  <c r="Q39" i="1"/>
  <c r="Q40" i="1"/>
  <c r="Q41" i="1"/>
  <c r="Q3" i="1"/>
  <c r="P4" i="1" l="1"/>
  <c r="P5" i="1"/>
  <c r="P6" i="1"/>
  <c r="P7" i="1"/>
  <c r="P8" i="1"/>
  <c r="P20" i="1"/>
  <c r="P19" i="1"/>
  <c r="P10" i="1"/>
  <c r="P11" i="1"/>
  <c r="P12" i="1"/>
  <c r="P13" i="1"/>
  <c r="P21" i="1"/>
  <c r="P22" i="1"/>
  <c r="P14" i="1"/>
  <c r="P23" i="1"/>
  <c r="P24" i="1"/>
  <c r="P25" i="1"/>
  <c r="P15" i="1"/>
  <c r="P26" i="1"/>
  <c r="P27" i="1"/>
  <c r="P28" i="1"/>
  <c r="P29" i="1"/>
  <c r="P30" i="1"/>
  <c r="P31" i="1"/>
  <c r="P9" i="1"/>
  <c r="P17" i="1"/>
  <c r="P16" i="1"/>
  <c r="P18" i="1"/>
  <c r="P32" i="1"/>
  <c r="P33" i="1"/>
  <c r="P34" i="1"/>
  <c r="P35" i="1"/>
  <c r="P36" i="1"/>
  <c r="P37" i="1"/>
  <c r="P38" i="1"/>
  <c r="P39" i="1"/>
  <c r="P40" i="1"/>
  <c r="P41" i="1"/>
  <c r="P3" i="1"/>
  <c r="S3" i="1" l="1"/>
  <c r="T3" i="1"/>
  <c r="T4" i="1"/>
  <c r="T5" i="1"/>
  <c r="T6" i="1"/>
  <c r="T7" i="1"/>
  <c r="T20" i="1"/>
  <c r="T19" i="1"/>
  <c r="T10" i="1"/>
  <c r="T11" i="1"/>
  <c r="T12" i="1"/>
  <c r="T13" i="1"/>
  <c r="T21" i="1"/>
  <c r="T22" i="1"/>
  <c r="T14" i="1"/>
  <c r="T23" i="1"/>
  <c r="T24" i="1"/>
  <c r="T25" i="1"/>
  <c r="T15" i="1"/>
  <c r="T26" i="1"/>
  <c r="T27" i="1"/>
  <c r="T28" i="1"/>
  <c r="T29" i="1"/>
  <c r="T30" i="1"/>
  <c r="T31" i="1"/>
  <c r="T9" i="1"/>
  <c r="T17" i="1"/>
  <c r="T16" i="1"/>
  <c r="T18" i="1"/>
  <c r="T32" i="1"/>
  <c r="T33" i="1"/>
  <c r="T34" i="1"/>
  <c r="T35" i="1"/>
  <c r="T36" i="1"/>
  <c r="T37" i="1"/>
  <c r="T38" i="1"/>
  <c r="T39" i="1"/>
  <c r="T40" i="1"/>
  <c r="T41" i="1"/>
  <c r="S4" i="1"/>
  <c r="S5" i="1"/>
  <c r="S6" i="1"/>
  <c r="Z6" i="1" s="1"/>
  <c r="S7" i="1"/>
  <c r="S8" i="1"/>
  <c r="Z8" i="1" s="1"/>
  <c r="S20" i="1"/>
  <c r="S19" i="1"/>
  <c r="Z19" i="1" s="1"/>
  <c r="S10" i="1"/>
  <c r="S11" i="1"/>
  <c r="S12" i="1"/>
  <c r="S13" i="1"/>
  <c r="S21" i="1"/>
  <c r="S22" i="1"/>
  <c r="S14" i="1"/>
  <c r="S23" i="1"/>
  <c r="Z23" i="1" s="1"/>
  <c r="S24" i="1"/>
  <c r="S25" i="1"/>
  <c r="S15" i="1"/>
  <c r="S26" i="1"/>
  <c r="S27" i="1"/>
  <c r="S28" i="1"/>
  <c r="S29" i="1"/>
  <c r="S30" i="1"/>
  <c r="S31" i="1"/>
  <c r="S9" i="1"/>
  <c r="S17" i="1"/>
  <c r="S16" i="1"/>
  <c r="S18" i="1"/>
  <c r="S32" i="1"/>
  <c r="S33" i="1"/>
  <c r="S34" i="1"/>
  <c r="S35" i="1"/>
  <c r="S36" i="1"/>
  <c r="S37" i="1"/>
  <c r="S38" i="1"/>
  <c r="Z38" i="1" s="1"/>
  <c r="S39" i="1"/>
  <c r="Z39" i="1" s="1"/>
  <c r="S40" i="1"/>
  <c r="S41" i="1"/>
  <c r="Z41" i="1" l="1"/>
  <c r="Z4" i="1"/>
  <c r="Z37" i="1"/>
  <c r="Z33" i="1"/>
  <c r="Z29" i="1"/>
  <c r="Z15" i="1"/>
  <c r="Z14" i="1"/>
  <c r="Z12" i="1"/>
  <c r="Z35" i="1"/>
  <c r="Z18" i="1"/>
  <c r="Z31" i="1"/>
  <c r="Z27" i="1"/>
  <c r="Z24" i="1"/>
  <c r="Z21" i="1"/>
  <c r="Z10" i="1"/>
  <c r="Z16" i="1"/>
  <c r="Z5" i="1"/>
  <c r="Z7" i="1"/>
  <c r="Z17" i="1"/>
  <c r="Z20" i="1"/>
  <c r="Z3" i="1"/>
  <c r="Z40" i="1"/>
  <c r="Z36" i="1"/>
  <c r="Z32" i="1"/>
  <c r="Z9" i="1"/>
  <c r="Z28" i="1"/>
  <c r="Z25" i="1"/>
  <c r="Z22" i="1"/>
  <c r="Z11" i="1"/>
  <c r="Z34" i="1"/>
  <c r="Z30" i="1"/>
  <c r="Z26" i="1"/>
  <c r="Z13" i="1"/>
</calcChain>
</file>

<file path=xl/comments1.xml><?xml version="1.0" encoding="utf-8"?>
<comments xmlns="http://schemas.openxmlformats.org/spreadsheetml/2006/main">
  <authors>
    <author>Windows User</author>
    <author>Michael Gandy</author>
  </authors>
  <commentList>
    <comment ref="A2" authorId="0" shapeId="0">
      <text>
        <r>
          <rPr>
            <b/>
            <sz val="9"/>
            <color indexed="81"/>
            <rFont val="Tahoma"/>
            <family val="2"/>
          </rPr>
          <t>Windows User:</t>
        </r>
        <r>
          <rPr>
            <sz val="9"/>
            <color indexed="81"/>
            <rFont val="Tahoma"/>
            <family val="2"/>
          </rPr>
          <t xml:space="preserve">
Click on a link in this column to display a PNG image of your chosen antimalarial. Images are formatted with the CPK colouring scheme. Hydrogen atoms are hidden except when connected to a non-carbon atom.
Use this command into mol file to convert SMILES structures
</t>
        </r>
        <r>
          <rPr>
            <sz val="10"/>
            <color indexed="81"/>
            <rFont val="Tahoma"/>
            <family val="2"/>
          </rPr>
          <t xml:space="preserve">molconvert -g mol Input.txt -o Input.mol  </t>
        </r>
        <r>
          <rPr>
            <sz val="9"/>
            <color indexed="81"/>
            <rFont val="Tahoma"/>
            <family val="2"/>
          </rPr>
          <t xml:space="preserve">
Then use this command to generate multiple png output files
</t>
        </r>
        <r>
          <rPr>
            <sz val="10"/>
            <color indexed="81"/>
            <rFont val="Tahoma"/>
            <family val="2"/>
          </rPr>
          <t>molconvert png:transbg,scale28 Input.mol -o .png -m</t>
        </r>
      </text>
    </comment>
    <comment ref="B2" authorId="1" shapeId="0">
      <text>
        <r>
          <rPr>
            <b/>
            <sz val="10"/>
            <color indexed="81"/>
            <rFont val="Tahoma"/>
            <family val="2"/>
          </rPr>
          <t>S</t>
        </r>
        <r>
          <rPr>
            <sz val="10"/>
            <color indexed="81"/>
            <rFont val="Tahoma"/>
            <family val="2"/>
          </rPr>
          <t xml:space="preserve">implified </t>
        </r>
        <r>
          <rPr>
            <b/>
            <sz val="10"/>
            <color indexed="81"/>
            <rFont val="Tahoma"/>
            <family val="2"/>
          </rPr>
          <t>M</t>
        </r>
        <r>
          <rPr>
            <sz val="10"/>
            <color indexed="81"/>
            <rFont val="Tahoma"/>
            <family val="2"/>
          </rPr>
          <t>olecular-</t>
        </r>
        <r>
          <rPr>
            <b/>
            <sz val="10"/>
            <color indexed="81"/>
            <rFont val="Tahoma"/>
            <family val="2"/>
          </rPr>
          <t>I</t>
        </r>
        <r>
          <rPr>
            <sz val="10"/>
            <color indexed="81"/>
            <rFont val="Tahoma"/>
            <family val="2"/>
          </rPr>
          <t>nput</t>
        </r>
        <r>
          <rPr>
            <b/>
            <sz val="10"/>
            <color indexed="81"/>
            <rFont val="Tahoma"/>
            <family val="2"/>
          </rPr>
          <t xml:space="preserve"> L</t>
        </r>
        <r>
          <rPr>
            <sz val="10"/>
            <color indexed="81"/>
            <rFont val="Tahoma"/>
            <family val="2"/>
          </rPr>
          <t>ine-</t>
        </r>
        <r>
          <rPr>
            <b/>
            <sz val="10"/>
            <color indexed="81"/>
            <rFont val="Tahoma"/>
            <family val="2"/>
          </rPr>
          <t>E</t>
        </r>
        <r>
          <rPr>
            <sz val="10"/>
            <color indexed="81"/>
            <rFont val="Tahoma"/>
            <family val="2"/>
          </rPr>
          <t xml:space="preserve">ntry </t>
        </r>
        <r>
          <rPr>
            <b/>
            <sz val="10"/>
            <color indexed="81"/>
            <rFont val="Tahoma"/>
            <family val="2"/>
          </rPr>
          <t>S</t>
        </r>
        <r>
          <rPr>
            <sz val="10"/>
            <color indexed="81"/>
            <rFont val="Tahoma"/>
            <family val="2"/>
          </rPr>
          <t xml:space="preserve">ystem (SMILES) is a notation that can be used to represent chemical structures using "strings" of characters. The SMILES strings listed here refer to all fragments of a compound, however only the major fragment was considered when calculating the majority of physico-chemical properties listed here.
SMILES strings corresponding to CAS registry numbers were obtained via an online lookup service using the command below, where "Input.txt" is the name of a text file containing multiple CAS registry numbers, one per line, and "Output.txt" is the name of the file that contains the generated SMILES strings.
</t>
        </r>
        <r>
          <rPr>
            <sz val="11"/>
            <color indexed="81"/>
            <rFont val="Courier New"/>
            <family val="3"/>
          </rPr>
          <t>molconvert -g smiles Input.txt&gt;Output.txt</t>
        </r>
      </text>
    </comment>
    <comment ref="C2" authorId="1" shapeId="0">
      <text>
        <r>
          <rPr>
            <b/>
            <sz val="9"/>
            <color indexed="81"/>
            <rFont val="Tahoma"/>
            <family val="2"/>
          </rPr>
          <t>I</t>
        </r>
        <r>
          <rPr>
            <sz val="9"/>
            <color indexed="81"/>
            <rFont val="Tahoma"/>
            <family val="2"/>
          </rPr>
          <t xml:space="preserve">nternational </t>
        </r>
        <r>
          <rPr>
            <b/>
            <sz val="9"/>
            <color indexed="81"/>
            <rFont val="Tahoma"/>
            <family val="2"/>
          </rPr>
          <t>U</t>
        </r>
        <r>
          <rPr>
            <sz val="9"/>
            <color indexed="81"/>
            <rFont val="Tahoma"/>
            <family val="2"/>
          </rPr>
          <t xml:space="preserve">nion of </t>
        </r>
        <r>
          <rPr>
            <b/>
            <sz val="9"/>
            <color indexed="81"/>
            <rFont val="Tahoma"/>
            <family val="2"/>
          </rPr>
          <t>P</t>
        </r>
        <r>
          <rPr>
            <sz val="9"/>
            <color indexed="81"/>
            <rFont val="Tahoma"/>
            <family val="2"/>
          </rPr>
          <t xml:space="preserve">ure and </t>
        </r>
        <r>
          <rPr>
            <b/>
            <sz val="9"/>
            <color indexed="81"/>
            <rFont val="Tahoma"/>
            <family val="2"/>
          </rPr>
          <t>A</t>
        </r>
        <r>
          <rPr>
            <sz val="9"/>
            <color indexed="81"/>
            <rFont val="Tahoma"/>
            <family val="2"/>
          </rPr>
          <t xml:space="preserve">pplied </t>
        </r>
        <r>
          <rPr>
            <b/>
            <sz val="9"/>
            <color indexed="81"/>
            <rFont val="Tahoma"/>
            <family val="2"/>
          </rPr>
          <t>C</t>
        </r>
        <r>
          <rPr>
            <sz val="9"/>
            <color indexed="81"/>
            <rFont val="Tahoma"/>
            <family val="2"/>
          </rPr>
          <t xml:space="preserve">hemistry (IUPAC) names are systematic names that uniquely and comprehensively describe chemical structures. Please note that italicisation where required (e.g. for locants like </t>
        </r>
        <r>
          <rPr>
            <i/>
            <sz val="9"/>
            <color indexed="81"/>
            <rFont val="Tahoma"/>
            <family val="2"/>
          </rPr>
          <t>N-</t>
        </r>
        <r>
          <rPr>
            <sz val="9"/>
            <color indexed="81"/>
            <rFont val="Tahoma"/>
            <family val="2"/>
          </rPr>
          <t xml:space="preserve">) has not been preserved.
IUPAC names were generated using the command below, where "Input.txt" is the name of a text file containing multiple SMILES strings, one per line, and "Output.txt" contains the results.
</t>
        </r>
        <r>
          <rPr>
            <sz val="11"/>
            <color indexed="81"/>
            <rFont val="Courier New"/>
            <family val="3"/>
          </rPr>
          <t>molconvert -g name -e ..UTF-8 Input.txt&gt;Output.txt</t>
        </r>
      </text>
    </comment>
    <comment ref="D2" authorId="1" shapeId="0">
      <text>
        <r>
          <rPr>
            <sz val="9"/>
            <color indexed="81"/>
            <rFont val="Tahoma"/>
            <family val="2"/>
          </rPr>
          <t xml:space="preserve">Chemical formulas were generated for all fragments using the command below, where "Input.txt" is the name of a text file containing multiple SMILES strings, one per line, and "Output.txt" contains the results.
</t>
        </r>
        <r>
          <rPr>
            <sz val="11"/>
            <color indexed="81"/>
            <rFont val="Courier New"/>
            <family val="3"/>
          </rPr>
          <t>cxcalc -g formula Input.txt&gt;Output.txt</t>
        </r>
      </text>
    </comment>
    <comment ref="E2" authorId="1" shapeId="0">
      <text>
        <r>
          <rPr>
            <sz val="9"/>
            <color indexed="81"/>
            <rFont val="Tahoma"/>
            <family val="2"/>
          </rPr>
          <t xml:space="preserve">Molar mass (in Daltons)
Values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mass &gt;Output.txt</t>
        </r>
      </text>
    </comment>
    <comment ref="F2" authorId="1" shapeId="0">
      <text>
        <r>
          <rPr>
            <sz val="9"/>
            <color indexed="81"/>
            <rFont val="Tahoma"/>
            <family val="2"/>
          </rPr>
          <t>Calculated as the number of non-hydrogen aromatic atoms as a percentage of total non-hydrogen atoms in the major fragment of the compound.</t>
        </r>
      </text>
    </comment>
    <comment ref="G2" authorId="1" shapeId="0">
      <text>
        <r>
          <rPr>
            <sz val="9"/>
            <color indexed="81"/>
            <rFont val="Tahoma"/>
            <family val="2"/>
          </rPr>
          <t xml:space="preserve">Total number of rotatable bonds in the major fragment of the compound. Non-rotatable bonds are bonds that are unsaturated, single bonds connecting hydrogens or terminal atoms, single bonds of amides and sulphonamides, or single bonds connecting two hindered aromatic rings (having at least three ortho substituents).
Counts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rotatablebondcount &gt;Output.txt</t>
        </r>
      </text>
    </comment>
    <comment ref="H2" authorId="1" shapeId="0">
      <text>
        <r>
          <rPr>
            <sz val="9"/>
            <color indexed="81"/>
            <rFont val="Tahoma"/>
            <family val="2"/>
          </rPr>
          <t xml:space="preserve">Total number of hydrogen bond acceptor centres for major protonation state at pH 7.4 of the major fragment of the compound. Only nitrogen and oxygen centres are considered. By way of example, a tertiary aliphatic amine will usually be protonated at neutral pH and in that case the ammonium species is counted as an H-bond donor, but is not counted as an H-bond acceptor.
Counts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acceptorcount --pH 7.4 &gt;Output.txt</t>
        </r>
      </text>
    </comment>
    <comment ref="I2" authorId="1" shapeId="0">
      <text>
        <r>
          <rPr>
            <sz val="9"/>
            <color indexed="81"/>
            <rFont val="Tahoma"/>
            <family val="2"/>
          </rPr>
          <t xml:space="preserve">Total number of hydrogen bond acceptor centres for the major protonation state at pH 7.4 of the major fragment of the compound. Only nitrogen and oxygen centres are considered. By way of example, a carboxylic acid will usually be ionised at neutral pH and in that case the carboxylate group counts for two H-bond acceptors (one for the carbonyl oxygen centre and one for the negatively charged oxide centre), but is not counted as an H-bond donor.
Counts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donorcount --pH 7.4 &gt;Output.txt</t>
        </r>
      </text>
    </comment>
    <comment ref="J2" authorId="1" shapeId="0">
      <text>
        <r>
          <rPr>
            <sz val="9"/>
            <color indexed="81"/>
            <rFont val="Tahoma"/>
            <family val="2"/>
          </rPr>
          <t xml:space="preserve">The </t>
        </r>
        <r>
          <rPr>
            <b/>
            <sz val="9"/>
            <color indexed="81"/>
            <rFont val="Tahoma"/>
            <family val="2"/>
          </rPr>
          <t>T</t>
        </r>
        <r>
          <rPr>
            <sz val="9"/>
            <color indexed="81"/>
            <rFont val="Tahoma"/>
            <family val="2"/>
          </rPr>
          <t xml:space="preserve">opological </t>
        </r>
        <r>
          <rPr>
            <b/>
            <sz val="9"/>
            <color indexed="81"/>
            <rFont val="Tahoma"/>
            <family val="2"/>
          </rPr>
          <t>P</t>
        </r>
        <r>
          <rPr>
            <sz val="9"/>
            <color indexed="81"/>
            <rFont val="Tahoma"/>
            <family val="2"/>
          </rPr>
          <t xml:space="preserve">olar </t>
        </r>
        <r>
          <rPr>
            <b/>
            <sz val="9"/>
            <color indexed="81"/>
            <rFont val="Tahoma"/>
            <family val="2"/>
          </rPr>
          <t>S</t>
        </r>
        <r>
          <rPr>
            <sz val="9"/>
            <color indexed="81"/>
            <rFont val="Tahoma"/>
            <family val="2"/>
          </rPr>
          <t xml:space="preserve">urface </t>
        </r>
        <r>
          <rPr>
            <b/>
            <sz val="9"/>
            <color indexed="81"/>
            <rFont val="Tahoma"/>
            <family val="2"/>
          </rPr>
          <t>A</t>
        </r>
        <r>
          <rPr>
            <sz val="9"/>
            <color indexed="81"/>
            <rFont val="Tahoma"/>
            <family val="2"/>
          </rPr>
          <t xml:space="preserve">rea in square Ångstroms for the major protonation state at pH 7.4 of the major fragment of the compound. Polar surface area refers to the total exposed surface area of all polar atoms (N, O) and any attached hydrogen atoms. Although PSA depends on molecular conformation, the method[1] employed here generates reliable estimates from "2D" input (SMILES strings).
Values were generated using the command below, where "Input.txt" is the name of a text file containing multiple SMILES strings, one per line, and "Output.txt" contains the results.
</t>
        </r>
        <r>
          <rPr>
            <sz val="11"/>
            <color indexed="81"/>
            <rFont val="Courier New"/>
            <family val="3"/>
          </rPr>
          <t xml:space="preserve">molconvert -g smiles -F Input.txt | cxcalc -i SMILES psa --pH 7.4 &gt;Output.txt
</t>
        </r>
        <r>
          <rPr>
            <sz val="9"/>
            <color indexed="81"/>
            <rFont val="Tahoma"/>
            <family val="2"/>
          </rPr>
          <t xml:space="preserve">
[1] Ertl P, Rohde B, Selzer P, </t>
        </r>
        <r>
          <rPr>
            <i/>
            <sz val="9"/>
            <color indexed="81"/>
            <rFont val="Tahoma"/>
            <family val="2"/>
          </rPr>
          <t xml:space="preserve">J. Med. Chem., </t>
        </r>
        <r>
          <rPr>
            <b/>
            <sz val="9"/>
            <color indexed="81"/>
            <rFont val="Tahoma"/>
            <family val="2"/>
          </rPr>
          <t>2000</t>
        </r>
        <r>
          <rPr>
            <sz val="9"/>
            <color indexed="81"/>
            <rFont val="Tahoma"/>
            <family val="2"/>
          </rPr>
          <t xml:space="preserve"> 43, 20, 3714–7</t>
        </r>
      </text>
    </comment>
    <comment ref="K2" authorId="1" shapeId="0">
      <text>
        <r>
          <rPr>
            <sz val="9"/>
            <color indexed="81"/>
            <rFont val="Tahoma"/>
            <family val="2"/>
          </rPr>
          <t xml:space="preserve">The overall charge of the molecule for the major protonation state at pH 7.4 of the major fragment of the compound.
Values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formalcharge --pH 7.4 &gt;Output.txt</t>
        </r>
      </text>
    </comment>
    <comment ref="L2" authorId="1" shapeId="0">
      <text>
        <r>
          <rPr>
            <sz val="9"/>
            <color indexed="81"/>
            <rFont val="Tahoma"/>
            <family val="2"/>
          </rPr>
          <t xml:space="preserve">An estimation of the distribution coefficient (Log </t>
        </r>
        <r>
          <rPr>
            <i/>
            <sz val="9"/>
            <color indexed="81"/>
            <rFont val="Tahoma"/>
            <family val="2"/>
          </rPr>
          <t>D</t>
        </r>
        <r>
          <rPr>
            <sz val="9"/>
            <color indexed="81"/>
            <rFont val="Tahoma"/>
            <family val="2"/>
          </rPr>
          <t xml:space="preserve">) of the major fragment of the compound. For fragments with ionisable centres, the ionisation state at pH 7.4 of the major protonation state is used. Higher values indicate higher lipophilicity. The calculation is performed via cxcalc. The method works by running the ALOGP alogorithm [1] three times, each time using a different training set of Log </t>
        </r>
        <r>
          <rPr>
            <i/>
            <sz val="9"/>
            <color indexed="81"/>
            <rFont val="Tahoma"/>
            <family val="2"/>
          </rPr>
          <t>P</t>
        </r>
        <r>
          <rPr>
            <sz val="9"/>
            <color indexed="81"/>
            <rFont val="Tahoma"/>
            <family val="2"/>
          </rPr>
          <t xml:space="preserve"> data [1–3], and the arithmetic mean value of the results is taken.
Values were generated using the command below, where "Input.txt" is the name of a text file containing multiple SMILES strings, one per line, and "Output.txt" contains the results. "Weights [ratio]" refers to the relative weighting given to data generated by up to four training sets. In order, these are ALOGP, KLOP, PHYSPROP and User-defined. The default setting weighs each calculation made with the first three training sets equally, while the latter was not used.
</t>
        </r>
        <r>
          <rPr>
            <sz val="10"/>
            <color indexed="81"/>
            <rFont val="Courier New"/>
            <family val="3"/>
          </rPr>
          <t xml:space="preserve">molconvert -g smiles -F Input.txt | cxcalc -i SMILES logd --lower 1.4 --upper 13.4 --step 1 --weights 1:1:1:0   --considertautomerization &gt;Output.txt
</t>
        </r>
        <r>
          <rPr>
            <sz val="9"/>
            <color indexed="81"/>
            <rFont val="Tahoma"/>
            <family val="2"/>
          </rPr>
          <t xml:space="preserve">[1] Viswanadhan VN, Ghose AK, Revankar GR, Robins RK, </t>
        </r>
        <r>
          <rPr>
            <i/>
            <sz val="9"/>
            <color indexed="81"/>
            <rFont val="Tahoma"/>
            <family val="2"/>
          </rPr>
          <t>J. Chem. Inf. Comput. Sci.</t>
        </r>
        <r>
          <rPr>
            <sz val="9"/>
            <color indexed="81"/>
            <rFont val="Tahoma"/>
            <family val="2"/>
          </rPr>
          <t xml:space="preserve"> </t>
        </r>
        <r>
          <rPr>
            <b/>
            <sz val="9"/>
            <color indexed="81"/>
            <rFont val="Tahoma"/>
            <family val="2"/>
          </rPr>
          <t>1989,</t>
        </r>
        <r>
          <rPr>
            <sz val="9"/>
            <color indexed="81"/>
            <rFont val="Tahoma"/>
            <family val="2"/>
          </rPr>
          <t xml:space="preserve"> 29, 163–172.
[2] Klopman G, Li Ju-Yun, Wang S, Dimayuga M, </t>
        </r>
        <r>
          <rPr>
            <i/>
            <sz val="9"/>
            <color indexed="81"/>
            <rFont val="Tahoma"/>
            <family val="2"/>
          </rPr>
          <t>J. Chem. Inf. Comput. Sci.</t>
        </r>
        <r>
          <rPr>
            <sz val="9"/>
            <color indexed="81"/>
            <rFont val="Tahoma"/>
            <family val="2"/>
          </rPr>
          <t xml:space="preserve"> </t>
        </r>
        <r>
          <rPr>
            <b/>
            <sz val="9"/>
            <color indexed="81"/>
            <rFont val="Tahoma"/>
            <family val="2"/>
          </rPr>
          <t>1994</t>
        </r>
        <r>
          <rPr>
            <sz val="9"/>
            <color indexed="81"/>
            <rFont val="Tahoma"/>
            <family val="2"/>
          </rPr>
          <t>, 34, 752–781.
[3] PHYSPROP database (Syracuse Research Corporation)</t>
        </r>
      </text>
    </comment>
    <comment ref="M2" authorId="0" shapeId="0">
      <text>
        <r>
          <rPr>
            <b/>
            <sz val="9"/>
            <color indexed="81"/>
            <rFont val="Tahoma"/>
            <family val="2"/>
          </rPr>
          <t>Windows User:</t>
        </r>
        <r>
          <rPr>
            <sz val="9"/>
            <color indexed="81"/>
            <rFont val="Tahoma"/>
            <family val="2"/>
          </rPr>
          <t xml:space="preserve">
An estimate of aqueous solubility calculated as log(base 10)[Molar solubility] using SMILES via the ALogpS method.
Counts were generated using the command below, where "Input.txt" is the name of a text file containing multiple SMILES strings, one per line, and "Output.txt" contains the results.
</t>
        </r>
        <r>
          <rPr>
            <sz val="11"/>
            <color indexed="81"/>
            <rFont val="Tahoma"/>
            <family val="2"/>
          </rPr>
          <t xml:space="preserve">
molconvert -g smiles -F Input.txt | cxcalc -i SMILES  logS &gt;Output.txt</t>
        </r>
      </text>
    </comment>
    <comment ref="N2" authorId="0" shapeId="0">
      <text>
        <r>
          <rPr>
            <b/>
            <sz val="9"/>
            <color indexed="81"/>
            <rFont val="Tahoma"/>
            <family val="2"/>
          </rPr>
          <t>Windows User:</t>
        </r>
        <r>
          <rPr>
            <sz val="9"/>
            <color indexed="81"/>
            <rFont val="Tahoma"/>
            <family val="2"/>
          </rPr>
          <t xml:space="preserve">
An estimate of aqueous solubility calculated as log(base 10)[Concentration in octane/concentration in water] using SMILES via the ALogP method.
Counts were generated using the command below, where "Input.txt" is the name of a text file containing multiple SMILES strings, one per line, and "Output.txt" contains the results.
</t>
        </r>
        <r>
          <rPr>
            <sz val="11"/>
            <color indexed="81"/>
            <rFont val="Tahoma"/>
            <family val="2"/>
          </rPr>
          <t>molconvert -g smiles -F Input.txt | cxcalc -i SMILES  logP &gt;Output.txt</t>
        </r>
      </text>
    </comment>
  </commentList>
</comments>
</file>

<file path=xl/sharedStrings.xml><?xml version="1.0" encoding="utf-8"?>
<sst xmlns="http://schemas.openxmlformats.org/spreadsheetml/2006/main" count="1779" uniqueCount="1630">
  <si>
    <t>Name</t>
  </si>
  <si>
    <t>SMILES</t>
  </si>
  <si>
    <t>IUPAC Name</t>
  </si>
  <si>
    <t>Chemical Formula</t>
  </si>
  <si>
    <t>Molar Mass
(Da)</t>
  </si>
  <si>
    <t>Proportion of Aromatic Atoms (%)</t>
  </si>
  <si>
    <t>Rotatable Bond Count</t>
  </si>
  <si>
    <t>H-Bond
Acceptor
at pH 7.4</t>
  </si>
  <si>
    <t>H-Bond
Donor
at pH 7.4</t>
  </si>
  <si>
    <t>TPSA
(Å²)</t>
  </si>
  <si>
    <t>Formal Charge
at pH 7.4</t>
  </si>
  <si>
    <r>
      <t xml:space="preserve">Log </t>
    </r>
    <r>
      <rPr>
        <b/>
        <i/>
        <sz val="12"/>
        <color theme="1"/>
        <rFont val="Calibri"/>
        <family val="2"/>
        <scheme val="minor"/>
      </rPr>
      <t>D</t>
    </r>
    <r>
      <rPr>
        <b/>
        <sz val="12"/>
        <color theme="1"/>
        <rFont val="Calibri"/>
        <family val="2"/>
        <scheme val="minor"/>
      </rPr>
      <t xml:space="preserve"> at
pH 7.4</t>
    </r>
  </si>
  <si>
    <t>MMV019066</t>
  </si>
  <si>
    <t>COc1ccccc1CNC(=O)CCN2C(=O)Nc3ccsc3C2=O</t>
  </si>
  <si>
    <t>3-{2,4-dioxo-1H,2H,3H,4H-thieno[3,2-d]pyrimidin-3-yl}-N-[(2-methoxyphenyl)methyl]propanamide</t>
  </si>
  <si>
    <t>C17H17N3O4S</t>
  </si>
  <si>
    <t>MMV665941</t>
  </si>
  <si>
    <t>CN(C)c1ccc(cc1)C(O)(c2ccc(cc2)N(C)C)c3ccc(cc3)N(C)C</t>
  </si>
  <si>
    <t>tris[4-(dimethylamino)phenyl]methanol</t>
  </si>
  <si>
    <t>C25H31N3O</t>
  </si>
  <si>
    <t>MMV396680</t>
  </si>
  <si>
    <t>c1(cc(c2ccc(C)cc2)n3)n3ccnc1SCC(=O)Nc(c(Cl)ccc4C(F)(F)F)c4</t>
  </si>
  <si>
    <t>N-[2-chloro-5-(trifluoromethyl)phenyl]-2-{[2-(4-methylphenyl)pyrazolo[1,5-a]pyrazin-4-yl]sulfanyl}acetamide</t>
  </si>
  <si>
    <t>C22H16ClF3N4OS</t>
  </si>
  <si>
    <t>MMV666601</t>
  </si>
  <si>
    <t>CCOC(=O)C1=C(N=C2SC(=Cc3cc(C)n(c3C)c4ccc(F)cc4)C(=O)N2C1c5cccc(OC)c5OC)c6ccccc6</t>
  </si>
  <si>
    <t>ethyl 5-(2,3-dimethoxyphenyl)-2-{[1-(4-fluorophenyl)-2,5-dimethyl-1H-pyrrol-3-yl]methylidene}-3-oxo-7-phenyl-2H,3H,5H-[1,3]thiazolo[3,2-a]pyrimidine-6-carboxylate</t>
  </si>
  <si>
    <t>C36H32FN3O5S</t>
  </si>
  <si>
    <t>MMV008294</t>
  </si>
  <si>
    <t>CCOC(=O)c1cnc2c(C)cc(C)cc2c1Nc3ccc(OC)c(OC)c3</t>
  </si>
  <si>
    <t>ethyl 4-[(3,4-dimethoxyphenyl)amino]-6,8-dimethylquinoline-3-carboxylate</t>
  </si>
  <si>
    <t>C22H24N2O4</t>
  </si>
  <si>
    <t>MMV011259</t>
  </si>
  <si>
    <t>n1(n2)c(nc(C)cc1Nc(cc(C)cc3C)c3)nc2C(F)(F)F</t>
  </si>
  <si>
    <t>N-(3,5-dimethylphenyl)-5-methyl-2-(trifluoromethyl)-[1,2,4]triazolo[1,5-a]pyrimidin-7-amine</t>
  </si>
  <si>
    <t>C15H14F3N5</t>
  </si>
  <si>
    <t>MMV019406</t>
  </si>
  <si>
    <t>CCC1(C)CC(CCNCc2ccccc2O)(CCO1)c3ccc(C)cc3</t>
  </si>
  <si>
    <t>2-[({2-[2-ethyl-2-methyl-4-(4-methylphenyl)oxan-4-yl]ethyl}amino)methyl]phenol</t>
  </si>
  <si>
    <t>C24H33NO2</t>
  </si>
  <si>
    <t>MMV006278</t>
  </si>
  <si>
    <t>CCC1=C(C)C(=N)c2ccccc2N1C</t>
  </si>
  <si>
    <t>2-ethyl-1,3-dimethyl-1,4-dihydroquinolin-4-imine</t>
  </si>
  <si>
    <t>C13H16N2</t>
  </si>
  <si>
    <t>MMV666688</t>
  </si>
  <si>
    <t>Cc1cc(C=C2SC(=Nc3ccccc3)N(C4CCCC4)C2=O)c(C)n1c5ccc(Cl)cc5</t>
  </si>
  <si>
    <t>5-{[1-(4-chlorophenyl)-2,5-dimethyl-1H-pyrrol-3-yl]methylidene}-3-cyclopentyl-2-(phenylimino)-1,3-thiazolidin-4-one</t>
  </si>
  <si>
    <t>C27H26ClN3OS</t>
  </si>
  <si>
    <t>MMV019110</t>
  </si>
  <si>
    <t>Cc1cccc(Nc2nc(N)c3ccccc3n2)c1</t>
  </si>
  <si>
    <t>2-N-(3-methylphenyl)quinazoline-2,4-diamine</t>
  </si>
  <si>
    <t>C15H14N4</t>
  </si>
  <si>
    <t>MMV006427</t>
  </si>
  <si>
    <t>COc1cc(OC)c(cc1Cl)N(C)C(=O)c2cc3CS(=O)(=O)c4ccccc4c3s2</t>
  </si>
  <si>
    <t>N-(5-chloro-2,4-dimethoxyphenyl)-N-methyl-5,5-dioxo-4H-5λ⁶-thieno[3,2-c]thiochromene-2-carboxamide</t>
  </si>
  <si>
    <t>C21H18ClNO5S2</t>
  </si>
  <si>
    <t>MMV666062</t>
  </si>
  <si>
    <t>Cc1ccc(cc1)N2C(=O)C3C(C2=O)C4(C(=O)C3(C(=C4c5ccccc5)c6ccccc6)c7ccccc7)c8ccccc8</t>
  </si>
  <si>
    <t>4-(4-methylphenyl)-1,7,8,9-tetraphenyl-4-azatricyclo[5.2.1.0²,⁶]dec-8-ene-3,5,10-trione</t>
  </si>
  <si>
    <t>C40H29NO3</t>
  </si>
  <si>
    <t>MMV020885</t>
  </si>
  <si>
    <t>COc1ccc(Br)cc1C2Nc3ccc4ccccc4c3C5=C2C(=O)CC(C5)c6ccccc6</t>
  </si>
  <si>
    <t>8-(5-bromo-2-methoxyphenyl)-4-phenyl-9-azatetracyclo[8.8.0.0²,⁷.0¹³,¹⁸]octadeca-1(18),2(7),10,12,14,16-hexaen-6-one</t>
  </si>
  <si>
    <t>C30H24BrNO2</t>
  </si>
  <si>
    <t>MMV000570</t>
  </si>
  <si>
    <t>CCc1ccc(Nc2cc(C)c3ccc(O)cc3n2)cc1</t>
  </si>
  <si>
    <t>2-[(4-ethylphenyl)amino]-4-methylquinolin-7-ol</t>
  </si>
  <si>
    <t>C18H18N2O</t>
  </si>
  <si>
    <t>MMV020439</t>
  </si>
  <si>
    <t>CCn1c(CN2CCN(Cc3ccccc3)CC2)nc4cc(NC(=O)c5cccs5)ccc14</t>
  </si>
  <si>
    <t>N-{2-[(4-benzylpiperazin-1-yl)methyl]-1-ethyl-1H-1,3-benzodiazol-5-yl}thiophene-2-carboxamide</t>
  </si>
  <si>
    <t>C26H29N5OS</t>
  </si>
  <si>
    <t>MMV396672</t>
  </si>
  <si>
    <t>C(F)(F)(F)c(cc1)ccc1C(=O)NCC(N2CCCCCC2)c(ccs3)c3</t>
  </si>
  <si>
    <t>N-[2-(azepan-1-yl)-2-(thiophen-3-yl)ethyl]-4-(trifluoromethyl)benzamide</t>
  </si>
  <si>
    <t>C20H23F3N2OS</t>
  </si>
  <si>
    <t>MMV019871</t>
  </si>
  <si>
    <t>Fc1ccc2[nH]c3c(NCCCN4CCOCC4)ncnc3c2c1</t>
  </si>
  <si>
    <t>8-fluoro-N-[3-(morpholin-4-yl)propyl]-5H-pyrimido[5,4-b]indol-4-amine</t>
  </si>
  <si>
    <t>C17H20FN5O</t>
  </si>
  <si>
    <t>MMV085583</t>
  </si>
  <si>
    <t>CCCCCC(=O)N1C(C2=C(O)CC(CC2=Nc3ccccc13)c4ccc(OC)c(OC)c4)c5ccc(cc5)C(F)(F)F</t>
  </si>
  <si>
    <t>1-[14-(3,4-dimethoxyphenyl)-12-hydroxy-10-[4-(trifluoromethyl)phenyl]-2,9-diazatricyclo[9.4.0.0³,⁸]pentadeca-1,3,5,7,11-pentaen-9-yl]hexan-1-one</t>
  </si>
  <si>
    <t>C34H35F3N2O4</t>
  </si>
  <si>
    <t>MMV008416</t>
  </si>
  <si>
    <t>CCCC1=C(CC)C(=N)c2ccccc2N1C</t>
  </si>
  <si>
    <t>3-ethyl-1-methyl-2-propyl-1,4-dihydroquinolin-4-imine</t>
  </si>
  <si>
    <t>C15H20N2</t>
  </si>
  <si>
    <t>MMV665874</t>
  </si>
  <si>
    <t>Cc1cc(Nc2ccc(C)c(Cl)c2)n3nc(nc3n1)C(F)(F)F</t>
  </si>
  <si>
    <t>N-(3-chloro-4-methylphenyl)-5-methyl-2-(trifluoromethyl)-[1,2,4]triazolo[1,5-a]pyrimidin-7-amine</t>
  </si>
  <si>
    <t>C14H11ClF3N5</t>
  </si>
  <si>
    <t>MMV006203</t>
  </si>
  <si>
    <t>Cc1cc(NCCN2CCCCC2)c3ccc4ccccc4c3n1</t>
  </si>
  <si>
    <t>2-methyl-N-[2-(piperidin-1-yl)ethyl]benzo[h]quinolin-4-amine</t>
  </si>
  <si>
    <t>C21H25N3</t>
  </si>
  <si>
    <t>MMV665977</t>
  </si>
  <si>
    <t>CCOC(=O)C1=CN(CC)c2cc(N(C)CCc3ccc(OC)c(OC)c3)c(F)cc2C1=O</t>
  </si>
  <si>
    <t>ethyl 7-{[2-(3,4-dimethoxyphenyl)ethyl](methyl)amino}-1-ethyl-6-fluoro-4-oxo-1,4-dihydroquinoline-3-carboxylate</t>
  </si>
  <si>
    <t>C25H29FN2O5</t>
  </si>
  <si>
    <t>MMV020549</t>
  </si>
  <si>
    <t>CC1CCN(Cc2ccc(NC(=O)c3cc4ccc5cccnc5c4[nH]3)cc2)CC1</t>
  </si>
  <si>
    <t>N-{4-[(4-methylpiperidin-1-yl)methyl]phenyl}-1H-pyrrolo[3,2-h]quinoline-2-carboxamide</t>
  </si>
  <si>
    <t>C25H26N4O</t>
  </si>
  <si>
    <t>MMV001246</t>
  </si>
  <si>
    <t>CSc1ccccc1C(=O)Nc2nc(cs2)c3ccccn3</t>
  </si>
  <si>
    <t>2-(methylsulfanyl)-N-[4-(pyridin-2-yl)-1,3-thiazol-2-yl]benzamide</t>
  </si>
  <si>
    <t>C16H13N3OS2</t>
  </si>
  <si>
    <t>MMV666607</t>
  </si>
  <si>
    <t>[O-][N+](=O)c1ccc(C=NNc2nc3ccccc3[nH]2)cc1</t>
  </si>
  <si>
    <t>2-{2-[(4-nitrophenyl)methylidene]hydrazin-1-yl}-1H-1,3-benzodiazole</t>
  </si>
  <si>
    <t>C14H11N5O2</t>
  </si>
  <si>
    <t>MMV665915</t>
  </si>
  <si>
    <t>COc1ccc(cc1)c2nc(NC(=O)CS(=O)(=O)c3ccc(F)cc3)sc2C</t>
  </si>
  <si>
    <t>2-(4-fluorobenzenesulfonyl)-N-[4-(4-methoxyphenyl)-5-methyl-1,3-thiazol-2-yl]acetamide</t>
  </si>
  <si>
    <t>C19H17FN2O4S2</t>
  </si>
  <si>
    <t>MMV007695</t>
  </si>
  <si>
    <t>COc1ccc(cc1N2C(=O)C3C(C2=O)C4(C(=O)C3(C(=C4c5ccc(C)cc5)c6ccc(C)cc6)c7ccccc7)c8ccccc8)C(=O)C</t>
  </si>
  <si>
    <t>4-(5-acetyl-2-methoxyphenyl)-8,9-bis(4-methylphenyl)-1,7-diphenyl-4-azatricyclo[5.2.1.0²,⁶]dec-8-ene-3,5,10-trione</t>
  </si>
  <si>
    <t>C44H35NO5</t>
  </si>
  <si>
    <t>MMV000448</t>
  </si>
  <si>
    <t>CN(C)CCCNc1c2ccccc2nc3ccccc13</t>
  </si>
  <si>
    <t>{3-[(acridin-9-yl)amino]propyl}dimethylamine</t>
  </si>
  <si>
    <t>C18H21N3</t>
  </si>
  <si>
    <t>MMV020500</t>
  </si>
  <si>
    <t>CNCCCNc1ccnc2cc(Cl)ccc12</t>
  </si>
  <si>
    <t>{3-[(7-chloroquinolin-4-yl)amino]propyl}(methyl)amine</t>
  </si>
  <si>
    <t>C13H16ClN3</t>
  </si>
  <si>
    <t>MMV665878</t>
  </si>
  <si>
    <t>COc1cccc(NC(=O)[C@H](C(C)C)N2C(=O)Nc3ccccc3C2=O)c1</t>
  </si>
  <si>
    <t>(2S)-2-(2,4-dioxo-1,2,3,4-tetrahydroquinazolin-3-yl)-N-(3-methoxyphenyl)-3-methylbutanamide</t>
  </si>
  <si>
    <t>C20H21N3O4</t>
  </si>
  <si>
    <t>MMV666101</t>
  </si>
  <si>
    <t>COc1ccc(cc1)C2=C(c3ccc(OC)cc3)C4(C5C(C(=O)N(C5=O)c6ccc(C)cc6)C2(C4=O)c7ccccc7)c8ccccc8</t>
  </si>
  <si>
    <t>8,9-bis(4-methoxyphenyl)-4-(4-methylphenyl)-1,7-diphenyl-4-azatricyclo[5.2.1.0²,⁶]dec-8-ene-3,5,10-trione</t>
  </si>
  <si>
    <t>C42H33NO5</t>
  </si>
  <si>
    <t>MMV666596</t>
  </si>
  <si>
    <t>CSC1=NC(=Nc2c(C)cccc2C)C3(CCC(CC3)C(C)(C)C)N1c4ccc(Cl)cc4</t>
  </si>
  <si>
    <t>8-tert-butyl-1-(4-chlorophenyl)-N-(2,6-dimethylphenyl)-2-(methylsulfanyl)-1,3-diazaspiro[4.5]dec-2-en-4-imine</t>
  </si>
  <si>
    <t>C27H34ClN3S</t>
  </si>
  <si>
    <t>MMV396679</t>
  </si>
  <si>
    <t>c1(cc(c2ccc(OC)cc2)n3)n3ccnc1SCC(=O)Nc(c(Cl)ccc4C(F)(F)F)c4</t>
  </si>
  <si>
    <t>N-[2-chloro-5-(trifluoromethyl)phenyl]-2-{[2-(4-methoxyphenyl)pyrazolo[1,5-a]pyrazin-4-yl]sulfanyl}acetamide</t>
  </si>
  <si>
    <t>C22H16ClF3N4O2S</t>
  </si>
  <si>
    <t>MMV396797</t>
  </si>
  <si>
    <t>n1(nc(C)c2c3ccc(OC)c(OC)c3)c2ncc(C#N)c1N</t>
  </si>
  <si>
    <t>7-amino-3-(3,4-dimethoxyphenyl)-2-methylpyrazolo[1,5-a]pyrimidine-6-carbonitrile</t>
  </si>
  <si>
    <t>C16H15N5O2</t>
  </si>
  <si>
    <t>MMV008138</t>
  </si>
  <si>
    <t>c12c(CC(C(O)=O)NC1c3ccc(Cl)cc3Cl)c4c(cccc4)[nH]2</t>
  </si>
  <si>
    <t>1-(2,4-dichlorophenyl)-1H,2H,3H,4H,9H-pyrido[3,4-b]indole-3-carboxylic acid</t>
  </si>
  <si>
    <t>C18H14Cl2N2O2</t>
  </si>
  <si>
    <t>MMV665916</t>
  </si>
  <si>
    <t>COc1ccccc1CNC(=O)CCN2C(=O)Nc3ccccc3C2=O</t>
  </si>
  <si>
    <t>3-(2,4-dioxo-1,2,3,4-tetrahydroquinazolin-3-yl)-N-[(2-methoxyphenyl)methyl]propanamide</t>
  </si>
  <si>
    <t>C19H19N3O4</t>
  </si>
  <si>
    <t>MMV020788</t>
  </si>
  <si>
    <t>Oc1ccccc1CNCC23CC4CC(CC(C4)C2)C3</t>
  </si>
  <si>
    <t>2-{[(adamantan-1-ylmethyl)amino]methyl}phenol</t>
  </si>
  <si>
    <t>C18H25NO</t>
  </si>
  <si>
    <t>MMV666691</t>
  </si>
  <si>
    <t>COc1ccc(C=C2SC(=N)N(C2=O)c3ccccc3OC)cc1</t>
  </si>
  <si>
    <t>2-imino-3-(2-methoxyphenyl)-5-[(4-methoxyphenyl)methylidene]-1,3-thiazolidin-4-one</t>
  </si>
  <si>
    <t>C18H16N2O3S</t>
  </si>
  <si>
    <t>MMV665785</t>
  </si>
  <si>
    <t>CC(C)(C)c1ccc(O)c(CNC2CCCCC2)c1</t>
  </si>
  <si>
    <t>4-tert-butyl-2-[(cyclohexylamino)methyl]phenol</t>
  </si>
  <si>
    <t>C17H27NO</t>
  </si>
  <si>
    <t>MMV665831</t>
  </si>
  <si>
    <t>CCOC(=O)c1c(NC(=O)c2ccccc2)sc3c(O)c(CN(CC)CC)ccc13</t>
  </si>
  <si>
    <t>ethyl 2-benzamido-6-[(diethylamino)methyl]-7-hydroxy-1-benzothiophene-3-carboxylate</t>
  </si>
  <si>
    <t>C23H26N2O4S</t>
  </si>
  <si>
    <t>MMV011099</t>
  </si>
  <si>
    <t>n1(ncn2)c2nc(C)cc1Nc(ccc(cccc3)c34)c4</t>
  </si>
  <si>
    <t>5-methyl-N-(naphthalen-2-yl)-[1,2,4]triazolo[1,5-a]pyrimidin-7-amine</t>
  </si>
  <si>
    <t>C16H13N5</t>
  </si>
  <si>
    <t>MMV000642</t>
  </si>
  <si>
    <t>COc1ccc(NC(=O)C2C(N(CC(C)C)C(=O)c3ccccc23)c4cccs4)cc1Cl</t>
  </si>
  <si>
    <t>N-(3-chloro-4-methoxyphenyl)-2-(2-methylpropyl)-1-oxo-3-(thiophen-2-yl)-1,2,3,4-tetrahydroisoquinoline-4-carboxamide</t>
  </si>
  <si>
    <t>C25H25ClN2O3S</t>
  </si>
  <si>
    <t>MMV666600</t>
  </si>
  <si>
    <t>CCOC(=O)c1c(C)n(c2ccc(Cl)cc2)c3ccc(OC(=O)C=Cc4ccccc4)cc13</t>
  </si>
  <si>
    <t>ethyl 1-(4-chlorophenyl)-2-methyl-5-[(3-phenylprop-2-enoyl)oxy]-1H-indole-3-carboxylate</t>
  </si>
  <si>
    <t>C27H22ClNO4</t>
  </si>
  <si>
    <t>MMV006172</t>
  </si>
  <si>
    <t>CN1CCN(CC1)c2ccc(Nc3c4ccccc4nc5ccccc35)cc2</t>
  </si>
  <si>
    <t>N-[4-(4-methylpiperazin-1-yl)phenyl]acridin-9-amine</t>
  </si>
  <si>
    <t>C24H24N4</t>
  </si>
  <si>
    <t>MMV006309</t>
  </si>
  <si>
    <t>CN(C)c1ccc(C=CC2=NC(=O)c3ccccc3O2)cc1</t>
  </si>
  <si>
    <t>2-{2-[4-(dimethylamino)phenyl]ethenyl}-4H-1,3-benzoxazin-4-one</t>
  </si>
  <si>
    <t>C18H16N2O2</t>
  </si>
  <si>
    <t>MMV006087</t>
  </si>
  <si>
    <t>c(c(ccn1)NCCN(CC)CC)(ccc(Cl)c2)c12</t>
  </si>
  <si>
    <t>{2-[(7-chloroquinolin-4-yl)amino]ethyl}diethylamine</t>
  </si>
  <si>
    <t>C15H20ClN3</t>
  </si>
  <si>
    <t>MMV020492</t>
  </si>
  <si>
    <t>CC1CN(CC(C)O1)C(=O)c2sc3ccccc3c2Cl</t>
  </si>
  <si>
    <t>4-(3-chloro-1-benzothiophene-2-carbonyl)-2,6-dimethylmorpholine</t>
  </si>
  <si>
    <t>C15H16ClNO2S</t>
  </si>
  <si>
    <t>MMV006455</t>
  </si>
  <si>
    <t>CCCN(CCC)CC(O)COc1ccccc1C(=O)Nc2ccccc2</t>
  </si>
  <si>
    <t>2-[3-(dipropylamino)-2-hydroxypropoxy]-N-phenylbenzamide</t>
  </si>
  <si>
    <t>C22H30N2O3</t>
  </si>
  <si>
    <t>MMV665782</t>
  </si>
  <si>
    <t>COc1ccc2nccc(C(O)C3CC4(CCN3CC4)C=C)c2c1</t>
  </si>
  <si>
    <t>{4-ethenyl-1-azabicyclo[2.2.2]octan-2-yl}(6-methoxyquinolin-4-yl)methanol</t>
  </si>
  <si>
    <t>C20H24N2O2</t>
  </si>
  <si>
    <t>MMV665876</t>
  </si>
  <si>
    <t>CCC(c1ccccc1)c2nn3c(nnc3s2)c4cccs4</t>
  </si>
  <si>
    <t>6-(1-phenylpropyl)-3-(thiophen-2-yl)-[1,2,4]triazolo[3,4-b][1,3,4]thiadiazole</t>
  </si>
  <si>
    <t>C16H14N4S2</t>
  </si>
  <si>
    <t>MMV666023</t>
  </si>
  <si>
    <t>C(c1ccccc1)n2c(N=Nc3c(Nc4ccccc4)ccc5ccccc35)nc6ccccc26</t>
  </si>
  <si>
    <t>1-[2-(1-benzyl-1H-1,3-benzodiazol-2-yl)diazen-1-yl]-N-phenylnaphthalen-2-amine</t>
  </si>
  <si>
    <t>C30H23N5</t>
  </si>
  <si>
    <t>MMV009063</t>
  </si>
  <si>
    <t>OC(CNC1CCCCC1)Cn2c3ccccc3c4ccccc24</t>
  </si>
  <si>
    <t>1-(9H-carbazol-9-yl)-3-(cyclohexylamino)propan-2-ol</t>
  </si>
  <si>
    <t>C21H26N2O</t>
  </si>
  <si>
    <t>MMV006558</t>
  </si>
  <si>
    <t>Cc1cc(C)c2CN(Cc3ccccc3Cl)COc2c1</t>
  </si>
  <si>
    <t>3-[(2-chlorophenyl)methyl]-5,7-dimethyl-3,4-dihydro-2H-1,3-benzoxazine</t>
  </si>
  <si>
    <t>C17H18ClNO</t>
  </si>
  <si>
    <t>MMV007160</t>
  </si>
  <si>
    <t>Cc1ccc(cc1)N2C3N(c4ccccc4C2N(c5ccccc35)S(=O)(=O)c6ccc(C)cc6)S(=O)(=O)c7ccc(C)cc7</t>
  </si>
  <si>
    <t>8,16-bis(4-methylbenzenesulfonyl)-17-(4-methylphenyl)-8,16,17-triazatetracyclo[7.7.1.0²,⁷.0¹⁰,¹⁵]heptadeca-2,4,6,10,12,14-hexaene</t>
  </si>
  <si>
    <t>C35H31N3O4S2</t>
  </si>
  <si>
    <t>MMV006429</t>
  </si>
  <si>
    <t>CC(C)CN1C(C(C(=O)Nc2cc(C)on2)c3ccccc3C1=O)c4cccs4</t>
  </si>
  <si>
    <t>N-(5-methyl-1,2-oxazol-3-yl)-2-(2-methylpropyl)-1-oxo-3-(thiophen-2-yl)-1,2,3,4-tetrahydroisoquinoline-4-carboxamide</t>
  </si>
  <si>
    <t>C22H23N3O3S</t>
  </si>
  <si>
    <t>MMV396703</t>
  </si>
  <si>
    <t>c12c(ncnc1NCCN(CC)CC)c3c(ccc(Cl)c3)[nH]2</t>
  </si>
  <si>
    <t>[2-({8-chloro-5H-pyrimido[5,4-b]indol-4-yl}amino)ethyl]diethylamine</t>
  </si>
  <si>
    <t>C16H20ClN5</t>
  </si>
  <si>
    <t>MMV006937</t>
  </si>
  <si>
    <t>Cc1ccc(cc1)c2cc3nc4CCCCc4c(O)n3n2</t>
  </si>
  <si>
    <t>2-(4-methylphenyl)-5H,6H,7H,8H-pyrazolo[3,2-b]quinazolin-9-ol</t>
  </si>
  <si>
    <t>C17H17N3O</t>
  </si>
  <si>
    <t>MMV085203</t>
  </si>
  <si>
    <t>COc1ccccc1N=C2C(=O)c3ccccc3C(=C2N4CCCCC4)O</t>
  </si>
  <si>
    <t>4-hydroxy-2-[(2-methoxyphenyl)imino]-3-(piperidin-1-yl)-1,2-dihydronaphthalen-1-one</t>
  </si>
  <si>
    <t>C22H22N2O3</t>
  </si>
  <si>
    <t>MMV665820</t>
  </si>
  <si>
    <t>COc1ccc2C(=O)C=C(Oc2c1)C(Cl)(Cl)Cl</t>
  </si>
  <si>
    <t>7-methoxy-2-(trichloromethyl)-4H-chromen-4-one</t>
  </si>
  <si>
    <t>C11H7Cl3O3</t>
  </si>
  <si>
    <t>MMV665841</t>
  </si>
  <si>
    <t>CCCc1cc(O)c2C3=C(CN(C)CC3)C(=O)Oc2c1</t>
  </si>
  <si>
    <t>10-hydroxy-3-methyl-8-propyl-1H,2H,3H,4H,5H-chromeno[3,4-c]pyridin-5-one</t>
  </si>
  <si>
    <t>C16H19NO3</t>
  </si>
  <si>
    <t>MMV007116</t>
  </si>
  <si>
    <t>c1(cnc(c2c1O)ccc(CC)c2)C(OCC)=O</t>
  </si>
  <si>
    <t>ethyl 6-ethyl-4-hydroxyquinoline-3-carboxylate</t>
  </si>
  <si>
    <t>C14H15NO3</t>
  </si>
  <si>
    <t>MMV007384</t>
  </si>
  <si>
    <t>COc1ccc(cc1)c2nc3cc(Cc4ccc5[nH]c(nc5c4)c6ccc(OC)cc6)ccc3[nH]2</t>
  </si>
  <si>
    <t>2-(4-methoxyphenyl)-5-{[2-(4-methoxyphenyl)-1H-1,3-benzodiazol-5-yl]methyl}-1H-1,3-benzodiazole</t>
  </si>
  <si>
    <t>C29H24N4O2</t>
  </si>
  <si>
    <t>MMV020548</t>
  </si>
  <si>
    <t>CCN1CCN(Cc2ccc(NC(=O)c3cc4ccc5cccnc5c4[nH]3)cc2)CC1</t>
  </si>
  <si>
    <t>N-{4-[(4-ethylpiperazin-1-yl)methyl]phenyl}-1H-pyrrolo[3,2-h]quinoline-2-carboxamide</t>
  </si>
  <si>
    <t>C25H27N5O</t>
  </si>
  <si>
    <t>MMV019258</t>
  </si>
  <si>
    <t>COc1ccc(c(OC)c1)n2ccnc2SCC(=O)Nc3cc(C)ccc3C</t>
  </si>
  <si>
    <t>2-{[1-(2,4-dimethoxyphenyl)-1H-imidazol-2-yl]sulfanyl}-N-(2,5-dimethylphenyl)acetamide</t>
  </si>
  <si>
    <t>C21H23N3O3S</t>
  </si>
  <si>
    <t>MMV007686</t>
  </si>
  <si>
    <t>CCCCCCOC(=O)C1=C(C)NC(=O)NC1c2ccccc2F</t>
  </si>
  <si>
    <t>hexyl 4-(2-fluorophenyl)-6-methyl-2-oxo-1,2,3,4-tetrahydropyrimidine-5-carboxylate</t>
  </si>
  <si>
    <t>C18H23FN2O3</t>
  </si>
  <si>
    <t>MMV011256</t>
  </si>
  <si>
    <t>n1(n2)c(nc(C)cc1Nc(cc3)ccc3Cl)nc2C(F)(F)F</t>
  </si>
  <si>
    <t>N-(4-chlorophenyl)-5-methyl-2-(trifluoromethyl)-[1,2,4]triazolo[1,5-a]pyrimidin-7-amine</t>
  </si>
  <si>
    <t>C13H9ClF3N5</t>
  </si>
  <si>
    <t>MMV666693</t>
  </si>
  <si>
    <t>COc1cccc(C=CC2=NC(=O)c3ccccc3O2)c1OC</t>
  </si>
  <si>
    <t>2-[2-(2,3-dimethoxyphenyl)ethenyl]-4H-1,3-benzoxazin-4-one</t>
  </si>
  <si>
    <t>C18H15NO4</t>
  </si>
  <si>
    <t>MMV008956</t>
  </si>
  <si>
    <t>CCOc1cc2CCNC(c3cc(OC)c(O)cc3Cl)c2cc1OCC</t>
  </si>
  <si>
    <t>5-chloro-4-(6,7-diethoxy-1,2,3,4-tetrahydroisoquinolin-1-yl)-2-methoxyphenol</t>
  </si>
  <si>
    <t>C20H24ClNO4</t>
  </si>
  <si>
    <t>MMV665827</t>
  </si>
  <si>
    <t>CCOC(=O)C1=CN(CC)c2cc(N3CCCCC3)c(F)cc2C1=O</t>
  </si>
  <si>
    <t>ethyl 1-ethyl-6-fluoro-4-oxo-7-(piperidin-1-yl)-1,4-dihydroquinoline-3-carboxylate</t>
  </si>
  <si>
    <t>C19H23FN2O3</t>
  </si>
  <si>
    <t>MMV001038</t>
  </si>
  <si>
    <t>n1c(NCCO)c2c(cccc2)nc1Nc(ccc(C)c3C)c3</t>
  </si>
  <si>
    <t>2-({2-[(3,4-dimethylphenyl)amino]quinazolin-4-yl}amino)ethan-1-ol</t>
  </si>
  <si>
    <t>C18H20N4O</t>
  </si>
  <si>
    <t>MMV007839</t>
  </si>
  <si>
    <t>C1(O)(CC(=O)c(ccc(OC)c2)c2O1)C(F)(F)C(F)(F)F</t>
  </si>
  <si>
    <t>2-hydroxy-7-methoxy-2-(pentafluoroethyl)-3,4-dihydro-2H-1-benzopyran-4-one</t>
  </si>
  <si>
    <t>C12H9F5O4</t>
  </si>
  <si>
    <t>MMV000662</t>
  </si>
  <si>
    <t>COc1ccc(NC(=O)C2C(N(CC(C)C)C(=O)c3ccccc23)c4cccs4)cc1</t>
  </si>
  <si>
    <t>N-(4-methoxyphenyl)-2-(2-methylpropyl)-1-oxo-3-(thiophen-2-yl)-1,2,3,4-tetrahydroisoquinoline-4-carboxamide</t>
  </si>
  <si>
    <t>C25H26N2O3S</t>
  </si>
  <si>
    <t>MMV396678</t>
  </si>
  <si>
    <t>c1(cc(c2ccccc2)n3)n3ccnc1SCC(=O)Nc(c(Cl)ccc4C(F)(F)F)c4</t>
  </si>
  <si>
    <t>N-[2-chloro-5-(trifluoromethyl)phenyl]-2-({2-phenylpyrazolo[1,5-a]pyrazin-4-yl}sulfanyl)acetamide</t>
  </si>
  <si>
    <t>C21H14ClF3N4OS</t>
  </si>
  <si>
    <t>MMV006861</t>
  </si>
  <si>
    <t>C1CN(CCO1)c2ccc(Nc3ccnc4cc5ccccc5cc34)cc2</t>
  </si>
  <si>
    <t>N-[4-(morpholin-4-yl)phenyl]benzo[g]quinolin-4-amine</t>
  </si>
  <si>
    <t>C23H21N3O</t>
  </si>
  <si>
    <t>MMV006457</t>
  </si>
  <si>
    <t>CCOC(=O)c1ccc2nc(cc(O)c2c1)c3ccccc3</t>
  </si>
  <si>
    <t>ethyl 4-hydroxy-2-phenylquinoline-6-carboxylate</t>
  </si>
  <si>
    <t>C18H15NO3</t>
  </si>
  <si>
    <t>MMV396693</t>
  </si>
  <si>
    <t>[n+]1(C)c2c(cccc2)nc(ccc(NCCO)c3)c13</t>
  </si>
  <si>
    <t>3-[(2-hydroxyethyl)amino]-5-methylphenazin-5-ium</t>
  </si>
  <si>
    <t>C15H16N3O</t>
  </si>
  <si>
    <t>MMV011567</t>
  </si>
  <si>
    <t>COc1ccc(cc1Cl)C(=O)Nc2nonc2c3ccc(OC)c(OC)c3</t>
  </si>
  <si>
    <t>3-chloro-N-[4-(3,4-dimethoxyphenyl)-1,2,5-oxadiazol-3-yl]-4-methoxybenzamide</t>
  </si>
  <si>
    <t>C18H16ClN3O5</t>
  </si>
  <si>
    <t>MMV007907</t>
  </si>
  <si>
    <t>Cc1ccc(Nc2nc(cs2)c3ccccn3)cc1</t>
  </si>
  <si>
    <t>N-(4-methylphenyl)-4-(pyridin-2-yl)-1,3-thiazol-2-amine</t>
  </si>
  <si>
    <t>C15H13N3S</t>
  </si>
  <si>
    <t>MMV665805</t>
  </si>
  <si>
    <t>CCOc1ccc(cc1OCC)c2nonc2NC(=O)c3cccc(C)c3</t>
  </si>
  <si>
    <t>N-[4-(3,4-diethoxyphenyl)-1,2,5-oxadiazol-3-yl]-3-methylbenzamide</t>
  </si>
  <si>
    <t>MMV666021</t>
  </si>
  <si>
    <t>Cc1ccc(cc1)c2cc3C(=O)c4ccccc4c3nn2</t>
  </si>
  <si>
    <t>3-(4-methylphenyl)-5H-indeno[1,2-c]pyridazin-5-one</t>
  </si>
  <si>
    <t>C18H12N2O</t>
  </si>
  <si>
    <t>MMV665800</t>
  </si>
  <si>
    <t>CCOc1cc(Cl)c(cc1OCC)C(C)NC(=O)c2ccccc2</t>
  </si>
  <si>
    <t>N-[1-(2-chloro-4,5-diethoxyphenyl)ethyl]benzamide</t>
  </si>
  <si>
    <t>C19H22ClNO3</t>
  </si>
  <si>
    <t>MMV000634</t>
  </si>
  <si>
    <t>CC1CCCCN1CCCNC(=O)c2ccc3c(c2)sc4nc(cn34)c5ccc(F)cc5</t>
  </si>
  <si>
    <t>4-(4-fluorophenyl)-N-[3-(2-methylpiperidin-1-yl)propyl]-7-thia-2,5-diazatricyclo[6.4.0.0²,⁶]dodeca-1(12),3,5,8,10-pentaene-10-carboxamide</t>
  </si>
  <si>
    <t>C25H27FN4OS</t>
  </si>
  <si>
    <t>MMV666103</t>
  </si>
  <si>
    <t>CCN1C(=Nc2ccccc2C1=O)SCC(=O)Nc3cc(ccc3Cl)C(F)(F)F</t>
  </si>
  <si>
    <t>N-[2-chloro-5-(trifluoromethyl)phenyl]-2-[(3-ethyl-4-oxo-3,4-dihydroquinazolin-2-yl)sulfanyl]acetamide</t>
  </si>
  <si>
    <t>C19H15ClF3N3O2S</t>
  </si>
  <si>
    <t>MMV666057</t>
  </si>
  <si>
    <t>Clc1ccc(C(=O)Nc2ccc(Cl)cc2C(=O)Nc3ccncc3)c(Cl)c1</t>
  </si>
  <si>
    <t>2,4-dichloro-N-{4-chloro-2-[(pyridin-4-yl)carbamoyl]phenyl}benzamide</t>
  </si>
  <si>
    <t>C19H12Cl3N3O2</t>
  </si>
  <si>
    <t>MMV007564</t>
  </si>
  <si>
    <t>Cc1ccc(Cn2c(nc3ccccc23)N4CCC(CC4)C(=O)NCc5cccs5)cc1</t>
  </si>
  <si>
    <t>1-{1-[(4-methylphenyl)methyl]-1H-1,3-benzodiazol-2-yl}-N-(thiophen-2-ylmethyl)piperidine-4-carboxamide</t>
  </si>
  <si>
    <t>C26H28N4OS</t>
  </si>
  <si>
    <t>MMV001255</t>
  </si>
  <si>
    <t>CCCCc1ccc(NS(=O)(=O)c2cc3CCN4C(=O)CCc(c2)c34)cc1</t>
  </si>
  <si>
    <t>N-(4-butylphenyl)-11-oxo-1-azatricyclo[6.3.1.0⁴,¹²]dodeca-4(12),5,7-triene-6-sulfonamide</t>
  </si>
  <si>
    <t>C21H24N2O3S</t>
  </si>
  <si>
    <t>MMV665917</t>
  </si>
  <si>
    <t>Clc1ccc(NC(=O)N2CCN(CC2)c3ccc4nncn4n3)cc1</t>
  </si>
  <si>
    <t>N-(4-chlorophenyl)-4-{[1,2,4]triazolo[4,3-b]pyridazin-6-yl}piperazine-1-carboxamide</t>
  </si>
  <si>
    <t>C16H16ClN7O</t>
  </si>
  <si>
    <t>MMV000563</t>
  </si>
  <si>
    <t>COc1ccc(cc1)C2Sc3ccccc3N=C4C2=C(O)c5ccccc45</t>
  </si>
  <si>
    <t>10-(4-methoxyphenyl)-9-thia-2-azatetracyclo[9.7.0.0³,⁸.0¹³,¹⁸]octadeca-1,3,5,7,11,13,15,17-octaen-12-ol</t>
  </si>
  <si>
    <t>C23H17NO2S</t>
  </si>
  <si>
    <t>MMV665850</t>
  </si>
  <si>
    <t>Oc1ccc(Cl)cc1CNc2nc3ccccc3[nH]2</t>
  </si>
  <si>
    <t>2-{[(1H-1,3-benzodiazol-2-yl)amino]methyl}-4-chlorophenol</t>
  </si>
  <si>
    <t>C14H12ClN3O</t>
  </si>
  <si>
    <t>MMV665817</t>
  </si>
  <si>
    <t>CC(C)(C)CC(C)(C)NCC(O)COc1ccc2CCCc2c1</t>
  </si>
  <si>
    <t>[3-(2,3-dihydro-1H-inden-5-yloxy)-2-hydroxypropyl](2,4,4-trimethylpentan-2-yl)amine</t>
  </si>
  <si>
    <t>C20H33NO2</t>
  </si>
  <si>
    <t>MMV665979</t>
  </si>
  <si>
    <t>FC(F)(F)c1cccc(CNC2CCN(CCc3ccccc3)CC2)c1</t>
  </si>
  <si>
    <t>1-(2-phenylethyl)-N-{[3-(trifluoromethyl)phenyl]methyl}piperidin-4-amine</t>
  </si>
  <si>
    <t>C21H25F3N2</t>
  </si>
  <si>
    <t>MMV665928</t>
  </si>
  <si>
    <t>CCC(C)NCC(O)(c1ccc(Cl)cc1)c2ccc(Cl)cc2</t>
  </si>
  <si>
    <t>2-[(butan-2-yl)amino]-1,1-bis(4-chlorophenyl)ethan-1-ol</t>
  </si>
  <si>
    <t>C18H21Cl2NO</t>
  </si>
  <si>
    <t>MMV666105</t>
  </si>
  <si>
    <t>COCCN(C(C(=O)NCc1ccc(OC)cc1)c2ccc(cc2)C(C)C)C(=O)Cc3cccs3</t>
  </si>
  <si>
    <t>2-[N-(2-methoxyethyl)-2-(thiophen-2-yl)acetamido]-N-[(4-methoxyphenyl)methyl]-2-[4-(propan-2-yl)phenyl]acetamide</t>
  </si>
  <si>
    <t>C28H34N2O4S</t>
  </si>
  <si>
    <t>MMV666072</t>
  </si>
  <si>
    <t>COCCNC(=O)c1ccc(OC2CCN(Cc3ccc(F)c(F)c3)CC2)c(Cl)c1</t>
  </si>
  <si>
    <t>3-chloro-4-({1-[(3,4-difluorophenyl)methyl]piperidin-4-yl}oxy)-N-(2-methoxyethyl)benzamide</t>
  </si>
  <si>
    <t>C22H25ClF2N2O3</t>
  </si>
  <si>
    <t>MMV000653</t>
  </si>
  <si>
    <t>CCOc1ccccc1CNC(=O)C2C(N(CC(C)C)C(=O)c3ccccc23)c4cccs4</t>
  </si>
  <si>
    <t>N-[(2-ethoxyphenyl)methyl]-2-(2-methylpropyl)-1-oxo-3-(thiophen-2-yl)-1,2,3,4-tetrahydroisoquinoline-4-carboxamide</t>
  </si>
  <si>
    <t>C27H30N2O3S</t>
  </si>
  <si>
    <t>MMV000620</t>
  </si>
  <si>
    <t>CC(O)(C(CN1CCCCC1)c2ccccc2)c3ccc(Cl)cc3</t>
  </si>
  <si>
    <t>2-(4-chlorophenyl)-3-phenyl-4-(piperidin-1-yl)butan-2-ol</t>
  </si>
  <si>
    <t>C21H26ClNO</t>
  </si>
  <si>
    <t>MMV665909</t>
  </si>
  <si>
    <t>Brc1ccccc1C(=O)Nc2nc(cs2)c3ccccn3</t>
  </si>
  <si>
    <t>2-bromo-N-[4-(pyridin-2-yl)-1,3-thiazol-2-yl]benzamide</t>
  </si>
  <si>
    <t>C15H10BrN3OS</t>
  </si>
  <si>
    <t>MMV665940</t>
  </si>
  <si>
    <t>CCOc1ccc(C=CC2=NC(=O)c3ccccc3O2)cc1</t>
  </si>
  <si>
    <t>2-[2-(4-ethoxyphenyl)ethenyl]-4H-1,3-benzoxazin-4-one</t>
  </si>
  <si>
    <t>MMV665891</t>
  </si>
  <si>
    <t>c1ccc(cc1)c2ccc(cc2)c3nc4ccccc4[nH]3</t>
  </si>
  <si>
    <t>2-(4-phenylphenyl)-1H-1,3-benzodiazole</t>
  </si>
  <si>
    <t>C19H14N2</t>
  </si>
  <si>
    <t>MMV665899</t>
  </si>
  <si>
    <t>Fc1ccccc1C(=O)N(Cc2ccc(Cl)cc2)c3ccccn3</t>
  </si>
  <si>
    <t>N-[(4-chlorophenyl)methyl]-2-fluoro-N-(pyridin-2-yl)benzamide</t>
  </si>
  <si>
    <t>C19H14ClFN2O</t>
  </si>
  <si>
    <t>MMV665961</t>
  </si>
  <si>
    <t>CCN(CC)CCCNc1nc(nc2ccccc12)c3ccc(Cl)cc3</t>
  </si>
  <si>
    <t>(3-{[2-(4-chlorophenyl)quinazolin-4-yl]amino}propyl)diethylamine</t>
  </si>
  <si>
    <t>C21H25ClN4</t>
  </si>
  <si>
    <t>MMV665929</t>
  </si>
  <si>
    <t>CCCCNCC(O)(c1ccc(Cl)cc1)c2ccc(Cl)cc2</t>
  </si>
  <si>
    <t>2-(butylamino)-1,1-bis(4-chlorophenyl)ethan-1-ol</t>
  </si>
  <si>
    <t>MMV666108</t>
  </si>
  <si>
    <t>Clc1ccc(cc1)C2(CN3CCC(CC3)NC(=O)CCc4occc4)CCC2</t>
  </si>
  <si>
    <t>N-(1-{[1-(4-chlorophenyl)cyclobutyl]methyl}piperidin-4-yl)-3-(furan-2-yl)propanamide</t>
  </si>
  <si>
    <t>C23H29ClN2O2</t>
  </si>
  <si>
    <t>MMV665948</t>
  </si>
  <si>
    <t>Oc1ccccc1NC(=O)c2oc(cc2)c3ccc(Cl)cc3Cl</t>
  </si>
  <si>
    <t>5-(2,4-dichlorophenyl)-N-(2-hydroxyphenyl)furan-2-carboxamide</t>
  </si>
  <si>
    <t>C17H11Cl2NO3</t>
  </si>
  <si>
    <t>MMV006188</t>
  </si>
  <si>
    <t>Clc1ccc(cc1)S(=O)(=O)N2CCC(CC2)C(=O)NCc3occc3</t>
  </si>
  <si>
    <t>1-(4-chlorobenzenesulfonyl)-N-(furan-2-ylmethyl)piperidine-4-carboxamide</t>
  </si>
  <si>
    <t>C17H19ClN2O4S</t>
  </si>
  <si>
    <t>MMV001230</t>
  </si>
  <si>
    <t>CCOc1cccc2sc(nc12)N(Cc3cccnc3)C(=O)C4CCCCC4</t>
  </si>
  <si>
    <t>N-(4-ethoxy-1,3-benzothiazol-2-yl)-N-(pyridin-3-ylmethyl)cyclohexanecarboxamide</t>
  </si>
  <si>
    <t>C22H25N3O2S</t>
  </si>
  <si>
    <t>MMV665918</t>
  </si>
  <si>
    <t>Fc1cccc(c1)c2nnc3ccc(SCC(=O)Nc4ccc5OCOc5c4)nn23</t>
  </si>
  <si>
    <t>N-(2H-1,3-benzodioxol-5-yl)-2-{[3-(3-fluorophenyl)-[1,2,4]triazolo[4,3-b]pyridazin-6-yl]sulfanyl}acetamide</t>
  </si>
  <si>
    <t>C20H14FN5O3S</t>
  </si>
  <si>
    <t>MMV665799</t>
  </si>
  <si>
    <t>COc1ccc(cc1)C(=O)Nc2ccc(Cl)cc2C(=O)Nc3ccncc3</t>
  </si>
  <si>
    <t>5-chloro-2-(4-methoxybenzamido)-N-(pyridin-4-yl)benzamide</t>
  </si>
  <si>
    <t>C20H16ClN3O3</t>
  </si>
  <si>
    <t>MMV665826</t>
  </si>
  <si>
    <t>COc1cccc(NC(=O)Cn2c(C)c(C#N)c3ccccc23)c1</t>
  </si>
  <si>
    <t>2-(3-cyano-2-methyl-1H-indol-1-yl)-N-(3-methoxyphenyl)acetamide</t>
  </si>
  <si>
    <t>C19H17N3O2</t>
  </si>
  <si>
    <t>MMV665807</t>
  </si>
  <si>
    <t>Oc1ccc(Cl)cc1C(=O)Nc2cccc(c2)C(F)(F)F</t>
  </si>
  <si>
    <t>5-chloro-2-hydroxy-N-[3-(trifluoromethyl)phenyl]benzamide</t>
  </si>
  <si>
    <t>C14H9ClF3NO2</t>
  </si>
  <si>
    <t>MMV665946</t>
  </si>
  <si>
    <t>CC(=CCN1CCC(CC1)C(=O)Nc2ccc(cc2)c3nc4ccccc4[nH]3)C</t>
  </si>
  <si>
    <t>N-[4-(1H-1,3-benzodiazol-2-yl)phenyl]-1-(3-methylbut-2-en-1-yl)piperidine-4-carboxamide</t>
  </si>
  <si>
    <t>C24H28N4O</t>
  </si>
  <si>
    <t>MMV665935</t>
  </si>
  <si>
    <t>FC(F)(F)c1ccc(Nc2nnnc3ccccc23)cc1</t>
  </si>
  <si>
    <t>N-[4-(trifluoromethyl)phenyl]-1,2,3-benzotriazin-4-amine</t>
  </si>
  <si>
    <t>C14H9F3N4</t>
  </si>
  <si>
    <t>MMV666102</t>
  </si>
  <si>
    <t>CN(C)c1ccc(cc1)c2nc3cc(N)ccc3[nH]2</t>
  </si>
  <si>
    <t>2-[4-(dimethylamino)phenyl]-1H-1,3-benzodiazol-5-amine</t>
  </si>
  <si>
    <t>C15H16N4</t>
  </si>
  <si>
    <t>MMV666061</t>
  </si>
  <si>
    <t>COc1cccc(O)c1CN2CCC3(CCCN(Cc4ccc(F)cc4)C3)C2</t>
  </si>
  <si>
    <t>2-({7-[(4-fluorophenyl)methyl]-2,7-diazaspiro[4.5]decan-2-yl}methyl)-3-methoxyphenol</t>
  </si>
  <si>
    <t>C23H29FN2O2</t>
  </si>
  <si>
    <t>MMV008149</t>
  </si>
  <si>
    <t>Cc1c(C)n(Cc2ccc(F)cc2)c3ccc(cc13)C(=O)NCc4occc4</t>
  </si>
  <si>
    <t>1-[(4-fluorophenyl)methyl]-N-(furan-2-ylmethyl)-2,3-dimethyl-1H-indole-5-carboxamide</t>
  </si>
  <si>
    <t>C23H21FN2O2</t>
  </si>
  <si>
    <t>MMV019074</t>
  </si>
  <si>
    <t>CCN1CCN(CC1)c2cc(C)c3cc(NC(=O)c4ccc(OC)c(OC)c4)ccc3n2</t>
  </si>
  <si>
    <t>N-[2-(4-ethylpiperazin-1-yl)-4-methylquinolin-6-yl]-3,4-dimethoxybenzamide</t>
  </si>
  <si>
    <t>C25H30N4O3</t>
  </si>
  <si>
    <t>MMV665914</t>
  </si>
  <si>
    <t>COc1ccccc1N2CCN(CC2)C(CNS(=O)(=O)c3ccc(Cl)cc3)c4cccnc4</t>
  </si>
  <si>
    <t>4-chloro-N-{2-[4-(2-methoxyphenyl)piperazin-1-yl]-2-(pyridin-3-yl)ethyl}benzene-1-sulfonamide</t>
  </si>
  <si>
    <t>C24H27ClN4O3S</t>
  </si>
  <si>
    <t>MMV665798</t>
  </si>
  <si>
    <t>FC(F)(F)c1cccc(Nc2nc(nc3ncccc23)c4ccccc4)c1</t>
  </si>
  <si>
    <t>2-phenyl-N-[3-(trifluoromethyl)phenyl]pyrido[2,3-d]pyrimidin-4-amine</t>
  </si>
  <si>
    <t>C20H13F3N4</t>
  </si>
  <si>
    <t>MMV665902</t>
  </si>
  <si>
    <t>OC(CN1C(=N)N(CCN2CCCCC2)c3ccccc13)c4cccc(Br)c4</t>
  </si>
  <si>
    <t>1-(3-bromophenyl)-2-{2-imino-3-[2-(piperidin-1-yl)ethyl]-2,3-dihydro-1H-1,3-benzodiazol-1-yl}ethan-1-ol</t>
  </si>
  <si>
    <t>C22H27BrN4O</t>
  </si>
  <si>
    <t>MMV665888</t>
  </si>
  <si>
    <t>Oc1ccccc1NC(=O)c2ccc(Oc3cccc(c3)C(=O)Nc4ccccc4O)cc2</t>
  </si>
  <si>
    <t>N-(2-hydroxyphenyl)-4-{3-[(2-hydroxyphenyl)carbamoyl]phenoxy}benzamide</t>
  </si>
  <si>
    <t>C26H20N2O5</t>
  </si>
  <si>
    <t>MMV666067</t>
  </si>
  <si>
    <t>COc1ccc(CNC2CCN(CC2)c3ccc(NC(=O)c4cccc(Cl)c4)cc3)cc1OC</t>
  </si>
  <si>
    <t>3-chloro-N-[4-(4-{[(3,4-dimethoxyphenyl)methyl]amino}piperidin-1-yl)phenyl]benzamide</t>
  </si>
  <si>
    <t>C27H30ClN3O3</t>
  </si>
  <si>
    <t>MMV665939</t>
  </si>
  <si>
    <t>Fc1ccc(cc1)C(=O)Nc2ccsc2C(=O)NC3CCCCC3</t>
  </si>
  <si>
    <t>N-cyclohexyl-3-(4-fluorobenzamido)thiophene-2-carboxamide</t>
  </si>
  <si>
    <t>C18H19FN2O2S</t>
  </si>
  <si>
    <t>MMV009060</t>
  </si>
  <si>
    <t>CCN(CC)c1ccc(NC(=O)c2cccs2)cc1</t>
  </si>
  <si>
    <t>N-[4-(diethylamino)phenyl]thiophene-2-carboxamide</t>
  </si>
  <si>
    <t>C15H18N2OS</t>
  </si>
  <si>
    <t>MMV666110</t>
  </si>
  <si>
    <t>CC(CCC(=C)C)N1CCC(CC1)N2CCC(CC2)C(=O)NCCc3ccccc3</t>
  </si>
  <si>
    <t>1-[1-(5-methylhex-5-en-2-yl)piperidin-4-yl]-N-(2-phenylethyl)piperidine-4-carboxamide</t>
  </si>
  <si>
    <t>C26H41N3O</t>
  </si>
  <si>
    <t>MMV019758</t>
  </si>
  <si>
    <t>COc1ccc(cc1OC)C(=O)Nc2ccc3nc(cc(C)c3c2)N4CCCCC4</t>
  </si>
  <si>
    <t>3,4-dimethoxy-N-[4-methyl-2-(piperidin-1-yl)quinolin-6-yl]benzamide</t>
  </si>
  <si>
    <t>C24H27N3O3</t>
  </si>
  <si>
    <t>MMV000498</t>
  </si>
  <si>
    <t>CCN(CC)c1cc(C)c2cc(NC(=O)c3cccc(OC)c3)ccc2n1</t>
  </si>
  <si>
    <t>N-[2-(diethylamino)-4-methylquinolin-6-yl]-3-methoxybenzamide</t>
  </si>
  <si>
    <t>C22H25N3O2</t>
  </si>
  <si>
    <t>MMV665913</t>
  </si>
  <si>
    <t>CCOc1ccc(cc1)c2nc(NC(=O)c3cccc(c3)S(=O)(=O)C)sc2C</t>
  </si>
  <si>
    <t>N-[4-(4-ethoxyphenyl)-5-methyl-1,3-thiazol-2-yl]-3-methanesulfonylbenzamide</t>
  </si>
  <si>
    <t>C20H20N2O4S2</t>
  </si>
  <si>
    <t>MMV665789</t>
  </si>
  <si>
    <t>CC(NCc1ccccc1)c2cc(Cl)ccc2O</t>
  </si>
  <si>
    <t>2-[1-(benzylamino)ethyl]-4-chlorophenol</t>
  </si>
  <si>
    <t>C15H16ClNO</t>
  </si>
  <si>
    <t>MMV665901</t>
  </si>
  <si>
    <t>Brc1ccc(cc1)c2oc(cc2)C(=O)Nc3ccc(CN4CCOCC4)cc3</t>
  </si>
  <si>
    <t>5-(4-bromophenyl)-N-[4-(morpholin-4-ylmethyl)phenyl]furan-2-carboxamide</t>
  </si>
  <si>
    <t>C22H21BrN2O3</t>
  </si>
  <si>
    <t>MMV666069</t>
  </si>
  <si>
    <t>COc1ccc(CCN2CCC(CN(C)Cc3cnn(c3)c4ccccc4)CC2)cc1</t>
  </si>
  <si>
    <t>({1-[2-(4-methoxyphenyl)ethyl]piperidin-4-yl}methyl)(methyl)[(1-phenyl-1H-pyrazol-4-yl)methyl]amine</t>
  </si>
  <si>
    <t>C26H34N4O</t>
  </si>
  <si>
    <t>MMV666080</t>
  </si>
  <si>
    <t>Oc1c(ccc2cccnc12)C(NC(=O)c3ccccc3)c4ccccc4</t>
  </si>
  <si>
    <t>N-[(8-hydroxyquinolin-7-yl)(phenyl)methyl]benzamide</t>
  </si>
  <si>
    <t>C23H18N2O2</t>
  </si>
  <si>
    <t>MMV666081</t>
  </si>
  <si>
    <t>CCCc1c(C)nc2ccccc2c1O</t>
  </si>
  <si>
    <t>2-methyl-3-propylquinolin-4-ol</t>
  </si>
  <si>
    <t>C13H15NO</t>
  </si>
  <si>
    <t>MMV666009</t>
  </si>
  <si>
    <t>CN1C(N(C)c2ccccc12)c3ccc4OCOc4c3</t>
  </si>
  <si>
    <t>2-(2H-1,3-benzodioxol-5-yl)-1,3-dimethyl-2,3-dihydro-1H-1,3-benzodiazole</t>
  </si>
  <si>
    <t>C16H16N2O2</t>
  </si>
  <si>
    <t>MMV019313</t>
  </si>
  <si>
    <t>CN1C(=O)c2cc(sc2c3ccccc13)C(=O)NCCCN4CCCCCC4</t>
  </si>
  <si>
    <t>N-[3-(azepan-1-yl)propyl]-5-methyl-4-oxo-4H,5H-thieno[3,2-c]quinoline-2-carboxamide</t>
  </si>
  <si>
    <t>C22H27N3O2S</t>
  </si>
  <si>
    <t>MMV019746</t>
  </si>
  <si>
    <t>Cc1ccc(Cl)cc1N2CCN(CCCNC(=O)C3CCN(CC3)c4nc5ccccc5[nH]4)CC2</t>
  </si>
  <si>
    <t>1-(1H-1,3-benzodiazol-2-yl)-N-{3-[4-(5-chloro-2-methylphenyl)piperazin-1-yl]propyl}piperidine-4-carboxamide</t>
  </si>
  <si>
    <t>C27H35ClN6O</t>
  </si>
  <si>
    <t>MMV019064</t>
  </si>
  <si>
    <t>COc1cccc(c1)c2nn(C)c3sc(cc23)C(=O)NCCN4CCN(CC4)c5ccccc5F</t>
  </si>
  <si>
    <t>N-{2-[4-(2-fluorophenyl)piperazin-1-yl]ethyl}-3-(3-methoxyphenyl)-1-methyl-1H-thieno[2,3-c]pyrazole-5-carboxamide</t>
  </si>
  <si>
    <t>C26H28FN5O2S</t>
  </si>
  <si>
    <t>MMV011944</t>
  </si>
  <si>
    <t>n1c(NCCO)c2c(cccc2)nc1Nc3cccc(OC)c3</t>
  </si>
  <si>
    <t>2-({2-[(3-methoxyphenyl)amino]quinazolin-4-yl}amino)ethan-1-ol</t>
  </si>
  <si>
    <t>C17H18N4O2</t>
  </si>
  <si>
    <t>MMV665803</t>
  </si>
  <si>
    <t>CCOc1cc(Cl)c(cc1OCC)C(C)NC(=O)c2cccc(OC)c2</t>
  </si>
  <si>
    <t>N-[1-(2-chloro-4,5-diethoxyphenyl)ethyl]-3-methoxybenzamide</t>
  </si>
  <si>
    <t>MMV665857</t>
  </si>
  <si>
    <t>CCOc1c(Cl)cc(CNC(C)C(O)c2ccccc2)cc1OC</t>
  </si>
  <si>
    <t>2-{[(3-chloro-4-ethoxy-5-methoxyphenyl)methyl]amino}-1-phenylpropan-1-ol</t>
  </si>
  <si>
    <t>C19H24ClNO3</t>
  </si>
  <si>
    <t>MMV666071</t>
  </si>
  <si>
    <t>Cc1oc(CN2CCC(CC2)C(=O)Nc3ccc(cc3)c4cc5ccccc5[nH]4)cc1</t>
  </si>
  <si>
    <t>N-[4-(1H-indol-2-yl)phenyl]-1-[(5-methylfuran-2-yl)methyl]piperidine-4-carboxamide</t>
  </si>
  <si>
    <t>C26H27N3O2</t>
  </si>
  <si>
    <t>MMV019780</t>
  </si>
  <si>
    <t>Cc1cc(C)c2nc(sc2c1)N3CCC(CC3)C(=O)NCCCN4CCC(CC4)N5CCCCC5</t>
  </si>
  <si>
    <t>1-(4,6-dimethyl-1,3-benzothiazol-2-yl)-N-{3-[4-(piperidin-1-yl)piperidin-1-yl]propyl}piperidine-4-carboxamide</t>
  </si>
  <si>
    <t>C28H43N5OS</t>
  </si>
  <si>
    <t>MMV666093</t>
  </si>
  <si>
    <t>CCCC(N1CCN(CC1)C(=O)c2occc2)c3nnnn3C4CCCCC4</t>
  </si>
  <si>
    <t>1-[1-(1-cyclohexyl-1H-1,2,3,4-tetrazol-5-yl)butyl]-4-(furan-2-carbonyl)piperazine</t>
  </si>
  <si>
    <t>C20H30N6O2</t>
  </si>
  <si>
    <t>MMV665953</t>
  </si>
  <si>
    <t>Fc1ccc(NC(=O)Nc2ccc(Cl)c(Cl)c2)cc1Cl</t>
  </si>
  <si>
    <t>3-(3-chloro-4-fluorophenyl)-1-(3,4-dichlorophenyl)urea</t>
  </si>
  <si>
    <t>C13H8Cl3FN2O</t>
  </si>
  <si>
    <t>MMV000648</t>
  </si>
  <si>
    <t>COc1ccccc1CNC(=O)C2C(N(CC(C)C)C(=O)c3ccccc23)c4cccs4</t>
  </si>
  <si>
    <t>N-[(2-methoxyphenyl)methyl]-2-(2-methylpropyl)-1-oxo-3-(thiophen-2-yl)-1,2,3,4-tetrahydroisoquinoline-4-carboxamide</t>
  </si>
  <si>
    <t>C26H28N2O3S</t>
  </si>
  <si>
    <t>MMV019662</t>
  </si>
  <si>
    <t>COc1ccc(cc1)N2CCN(CC2)C(CNC(=O)C3CCCCC3)c4ccc5OCOc5c4</t>
  </si>
  <si>
    <t>N-[2-(2H-1,3-benzodioxol-5-yl)-2-[4-(4-methoxyphenyl)piperazin-1-yl]ethyl]cyclohexanecarboxamide</t>
  </si>
  <si>
    <t>C27H35N3O4</t>
  </si>
  <si>
    <t>MMV007571</t>
  </si>
  <si>
    <t>Cc1ccc(CSCc2oc(cc2)C(=O)NC3CC3)cc1</t>
  </si>
  <si>
    <t>N-cyclopropyl-5-({[(4-methylphenyl)methyl]sulfanyl}methyl)furan-2-carboxamide</t>
  </si>
  <si>
    <t>C17H19NO2S</t>
  </si>
  <si>
    <t>MMV007617</t>
  </si>
  <si>
    <t>CC(C)c1ccc(Cn2c(CCNC(=O)C)nc3ccccc23)cc1</t>
  </si>
  <si>
    <t>N-[2-(1-{[4-(propan-2-yl)phenyl]methyl}-1H-1,3-benzodiazol-2-yl)ethyl]acetamide</t>
  </si>
  <si>
    <t>C21H25N3O</t>
  </si>
  <si>
    <t>MMV665796</t>
  </si>
  <si>
    <t>CCOc1cc(Br)c(cc1OCC)C(C)NC(=O)c2cccc(OC)c2</t>
  </si>
  <si>
    <t>N-[1-(2-bromo-4,5-diethoxyphenyl)ethyl]-3-methoxybenzamide</t>
  </si>
  <si>
    <t>C20H24BrNO4</t>
  </si>
  <si>
    <t>MMV665906</t>
  </si>
  <si>
    <t>Cc1ccc(c(O)c1)c2cc([nH]n2)C(=O)Nc3ccc(cc3)S(=O)(=O)N4CCCCC4</t>
  </si>
  <si>
    <t>3-(2-hydroxy-4-methylphenyl)-N-[4-(piperidine-1-sulfonyl)phenyl]-1H-pyrazole-5-carboxamide</t>
  </si>
  <si>
    <t>C22H24N4O4S</t>
  </si>
  <si>
    <t>MMV665954</t>
  </si>
  <si>
    <t>O=C(NCC1Cc2cccc(c2O1)c3ccncc3)c4csc5CCCCc45</t>
  </si>
  <si>
    <t>N-{[7-(pyridin-4-yl)-2,3-dihydro-1-benzofuran-2-yl]methyl}-4,5,6,7-tetrahydro-1-benzothiophene-3-carboxamide</t>
  </si>
  <si>
    <t>C23H22N2O2S</t>
  </si>
  <si>
    <t>MMV019738</t>
  </si>
  <si>
    <t>Cc1[nH]c(cc1C(=O)NC2CCN(Cc3ccccc3)CC2)c4ccc(F)cc4</t>
  </si>
  <si>
    <t>N-(1-benzylpiperidin-4-yl)-5-(4-fluorophenyl)-2-methyl-1H-pyrrole-3-carboxamide</t>
  </si>
  <si>
    <t>C24H26FN3O</t>
  </si>
  <si>
    <t>MMV666075</t>
  </si>
  <si>
    <t>COc1ccc(cc1)C2N(C)c3ccccc3N2C</t>
  </si>
  <si>
    <t>2-(4-methoxyphenyl)-1,3-dimethyl-2,3-dihydro-1H-1,3-benzodiazole</t>
  </si>
  <si>
    <t>C16H18N2O</t>
  </si>
  <si>
    <t>MMV666070</t>
  </si>
  <si>
    <t>FC(F)(F)c1cccc(CNC2CCN(CC2)c3ccc(cc3)C(=O)NC4CCCC4)c1</t>
  </si>
  <si>
    <t>N-cyclopentyl-4-[4-({[3-(trifluoromethyl)phenyl]methyl}amino)piperidin-1-yl]benzamide</t>
  </si>
  <si>
    <t>C25H30F3N3O</t>
  </si>
  <si>
    <t>MMV142383</t>
  </si>
  <si>
    <t>CC(C)(C)c1ccc(cc1)C(=O)Nc2nc3ccccc3s2</t>
  </si>
  <si>
    <t>N-(1,3-benzothiazol-2-yl)-4-tert-butylbenzamide</t>
  </si>
  <si>
    <t>C18H18N2OS</t>
  </si>
  <si>
    <t>MMV000788</t>
  </si>
  <si>
    <t>CC(C)OCc1cc(CN2CCN(CC2)c3cccc(Cl)c3)c(O)c4ncccc14</t>
  </si>
  <si>
    <t>7-{[4-(3-chlorophenyl)piperazin-1-yl]methyl}-5-[(propan-2-yloxy)methyl]quinolin-8-ol</t>
  </si>
  <si>
    <t>C24H28ClN3O2</t>
  </si>
  <si>
    <t>MMV000561</t>
  </si>
  <si>
    <t>CCCN(CCC)CCCNC(=O)c1cc2c(nn(C)c2s1)c3ccc(OC)c(OC)c3</t>
  </si>
  <si>
    <t>3-(3,4-dimethoxyphenyl)-N-[3-(dipropylamino)propyl]-1-methyl-1H-thieno[2,3-c]pyrazole-5-carboxamide</t>
  </si>
  <si>
    <t>C24H34N4O3S</t>
  </si>
  <si>
    <t>MMV000248</t>
  </si>
  <si>
    <t>CCN(CC)CCN1C(=N)N(CC(O)c2ccc(Cl)c(Cl)c2)c3ccccc13</t>
  </si>
  <si>
    <t>1-(3,4-dichlorophenyl)-2-{3-[2-(diethylamino)ethyl]-2-imino-2,3-dihydro-1H-1,3-benzodiazol-1-yl}ethan-1-ol</t>
  </si>
  <si>
    <t>C21H26Cl2N4O</t>
  </si>
  <si>
    <t>MMV665879</t>
  </si>
  <si>
    <t>CC(C)(C)C(=O)Nc1ccc(cc1)C(=O)Nc2cccc(c2)c3nc4ccccc4[nH]3</t>
  </si>
  <si>
    <t>N-[3-(1H-1,3-benzodiazol-2-yl)phenyl]-4-(2,2-dimethylpropanamido)benzamide</t>
  </si>
  <si>
    <t>C25H24N4O2</t>
  </si>
  <si>
    <t>MMV665890</t>
  </si>
  <si>
    <t>COc1ccc(cc1OC)c2nonc2NC(=O)c3cccc(C)c3</t>
  </si>
  <si>
    <t>N-[4-(3,4-dimethoxyphenyl)-1,2,5-oxadiazol-3-yl]-3-methylbenzamide</t>
  </si>
  <si>
    <t>C18H17N3O4</t>
  </si>
  <si>
    <t>MMV666116</t>
  </si>
  <si>
    <t>Oc1ccccc1CN2CCC3(CCCN(Cc4ccccc4F)C3)C2</t>
  </si>
  <si>
    <t>2-({7-[(2-fluorophenyl)methyl]-2,7-diazaspiro[4.5]decan-2-yl}methyl)phenol</t>
  </si>
  <si>
    <t>C22H27FN2O</t>
  </si>
  <si>
    <t>MMV006913</t>
  </si>
  <si>
    <t>Cc1nc2ccccc2c(O)c1CC=C</t>
  </si>
  <si>
    <t>2-methyl-3-(prop-2-en-1-yl)quinolin-4-ol</t>
  </si>
  <si>
    <t>C13H13NO</t>
  </si>
  <si>
    <t>MMV008127</t>
  </si>
  <si>
    <t>CN1CCN(CC1)c2c3CCCc3c(C#N)c4nc5ccccc5n24</t>
  </si>
  <si>
    <t>16-(4-methylpiperazin-1-yl)-1,8-diazatetracyclo[7.7.0.0²,⁷.0¹¹,¹⁵]hexadeca-2,4,6,8,10,15-hexaene-10-carbonitrile</t>
  </si>
  <si>
    <t>C20H21N5</t>
  </si>
  <si>
    <t>MMV403679</t>
  </si>
  <si>
    <t>c1(c(cnn1c2cccc(C)c2)C(=O)N3)N=C3n4nc(C)cc4NC(=O)c5cc(cccc6)c6o5</t>
  </si>
  <si>
    <t>N-{3-methyl-1-[1-(3-methylphenyl)-4-oxo-1H,4H,5H-pyrazolo[3,4-d]pyrimidin-6-yl]-1H-pyrazol-5-yl}-1-benzofuran-2-carboxamide</t>
  </si>
  <si>
    <t>C25H19N7O3</t>
  </si>
  <si>
    <t>MMV006545</t>
  </si>
  <si>
    <t>c12c(ncnc1NCCN(CC)CC)c3c(ccc(Br)c3)[nH]2</t>
  </si>
  <si>
    <t>[2-({8-bromo-5H-pyrimido[5,4-b]indol-4-yl}amino)ethyl]diethylamine</t>
  </si>
  <si>
    <t>C16H20BrN5</t>
  </si>
  <si>
    <t>MMV019700</t>
  </si>
  <si>
    <t>Clc1cc(NC(=O)c2oc(Br)cc2)ccc1N3CCCCC3</t>
  </si>
  <si>
    <t>5-bromo-N-[3-chloro-4-(piperidin-1-yl)phenyl]furan-2-carboxamide</t>
  </si>
  <si>
    <t>C16H16BrClN2O2</t>
  </si>
  <si>
    <t>MMV019670</t>
  </si>
  <si>
    <t>O=C(Nc1ccc(cc1)N2CCN(Cc3ccccc3)CC2)c4cccs4</t>
  </si>
  <si>
    <t>N-[4-(4-benzylpiperazin-1-yl)phenyl]thiophene-2-carboxamide</t>
  </si>
  <si>
    <t>C22H23N3OS</t>
  </si>
  <si>
    <t>MMV001344</t>
  </si>
  <si>
    <t>CC1CC(C)CN(C1)C(=O)c2ccc(Cl)cc2Cl</t>
  </si>
  <si>
    <t>1-(2,4-dichlorobenzoyl)-3,5-dimethylpiperidine</t>
  </si>
  <si>
    <t>C14H17Cl2NO</t>
  </si>
  <si>
    <t>MMV011795</t>
  </si>
  <si>
    <t>Oc1ccccc1CN2CCN(CC2)C(c3ccccc3)c4ccccc4</t>
  </si>
  <si>
    <t>2-{[4-(diphenylmethyl)piperazin-1-yl]methyl}phenol</t>
  </si>
  <si>
    <t>C24H26N2O</t>
  </si>
  <si>
    <t>MMV019124</t>
  </si>
  <si>
    <t>COc1cc(OC)cc(c1)C(=O)Nc2ccc(cc2)c3nc4ccccc4[nH]3</t>
  </si>
  <si>
    <t>N-[4-(1H-1,3-benzodiazol-2-yl)phenyl]-3,5-dimethoxybenzamide</t>
  </si>
  <si>
    <t>C22H19N3O3</t>
  </si>
  <si>
    <t>MMV006767</t>
  </si>
  <si>
    <t>COc1cc2cc(C(=O)Nc3ccccc3)c(N)nc2cc1OC</t>
  </si>
  <si>
    <t>2-amino-6,7-dimethoxy-N-phenylquinoline-3-carboxamide</t>
  </si>
  <si>
    <t>C18H17N3O3</t>
  </si>
  <si>
    <t>MMV007808</t>
  </si>
  <si>
    <t>COc1nc(Nc2ccc(cc2)C(C)C)nc(OC)n1</t>
  </si>
  <si>
    <t>4,6-dimethoxy-N-[4-(propan-2-yl)phenyl]-1,3,5-triazin-2-amine</t>
  </si>
  <si>
    <t>C14H18N4O2</t>
  </si>
  <si>
    <t>MMV019017</t>
  </si>
  <si>
    <t>n(CC(CNCCOC)O)(c1c2cc(Cl)cc1)c3c2cc(Cl)cc3</t>
  </si>
  <si>
    <t>1-(3,6-dichloro-9H-carbazol-9-yl)-3-[(2-methoxyethyl)amino]propan-2-ol</t>
  </si>
  <si>
    <t>C18H20Cl2N2O2</t>
  </si>
  <si>
    <t>MMV396681</t>
  </si>
  <si>
    <t>n1(nc(C)cc1NC(=O)c(cccc2C(F)(F)F)c2)c3scc(c(ccc(OCO4)c45)c5)n3</t>
  </si>
  <si>
    <t>N-{1-[4-(2H-1,3-benzodioxol-5-yl)-1,3-thiazol-2-yl]-3-methyl-1H-pyrazol-5-yl}-3-(trifluoromethyl)benzamide</t>
  </si>
  <si>
    <t>C22H15F3N4O3S</t>
  </si>
  <si>
    <t>MMV006587</t>
  </si>
  <si>
    <t>c12c(ncnc1NCCCN(CC3)CCO3)c4c(ccc(Cl)c4)[nH]2</t>
  </si>
  <si>
    <t>8-chloro-N-[3-(morpholin-4-yl)propyl]-5H-pyrimido[5,4-b]indol-4-amine</t>
  </si>
  <si>
    <t>C17H20ClN5O</t>
  </si>
  <si>
    <t>MMV019202</t>
  </si>
  <si>
    <t>CCOc1cccc(c1)C(=O)Nc2ccc(cc2)c3nc4ccccc4[nH]3</t>
  </si>
  <si>
    <t>N-[4-(1H-1,3-benzodiazol-2-yl)phenyl]-3-ethoxybenzamide</t>
  </si>
  <si>
    <t>C22H19N3O2</t>
  </si>
  <si>
    <t>MMV000848</t>
  </si>
  <si>
    <t>OC(CNC1CCCC1)Cn2c3ccccc3c4ccccc24</t>
  </si>
  <si>
    <t>1-(9H-carbazol-9-yl)-3-(cyclopentylamino)propan-2-ol</t>
  </si>
  <si>
    <t>C20H24N2O</t>
  </si>
  <si>
    <t>MMV020275</t>
  </si>
  <si>
    <t>Clc1ccc2nc(cc(C(=O)NC3CCN(Cc4ccccc4)CC3)c2c1)c5ccncc5</t>
  </si>
  <si>
    <t>N-(1-benzylpiperidin-4-yl)-6-chloro-2-(pyridin-4-yl)quinoline-4-carboxamide</t>
  </si>
  <si>
    <t>C27H25ClN4O</t>
  </si>
  <si>
    <t>MMV019918</t>
  </si>
  <si>
    <t>Clc1cc(Br)ccc1c2oc(CNCC3CCNCC3)cc2</t>
  </si>
  <si>
    <t>{[5-(4-bromo-2-chlorophenyl)furan-2-yl]methyl}(piperidin-4-ylmethyl)amine</t>
  </si>
  <si>
    <t>C17H20BrClN2O</t>
  </si>
  <si>
    <t>MMV075490</t>
  </si>
  <si>
    <t>CCOc1ccc(cc1)C2N(C)c3ccccc3N2C</t>
  </si>
  <si>
    <t>2-(4-ethoxyphenyl)-1,3-dimethyl-2,3-dihydro-1H-1,3-benzodiazole</t>
  </si>
  <si>
    <t>C17H20N2O</t>
  </si>
  <si>
    <t>MMV396633</t>
  </si>
  <si>
    <t>c1(OCC)c(OCC)cc(cc1Cl)CN([H])C(C)C(O)c2ccccc2</t>
  </si>
  <si>
    <t>2-{[(3-chloro-4,5-diethoxyphenyl)methyl]amino}-1-phenylpropan-1-ol</t>
  </si>
  <si>
    <t>C20H26ClNO3</t>
  </si>
  <si>
    <t>MMV007374</t>
  </si>
  <si>
    <t>CCc1ccc(Nc2cc(C)nc3nc(C)nn23)cc1</t>
  </si>
  <si>
    <t>N-(4-ethylphenyl)-2,5-dimethyl-[1,2,4]triazolo[1,5-a]pyrimidin-7-amine</t>
  </si>
  <si>
    <t>C15H17N5</t>
  </si>
  <si>
    <t>MMV396719</t>
  </si>
  <si>
    <t>n1(c2c(cccc2)n3)c3c4c(cccc4)NC1(C)c5cccc(OC)c5</t>
  </si>
  <si>
    <t>9-(3-methoxyphenyl)-9-methyl-8,10,17-triazatetracyclo[8.7.0.0²,⁷.0¹¹,¹⁶]heptadeca-1(17),2(7),3,5,11,13,15-heptaene</t>
  </si>
  <si>
    <t>C22H19N3O</t>
  </si>
  <si>
    <t>MMV396744</t>
  </si>
  <si>
    <t>n1(CCc2ccccc2F)c3c(nc4c(cccc4)n3)c(C(=O)NCC(C)C)c1N</t>
  </si>
  <si>
    <t>2-amino-1-[2-(2-fluorophenyl)ethyl]-N-(2-methylpropyl)-1H-pyrrolo[2,3-b]quinoxaline-3-carboxamide</t>
  </si>
  <si>
    <t>C23H24FN5O</t>
  </si>
  <si>
    <t>MMV006706</t>
  </si>
  <si>
    <t>n1(c2c(cccc2)n3)c3c(C#N)c(C)cc1N(CC4)CCN4C5CCCC5</t>
  </si>
  <si>
    <t>13-(4-cyclopentylpiperazin-1-yl)-11-methyl-1,8-diazatricyclo[7.4.0.0²,⁷]trideca-2,4,6,8,10,12-hexaene-10-carbonitrile</t>
  </si>
  <si>
    <t>C22H25N5</t>
  </si>
  <si>
    <t>MMV009108</t>
  </si>
  <si>
    <t>CCN(CC)S(=O)(=O)c1ccc(cc1)c2csc(Nc3ccc(C)c(C)c3)n2</t>
  </si>
  <si>
    <t>4-{2-[(3,4-dimethylphenyl)amino]-1,3-thiazol-4-yl}-N,N-diethylbenzene-1-sulfonamide</t>
  </si>
  <si>
    <t>C21H25N3O2S2</t>
  </si>
  <si>
    <t>MMV020700</t>
  </si>
  <si>
    <t>CC(=O)Nc1nnc(SCc2c(C)cc(cc2C)C(C)(C)C)s1</t>
  </si>
  <si>
    <t>N-(5-{[(4-tert-butyl-2,6-dimethylphenyl)methyl]sulfanyl}-1,3,4-thiadiazol-2-yl)acetamide</t>
  </si>
  <si>
    <t>C17H23N3OS2</t>
  </si>
  <si>
    <t>MMV007906</t>
  </si>
  <si>
    <t>CCCCOc1ccc(cc1)C(=O)Nc2cc(C)on2</t>
  </si>
  <si>
    <t>4-butoxy-N-(5-methyl-1,2-oxazol-3-yl)benzamide</t>
  </si>
  <si>
    <t>C15H18N2O3</t>
  </si>
  <si>
    <t>MMV008270</t>
  </si>
  <si>
    <t>Oc1c2CCCCc2nc3cc(nn13)c4ccccc4</t>
  </si>
  <si>
    <t>2-phenyl-5H,6H,7H,8H-pyrazolo[3,2-b]quinazolin-9-ol</t>
  </si>
  <si>
    <t>C16H15N3O</t>
  </si>
  <si>
    <t>MMV019127</t>
  </si>
  <si>
    <t>CCN(Cc1ccccc1)C2CCN(Cc3cc(Br)ccc3O)CC2</t>
  </si>
  <si>
    <t>2-({4-[benzyl(ethyl)amino]piperidin-1-yl}methyl)-4-bromophenol</t>
  </si>
  <si>
    <t>C21H27BrN2O</t>
  </si>
  <si>
    <t>MMV396794</t>
  </si>
  <si>
    <t>c1(Cl)c(ccc(Cl)c1)OCC(O)CNC(C)(C)CC(C)(C)C</t>
  </si>
  <si>
    <t>[3-(2,4-dichlorophenoxy)-2-hydroxypropyl](2,4,4-trimethylpentan-2-yl)amine</t>
  </si>
  <si>
    <t>C17H27Cl2NO2</t>
  </si>
  <si>
    <t>MMV396736</t>
  </si>
  <si>
    <t>n(CC(CNCC1CCCO1)O)(c2c3cc(Cl)cc2)c4c3cc(Cl)cc4</t>
  </si>
  <si>
    <t>1-(3,6-dichloro-9H-carbazol-9-yl)-3-[(oxolan-2-ylmethyl)amino]propan-2-ol</t>
  </si>
  <si>
    <t>C20H22Cl2N2O2</t>
  </si>
  <si>
    <t>MMV306025</t>
  </si>
  <si>
    <t>C1(=NC(N(C)C2=O)=O)C2=NC(=NN1CC)c3ccc(C(=O)OC)cc3</t>
  </si>
  <si>
    <t>methyl 4-{1-ethyl-6-methyl-5,7-dioxo-1H,5H,6H,7H-pyrimido[5,4-e][1,2,4]triazin-3-yl}benzoate</t>
  </si>
  <si>
    <t>C16H15N5O4</t>
  </si>
  <si>
    <t>MMV056726</t>
  </si>
  <si>
    <t>COc1cc(SC)ccc1C(=O)N2CCCC(C)C2</t>
  </si>
  <si>
    <t>1-[2-methoxy-4-(methylsulfanyl)benzoyl]-3-methylpiperidine</t>
  </si>
  <si>
    <t>C15H21NO2S</t>
  </si>
  <si>
    <t>MMV274073</t>
  </si>
  <si>
    <t>c1(cc(C)nc(ccc(OC)c2)c12)Nc3ccccc3O</t>
  </si>
  <si>
    <t>2-[(6-methoxy-2-methylquinolin-4-yl)amino]phenol</t>
  </si>
  <si>
    <t>C17H16N2O2</t>
  </si>
  <si>
    <t>MMV018984</t>
  </si>
  <si>
    <t>Cc1onc(NC(=O)c2ccc(cc2)c3ccccc3)c1</t>
  </si>
  <si>
    <t>N-(5-methyl-1,2-oxazol-3-yl)-4-phenylbenzamide</t>
  </si>
  <si>
    <t>C17H14N2O2</t>
  </si>
  <si>
    <t>MMV000911</t>
  </si>
  <si>
    <t>Cc1ccc(NC(=O)Nc2cccc(Cl)c2)cc1F</t>
  </si>
  <si>
    <t>1-(3-chlorophenyl)-3-(3-fluoro-4-methylphenyl)urea</t>
  </si>
  <si>
    <t>C14H12ClFN2O</t>
  </si>
  <si>
    <t>MMV007430</t>
  </si>
  <si>
    <t>Brc1ccc(cc1)S(=O)(=O)N2CCC(CC2)C(=O)NCc3occc3</t>
  </si>
  <si>
    <t>1-(4-bromobenzenesulfonyl)-N-(furan-2-ylmethyl)piperidine-4-carboxamide</t>
  </si>
  <si>
    <t>C17H19BrN2O4S</t>
  </si>
  <si>
    <t>MMV007977</t>
  </si>
  <si>
    <t>Clc1ccc(C=CC2=NC(=O)c3ccccc3O2)cc1</t>
  </si>
  <si>
    <t>2-[2-(4-chlorophenyl)ethenyl]-4H-1,3-benzoxazin-4-one</t>
  </si>
  <si>
    <t>C16H10ClNO2</t>
  </si>
  <si>
    <t>MMV020654</t>
  </si>
  <si>
    <t>CCC(O)c1ccc(Br)cc1NC(=O)c2cccc(Cl)c2</t>
  </si>
  <si>
    <t>N-[5-bromo-2-(1-hydroxypropyl)phenyl]-3-chlorobenzamide</t>
  </si>
  <si>
    <t>C16H15BrClNO2</t>
  </si>
  <si>
    <t>MMV665883</t>
  </si>
  <si>
    <t>O=C(Nc1cccc(c1)C(=O)Nc2cccc(c2)c3nc4ccccc4[nH]3)c5occc5</t>
  </si>
  <si>
    <t>N-(3-{[3-(1H-1,3-benzodiazol-2-yl)phenyl]carbamoyl}phenyl)furan-2-carboxamide</t>
  </si>
  <si>
    <t>C25H18N4O3</t>
  </si>
  <si>
    <t>MMV084940</t>
  </si>
  <si>
    <t>C1(=NC(C)(Cc(cc(OC)c(OC)c2)c23)C)C3=NNC1=O</t>
  </si>
  <si>
    <t>12,13-dimethoxy-8,8-dimethyl-3,4,7-triazatricyclo[8.4.0.0²,⁶]tetradeca-1(14),2,6,10,12-pentaen-5-one</t>
  </si>
  <si>
    <t>C15H17N3O3</t>
  </si>
  <si>
    <t>MMV396715</t>
  </si>
  <si>
    <t>n1(c2c(cccc2)n3)c3c4c(cccc4)NC1(C)c5ccccc5</t>
  </si>
  <si>
    <t>9-methyl-9-phenyl-8,10,17-triazatetracyclo[8.7.0.0²,⁷.0¹¹,¹⁶]heptadeca-1(17),2(7),3,5,11,13,15-heptaene</t>
  </si>
  <si>
    <t>C21H17N3</t>
  </si>
  <si>
    <t>MMV000963</t>
  </si>
  <si>
    <t>n1c(NCc2ccccc2)c3c(cccc3)nc1Nc(cc4)ccc4OC</t>
  </si>
  <si>
    <t>4-N-benzyl-2-N-(4-methoxyphenyl)quinazoline-2,4-diamine</t>
  </si>
  <si>
    <t>C22H20N4O</t>
  </si>
  <si>
    <t>MMV006319</t>
  </si>
  <si>
    <t>Cc1cc(Nc2cccc(F)c2)nc(NCc3ccccc3)n1</t>
  </si>
  <si>
    <t>2-N-benzyl-4-N-(3-fluorophenyl)-6-methylpyrimidine-2,4-diamine</t>
  </si>
  <si>
    <t>C18H17FN4</t>
  </si>
  <si>
    <t>MMV000972</t>
  </si>
  <si>
    <t>OC1(CC(=O)c2ccccc2O1)C(F)(F)C(F)(F)F</t>
  </si>
  <si>
    <t>2-hydroxy-2-(pentafluoroethyl)-3,4-dihydro-2H-1-benzopyran-4-one</t>
  </si>
  <si>
    <t>C11H7F5O3</t>
  </si>
  <si>
    <t>MMV020490</t>
  </si>
  <si>
    <t>Clc1ccc2nc(cc(C(=O)NC3CCN(Cc4ccccc4)CC3)c2c1)c5cccnc5</t>
  </si>
  <si>
    <t>N-(1-benzylpiperidin-4-yl)-6-chloro-2-(pyridin-3-yl)quinoline-4-carboxamide</t>
  </si>
  <si>
    <t>MMV001318</t>
  </si>
  <si>
    <t>Clc1cccc(NC(=O)Nc2ccc(Br)cc2)c1</t>
  </si>
  <si>
    <t>1-(4-bromophenyl)-3-(3-chlorophenyl)urea</t>
  </si>
  <si>
    <t>C13H10BrClN2O</t>
  </si>
  <si>
    <t>MMV007978</t>
  </si>
  <si>
    <t>CCOc1ccc(CCNC(=O)c2cccs2)cc1OCC</t>
  </si>
  <si>
    <t>N-[2-(3,4-diethoxyphenyl)ethyl]thiophene-2-carboxamide</t>
  </si>
  <si>
    <t>C17H21NO3S</t>
  </si>
  <si>
    <t>MMV020660</t>
  </si>
  <si>
    <t>COc1ccc(cc1OC)c2nonc2NC(=O)c3cccc(Cl)c3</t>
  </si>
  <si>
    <t>3-chloro-N-[4-(3,4-dimethoxyphenyl)-1,2,5-oxadiazol-3-yl]benzamide</t>
  </si>
  <si>
    <t>C17H14ClN3O4</t>
  </si>
  <si>
    <t>MMV665904</t>
  </si>
  <si>
    <t>COCCN1C(=Nc2ccccc2C1=O)C</t>
  </si>
  <si>
    <t>3-(2-methoxyethyl)-2-methyl-3,4-dihydroquinazolin-4-one</t>
  </si>
  <si>
    <t>C12H14N2O2</t>
  </si>
  <si>
    <t>MMV396632</t>
  </si>
  <si>
    <t>c1(OCC)c(OC)cc(cc1Cl)CN([H])CC(O)c2ccccc2</t>
  </si>
  <si>
    <t>2-{[(3-chloro-4-ethoxy-5-methoxyphenyl)methyl]amino}-1-phenylethan-1-ol</t>
  </si>
  <si>
    <t>C18H22ClNO3</t>
  </si>
  <si>
    <t>MMV007875</t>
  </si>
  <si>
    <t>COc1ccc2nc(C)cc(Nc3ccc(Cl)cc3)c2c1</t>
  </si>
  <si>
    <t>N-(4-chlorophenyl)-6-methoxy-2-methylquinolin-4-amine</t>
  </si>
  <si>
    <t>C17H15ClN2O</t>
  </si>
  <si>
    <t>MMV006820</t>
  </si>
  <si>
    <t>CCCCc1c(C)nc2c(OC)cccc2c1O</t>
  </si>
  <si>
    <t>3-butyl-8-methoxy-2-methylquinolin-4-ol</t>
  </si>
  <si>
    <t>C15H19NO2</t>
  </si>
  <si>
    <t>MMV396749</t>
  </si>
  <si>
    <t>C12(Nc(cccc3)c3c4n1c5c(cccc5)n4)C(=O)Nc(ccc(OC)c6)c26</t>
  </si>
  <si>
    <t>5-methoxy-1,2-dihydro-8',10',17'-triazaspiro[indole-3,9'-tetracyclo[8.7.0.0²,⁷.0¹¹,¹⁶]heptadecane]-1'(17'),2',4',6',11',13',15'-heptaen-2-one</t>
  </si>
  <si>
    <t>C22H16N4O2</t>
  </si>
  <si>
    <t>MMV011576</t>
  </si>
  <si>
    <t>CCOC(=O)C1CCN(CC1)C(=O)CN2C(c3ccccc3C2=O)c4c[nH]c5ccccc45</t>
  </si>
  <si>
    <t>ethyl 1-{2-[1-(1H-indol-3-yl)-3-oxo-2,3-dihydro-1H-isoindol-2-yl]acetyl}piperidine-4-carboxylate</t>
  </si>
  <si>
    <t>C26H27N3O4</t>
  </si>
  <si>
    <t>MMV020651</t>
  </si>
  <si>
    <t>Clc1ccc(Cl)c(c1)c2oc(cc2)C(=O)Nc3ccc(CN4CCOCC4)cc3</t>
  </si>
  <si>
    <t>5-(2,5-dichlorophenyl)-N-[4-(morpholin-4-ylmethyl)phenyl]furan-2-carboxamide</t>
  </si>
  <si>
    <t>C22H20Cl2N2O3</t>
  </si>
  <si>
    <t>MMV000483</t>
  </si>
  <si>
    <t>CCOc1cc2CCNC(c3cc(C)c(O)c(C)c3)c2cc1OCC</t>
  </si>
  <si>
    <t>4-(6,7-diethoxy-1,2,3,4-tetrahydroisoquinolin-1-yl)-2,6-dimethylphenol</t>
  </si>
  <si>
    <t>C21H27NO3</t>
  </si>
  <si>
    <t>MMV019266</t>
  </si>
  <si>
    <t>Cc1sc2ncnc(Sc3nc4ccccc4[nH]3)c2c1C</t>
  </si>
  <si>
    <t>2-({5,6-dimethylthieno[2,3-d]pyrimidin-4-yl}sulfanyl)-1H-1,3-benzodiazole</t>
  </si>
  <si>
    <t>C15H12N4S2</t>
  </si>
  <si>
    <t>MMV001049</t>
  </si>
  <si>
    <t>CC(C)c1ccc(CNCC(O)c2ccccc2)cc1</t>
  </si>
  <si>
    <t>1-phenyl-2-({[4-(propan-2-yl)phenyl]methyl}amino)ethan-1-ol</t>
  </si>
  <si>
    <t>C18H23NO</t>
  </si>
  <si>
    <t>MMV665806</t>
  </si>
  <si>
    <t>CC1CCCCC1NCC(O)Cn2c(C)c(C)c3ccccc23</t>
  </si>
  <si>
    <t>1-(2,3-dimethyl-1H-indol-1-yl)-3-[(2-methylcyclohexyl)amino]propan-2-ol</t>
  </si>
  <si>
    <t>C20H30N2O</t>
  </si>
  <si>
    <t>MMV667487</t>
  </si>
  <si>
    <t>CN(C)c1ccc(cc1)N2C(=NC(=NC2(C)C)N)N</t>
  </si>
  <si>
    <t>1-[4-(dimethylamino)phenyl]-6,6-dimethyl-1,6-dihydro-1,3,5-triazine-2,4-diamine</t>
  </si>
  <si>
    <t>C13H20N6</t>
  </si>
  <si>
    <t>MMV000356</t>
  </si>
  <si>
    <t>c1(cc(Br)ccc1O)CN(CC2)CCN2Cc3cccc(F)c3</t>
  </si>
  <si>
    <t>4-bromo-2-({4-[(3-fluorophenyl)methyl]piperazin-1-yl}methyl)phenol</t>
  </si>
  <si>
    <t>C18H20BrFN2O</t>
  </si>
  <si>
    <t>MMV396705</t>
  </si>
  <si>
    <t>c12c(C(=O)N(C)C(=O)N1C)n(Cc3cccc(OC)c3)c(Oc4ccccc4)n2</t>
  </si>
  <si>
    <t>7-[(3-methoxyphenyl)methyl]-1,3-dimethyl-8-phenoxy-2,3,6,7-tetrahydro-1H-purine-2,6-dione</t>
  </si>
  <si>
    <t>C21H20N4O4</t>
  </si>
  <si>
    <t>MMV006704</t>
  </si>
  <si>
    <t>CN(C)CCNc1cc(nc2ccccc12)c3ccccc3</t>
  </si>
  <si>
    <t>dimethyl({2-[(2-phenylquinolin-4-yl)amino]ethyl})amine</t>
  </si>
  <si>
    <t>C19H21N3</t>
  </si>
  <si>
    <t>MMV000760</t>
  </si>
  <si>
    <t>Oc1c(CN2CCN(CC2)c3ccccc3F)cc(Br)c4cccnc14</t>
  </si>
  <si>
    <t>5-bromo-7-{[4-(2-fluorophenyl)piperazin-1-yl]methyl}quinolin-8-ol</t>
  </si>
  <si>
    <t>C20H19BrFN3O</t>
  </si>
  <si>
    <t>MMV007881</t>
  </si>
  <si>
    <t>CCCCN(CCCC)S(=O)(=O)c1ccc(NC(=O)c2occc2)cc1</t>
  </si>
  <si>
    <t>N-[4-(dibutylsulfamoyl)phenyl]furan-2-carboxamide</t>
  </si>
  <si>
    <t>C19H26N2O4S</t>
  </si>
  <si>
    <t>MMV008212</t>
  </si>
  <si>
    <t>COc1ccc2nc(C)cc(Nc3cccc(O)c3)c2c1</t>
  </si>
  <si>
    <t>3-[(6-methoxy-2-methylquinolin-4-yl)amino]phenol</t>
  </si>
  <si>
    <t>MMV007363</t>
  </si>
  <si>
    <t>Clc1ccc2c(ccnc2c1)N3CCCC3</t>
  </si>
  <si>
    <t>7-chloro-4-(pyrrolidin-1-yl)quinoline</t>
  </si>
  <si>
    <t>C13H13ClN2</t>
  </si>
  <si>
    <t>MMV007791</t>
  </si>
  <si>
    <t>CCOc1ccccc1NC(=O)CN2CCN(CC2)C(=O)c3occc3</t>
  </si>
  <si>
    <t>N-(2-ethoxyphenyl)-2-[4-(furan-2-carbonyl)piperazin-1-yl]acetamide</t>
  </si>
  <si>
    <t>C19H23N3O4</t>
  </si>
  <si>
    <t>MMV665843</t>
  </si>
  <si>
    <t>Oc1c2CCCCc2nc3ccccc13</t>
  </si>
  <si>
    <t>1,2,3,4-tetrahydroacridin-9-ol</t>
  </si>
  <si>
    <t>MMV396595</t>
  </si>
  <si>
    <t>n12c(cc(C(C)(C)C)n1)nc(CCN3Cc4ccccc4OCC)c(C3)c2O</t>
  </si>
  <si>
    <t>5-tert-butyl-11-[(2-ethoxyphenyl)methyl]-2,6,7,11-tetraazatricyclo[7.4.0.0³,⁷]trideca-1,3,5,8-tetraen-8-ol</t>
  </si>
  <si>
    <t>C22H28N4O2</t>
  </si>
  <si>
    <t>MMV396669</t>
  </si>
  <si>
    <t>n1c(cc(C)nc1Nc(cc2)ccc2NC(CCc3ccccc3)=O)N4CCCC4</t>
  </si>
  <si>
    <t>N-(4-{[4-methyl-6-(pyrrolidin-1-yl)pyrimidin-2-yl]amino}phenyl)-3-phenylpropanamide</t>
  </si>
  <si>
    <t>C24H27N5O</t>
  </si>
  <si>
    <t>MMV396704</t>
  </si>
  <si>
    <t>c12c(ncnc1N(CC3)CCN3C)c4c(ccc(Cl)c4)[nH]2</t>
  </si>
  <si>
    <t>1-{8-chloro-5H-pyrimido[5,4-b]indol-4-yl}-4-methylpiperazine</t>
  </si>
  <si>
    <t>C15H16ClN5</t>
  </si>
  <si>
    <t>MMV019762</t>
  </si>
  <si>
    <t>COc1cccc(c1)C(=O)Nc2ccc(cc2)c3nc4ccccc4[nH]3</t>
  </si>
  <si>
    <t>N-[4-(1H-1,3-benzodiazol-2-yl)phenyl]-3-methoxybenzamide</t>
  </si>
  <si>
    <t>C21H17N3O2</t>
  </si>
  <si>
    <t>MMV020505</t>
  </si>
  <si>
    <t>CN(C)CCCNCc1oc(cc1)c2ccc(F)c(Cl)c2</t>
  </si>
  <si>
    <t>{[5-(3-chloro-4-fluorophenyl)furan-2-yl]methyl}[3-(dimethylamino)propyl]amine</t>
  </si>
  <si>
    <t>C16H20ClFN2O</t>
  </si>
  <si>
    <t>MMV020942</t>
  </si>
  <si>
    <t>CCC(=O)Nc1nnc(Cc2ccc(OC)c(OC)c2)s1</t>
  </si>
  <si>
    <t>N-{5-[(3,4-dimethoxyphenyl)methyl]-1,3,4-thiadiazol-2-yl}propanamide</t>
  </si>
  <si>
    <t>C14H17N3O3S</t>
  </si>
  <si>
    <t>MMV000839</t>
  </si>
  <si>
    <t>OC(CNCc1ccccc1)Cn2c3ccccc3c4ccccc24</t>
  </si>
  <si>
    <t>1-(benzylamino)-3-(9H-carbazol-9-yl)propan-2-ol</t>
  </si>
  <si>
    <t>C22H22N2O</t>
  </si>
  <si>
    <t>MMV666599</t>
  </si>
  <si>
    <t>Brc1ccc(C=CC2=NC(=O)c3ccccc3O2)cc1</t>
  </si>
  <si>
    <t>2-[2-(4-bromophenyl)ethenyl]-4H-1,3-benzoxazin-4-one</t>
  </si>
  <si>
    <t>C16H10BrNO2</t>
  </si>
  <si>
    <t>MMV000481</t>
  </si>
  <si>
    <t>CCOc1cc(cc(Cl)c1O)C2NCCc3cc(OCC)c(OCC)cc23</t>
  </si>
  <si>
    <t>2-chloro-4-(6,7-diethoxy-1,2,3,4-tetrahydroisoquinolin-1-yl)-6-ethoxyphenol</t>
  </si>
  <si>
    <t>C21H26ClNO4</t>
  </si>
  <si>
    <t>MMV665897</t>
  </si>
  <si>
    <t>COc1ccc2nc(N)nc(C)c2c1</t>
  </si>
  <si>
    <t>6-methoxy-4-methylquinazolin-2-amine</t>
  </si>
  <si>
    <t>C10H11N3O</t>
  </si>
  <si>
    <t>MMV665908</t>
  </si>
  <si>
    <t>COc1ccc(cc1)N2CCN(CC2)C(CNC(=O)CC(C)(C)C)c3ccc4OCOc4c3</t>
  </si>
  <si>
    <t>N-[2-(2H-1,3-benzodioxol-5-yl)-2-[4-(4-methoxyphenyl)piperazin-1-yl]ethyl]-3,3-dimethylbutanamide</t>
  </si>
  <si>
    <t>C26H35N3O4</t>
  </si>
  <si>
    <t>MMV665924</t>
  </si>
  <si>
    <t>COc1ccc(cc1)C(=O)C2CC2c3ccc(Cl)cc3</t>
  </si>
  <si>
    <t>[2-(4-chlorophenyl)cyclopropyl](4-methoxyphenyl)methanone</t>
  </si>
  <si>
    <t>C17H15ClO2</t>
  </si>
  <si>
    <t>MMV665944</t>
  </si>
  <si>
    <t>COc1ccc(CN2CCN(Cc3ccccc3)CC2)c(O)c1</t>
  </si>
  <si>
    <t>2-[(4-benzylpiperazin-1-yl)methyl]-5-methoxyphenol</t>
  </si>
  <si>
    <t>C19H24N2O2</t>
  </si>
  <si>
    <t>MMV666054</t>
  </si>
  <si>
    <t>COc1ccc(cc1)C(=O)NC(c2ccc(Cl)cc2Cl)c3cc(Cl)c4cccnc4c3O</t>
  </si>
  <si>
    <t>N-[(5-chloro-8-hydroxyquinolin-7-yl)(2,4-dichlorophenyl)methyl]-4-methoxybenzamide</t>
  </si>
  <si>
    <t>C24H17Cl3N2O3</t>
  </si>
  <si>
    <t>MMV008474</t>
  </si>
  <si>
    <t>CCN1CCN(CC1)c2c(cnc3cc(OC)c(OC)cc23)C(=O)c4ccccc4</t>
  </si>
  <si>
    <t>3-benzoyl-4-(4-ethylpiperazin-1-yl)-6,7-dimethoxyquinoline</t>
  </si>
  <si>
    <t>MMV000445</t>
  </si>
  <si>
    <t>CCCCCCN1C(=N)N(CC(O)COc2cccc(C)c2)c3ccccc13</t>
  </si>
  <si>
    <t>1-(3-hexyl-2-imino-2,3-dihydro-1H-1,3-benzodiazol-1-yl)-3-(3-methylphenoxy)propan-2-ol</t>
  </si>
  <si>
    <t>C23H31N3O2</t>
  </si>
  <si>
    <t>MMV006882</t>
  </si>
  <si>
    <t>CCOC(=O)c1cnc2ccc(Cl)cc2c1NCCCN(C)C</t>
  </si>
  <si>
    <t>ethyl 6-chloro-4-{[3-(dimethylamino)propyl]amino}quinoline-3-carboxylate</t>
  </si>
  <si>
    <t>C17H22ClN3O2</t>
  </si>
  <si>
    <t>MMV007127</t>
  </si>
  <si>
    <t>OC1=C2C(Sc3ccccc3N=C2c4ccccc14)c5ccc(Br)cc5</t>
  </si>
  <si>
    <t>10-(4-bromophenyl)-9-thia-2-azatetracyclo[9.7.0.0³,⁸.0¹³,¹⁸]octadeca-1,3,5,7,11,13,15,17-octaen-12-ol</t>
  </si>
  <si>
    <t>C22H14BrNOS</t>
  </si>
  <si>
    <t>MMV666123</t>
  </si>
  <si>
    <t>CC(C)(C)c1ccc(cc1)C(=O)Nc2c3CSCc3nn2c4cccc(Cl)c4</t>
  </si>
  <si>
    <t>4-tert-butyl-N-[2-(3-chlorophenyl)-2H,4H,6H-thieno[3,4-c]pyrazol-3-yl]benzamide</t>
  </si>
  <si>
    <t>C22H22ClN3OS</t>
  </si>
  <si>
    <t>MMV006389</t>
  </si>
  <si>
    <t>Fc1cccc(c1)C2Sc3ccccc3N=C4C2C(=O)c5ccccc45</t>
  </si>
  <si>
    <t>10-(3-fluorophenyl)-9-thia-2-azatetracyclo[9.7.0.0³,⁸.0¹³,¹⁸]octadeca-1,3,5,7,13,15,17-heptaen-12-one</t>
  </si>
  <si>
    <t>C22H14FNOS</t>
  </si>
  <si>
    <t>MMV665949</t>
  </si>
  <si>
    <t>Oc1ccc(cc1)C(=C(Cl)Cl)c2ccc(O)cc2</t>
  </si>
  <si>
    <t>4-[2,2-dichloro-1-(4-hydroxyphenyl)ethenyl]phenol</t>
  </si>
  <si>
    <t>C14H10Cl2O2</t>
  </si>
  <si>
    <t>MMV665934</t>
  </si>
  <si>
    <t>Brc1ccc(cc1)c2cc3C(=O)c4ccccc4c3nn2</t>
  </si>
  <si>
    <t>3-(4-bromophenyl)-5H-indeno[1,2-c]pyridazin-5-one</t>
  </si>
  <si>
    <t>C17H9BrN2O</t>
  </si>
  <si>
    <t>MMV665994</t>
  </si>
  <si>
    <t>Cc1nc2ccccc2c(O)c1CC=C(Cl)Cl</t>
  </si>
  <si>
    <t>3-(3,3-dichloroprop-2-en-1-yl)-2-methylquinolin-4-ol</t>
  </si>
  <si>
    <t>C13H11Cl2NO</t>
  </si>
  <si>
    <t>MMV665980</t>
  </si>
  <si>
    <t>OC1CCCCC1C2(CCCCC2)NC(=S)Nc3ccccc3</t>
  </si>
  <si>
    <t>3-[1-(2-hydroxycyclohexyl)cyclohexyl]-1-phenylthiourea</t>
  </si>
  <si>
    <t>C19H28N2OS</t>
  </si>
  <si>
    <t>MMV007577</t>
  </si>
  <si>
    <t>Cc1ccccc1OCCSc2nc3ccc(NC(=O)c4ccccc4)cc3s2</t>
  </si>
  <si>
    <t>N-(2-{[2-(2-methylphenoxy)ethyl]sulfanyl}-1,3-benzothiazol-6-yl)benzamide</t>
  </si>
  <si>
    <t>C23H20N2O2S2</t>
  </si>
  <si>
    <t>MMV019995</t>
  </si>
  <si>
    <t>Brc1ccc2OCC(=Cc2c1)C(=O)NCCCN3CCC(CC3)N4CCCCC4</t>
  </si>
  <si>
    <t>6-bromo-N-{3-[4-(piperidin-1-yl)piperidin-1-yl]propyl}-2H-chromene-3-carboxamide</t>
  </si>
  <si>
    <t>C23H32BrN3O2</t>
  </si>
  <si>
    <t>MMV007208</t>
  </si>
  <si>
    <t>COc1ccc(OC)c(c1)C2C3=C(CC(C)(C)CC3=O)N(C4=C2C(=O)CC(C)(C)C4)c5ccc(Cl)c(Cl)c5</t>
  </si>
  <si>
    <t>10-(3,4-dichlorophenyl)-9-(2,5-dimethoxyphenyl)-3,3,6,6-tetramethyl-1,2,3,4,5,6,7,8,9,10-decahydroacridine-1,8-dione</t>
  </si>
  <si>
    <t>C31H33Cl2NO4</t>
  </si>
  <si>
    <t>MMV000442</t>
  </si>
  <si>
    <t>CC(C)(C)c1ccc2OCN(Cc3ccc(Cl)cc3)Cc2c1</t>
  </si>
  <si>
    <t>6-tert-butyl-3-[(4-chlorophenyl)methyl]-3,4-dihydro-2H-1,3-benzoxazine</t>
  </si>
  <si>
    <t>C19H22ClNO</t>
  </si>
  <si>
    <t>MMV666124</t>
  </si>
  <si>
    <t>CC(=O)c1ccc(NC(=O)CSc2nc(ns2)c3ccccc3Cl)cc1</t>
  </si>
  <si>
    <t>N-(4-acetylphenyl)-2-{[3-(2-chlorophenyl)-1,2,4-thiadiazol-5-yl]sulfanyl}acetamide</t>
  </si>
  <si>
    <t>C18H14ClN3O2S2</t>
  </si>
  <si>
    <t>MMV000444</t>
  </si>
  <si>
    <t>CCCCCN1C(=N)N(CC(O)COc2cccc(C)c2)c3ccccc13</t>
  </si>
  <si>
    <t>1-(2-imino-3-pentyl-2,3-dihydro-1H-1,3-benzodiazol-1-yl)-3-(3-methylphenoxy)propan-2-ol</t>
  </si>
  <si>
    <t>C22H29N3O2</t>
  </si>
  <si>
    <t>MMV666109</t>
  </si>
  <si>
    <t>CCOC(=O)C1(Cc2ccccc2)CCN(Cc3cccc(OC)c3O)CC1</t>
  </si>
  <si>
    <t>ethyl 4-benzyl-1-[(2-hydroxy-3-methoxyphenyl)methyl]piperidine-4-carboxylate</t>
  </si>
  <si>
    <t>C23H29NO4</t>
  </si>
  <si>
    <t>MMV665936</t>
  </si>
  <si>
    <t>Cc1ccc(cc1)S(=O)(=O)c2c(COC(=O)c3cccc(C)c3)c(nn2C)c4ccccc4</t>
  </si>
  <si>
    <t>[1-methyl-5-(4-methylbenzenesulfonyl)-3-phenyl-1H-pyrazol-4-yl]methyl 3-methylbenzoate</t>
  </si>
  <si>
    <t>C26H24N2O4S</t>
  </si>
  <si>
    <t>MMV666020</t>
  </si>
  <si>
    <t>Cc1ccc(OCCCCCCNCCO)c(C)c1</t>
  </si>
  <si>
    <t>2-{[6-(2,4-dimethylphenoxy)hexyl]amino}ethan-1-ol</t>
  </si>
  <si>
    <t>C16H27NO2</t>
  </si>
  <si>
    <t>MMV665971</t>
  </si>
  <si>
    <t>CCOC(=O)C1=C(C)N=C2SC(=Cc3cc(Cl)ccc3O)C(=O)N2C1c4ccc(OC)cc4</t>
  </si>
  <si>
    <t>ethyl 2-[(5-chloro-2-hydroxyphenyl)methylidene]-5-(4-methoxyphenyl)-7-methyl-3-oxo-2H,3H,5H-[1,3]thiazolo[3,2-a]pyrimidine-6-carboxylate</t>
  </si>
  <si>
    <t>C24H21ClN2O5S</t>
  </si>
  <si>
    <t>MMV001241</t>
  </si>
  <si>
    <t>COc1ccc(C)c2sc(nc12)N(Cc3cccnc3)C(=O)c4ccc(cc4)C#N</t>
  </si>
  <si>
    <t>4-cyano-N-(4-methoxy-7-methyl-1,3-benzothiazol-2-yl)-N-(pyridin-3-ylmethyl)benzamide</t>
  </si>
  <si>
    <t>C23H18N4O2S</t>
  </si>
  <si>
    <t>MMV000720</t>
  </si>
  <si>
    <t>Cc1ccnc(NC(c2cccc(OCc3ccccc3)c2)c4ccc5cccnc5c4O)c1</t>
  </si>
  <si>
    <t>7-{[3-(benzyloxy)phenyl][(4-methylpyridin-2-yl)amino]methyl}quinolin-8-ol</t>
  </si>
  <si>
    <t>C29H25N3O2</t>
  </si>
  <si>
    <t>MMV000619</t>
  </si>
  <si>
    <t>CCCCC(O)(C(CN1CCOCC1)c2ccc(Cl)cc2)c3ccc(Cl)cc3</t>
  </si>
  <si>
    <t>2,3-bis(4-chlorophenyl)-1-(morpholin-4-yl)heptan-3-ol</t>
  </si>
  <si>
    <t>C23H29Cl2NO2</t>
  </si>
  <si>
    <t>MMV006753</t>
  </si>
  <si>
    <t>CC1=CC(=O)Oc2c1ccc3oc(C(=O)c4ccccc4)c(C)c23</t>
  </si>
  <si>
    <t>8-benzoyl-4,9-dimethyl-2H-furo[2,3-h]chromen-2-one</t>
  </si>
  <si>
    <t>C20H14O4</t>
  </si>
  <si>
    <t>MMV006787</t>
  </si>
  <si>
    <t>CC(C)CCNCC(O)Cn1c2ccccc2c3ccccc13</t>
  </si>
  <si>
    <t>1-(9H-carbazol-9-yl)-3-[(3-methylbutyl)amino]propan-2-ol</t>
  </si>
  <si>
    <t>C20H26N2O</t>
  </si>
  <si>
    <t>MMV665794</t>
  </si>
  <si>
    <t>FC(F)(F)c1cccc(Nc2nc3ccccc3nc2Nc4cccc(c4)C(F)(F)F)c1</t>
  </si>
  <si>
    <t>2-N,3-N-bis[3-(trifluoromethyl)phenyl]quinoxaline-2,3-diamine</t>
  </si>
  <si>
    <t>C22H14F6N4</t>
  </si>
  <si>
    <t>MMV000917</t>
  </si>
  <si>
    <t>COc1ccc2C3CC(=Nc4ccccc4N3C(=O)c2c1OC)c5ccc(C)cc5</t>
  </si>
  <si>
    <t>15,16-dimethoxy-9-(4-methylphenyl)-1,8-diazatetracyclo[9.7.0.0²,⁷.0¹²,¹⁷]octadeca-2,4,6,8,12,14,16-heptaen-18-one</t>
  </si>
  <si>
    <t>C25H22N2O3</t>
  </si>
  <si>
    <t>MMV666125</t>
  </si>
  <si>
    <t>CC1=C(CC(=O)c2cccc(c2)[N+](=O)[O-])C(=O)c3ccccc3C1=O</t>
  </si>
  <si>
    <t>2-methyl-3-[2-(3-nitrophenyl)-2-oxoethyl]-1,4-dihydronaphthalene-1,4-dione</t>
  </si>
  <si>
    <t>C19H13NO5</t>
  </si>
  <si>
    <t>MMV665987</t>
  </si>
  <si>
    <t>CCCCCCc1cc(O)c2C3=C(CCC(C)C3)C(=O)Oc2c1</t>
  </si>
  <si>
    <t>3-hexyl-1-hydroxy-9-methyl-6H,7H,8H,9H,10H-cyclohexa[c]chromen-6-one</t>
  </si>
  <si>
    <t>C20H26O3</t>
  </si>
  <si>
    <t>MMV007574</t>
  </si>
  <si>
    <t>O=C(Nc1ccc(cc1)C23CC4CC(CC(C4)(C2)c5ccccc5)C3)c6cccs6</t>
  </si>
  <si>
    <t>N-[4-(3-phenyladamantan-1-yl)phenyl]thiophene-2-carboxamide</t>
  </si>
  <si>
    <t>C27H27NOS</t>
  </si>
  <si>
    <t>MMV000326</t>
  </si>
  <si>
    <t>Cc1ccc2nc(C)cc(Nc3cccc(c3)C(F)(F)F)c2c1</t>
  </si>
  <si>
    <t>2,6-dimethyl-N-[3-(trifluoromethyl)phenyl]quinolin-4-amine</t>
  </si>
  <si>
    <t>C18H15F3N2</t>
  </si>
  <si>
    <t>MMV000604</t>
  </si>
  <si>
    <t>COc1ccc(cc1)C2=CC(=O)Oc3c4CN(Cc5ccc(F)cc5)COc4ccc23</t>
  </si>
  <si>
    <t>9-[(4-fluorophenyl)methyl]-4-(4-methoxyphenyl)-2H,8H,9H,10H-chromeno[8,7-e][1,3]oxazin-2-one</t>
  </si>
  <si>
    <t>C25H20FNO4</t>
  </si>
  <si>
    <t>MMV007557</t>
  </si>
  <si>
    <t>COc1ccc(CCNC(=O)c2cc(ccc2Sc3ccc(F)cc3)S(=O)(=O)N4CC(C)CC(C)C4)cc1OC</t>
  </si>
  <si>
    <t>N-[2-(3,4-dimethoxyphenyl)ethyl]-5-[(3,5-dimethylpiperidin-1-yl)sulfonyl]-2-[(4-fluorophenyl)sulfanyl]benzamide</t>
  </si>
  <si>
    <t>C30H35FN2O5S2</t>
  </si>
  <si>
    <t>MMV000699</t>
  </si>
  <si>
    <t>Cc1ccc(cc1)C2CC(n3nc(cc3N2)C(=O)N4CCN(CC4)C(c5ccccc5)c6ccccc6)C(F)(F)F</t>
  </si>
  <si>
    <t>1-(diphenylmethyl)-4-[5-(4-methylphenyl)-7-(trifluoromethyl)-4H,5H,6H,7H-pyrazolo[1,5-a]pyrimidine-2-carbonyl]piperazine</t>
  </si>
  <si>
    <t>C32H32F3N5O</t>
  </si>
  <si>
    <t>MMV009127</t>
  </si>
  <si>
    <t>CC1CCN(Cc2c(O)ccc3C=C(C(=O)Oc23)c4nc5ccccc5s4)CC1</t>
  </si>
  <si>
    <t>3-(1,3-benzothiazol-2-yl)-7-hydroxy-8-[(4-methylpiperidin-1-yl)methyl]-2H-chromen-2-one</t>
  </si>
  <si>
    <t>C23H22N2O3S</t>
  </si>
  <si>
    <t>MMV665786</t>
  </si>
  <si>
    <t>Clc1ccc2OC(=O)C=C(NC3CCN(CCCc4ccccc4)CC3)c2c1</t>
  </si>
  <si>
    <t>6-chloro-4-{[1-(3-phenylpropyl)piperidin-4-yl]amino}-2H-chromen-2-one</t>
  </si>
  <si>
    <t>C23H25ClN2O2</t>
  </si>
  <si>
    <t>MMV006250</t>
  </si>
  <si>
    <t>CCOC(=O)c1cnc2c(C)cccc2c1Nc3ccc(cc3)C(=O)C</t>
  </si>
  <si>
    <t>ethyl 4-[(4-acetylphenyl)amino]-8-methylquinoline-3-carboxylate</t>
  </si>
  <si>
    <t>C21H20N2O3</t>
  </si>
  <si>
    <t>MMV666079</t>
  </si>
  <si>
    <t>Cc1ccc2cc3c(N)c4c(C)ccc(C)c4nc3nc2c1</t>
  </si>
  <si>
    <t>3,7,10-trimethyl-5,6-diazatetracen-11-amine</t>
  </si>
  <si>
    <t>C19H17N3</t>
  </si>
  <si>
    <t>MMV665969</t>
  </si>
  <si>
    <t>COc1cccc(c1)C(=O)NC(c2ccc(C)cc2)c3cc(Cl)c4cccnc4c3O</t>
  </si>
  <si>
    <t>N-[(5-chloro-8-hydroxyquinolin-7-yl)(4-methylphenyl)methyl]-3-methoxybenzamide</t>
  </si>
  <si>
    <t>C25H21ClN2O3</t>
  </si>
  <si>
    <t>MMV000304</t>
  </si>
  <si>
    <t>CCOc1ccc(Nc2c3ccccc3nc4ccccc24)cc1</t>
  </si>
  <si>
    <t>N-(4-ethoxyphenyl)acridin-9-amine</t>
  </si>
  <si>
    <t>C21H18N2O</t>
  </si>
  <si>
    <t>MMV000443</t>
  </si>
  <si>
    <t>CCOc1ccc2OCN(Cc3ccc(Cl)cc3)Cc2c1</t>
  </si>
  <si>
    <t>3-[(4-chlorophenyl)methyl]-6-ethoxy-3,4-dihydro-2H-1,3-benzoxazine</t>
  </si>
  <si>
    <t>C17H18ClNO2</t>
  </si>
  <si>
    <t>MMV666604</t>
  </si>
  <si>
    <t>CCOC(=O)C1=C(C)N=C2SC(=Cc3ccccc3O)C(=O)N2C1c4ccc(OC)c5ccccc45</t>
  </si>
  <si>
    <t>ethyl 2-[(2-hydroxyphenyl)methylidene]-5-(4-methoxynaphthalen-1-yl)-7-methyl-3-oxo-2H,3H,5H-[1,3]thiazolo[3,2-a]pyrimidine-6-carboxylate</t>
  </si>
  <si>
    <t>C28H24N2O5S</t>
  </si>
  <si>
    <t>MMV008455</t>
  </si>
  <si>
    <t>COc1ccc(cc1)C2C(C(=O)Nc3cccc(OC)c3)c4ccccc4C(=O)N2C5CCCCC5</t>
  </si>
  <si>
    <t>2-cyclohexyl-N-(3-methoxyphenyl)-3-(4-methoxyphenyl)-1-oxo-1,2,3,4-tetrahydroisoquinoline-4-carboxamide</t>
  </si>
  <si>
    <t>C30H32N2O4</t>
  </si>
  <si>
    <t>MMV007199</t>
  </si>
  <si>
    <t>COc1ccccc1N2C(=N)SC(=Cc3ccc(OCc4ccccc4F)cc3)C2=O</t>
  </si>
  <si>
    <t>5-({4-[(2-fluorophenyl)methoxy]phenyl}methylidene)-2-imino-3-(2-methoxyphenyl)-1,3-thiazolidin-4-one</t>
  </si>
  <si>
    <t>C24H19FN2O3S</t>
  </si>
  <si>
    <t>MMV085471</t>
  </si>
  <si>
    <t>CCOc1ccc(cc1)n2cc(c3ccccc3)c4c(SCc5cc(C)ccc5C)ncnc24</t>
  </si>
  <si>
    <t>4-{[(2,5-dimethylphenyl)methyl]sulfanyl}-7-(4-ethoxyphenyl)-5-phenyl-7H-pyrrolo[2,3-d]pyrimidine</t>
  </si>
  <si>
    <t>C29H27N3OS</t>
  </si>
  <si>
    <t>MMV665797</t>
  </si>
  <si>
    <t>CCCCOC(=O)c1ccc(Nc2cc(C)nc3ccc(OC)cc23)cc1</t>
  </si>
  <si>
    <t>butyl 4-[(6-methoxy-2-methylquinolin-4-yl)amino]benzoate</t>
  </si>
  <si>
    <t>C22H24N2O3</t>
  </si>
  <si>
    <t>MMV006513</t>
  </si>
  <si>
    <t>C(Cc1c[nH]c2ccccc12)Nc3c4ccccc4nc5ccccc35</t>
  </si>
  <si>
    <t>N-[2-(1H-indol-3-yl)ethyl]acridin-9-amine</t>
  </si>
  <si>
    <t>C23H19N3</t>
  </si>
  <si>
    <t>MMV666095</t>
  </si>
  <si>
    <t>CCCc1c(C)nc2ccc(Br)cc2c1O</t>
  </si>
  <si>
    <t>6-bromo-2-methyl-3-propylquinolin-4-ol</t>
  </si>
  <si>
    <t>C13H14BrNO</t>
  </si>
  <si>
    <t>MMV665943</t>
  </si>
  <si>
    <t>Nc1ccc(cc1)c2nc3cc(Cc4ccc5[nH]c(nc5c4)c6ccc(N)cc6)ccc3[nH]2</t>
  </si>
  <si>
    <t>4-(5-{[2-(4-aminophenyl)-1H-1,3-benzodiazol-5-yl]methyl}-1H-1,3-benzodiazol-2-yl)aniline</t>
  </si>
  <si>
    <t>C27H22N6</t>
  </si>
  <si>
    <t>MMV019555</t>
  </si>
  <si>
    <t>C(CCCNc1c2CCCCc2nc3ccccc13)CCNc4c5CCCCc5nc6ccccc46</t>
  </si>
  <si>
    <t>N-{6-[(1,2,3,4-tetrahydroacridin-9-yl)amino]hexyl}-1,2,3,4-tetrahydroacridin-9-amine</t>
  </si>
  <si>
    <t>C32H38N4</t>
  </si>
  <si>
    <t>MMV019741</t>
  </si>
  <si>
    <t>Cc1ccc(C)c(Cn2c(nc3ccccc23)N4CCC(CC4)C(=O)NCc5cccs5)c1</t>
  </si>
  <si>
    <t>1-{1-[(2,5-dimethylphenyl)methyl]-1H-1,3-benzodiazol-2-yl}-N-(thiophen-2-ylmethyl)piperidine-4-carboxamide</t>
  </si>
  <si>
    <t>C27H30N4OS</t>
  </si>
  <si>
    <t>MMV019690</t>
  </si>
  <si>
    <t>COc1ccc(cc1CN2CCN(CC2)c3ccc(F)cc3)C4NCCc5c4[nH]c6ccccc56</t>
  </si>
  <si>
    <t>1-(4-fluorophenyl)-4-[(2-methoxy-5-{1H,2H,3H,4H,9H-pyrido[3,4-b]indol-1-yl}phenyl)methyl]piperazine</t>
  </si>
  <si>
    <t>C29H31FN4O</t>
  </si>
  <si>
    <t>MMV000621</t>
  </si>
  <si>
    <t>CCCCCCC(O)(C(CN1CCOCC1)c2ccccc2)c3ccc(F)cc3</t>
  </si>
  <si>
    <t>3-(4-fluorophenyl)-1-(morpholin-4-yl)-2-phenylnonan-3-ol</t>
  </si>
  <si>
    <t>C25H34FNO2</t>
  </si>
  <si>
    <t>MMV008173</t>
  </si>
  <si>
    <t>COc1cc(OC)cc(c1)N2C(=O)N(Cc3ccc(cc3)C(C)(C)C)c4ccccc4S2(=O)=O</t>
  </si>
  <si>
    <t>4-[(4-tert-butylphenyl)methyl]-2-(3,5-dimethoxyphenyl)-3,4-dihydro-2H-1λ⁶,2,4-benzothiadiazine-1,1,3-trione</t>
  </si>
  <si>
    <t>C26H28N2O5S</t>
  </si>
  <si>
    <t>MMV019241</t>
  </si>
  <si>
    <t>Brc1cccc(c1)C(=O)Nc2ccc(cc2)c3nc4cc5ccccc5cc4[nH]3</t>
  </si>
  <si>
    <t>3-bromo-N-(4-{1H-naphtho[2,3-d]imidazol-2-yl}phenyl)benzamide</t>
  </si>
  <si>
    <t>C24H16BrN3O</t>
  </si>
  <si>
    <t>MMV665783</t>
  </si>
  <si>
    <t>CCN(CC)CCCNc1ccnc2cc3ccccc3cc12</t>
  </si>
  <si>
    <t>[3-({benzo[g]quinolin-4-yl}amino)propyl]diethylamine</t>
  </si>
  <si>
    <t>C20H25N3</t>
  </si>
  <si>
    <t>MMV000787</t>
  </si>
  <si>
    <t>CCCOCc1cc(CN2CCN(CC2)c3cccc(Cl)c3)c(O)c4ncccc14</t>
  </si>
  <si>
    <t>7-{[4-(3-chlorophenyl)piperazin-1-yl]methyl}-5-(propoxymethyl)quinolin-8-ol</t>
  </si>
  <si>
    <t>MMV666106</t>
  </si>
  <si>
    <t>O=C(NC1CCCCC1)C(N(CCc2ccccc2)C(=O)c3occc3)c4cccs4</t>
  </si>
  <si>
    <t>N-cyclohexyl-2-[1-furan-2-yl-N-(2-phenylethyl)formamido]-2-(thiophen-2-yl)acetamide</t>
  </si>
  <si>
    <t>C25H28N2O3S</t>
  </si>
  <si>
    <t>MMV666022</t>
  </si>
  <si>
    <t>COc1ccc(cc1)C(=O)NC(c2ccccc2Cl)c3cc(Cl)c4cccnc4c3O</t>
  </si>
  <si>
    <t>N-[(5-chloro-8-hydroxyquinolin-7-yl)(2-chlorophenyl)methyl]-4-methoxybenzamide</t>
  </si>
  <si>
    <t>C24H18Cl2N2O3</t>
  </si>
  <si>
    <t>MMV498479</t>
  </si>
  <si>
    <t>CCOC(=O)c1cnc2c(CC)cccc2c1O</t>
  </si>
  <si>
    <t>ethyl 8-ethyl-4-hydroxyquinoline-3-carboxylate</t>
  </si>
  <si>
    <t>MMV007396</t>
  </si>
  <si>
    <t>Cc1ccccc1OCCSc2nc3ccc(NC(=O)c4cccs4)cc3s2</t>
  </si>
  <si>
    <t>N-(2-{[2-(2-methylphenoxy)ethyl]sulfanyl}-1,3-benzothiazol-6-yl)thiophene-2-carboxamide</t>
  </si>
  <si>
    <t>C21H18N2O2S3</t>
  </si>
  <si>
    <t>MMV000617</t>
  </si>
  <si>
    <t>COc1ccc(cc1)C(O)(CCC(C)C)C(CN2CCOCC2)c3ccc(Cl)cc3</t>
  </si>
  <si>
    <t>2-(4-chlorophenyl)-3-(4-methoxyphenyl)-6-methyl-1-(morpholin-4-yl)heptan-3-ol</t>
  </si>
  <si>
    <t>C25H34ClNO3</t>
  </si>
  <si>
    <t>MMV006764</t>
  </si>
  <si>
    <t>CCOc1c(Br)cc(cc1OC)C2C(=CN(C)C=C2C(=O)OC)C(=O)OC</t>
  </si>
  <si>
    <t>3,5-dimethyl 4-(3-bromo-4-ethoxy-5-methoxyphenyl)-1-methyl-1,4-dihydropyridine-3,5-dicarboxylate</t>
  </si>
  <si>
    <t>C19H22BrNO6</t>
  </si>
  <si>
    <t>MMV007275</t>
  </si>
  <si>
    <t>Cc1ccc(F)cc1NC(=O)c2cc(Cl)ccc2Nc3ccccc3</t>
  </si>
  <si>
    <t>5-chloro-N-(5-fluoro-2-methylphenyl)-2-(phenylamino)benzamide</t>
  </si>
  <si>
    <t>C20H16ClFN2O</t>
  </si>
  <si>
    <t>MMV007273</t>
  </si>
  <si>
    <t>COc1cc(cc(OC)c1O)c2nc(c3ccc(Sc4ccccc4)cc3)c([nH]2)c5ccccc5</t>
  </si>
  <si>
    <t>2,6-dimethoxy-4-{5-phenyl-4-[4-(phenylsulfanyl)phenyl]-1H-imidazol-2-yl}phenol</t>
  </si>
  <si>
    <t>C29H24N2O3S</t>
  </si>
  <si>
    <t>MMV666026</t>
  </si>
  <si>
    <t>COc1ccc(cc1)c2cc3C(=O)c4ccccc4c3nn2</t>
  </si>
  <si>
    <t>3-(4-methoxyphenyl)-5H-indeno[1,2-c]pyridazin-5-one</t>
  </si>
  <si>
    <t>C18H12N2O2</t>
  </si>
  <si>
    <t>MMV665923</t>
  </si>
  <si>
    <t>FC(F)(F)c1cccc(c1)N2N=Nc3ccccc3C2=N</t>
  </si>
  <si>
    <t>3-[3-(trifluoromethyl)phenyl]-3,4-dihydro-1,2,3-benzotriazin-4-imine</t>
  </si>
  <si>
    <t>MMV666025</t>
  </si>
  <si>
    <t>OC(Cn1nnc2ccccc12)Cn3c4ccc(Br)cc4c5cc(Br)ccc35</t>
  </si>
  <si>
    <t>1-(1H-1,2,3-benzotriazol-1-yl)-3-(3,6-dibromo-9H-carbazol-9-yl)propan-2-ol</t>
  </si>
  <si>
    <t>C21H16Br2N4O</t>
  </si>
  <si>
    <t>MMV666060</t>
  </si>
  <si>
    <t>COc1ccc(CN2CCCC(C2)C(=O)c3ccc(cc3)C(F)(F)F)c(O)c1</t>
  </si>
  <si>
    <t>5-methoxy-2-({3-[4-(trifluoromethyl)benzoyl]piperidin-1-yl}methyl)phenol</t>
  </si>
  <si>
    <t>C21H22F3NO3</t>
  </si>
  <si>
    <t>MMV666597</t>
  </si>
  <si>
    <t>CCCCCCc1cc2C=C(C(=Nc3ccccc3C)Oc2cc1O)c4nc5ccccc5[nH]4</t>
  </si>
  <si>
    <t>3-(1H-1,3-benzodiazol-2-yl)-6-hexyl-2-[(2-methylphenyl)imino]-2H-chromen-7-ol</t>
  </si>
  <si>
    <t>C29H29N3O2</t>
  </si>
  <si>
    <t>MMV007224</t>
  </si>
  <si>
    <t>Brc1ccc(Nc2nc3ccccc3nc2Nc4ccc(Br)cc4)cc1</t>
  </si>
  <si>
    <t>2-N,3-N-bis(4-bromophenyl)quinoxaline-2,3-diamine</t>
  </si>
  <si>
    <t>C20H14Br2N4</t>
  </si>
  <si>
    <t>MMV020912</t>
  </si>
  <si>
    <t>Cc1ccc(cc1NCc2cc(Cc3ccccc3)ccc2O)c4oc5ccccc5n4</t>
  </si>
  <si>
    <t>2-({[5-(1,3-benzoxazol-2-yl)-2-methylphenyl]amino}methyl)-4-benzylphenol</t>
  </si>
  <si>
    <t>C28H24N2O2</t>
  </si>
  <si>
    <t>MMV007181</t>
  </si>
  <si>
    <t>Cc1cc(Nc2ccc(OCc3ccccc3)cc2)nc4cc(O)ccc14</t>
  </si>
  <si>
    <t>2-{[4-(benzyloxy)phenyl]amino}-4-methylquinolin-7-ol</t>
  </si>
  <si>
    <t>C23H20N2O2</t>
  </si>
  <si>
    <t>MMV007113</t>
  </si>
  <si>
    <t>c1ccc(cc1)C2=Nc3ccccc3N=C(c4ccccc4)c5ccccc25</t>
  </si>
  <si>
    <t>3,10-diphenyl-2,11-diazatricyclo[10.4.0.0⁴,⁹]hexadeca-1(16),2,4,6,8,10,12,14-octaene</t>
  </si>
  <si>
    <t>C26H18N2</t>
  </si>
  <si>
    <t>MMV007228</t>
  </si>
  <si>
    <t>Cc1cccc(c1)N2C(=O)C3C(C2=O)C4(C(=O)C3(C(=C4c5ccc6OCOc6c5)c7ccc8OCOc8c7)c9ccccc9)c%10ccccc%10</t>
  </si>
  <si>
    <t>8,9-bis(2H-1,3-benzodioxol-5-yl)-4-(3-methylphenyl)-1,7-diphenyl-4-azatricyclo[5.2.1.0²,⁶]dec-8-ene-3,5,10-trione</t>
  </si>
  <si>
    <t>C42H29NO7</t>
  </si>
  <si>
    <t>MMV665972</t>
  </si>
  <si>
    <t>Oc1ccc2ccccc2c1C(NC(=O)Cc3ccccc3)c4ccc(Cl)cc4</t>
  </si>
  <si>
    <t>N-[(4-chlorophenyl)(2-hydroxynaphthalen-1-yl)methyl]-2-phenylacetamide</t>
  </si>
  <si>
    <t>C25H20ClNO2</t>
  </si>
  <si>
    <t>MMV073843</t>
  </si>
  <si>
    <t>CN(C)c1ccc(cc1)N=Cc2ccc(cc2)N3CCOCC3</t>
  </si>
  <si>
    <t>1-N,1-N-dimethyl-4-N-{[4-(morpholin-4-yl)phenyl]methylidene}benzene-1,4-diamine</t>
  </si>
  <si>
    <t>C19H23N3O</t>
  </si>
  <si>
    <t>MMV006303</t>
  </si>
  <si>
    <t>c1(c(ccn2)NCCN(CC)CC)c2cc(cccc3)c3c1</t>
  </si>
  <si>
    <t>[2-({benzo[g]quinolin-4-yl}amino)ethyl]diethylamine</t>
  </si>
  <si>
    <t>C19H23N3</t>
  </si>
  <si>
    <t>MMV667490</t>
  </si>
  <si>
    <t>C12=C(N=CN(CCCn(ccn3)c3)C1=N)Oc4c(ccc(cccc5)c45)C2c6ccc(OC)c(OC)c6</t>
  </si>
  <si>
    <t>5-(3,4-dimethoxyphenyl)-3-[3-(1H-imidazol-1-yl)propyl]-4,5-dihydro-3H-12-oxa-1,3-diazatetraphen-4-imine</t>
  </si>
  <si>
    <t>C29H27N5O3</t>
  </si>
  <si>
    <t>MMV667492</t>
  </si>
  <si>
    <t>C1(N(C)N=O)=C(NC2CCCCC2)C(=O)c(cccc3)c3C1=O</t>
  </si>
  <si>
    <t>2-(cyclohexylamino)-3-[methyl(nitroso)amino]-1,4-dihydronaphthalene-1,4-dione</t>
  </si>
  <si>
    <t>C17H19N3O3</t>
  </si>
  <si>
    <t>MMV019881</t>
  </si>
  <si>
    <t>O=C(NC1CCN(Cc2ccccc2)CC1)c3cc(cc(c3)C(=O)NC4CCN(Cc5ccccc5)CC4)C(=O)NC6CCN(Cc7ccccc7)CC6</t>
  </si>
  <si>
    <t>1-N,3-N,5-N-tris(1-benzylpiperidin-4-yl)benzene-1,3,5-tricarboxamide</t>
  </si>
  <si>
    <t>C45H54N6O3</t>
  </si>
  <si>
    <t>MMV000478</t>
  </si>
  <si>
    <t>CCOc1cc2CCNC(c3cc(Cl)ccc3O)c2cc1OCC</t>
  </si>
  <si>
    <t>4-chloro-2-(6,7-diethoxy-1,2,3,4-tetrahydroisoquinolin-1-yl)phenol</t>
  </si>
  <si>
    <t>MMV020403</t>
  </si>
  <si>
    <t>COc1ccc(cc1)c2cn3c(C(=O)Nc4ccccc4Cl)c(c5CCCCn2c35)c6ccccc6</t>
  </si>
  <si>
    <t>N-(2-chlorophenyl)-2-(4-methoxyphenyl)-6-phenyl-1,4-diazatricyclo[5.4.1.0⁴,¹²]dodeca-2,5,7(12)-triene-5-carboxamide</t>
  </si>
  <si>
    <t>C30H26ClN3O2</t>
  </si>
  <si>
    <t>MMV007764</t>
  </si>
  <si>
    <t>CCCCC1=C(CCC)C(=N)c2ccccc2N1C</t>
  </si>
  <si>
    <t>2-butyl-1-methyl-3-propyl-1,4-dihydroquinolin-4-imine</t>
  </si>
  <si>
    <t>C17H24N2</t>
  </si>
  <si>
    <t>MMV665830</t>
  </si>
  <si>
    <t>CC1CC2=C(CC1CNCCCN(C)C)C(C)(C)CCC2</t>
  </si>
  <si>
    <t>[3-(dimethylamino)propyl][(3,8,8-trimethyl-1,2,3,4,5,6,7,8-octahydronaphthalen-2-yl)methyl]amine</t>
  </si>
  <si>
    <t>C19H36N2</t>
  </si>
  <si>
    <t>MMV665886</t>
  </si>
  <si>
    <t>CC(Oc1ccc(NC(=O)c2cccs2)cc1)C(=O)c3ccc(Cl)cc3</t>
  </si>
  <si>
    <t>N-(4-{[1-(4-chlorophenyl)-1-oxopropan-2-yl]oxy}phenyl)thiophene-2-carboxamide</t>
  </si>
  <si>
    <t>C20H16ClNO3S</t>
  </si>
  <si>
    <t>MMV396664</t>
  </si>
  <si>
    <t>c1(C(OCC)=O)c(cc(cc2)OC(=O)c(cc3OC)cc(OC)c3OC)c2n(c4ccccc4)c1C</t>
  </si>
  <si>
    <t>ethyl 2-methyl-1-phenyl-5-(3,4,5-trimethoxybenzoyloxy)-1H-indole-3-carboxylate</t>
  </si>
  <si>
    <t>C28H27NO7</t>
  </si>
  <si>
    <t>MMV001239</t>
  </si>
  <si>
    <t>COc1ccc2sc(nc2c1)N(Cc3cccnc3)C(=O)c4ccc(cc4)C#N</t>
  </si>
  <si>
    <t>4-cyano-N-(5-methoxy-1,3-benzothiazol-2-yl)-N-(pyridin-3-ylmethyl)benzamide</t>
  </si>
  <si>
    <t>C22H16N4O2S</t>
  </si>
  <si>
    <t>MMV667491</t>
  </si>
  <si>
    <t>C12=C(N=CN(CCCN(C)C)C1=N)Oc3c(ccc(cccc4)c34)C2c5ccc(OC)cc5</t>
  </si>
  <si>
    <t>{3-[4-imino-5-(4-methoxyphenyl)-4,5-dihydro-3H-12-oxa-1,3-diazatetraphen-3-yl]propyl}dimethylamine</t>
  </si>
  <si>
    <t>C27H28N4O2</t>
  </si>
  <si>
    <t>MMV006169</t>
  </si>
  <si>
    <t>C(Nc1nc(Nc2ccccc2)nc3ccccc13)c4ccccc4</t>
  </si>
  <si>
    <t>4-N-benzyl-2-N-phenylquinazoline-2,4-diamine</t>
  </si>
  <si>
    <t>C21H18N4</t>
  </si>
  <si>
    <t>MMV086103</t>
  </si>
  <si>
    <t>CC1=CC(=O)Oc2c1ccc3oc(C(=O)c4ccc(C)cc4)c(C)c23</t>
  </si>
  <si>
    <t>4,9-dimethyl-8-(4-methylbenzoyl)-2H-furo[2,3-h]chromen-2-one</t>
  </si>
  <si>
    <t>C21H16O4</t>
  </si>
  <si>
    <t>MMV084434</t>
  </si>
  <si>
    <t>COc1ccc(C=C2SC(=NC2=O)Nc3ccc(F)cc3)c(OC)c1</t>
  </si>
  <si>
    <t>5-[(2,4-dimethoxyphenyl)methylidene]-2-[(4-fluorophenyl)amino]-4,5-dihydro-1,3-thiazol-4-one</t>
  </si>
  <si>
    <t>C18H15FN2O3S</t>
  </si>
  <si>
    <t>MMV666692</t>
  </si>
  <si>
    <t>CCCCCCc1cc2C=C(C(=O)Oc2cc1O)c3csc(C=Cc4ccccc4)n3</t>
  </si>
  <si>
    <t>6-hexyl-7-hydroxy-3-[2-(2-phenylethenyl)-1,3-thiazol-4-yl]-2H-chromen-2-one</t>
  </si>
  <si>
    <t>C26H25NO3S</t>
  </si>
  <si>
    <t>MMV665836</t>
  </si>
  <si>
    <t>COc1ccc(C=C2SC(=NC2=O)Nc3ccccc3)cc1</t>
  </si>
  <si>
    <t>5-[(4-methoxyphenyl)methylidene]-2-(phenylamino)-4,5-dihydro-1,3-thiazol-4-one</t>
  </si>
  <si>
    <t>C17H14N2O2S</t>
  </si>
  <si>
    <t>MMV665881</t>
  </si>
  <si>
    <t>COc1ccc(CNC(=O)C2=CC3=C(N=C4C=CC=CN4C3=O)N(CCc5ccccc5)C2=N)cc1</t>
  </si>
  <si>
    <t>6-imino-N-[(4-methoxyphenyl)methyl]-2-oxo-7-(2-phenylethyl)-1,7,9-triazatricyclo[8.4.0.0³,⁸]tetradeca-3(8),4,9,11,13-pentaene-5-carboxamide</t>
  </si>
  <si>
    <t>C28H25N5O3</t>
  </si>
  <si>
    <t>MMV665875</t>
  </si>
  <si>
    <t>CN1C(=O)N(C)c2cc(CNCCNc3ccnc4cc(Cl)ccc34)ccc12</t>
  </si>
  <si>
    <t>5-[({2-[(7-chloroquinolin-4-yl)amino]ethyl}amino)methyl]-1,3-dimethyl-2,3-dihydro-1H-1,3-benzodiazol-2-one</t>
  </si>
  <si>
    <t>C21H22ClN5O</t>
  </si>
  <si>
    <t>MMV007020</t>
  </si>
  <si>
    <t>CCOc1ccc2nc(C)cc(Nc3ccc(cc3)N(C)C)c2c1</t>
  </si>
  <si>
    <t>4-N-(6-ethoxy-2-methylquinolin-4-yl)-1-N,1-N-dimethylbenzene-1,4-diamine</t>
  </si>
  <si>
    <t>C20H23N3O</t>
  </si>
  <si>
    <t>MMV006656</t>
  </si>
  <si>
    <t>CCOC(=O)C1=CN(C)C=C(C1c2cc(Br)c(OCC)c(OC)c2)C(=O)OCC</t>
  </si>
  <si>
    <t>3,5-diethyl 4-(3-bromo-4-ethoxy-5-methoxyphenyl)-1-methyl-1,4-dihydropyridine-3,5-dicarboxylate</t>
  </si>
  <si>
    <t>C21H26BrNO6</t>
  </si>
  <si>
    <t>MMV396726</t>
  </si>
  <si>
    <t>c1(C#N)nc(Cc2cccc(cccc3)c23)oc1N(CC4)CCN4C(c5ccccc5)c6ccccc6</t>
  </si>
  <si>
    <t>5-[4-(diphenylmethyl)piperazin-1-yl]-2-(naphthalen-1-ylmethyl)-1,3-oxazole-4-carbonitrile</t>
  </si>
  <si>
    <t>C32H28N4O</t>
  </si>
  <si>
    <t>MMV006522</t>
  </si>
  <si>
    <t>CCOc1ccc2nc(C)cc(Nc3ccc(Br)cc3)c2c1</t>
  </si>
  <si>
    <t>N-(4-bromophenyl)-6-ethoxy-2-methylquinolin-4-amine</t>
  </si>
  <si>
    <t>C18H17BrN2O</t>
  </si>
  <si>
    <t>MMV666686</t>
  </si>
  <si>
    <t>COc1ccccc1C(=O)ON=C(N)Cc2cccc3ccccc23</t>
  </si>
  <si>
    <t>[1-amino-2-(naphthalen-1-yl)ethylidene]amino 2-methoxybenzoate</t>
  </si>
  <si>
    <t>C20H18N2O3</t>
  </si>
  <si>
    <t>MMV007474</t>
  </si>
  <si>
    <t>COc1cc2CCN(C)C3Cc4ccc(Oc5cc(CC6N(C)CCc7cc(OC)c(OC)c(Oc1cc23)c67)ccc5O)cc4</t>
  </si>
  <si>
    <t>20,21,25-trimethoxy-15,30-dimethyl-7,23-dioxa-15,30-diazaheptacyclo[22.6.2.2³,⁶.1⁸,¹².1¹⁴,¹⁸.0²⁷,³¹.0²²,³³]hexatriaconta-3,5,8(34),9,11,18,20,22(33),24(32),25,27(31),35-dodecaen-9-ol</t>
  </si>
  <si>
    <t>C37H40N2O6</t>
  </si>
  <si>
    <t>MMV006962</t>
  </si>
  <si>
    <t>Clc1ccc(cc1)C(=O)Nc2ccc(cc2)c3nc4cc(NC(=O)c5ccc(Cl)cc5)ccc4[nH]3</t>
  </si>
  <si>
    <t>4-chloro-N-{4-[5-(4-chlorobenzamido)-1H-1,3-benzodiazol-2-yl]phenyl}benzamide</t>
  </si>
  <si>
    <t>C27H18Cl2N4O2</t>
  </si>
  <si>
    <t>MMV665813</t>
  </si>
  <si>
    <t>CCOC(=O)c1cnc2ccc(OC)cc2c1NCc3ccccc3</t>
  </si>
  <si>
    <t>ethyl 4-(benzylamino)-6-methoxyquinoline-3-carboxylate</t>
  </si>
  <si>
    <t>C20H20N2O3</t>
  </si>
  <si>
    <t>MMV080034</t>
  </si>
  <si>
    <t>n1c(N)c2c(cccc2)nc1Nc3cccc(F)c3</t>
  </si>
  <si>
    <t>2-N-(3-fluorophenyl)quinazoline-2,4-diamine</t>
  </si>
  <si>
    <t>C14H11FN4</t>
  </si>
  <si>
    <t>MMV019199</t>
  </si>
  <si>
    <t>COc1cccc(Nc2nc(N)c3ccccc3n2)c1</t>
  </si>
  <si>
    <t>2-N-(3-methoxyphenyl)quinazoline-2,4-diamine</t>
  </si>
  <si>
    <t>C15H14N4O</t>
  </si>
  <si>
    <t>MMV396652</t>
  </si>
  <si>
    <t>c1(C(c2cccs2)N(CCN3c4ccccc4)CC3)c(C)c(C)sc1NC(c5ccccc5)=O</t>
  </si>
  <si>
    <t>N-{4,5-dimethyl-3-[(4-phenylpiperazin-1-yl)(thiophen-2-yl)methyl]thiophen-2-yl}benzamide</t>
  </si>
  <si>
    <t>C28H29N3OS2</t>
  </si>
  <si>
    <t>MMV000704</t>
  </si>
  <si>
    <t>c1(Nc(cc2)ccc2N(CC3)CCN3C)c4c(ccc(OC)c4)ncc1C(OCC)=O</t>
  </si>
  <si>
    <t>ethyl 6-methoxy-4-{[4-(4-methylpiperazin-1-yl)phenyl]amino}quinoline-3-carboxylate</t>
  </si>
  <si>
    <t>C24H28N4O3</t>
  </si>
  <si>
    <t>MMV396635</t>
  </si>
  <si>
    <t>n12c(nc(c3ccc(Cl)s3)cc1C(F)(F)F)cc(C(=O)NC(CC4)CCN4Cc5ccccc5)n2</t>
  </si>
  <si>
    <t>N-(1-benzylpiperidin-4-yl)-5-(5-chlorothiophen-2-yl)-7-(trifluoromethyl)pyrazolo[1,5-a]pyrimidine-2-carboxamide</t>
  </si>
  <si>
    <t>C24H21ClF3N5OS</t>
  </si>
  <si>
    <t>MMV000986</t>
  </si>
  <si>
    <t>c1(N(CC2)CCN2C)c3c(nc(Nc(ccc4O)cc4)n1)cccc3</t>
  </si>
  <si>
    <t>4-{[4-(4-methylpiperazin-1-yl)quinazolin-2-yl]amino}phenol</t>
  </si>
  <si>
    <t>C19H21N5O</t>
  </si>
  <si>
    <t>MMV008160</t>
  </si>
  <si>
    <t>CN1C=C(C(c2ccccc12)c3c[nH]c4ccccc34)c5ccc6ccccc6n5</t>
  </si>
  <si>
    <t>2-[4-(1H-indol-3-yl)-1-methyl-1,4-dihydroquinolin-3-yl]quinoline</t>
  </si>
  <si>
    <t>C27H21N3</t>
  </si>
  <si>
    <t>MMV000753</t>
  </si>
  <si>
    <t>Oc1ccc(cc1)c2nc(c3ccc4oc5ccc(cc5c4c3)c6[nH]c(nc6c7ccccc7)c8ccc(O)cc8)c([nH]2)c9ccccc9</t>
  </si>
  <si>
    <t>4-(4-{12-[2-(4-hydroxyphenyl)-4-phenyl-1H-imidazol-5-yl]-8-oxatricyclo[7.4.0.0²,⁷]trideca-1(9),2(7),3,5,10,12-hexaen-4-yl}-5-phenyl-1H-imidazol-2-yl)phenol</t>
  </si>
  <si>
    <t>C42H28N4O3</t>
  </si>
  <si>
    <t>MMV011436</t>
  </si>
  <si>
    <t>CC(C)(C)c1ccc(cc1)C2CC(=C3C(N(C(=O)c4ccccc4Cl)c5ccccc5N=C3C2)c6ccc(F)cc6)O</t>
  </si>
  <si>
    <t>14-(4-tert-butylphenyl)-9-(2-chlorobenzoyl)-10-(4-fluorophenyl)-2,9-diazatricyclo[9.4.0.0³,⁸]pentadeca-1,3,5,7,11-pentaen-12-ol</t>
  </si>
  <si>
    <t>C36H32ClFN2O2</t>
  </si>
  <si>
    <t>MMV665882</t>
  </si>
  <si>
    <t>OC(CNC1CCCCC1)Cn2c3ccc(I)cc3c4cc(I)ccc24</t>
  </si>
  <si>
    <t>1-(cyclohexylamino)-3-(3,6-diiodo-9H-carbazol-9-yl)propan-2-ol</t>
  </si>
  <si>
    <t>C21H24I2N2O</t>
  </si>
  <si>
    <t>MMV665809</t>
  </si>
  <si>
    <t>Oc1ccc(Br)cc1CN2CCN(Cc3ccc(Cl)cc3)CC2</t>
  </si>
  <si>
    <t>4-bromo-2-({4-[(4-chlorophenyl)methyl]piperazin-1-yl}methyl)phenol</t>
  </si>
  <si>
    <t>C18H20BrClN2O</t>
  </si>
  <si>
    <t>MMV665810</t>
  </si>
  <si>
    <t>O=C(Nc1cccc(c1)C2=NCCN2)Nc3cccc(c3)C4=NCCN4</t>
  </si>
  <si>
    <t>1,3-bis[3-(4,5-dihydro-1H-imidazol-2-yl)phenyl]urea</t>
  </si>
  <si>
    <t>C19H20N6O</t>
  </si>
  <si>
    <t>MMV665927</t>
  </si>
  <si>
    <t>ClCC(=O)NCCOc1ccc(Cl)cc1Cl</t>
  </si>
  <si>
    <t>2-chloro-N-[2-(2,4-dichlorophenoxy)ethyl]acetamide</t>
  </si>
  <si>
    <t>C10H10Cl3NO2</t>
  </si>
  <si>
    <t>MMV667486</t>
  </si>
  <si>
    <t>CCOc1ccc(cc1)N2C(=NC(=NC2(C)C)N)N</t>
  </si>
  <si>
    <t>1-(4-ethoxyphenyl)-6,6-dimethyl-1,6-dihydro-1,3,5-triazine-2,4-diamine</t>
  </si>
  <si>
    <t>C13H19N5O</t>
  </si>
  <si>
    <t>MMV667488</t>
  </si>
  <si>
    <t>C12=C(C=C(C(=O)NCc(cccn3)c3)C(=N)N1CCc(cc4)ccc4OC)C(=O)N(C=CC=C5C)C5=N2</t>
  </si>
  <si>
    <t>6-imino-7-[2-(4-methoxyphenyl)ethyl]-11-methyl-2-oxo-N-(pyridin-3-ylmethyl)-1,7,9-triazatricyclo[8.4.0.0³,⁸]tetradeca-3(8),4,9,11,13-pentaene-5-carboxamide</t>
  </si>
  <si>
    <t>C28H26N6O3</t>
  </si>
  <si>
    <t>MMV006825</t>
  </si>
  <si>
    <t>n1c(Nc(cc2)ccc2OC)cc(C)nc1NCc3ccccc3</t>
  </si>
  <si>
    <t>2-N-benzyl-4-N-(4-methoxyphenyl)-6-methylpyrimidine-2,4-diamine</t>
  </si>
  <si>
    <t>C19H20N4O</t>
  </si>
  <si>
    <t>MMV009085</t>
  </si>
  <si>
    <t>OCCCCN1C(=O)c2ccc3C(=O)N(CCCCO)C(=O)c4ccc(C1=O)c2c34</t>
  </si>
  <si>
    <t>6,13-bis(4-hydroxybutyl)-6,13-diazatetracyclo[6.6.2.0⁴,¹⁶.0¹¹,¹⁵]hexadeca-1,3,8(16),9,11(15)-pentaene-5,7,12,14-tetrone</t>
  </si>
  <si>
    <t>C22H22N2O6</t>
  </si>
  <si>
    <t>MMV007591</t>
  </si>
  <si>
    <t>COc1ccc(cc1)C(=O)C(CCC(CNC(C)(C)C)C(=O)c2ccc(OC)cc2)CNC(C)(C)C</t>
  </si>
  <si>
    <t>2,5-bis[(tert-butylamino)methyl]-1,6-bis(4-methoxyphenyl)hexane-1,6-dione</t>
  </si>
  <si>
    <t>C30H44N2O4</t>
  </si>
  <si>
    <t>MMV128432</t>
  </si>
  <si>
    <t>COc1cc(CNCCc2ccc(Cl)cc2)cc(OC)c1O</t>
  </si>
  <si>
    <t>4-({[2-(4-chlorophenyl)ethyl]amino}methyl)-2,6-dimethoxyphenol</t>
  </si>
  <si>
    <t>C17H20ClNO3</t>
  </si>
  <si>
    <t>MMV665852</t>
  </si>
  <si>
    <t>Clc1ccc(NC(=O)Nc2ccc(Cl)c(Cl)c2)cc1Cl</t>
  </si>
  <si>
    <t>1,3-bis(3,4-dichlorophenyl)urea</t>
  </si>
  <si>
    <t>C13H8Cl4N2O</t>
  </si>
  <si>
    <t>MMV396717</t>
  </si>
  <si>
    <t>c([nH]nc1c2c(O)cc(C)c(Cl)c2)(C3=O)c1C(c4ccccc4F)N3CCc(cc5)ccc5OC</t>
  </si>
  <si>
    <t>3-(5-chloro-2-hydroxy-4-methylphenyl)-4-(2-fluorophenyl)-5-[2-(4-methoxyphenyl)ethyl]-1H,4H,5H,6H-pyrrolo[3,4-c]pyrazol-6-one</t>
  </si>
  <si>
    <t>C27H23ClFN3O3</t>
  </si>
  <si>
    <t>MMV638723</t>
  </si>
  <si>
    <t>N1(C=CC(N)=NC1=O)C2O[C@@H]([C@@H](O)[C@H]2O)CO</t>
  </si>
  <si>
    <t>4-amino-1-[(3R,4S,5R)-3,4-dihydroxy-5-(hydroxymethyl)oxolan-2-yl]-1,2-dihydropyrimidin-2-one</t>
  </si>
  <si>
    <t>C9H13N3O5</t>
  </si>
  <si>
    <t>MMV396594</t>
  </si>
  <si>
    <t>c12c(nc(c3ccc(OC)cc3)nc1N4CCN(C(=O)C5CCCCC5)CC4)sc(CCCC6)c26</t>
  </si>
  <si>
    <t>3-(4-cyclohexanecarbonylpiperazin-1-yl)-5-(4-methoxyphenyl)-8-thia-4,6-diazatricyclo[7.4.0.0²,⁷]trideca-1(9),2,4,6-tetraene</t>
  </si>
  <si>
    <t>C28H34N4O2S</t>
  </si>
  <si>
    <t>MMV396665</t>
  </si>
  <si>
    <t>c1(sc(cc2c(c3CC2)c4ccc3)c4n1)NC(=O)c(cc5OC)cc(OC)c5OC</t>
  </si>
  <si>
    <t>3,4,5-trimethoxy-N-{5-thia-3-azatetracyclo[6.6.1.0²,⁶.0¹¹,¹⁵]pentadeca-1(14),2(6),3,7,11(15),12-hexaen-4-yl}benzamide</t>
  </si>
  <si>
    <t>C23H20N2O4S</t>
  </si>
  <si>
    <t>MMV396723</t>
  </si>
  <si>
    <t>N1(CC(=O)c(ccc(Cl)c2Cl)c2)c3c(cccc3)N(CCN4CCCCC4)C1=N</t>
  </si>
  <si>
    <t>1-(3,4-dichlorophenyl)-2-{2-imino-3-[2-(piperidin-1-yl)ethyl]-2,3-dihydro-1H-1,3-benzodiazol-1-yl}ethan-1-one</t>
  </si>
  <si>
    <t>C22H24Cl2N4O</t>
  </si>
  <si>
    <t>MMV007654</t>
  </si>
  <si>
    <t>Cc1ccc(C)c(c1)c2csc(Nc3ccc(C)c(C)c3)n2</t>
  </si>
  <si>
    <t>4-(2,5-dimethylphenyl)-N-(3,4-dimethylphenyl)-1,3-thiazol-2-amine</t>
  </si>
  <si>
    <t>C19H20N2S</t>
  </si>
  <si>
    <t>MMV011832</t>
  </si>
  <si>
    <t>Oc1ccc2ccccc2c1CNc3nc4ccccc4[nH]3</t>
  </si>
  <si>
    <t>1-{[(1H-1,3-benzodiazol-2-yl)amino]methyl}naphthalen-2-ol</t>
  </si>
  <si>
    <t>C18H15N3O</t>
  </si>
  <si>
    <t>MMV020750</t>
  </si>
  <si>
    <t>COc1cc(cc(OC)c1O)c2nc(c3ccccc3)c([nH]2)c4ccccc4</t>
  </si>
  <si>
    <t>4-(4,5-diphenyl-1H-imidazol-2-yl)-2,6-dimethoxyphenol</t>
  </si>
  <si>
    <t>C23H20N2O3</t>
  </si>
  <si>
    <t>MMV007092</t>
  </si>
  <si>
    <t>CCOc1ccc(CN2CCN(CC(O)COc3ccc(OCC(O)CN4CCN(Cc5ccc(OCC)cc5)CC4)cc3)CC2)cc1</t>
  </si>
  <si>
    <t>1-{4-[(4-ethoxyphenyl)methyl]piperazin-1-yl}-3-[4-(3-{4-[(4-ethoxyphenyl)methyl]piperazin-1-yl}-2-hydroxypropoxy)phenoxy]propan-2-ol</t>
  </si>
  <si>
    <t>C38H54N4O6</t>
  </si>
  <si>
    <t>MMV665898</t>
  </si>
  <si>
    <t>COc1cc(cc(OC)c1OC)C(=O)Nc2ccc(cc2)c3nc4ccccc4[nH]3</t>
  </si>
  <si>
    <t>N-[4-(1H-1,3-benzodiazol-2-yl)phenyl]-3,4,5-trimethoxybenzamide</t>
  </si>
  <si>
    <t>C23H21N3O4</t>
  </si>
  <si>
    <t>MMV665864</t>
  </si>
  <si>
    <t>CCCCNc1nc(NC(C)(C)C)nc(NC(C)(C)C)n1</t>
  </si>
  <si>
    <t>2-N-butyl-4-N,6-N-di-tert-butyl-1,3,5-triazine-2,4,6-triamine</t>
  </si>
  <si>
    <t>C15H30N6</t>
  </si>
  <si>
    <t>MMV665814</t>
  </si>
  <si>
    <t>Oc1c(ccc2cccnc12)C(Nc3ccccn3)c4cccc(Oc5ccccc5)c4</t>
  </si>
  <si>
    <t>7-[(3-phenoxyphenyl)[(pyridin-2-yl)amino]methyl]quinolin-8-ol</t>
  </si>
  <si>
    <t>C27H21N3O2</t>
  </si>
  <si>
    <t>MMV007285</t>
  </si>
  <si>
    <t>CCOc1ccc(Nc2ccnc3cc(Cl)ccc23)cc1</t>
  </si>
  <si>
    <t>7-chloro-N-(4-ethoxyphenyl)quinolin-4-amine</t>
  </si>
  <si>
    <t>MMV396663</t>
  </si>
  <si>
    <t>c1(C(c(cccn2)c2)N3CCC(CC3)Cc4ccccc4)c(C)c(C)sc1NC(=O)c5ccco5</t>
  </si>
  <si>
    <t>N-{3-[(4-benzylpiperidin-1-yl)(pyridin-3-yl)methyl]-4,5-dimethylthiophen-2-yl}furan-2-carboxamide</t>
  </si>
  <si>
    <t>C29H31N3O2S</t>
  </si>
  <si>
    <t>MMV007041</t>
  </si>
  <si>
    <t>Cc1ccc2c(C)nc(Nc3nc(C)cc(n3)c4ccccc4)nc2c1</t>
  </si>
  <si>
    <t>4,7-dimethyl-N-(4-methyl-6-phenylpyrimidin-2-yl)quinazolin-2-amine</t>
  </si>
  <si>
    <t>C21H19N5</t>
  </si>
  <si>
    <t>MMV000340</t>
  </si>
  <si>
    <t>CCN1C2=C(CCC2)C(=N)C3=C1CCCC3</t>
  </si>
  <si>
    <t>4-ethyl-1H,2H,3H,4H,5H,6H,7H,8H,9H-cyclopenta[b]quinolin-9-imine</t>
  </si>
  <si>
    <t>C14H20N2</t>
  </si>
  <si>
    <t>MMV666687</t>
  </si>
  <si>
    <t>COc1cc(cc(OC)c1OC)C(=O)ON=C(N)Cc2cccc3ccccc23</t>
  </si>
  <si>
    <t>[1-amino-2-(naphthalen-1-yl)ethylidene]amino 3,4,5-trimethoxybenzoate</t>
  </si>
  <si>
    <t>C22H22N2O5</t>
  </si>
  <si>
    <t>MMV645672</t>
  </si>
  <si>
    <t>C12=C(c3c(cccc3)C1=O)Nc4c(cccc4)SC2c5ccccc5</t>
  </si>
  <si>
    <t>10-phenyl-9-thia-2-azatetracyclo[9.7.0.0³,⁸.0¹³,¹⁸]octadeca-1(11),3(8),4,6,13(18),14,16-heptaen-12-one</t>
  </si>
  <si>
    <t>C22H15NOS</t>
  </si>
  <si>
    <t>MMV011438</t>
  </si>
  <si>
    <t>COC(=O)c1ccc(cc1)C2N(C(=O)c3ccccc3)c4ccccc4N=C5CC(CC(=C25)O)c6ccc(F)cc6</t>
  </si>
  <si>
    <t>methyl 4-[9-benzoyl-14-(4-fluorophenyl)-12-hydroxy-2,9-diazatricyclo[9.4.0.0³,⁸]pentadeca-1,3,5,7,11-pentaen-10-yl]benzoate</t>
  </si>
  <si>
    <t>C34H27FN2O4</t>
  </si>
  <si>
    <t>MMV665840</t>
  </si>
  <si>
    <t>Clc1ccc(cc1Cl)C(=O)Nc2ccc(cc2)c3nc4ccccc4[nH]3</t>
  </si>
  <si>
    <t>N-[4-(1H-1,3-benzodiazol-2-yl)phenyl]-3,4-dichlorobenzamide</t>
  </si>
  <si>
    <t>C20H13Cl2N3O</t>
  </si>
  <si>
    <t>MMV665894</t>
  </si>
  <si>
    <t>CC(=O)c1sc(NC(=O)Nc2ccc(C)cc2C)nc1C</t>
  </si>
  <si>
    <t>3-(5-acetyl-4-methyl-1,3-thiazol-2-yl)-1-(2,4-dimethylphenyl)urea</t>
  </si>
  <si>
    <t>C15H17N3O2S</t>
  </si>
  <si>
    <t>MMV011522</t>
  </si>
  <si>
    <t>Cc1ccc(Nc2nc(N)c3ccccc3n2)cc1Cl</t>
  </si>
  <si>
    <t>2-N-(3-chloro-4-methylphenyl)quinazoline-2,4-diamine</t>
  </si>
  <si>
    <t>C15H13ClN4</t>
  </si>
  <si>
    <t>MMV020243</t>
  </si>
  <si>
    <t>n1c(N(C)C)cc(C)nc1Nc(cc2)ccc2NC(=O)Nc3ccccc3</t>
  </si>
  <si>
    <t>3-(4-{[4-(dimethylamino)-6-methylpyrimidin-2-yl]amino}phenyl)-1-phenylurea</t>
  </si>
  <si>
    <t>C20H22N6O</t>
  </si>
  <si>
    <t>MMV667489</t>
  </si>
  <si>
    <t>N1C(c2cccc(cccc3)c23)C(CC=C4)C4c5c1c(Cl)ccc5C(OC)=O</t>
  </si>
  <si>
    <t>methyl 6-chloro-4-(naphthalen-1-yl)-3H,3aH,4H,5H,9bH-cyclopenta[c]quinoline-9-carboxylate</t>
  </si>
  <si>
    <t>C24H20ClNO2</t>
  </si>
  <si>
    <t>MMV396770</t>
  </si>
  <si>
    <t>c(n1)(nc(NNC(=O)c(cc2)ccc2)cc1N(CCC3)C3)N(C4)CCC4</t>
  </si>
  <si>
    <t>N'-[2,6-bis(pyrrolidin-1-yl)pyrimidin-4-yl]benzohydrazide</t>
  </si>
  <si>
    <t>C19H24N6O</t>
  </si>
  <si>
    <t>MMV009015</t>
  </si>
  <si>
    <t>OC(COc1ccccc1C(=O)CCc2ccccc2)CN3CCCCC3</t>
  </si>
  <si>
    <t>1-{2-[2-hydroxy-3-(piperidin-1-yl)propoxy]phenyl}-3-phenylpropan-1-one</t>
  </si>
  <si>
    <t>C23H29NO3</t>
  </si>
  <si>
    <t>MMV008829</t>
  </si>
  <si>
    <t>CCCN1C(=N)C(=CC2=C1N=C3N(C=CC=C3C)C2=O)C(=O)NC4CCCCC4</t>
  </si>
  <si>
    <t>N-cyclohexyl-6-imino-11-methyl-2-oxo-7-propyl-1,7,9-triazatricyclo[8.4.0.0³,⁸]tetradeca-3(8),4,9,11,13-pentaene-5-carboxamide</t>
  </si>
  <si>
    <t>C22H27N5O2</t>
  </si>
  <si>
    <t>MMV011895</t>
  </si>
  <si>
    <t>Nc1ccc(cc1)c2nc3cc(Oc4ccc(Oc5ccc6[nH]c(nc6c5)c7ccc(N)cc7)cc4)ccc3[nH]2</t>
  </si>
  <si>
    <t>4-[5-(4-{[2-(4-aminophenyl)-1H-1,3-benzodiazol-5-yl]oxy}phenoxy)-1H-1,3-benzodiazol-2-yl]aniline</t>
  </si>
  <si>
    <t>C32H24N6O2</t>
  </si>
  <si>
    <t>MMV666689</t>
  </si>
  <si>
    <t>COc1ccc(Nc2nc(NN=Cc3ccc(O)cc3)nc(Nc4ccc(cc4)[N+](=O)[O-])n2)cc1</t>
  </si>
  <si>
    <t>4-[(2-{4-[(4-methoxyphenyl)amino]-6-[(4-nitrophenyl)amino]-1,3,5-triazin-2-yl}hydrazin-1-ylidene)methyl]phenol</t>
  </si>
  <si>
    <t>C23H20N8O4</t>
  </si>
  <si>
    <t>MMV665824</t>
  </si>
  <si>
    <t>Cn1c(nc2ccccc12)C(=O)c3cccc4ccccc34</t>
  </si>
  <si>
    <t>1-methyl-2-(naphthalene-1-carbonyl)-1H-1,3-benzodiazole</t>
  </si>
  <si>
    <t>C19H14N2O</t>
  </si>
  <si>
    <t>MMV665812</t>
  </si>
  <si>
    <t>CCc1ccc(CNCC(O)c2ccccc2)cc1</t>
  </si>
  <si>
    <t>2-{[(4-ethylphenyl)methyl]amino}-1-phenylethan-1-ol</t>
  </si>
  <si>
    <t>C17H21NO</t>
  </si>
  <si>
    <t>MMV001041</t>
  </si>
  <si>
    <t>OCCNc1nc(Nc2ccc(Cl)c(Cl)c2)nc3ccccc13</t>
  </si>
  <si>
    <t>2-({2-[(3,4-dichlorophenyl)amino]quinazolin-4-yl}amino)ethan-1-ol</t>
  </si>
  <si>
    <t>C16H14Cl2N4O</t>
  </si>
  <si>
    <t>Herbicide</t>
  </si>
  <si>
    <t>Mean</t>
  </si>
  <si>
    <t>SD</t>
  </si>
  <si>
    <t>Mean+3SD</t>
  </si>
  <si>
    <t>Mean+2SD</t>
  </si>
  <si>
    <t>Mean+SD</t>
  </si>
  <si>
    <t>Mean-SD</t>
  </si>
  <si>
    <t>Mean-2SD</t>
  </si>
  <si>
    <t>Mean-3SD</t>
  </si>
  <si>
    <t>Log D at
pH 7.4</t>
  </si>
  <si>
    <t>Log S (combined)</t>
  </si>
  <si>
    <t>Log P (combined)</t>
  </si>
  <si>
    <t>Score</t>
  </si>
  <si>
    <t>Mode</t>
  </si>
  <si>
    <t>Mode+1</t>
  </si>
  <si>
    <t>Mode+2</t>
  </si>
  <si>
    <t>Mode-1</t>
  </si>
  <si>
    <t>Mode-2</t>
  </si>
  <si>
    <t>Malarials</t>
  </si>
  <si>
    <r>
      <t xml:space="preserve">Log </t>
    </r>
    <r>
      <rPr>
        <b/>
        <i/>
        <sz val="11"/>
        <color theme="1"/>
        <rFont val="Calibri"/>
        <family val="2"/>
        <scheme val="minor"/>
      </rPr>
      <t>S</t>
    </r>
  </si>
  <si>
    <r>
      <t xml:space="preserve">Log </t>
    </r>
    <r>
      <rPr>
        <b/>
        <i/>
        <sz val="11"/>
        <color theme="1"/>
        <rFont val="Calibri"/>
        <family val="2"/>
        <scheme val="minor"/>
      </rPr>
      <t>P</t>
    </r>
  </si>
  <si>
    <t>Log S</t>
  </si>
  <si>
    <t>Log P</t>
  </si>
  <si>
    <t>Soil active? (Y/N)</t>
  </si>
  <si>
    <t>Name and structure</t>
  </si>
  <si>
    <t>Physico-chemical parameter values</t>
  </si>
  <si>
    <t>Scores for herbicide-likeness for individual parameters (3 - within one SD interval, &lt;0 - outlier)</t>
  </si>
  <si>
    <t>Y</t>
  </si>
  <si>
    <t>N</t>
  </si>
  <si>
    <t>Not tested</t>
  </si>
  <si>
    <t>Plate active? (Y/N)</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</si>
</sst>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b/>
      <sz val="11"/>
      <color theme="1"/>
      <name val="Calibri"/>
      <family val="2"/>
      <scheme val="minor"/>
    </font>
    <font>
      <b/>
      <sz val="11"/>
      <name val="Calibri"/>
      <family val="2"/>
      <scheme val="minor"/>
    </font>
    <font>
      <b/>
      <sz val="12"/>
      <color theme="1"/>
      <name val="Calibri"/>
      <family val="2"/>
      <scheme val="minor"/>
    </font>
    <font>
      <b/>
      <i/>
      <sz val="12"/>
      <color theme="1"/>
      <name val="Calibri"/>
      <family val="2"/>
      <scheme val="minor"/>
    </font>
    <font>
      <b/>
      <i/>
      <sz val="11"/>
      <color theme="1"/>
      <name val="Calibri"/>
      <family val="2"/>
      <scheme val="minor"/>
    </font>
    <font>
      <sz val="11"/>
      <name val="Calibri"/>
      <family val="2"/>
      <scheme val="minor"/>
    </font>
    <font>
      <sz val="10"/>
      <name val="Arial"/>
      <family val="2"/>
    </font>
    <font>
      <sz val="9"/>
      <color indexed="81"/>
      <name val="Tahoma"/>
      <family val="2"/>
    </font>
    <font>
      <b/>
      <sz val="10"/>
      <color indexed="81"/>
      <name val="Tahoma"/>
      <family val="2"/>
    </font>
    <font>
      <sz val="10"/>
      <color indexed="81"/>
      <name val="Tahoma"/>
      <family val="2"/>
    </font>
    <font>
      <sz val="11"/>
      <color indexed="81"/>
      <name val="Courier New"/>
      <family val="3"/>
    </font>
    <font>
      <b/>
      <sz val="9"/>
      <color indexed="81"/>
      <name val="Tahoma"/>
      <family val="2"/>
    </font>
    <font>
      <i/>
      <sz val="9"/>
      <color indexed="81"/>
      <name val="Tahoma"/>
      <family val="2"/>
    </font>
    <font>
      <sz val="10"/>
      <color indexed="81"/>
      <name val="Courier New"/>
      <family val="3"/>
    </font>
    <font>
      <u/>
      <sz val="11"/>
      <color theme="10"/>
      <name val="Calibri"/>
      <family val="2"/>
      <scheme val="minor"/>
    </font>
    <font>
      <b/>
      <sz val="12"/>
      <color rgb="FF000000"/>
      <name val="Calibri"/>
      <family val="2"/>
      <scheme val="minor"/>
    </font>
    <font>
      <b/>
      <sz val="11"/>
      <color rgb="FF000000"/>
      <name val="Calibri"/>
      <family val="2"/>
      <scheme val="minor"/>
    </font>
    <font>
      <sz val="10"/>
      <color theme="1"/>
      <name val="Calibri"/>
      <family val="2"/>
      <scheme val="minor"/>
    </font>
    <font>
      <b/>
      <sz val="16"/>
      <color theme="1"/>
      <name val="Calibri"/>
      <family val="2"/>
      <scheme val="minor"/>
    </font>
    <font>
      <sz val="11"/>
      <color indexed="81"/>
      <name val="Tahoma"/>
      <family val="2"/>
    </font>
  </fonts>
  <fills count="10">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s>
  <borders count="2">
    <border>
      <left/>
      <right/>
      <top/>
      <bottom/>
      <diagonal/>
    </border>
    <border>
      <left/>
      <right style="medium">
        <color indexed="64"/>
      </right>
      <top/>
      <bottom/>
      <diagonal/>
    </border>
  </borders>
  <cellStyleXfs count="2">
    <xf numFmtId="0" fontId="0" fillId="0" borderId="0"/>
    <xf numFmtId="0" fontId="15" fillId="0" borderId="0" applyNumberFormat="0" applyFill="0" applyBorder="0" applyAlignment="0" applyProtection="0"/>
  </cellStyleXfs>
  <cellXfs count="52">
    <xf numFmtId="0" fontId="0" fillId="0" borderId="0" xfId="0"/>
    <xf numFmtId="2" fontId="2" fillId="3" borderId="0" xfId="0" applyNumberFormat="1" applyFont="1" applyFill="1" applyAlignment="1" applyProtection="1">
      <alignment horizontal="center" vertical="center" wrapText="1"/>
      <protection hidden="1"/>
    </xf>
    <xf numFmtId="0" fontId="2" fillId="3" borderId="0" xfId="0" applyFont="1" applyFill="1" applyAlignment="1" applyProtection="1">
      <alignment horizontal="center" vertical="center" wrapText="1"/>
      <protection hidden="1"/>
    </xf>
    <xf numFmtId="0" fontId="1" fillId="3" borderId="0" xfId="0" applyFont="1" applyFill="1" applyAlignment="1" applyProtection="1">
      <alignment horizontal="center" vertical="center" wrapText="1"/>
      <protection hidden="1"/>
    </xf>
    <xf numFmtId="0" fontId="3" fillId="3" borderId="0" xfId="0" applyFont="1" applyFill="1" applyAlignment="1" applyProtection="1">
      <alignment horizontal="center" vertical="center" wrapText="1"/>
      <protection hidden="1"/>
    </xf>
    <xf numFmtId="0" fontId="1" fillId="4" borderId="0" xfId="0" applyFont="1" applyFill="1" applyAlignment="1" applyProtection="1">
      <alignment horizontal="center" vertical="center" wrapText="1"/>
      <protection hidden="1"/>
    </xf>
    <xf numFmtId="0" fontId="0" fillId="0" borderId="0" xfId="0" applyFill="1"/>
    <xf numFmtId="0" fontId="0" fillId="0" borderId="0" xfId="0" applyAlignment="1">
      <alignment horizontal="center" vertical="center"/>
    </xf>
    <xf numFmtId="2" fontId="2" fillId="0" borderId="0" xfId="0" applyNumberFormat="1" applyFont="1" applyFill="1" applyAlignment="1" applyProtection="1">
      <alignment horizontal="center" vertical="center" wrapText="1"/>
      <protection hidden="1"/>
    </xf>
    <xf numFmtId="0" fontId="2" fillId="0" borderId="0" xfId="0" applyFont="1" applyFill="1" applyAlignment="1" applyProtection="1">
      <alignment horizontal="center" vertical="center" wrapText="1"/>
      <protection hidden="1"/>
    </xf>
    <xf numFmtId="0" fontId="1" fillId="0" borderId="0" xfId="0" applyFont="1" applyFill="1" applyAlignment="1" applyProtection="1">
      <alignment horizontal="center" vertical="center" wrapText="1"/>
      <protection hidden="1"/>
    </xf>
    <xf numFmtId="0" fontId="3" fillId="0" borderId="0" xfId="0" applyFont="1" applyFill="1" applyAlignment="1" applyProtection="1">
      <alignment horizontal="center" vertical="center" wrapText="1"/>
      <protection hidden="1"/>
    </xf>
    <xf numFmtId="0" fontId="0" fillId="0" borderId="0" xfId="0" applyAlignment="1"/>
    <xf numFmtId="0" fontId="0" fillId="0" borderId="0" xfId="0" applyAlignment="1">
      <alignment vertical="center"/>
    </xf>
    <xf numFmtId="0" fontId="0" fillId="0" borderId="0" xfId="0" applyFill="1" applyProtection="1">
      <protection hidden="1"/>
    </xf>
    <xf numFmtId="9" fontId="0" fillId="0" borderId="0" xfId="0" applyNumberFormat="1" applyFill="1" applyAlignment="1" applyProtection="1">
      <alignment horizontal="center"/>
      <protection hidden="1"/>
    </xf>
    <xf numFmtId="0" fontId="0" fillId="0" borderId="0" xfId="0" applyFill="1" applyAlignment="1" applyProtection="1">
      <alignment horizontal="center"/>
      <protection hidden="1"/>
    </xf>
    <xf numFmtId="2" fontId="6" fillId="0" borderId="0" xfId="0" applyNumberFormat="1" applyFont="1" applyFill="1" applyAlignment="1" applyProtection="1">
      <alignment horizontal="center"/>
      <protection hidden="1"/>
    </xf>
    <xf numFmtId="0" fontId="0" fillId="0" borderId="0" xfId="0" applyFill="1" applyAlignment="1">
      <alignment horizontal="center"/>
    </xf>
    <xf numFmtId="0" fontId="0" fillId="5" borderId="0" xfId="0" applyFill="1" applyAlignment="1">
      <alignment horizontal="center" vertical="center"/>
    </xf>
    <xf numFmtId="0" fontId="0" fillId="6" borderId="0" xfId="0" applyFill="1" applyAlignment="1">
      <alignment horizontal="center" vertical="center"/>
    </xf>
    <xf numFmtId="9" fontId="0" fillId="0" borderId="0" xfId="0" applyNumberFormat="1" applyAlignment="1">
      <alignment horizontal="center" vertical="center"/>
    </xf>
    <xf numFmtId="9" fontId="0" fillId="0" borderId="0" xfId="0" applyNumberFormat="1"/>
    <xf numFmtId="0" fontId="0" fillId="7" borderId="0" xfId="0" applyFill="1"/>
    <xf numFmtId="0" fontId="1" fillId="0" borderId="0" xfId="0" applyFont="1" applyFill="1" applyBorder="1" applyAlignment="1" applyProtection="1">
      <alignment horizontal="center" vertical="center" wrapText="1"/>
      <protection hidden="1"/>
    </xf>
    <xf numFmtId="0" fontId="0" fillId="0" borderId="0" xfId="0" applyBorder="1" applyAlignment="1">
      <alignment horizontal="center" vertical="center"/>
    </xf>
    <xf numFmtId="0" fontId="0" fillId="0" borderId="0" xfId="0" applyBorder="1"/>
    <xf numFmtId="0" fontId="1" fillId="0" borderId="1" xfId="0" applyFont="1" applyFill="1" applyBorder="1" applyAlignment="1" applyProtection="1">
      <alignment horizontal="center" vertical="center" wrapText="1"/>
      <protection hidden="1"/>
    </xf>
    <xf numFmtId="0" fontId="0" fillId="0" borderId="1" xfId="0" applyBorder="1" applyAlignment="1">
      <alignment horizontal="center" vertical="center"/>
    </xf>
    <xf numFmtId="0" fontId="0" fillId="0" borderId="1" xfId="0" applyBorder="1"/>
    <xf numFmtId="0" fontId="0" fillId="7" borderId="0" xfId="0" applyFill="1" applyBorder="1"/>
    <xf numFmtId="0" fontId="0" fillId="6" borderId="0" xfId="0" applyFill="1" applyBorder="1"/>
    <xf numFmtId="0" fontId="0" fillId="5" borderId="0" xfId="0" applyFill="1" applyBorder="1"/>
    <xf numFmtId="0" fontId="0" fillId="0" borderId="0" xfId="0" applyBorder="1" applyAlignment="1">
      <alignment vertical="center"/>
    </xf>
    <xf numFmtId="0" fontId="0" fillId="0" borderId="0" xfId="0" applyBorder="1" applyAlignment="1"/>
    <xf numFmtId="0" fontId="0" fillId="0" borderId="0" xfId="0" applyFill="1" applyAlignment="1"/>
    <xf numFmtId="0" fontId="1" fillId="0" borderId="0" xfId="0" applyFont="1" applyAlignment="1" applyProtection="1">
      <alignment horizontal="center" vertical="center" wrapText="1"/>
      <protection hidden="1"/>
    </xf>
    <xf numFmtId="0" fontId="2" fillId="2" borderId="0" xfId="0" applyFont="1" applyFill="1" applyAlignment="1" applyProtection="1">
      <alignment horizontal="center" vertical="center" wrapText="1"/>
      <protection hidden="1"/>
    </xf>
    <xf numFmtId="0" fontId="16" fillId="0" borderId="0" xfId="0" applyFont="1" applyAlignment="1" applyProtection="1">
      <alignment horizontal="center" vertical="center" wrapText="1"/>
      <protection hidden="1"/>
    </xf>
    <xf numFmtId="0" fontId="17" fillId="0" borderId="0" xfId="0" applyFont="1" applyAlignment="1" applyProtection="1">
      <alignment horizontal="center" vertical="center" wrapText="1"/>
      <protection hidden="1"/>
    </xf>
    <xf numFmtId="0" fontId="18" fillId="0" borderId="0" xfId="0" applyFont="1" applyFill="1" applyAlignment="1">
      <alignment horizontal="center"/>
    </xf>
    <xf numFmtId="0" fontId="18" fillId="0" borderId="0" xfId="0" applyFont="1" applyFill="1" applyAlignment="1" applyProtection="1">
      <alignment horizontal="center"/>
      <protection hidden="1"/>
    </xf>
    <xf numFmtId="0" fontId="0" fillId="0" borderId="0" xfId="0" applyAlignment="1">
      <alignment horizontal="center"/>
    </xf>
    <xf numFmtId="0" fontId="0" fillId="0" borderId="0" xfId="0" applyFill="1" applyAlignment="1" applyProtection="1">
      <alignment horizontal="center" vertical="center"/>
      <protection hidden="1"/>
    </xf>
    <xf numFmtId="0" fontId="0" fillId="9" borderId="0" xfId="0" applyFill="1" applyAlignment="1">
      <alignment horizontal="center" vertical="center"/>
    </xf>
    <xf numFmtId="0" fontId="0" fillId="2" borderId="0" xfId="0" applyFill="1" applyAlignment="1">
      <alignment horizontal="center"/>
    </xf>
    <xf numFmtId="0" fontId="15" fillId="0" borderId="0" xfId="1" applyAlignment="1">
      <alignment horizontal="center"/>
    </xf>
    <xf numFmtId="0" fontId="7" fillId="0" borderId="0" xfId="0" applyFont="1" applyFill="1" applyAlignment="1">
      <alignment horizontal="center"/>
    </xf>
    <xf numFmtId="0" fontId="0" fillId="7" borderId="0" xfId="0" applyFill="1" applyAlignment="1">
      <alignment horizontal="center"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9" fillId="8" borderId="0" xfId="0" applyFont="1" applyFill="1" applyBorder="1" applyAlignment="1">
      <alignment horizontal="center" vertical="center"/>
    </xf>
  </cellXfs>
  <cellStyles count="2">
    <cellStyle name="Hyperlink" xfId="1" builtinId="8"/>
    <cellStyle name="Normal" xfId="0" builtinId="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416"/>
  <sheetViews>
    <sheetView tabSelected="1" zoomScale="80" zoomScaleNormal="80" workbookViewId="0">
      <selection activeCell="A2" sqref="A2"/>
    </sheetView>
  </sheetViews>
  <sheetFormatPr defaultRowHeight="15" x14ac:dyDescent="0.25"/>
  <cols>
    <col min="1" max="1" width="19.7109375" customWidth="1"/>
    <col min="2" max="2" width="15.85546875" customWidth="1"/>
    <col min="3" max="3" width="12.7109375" customWidth="1"/>
    <col min="4" max="4" width="16.5703125" customWidth="1"/>
    <col min="5" max="5" width="15.85546875" customWidth="1"/>
    <col min="6" max="6" width="18.5703125" customWidth="1"/>
    <col min="7" max="7" width="17.42578125" customWidth="1"/>
    <col min="8" max="8" width="14.42578125" customWidth="1"/>
    <col min="9" max="9" width="16" customWidth="1"/>
    <col min="10" max="10" width="15.28515625" customWidth="1"/>
    <col min="11" max="11" width="13.7109375" customWidth="1"/>
    <col min="12" max="12" width="15.28515625" customWidth="1"/>
    <col min="13" max="13" width="16.7109375" customWidth="1"/>
    <col min="14" max="14" width="13.42578125" customWidth="1"/>
    <col min="15" max="15" width="26" customWidth="1"/>
    <col min="16" max="16" width="18.42578125" customWidth="1"/>
    <col min="17" max="17" width="22.85546875" customWidth="1"/>
    <col min="18" max="18" width="19.42578125" customWidth="1"/>
    <col min="19" max="19" width="16.7109375" customWidth="1"/>
    <col min="20" max="20" width="20.5703125" customWidth="1"/>
    <col min="21" max="21" width="15.7109375" customWidth="1"/>
    <col min="22" max="22" width="18" customWidth="1"/>
    <col min="23" max="23" width="20.28515625" customWidth="1"/>
    <col min="24" max="24" width="16.85546875" customWidth="1"/>
    <col min="25" max="25" width="17.140625" customWidth="1"/>
    <col min="27" max="27" width="13.140625" customWidth="1"/>
    <col min="28" max="28" width="12.42578125" customWidth="1"/>
  </cols>
  <sheetData>
    <row r="1" spans="1:37" ht="21" x14ac:dyDescent="0.25">
      <c r="A1" s="51" t="s">
        <v>1624</v>
      </c>
      <c r="B1" s="51"/>
      <c r="C1" s="51"/>
      <c r="D1" s="51"/>
      <c r="E1" s="51"/>
      <c r="F1" s="51"/>
      <c r="G1" s="51"/>
      <c r="H1" s="51"/>
      <c r="I1" s="51"/>
      <c r="J1" s="51"/>
      <c r="K1" s="51"/>
      <c r="L1" s="51"/>
      <c r="M1" s="51"/>
      <c r="N1" s="51"/>
      <c r="P1" s="51" t="s">
        <v>1625</v>
      </c>
      <c r="Q1" s="51"/>
      <c r="R1" s="51"/>
      <c r="S1" s="51"/>
      <c r="T1" s="51"/>
      <c r="U1" s="51"/>
      <c r="V1" s="51"/>
      <c r="W1" s="51"/>
      <c r="X1" s="51"/>
      <c r="Y1" s="51"/>
    </row>
    <row r="2" spans="1:37" ht="45" x14ac:dyDescent="0.25">
      <c r="A2" s="36" t="s">
        <v>1623</v>
      </c>
      <c r="B2" s="37" t="s">
        <v>1</v>
      </c>
      <c r="C2" s="37" t="s">
        <v>2</v>
      </c>
      <c r="D2" s="2" t="s">
        <v>3</v>
      </c>
      <c r="E2" s="1" t="s">
        <v>4</v>
      </c>
      <c r="F2" s="2" t="s">
        <v>5</v>
      </c>
      <c r="G2" s="3" t="s">
        <v>6</v>
      </c>
      <c r="H2" s="3" t="s">
        <v>7</v>
      </c>
      <c r="I2" s="3" t="s">
        <v>8</v>
      </c>
      <c r="J2" s="3" t="s">
        <v>9</v>
      </c>
      <c r="K2" s="3" t="s">
        <v>10</v>
      </c>
      <c r="L2" s="4" t="s">
        <v>11</v>
      </c>
      <c r="M2" s="5" t="s">
        <v>1618</v>
      </c>
      <c r="N2" s="5" t="s">
        <v>1619</v>
      </c>
      <c r="O2" s="4" t="s">
        <v>0</v>
      </c>
      <c r="P2" s="8" t="s">
        <v>4</v>
      </c>
      <c r="Q2" s="9" t="s">
        <v>5</v>
      </c>
      <c r="R2" s="10" t="s">
        <v>6</v>
      </c>
      <c r="S2" s="10" t="s">
        <v>7</v>
      </c>
      <c r="T2" s="10" t="s">
        <v>8</v>
      </c>
      <c r="U2" s="10" t="s">
        <v>9</v>
      </c>
      <c r="V2" s="10" t="s">
        <v>10</v>
      </c>
      <c r="W2" s="38" t="s">
        <v>1608</v>
      </c>
      <c r="X2" s="39" t="s">
        <v>1620</v>
      </c>
      <c r="Y2" s="39" t="s">
        <v>1621</v>
      </c>
      <c r="Z2" s="10" t="s">
        <v>1611</v>
      </c>
      <c r="AA2" s="10" t="s">
        <v>1629</v>
      </c>
      <c r="AB2" s="9" t="s">
        <v>1622</v>
      </c>
      <c r="AC2" s="10"/>
      <c r="AD2" s="11"/>
      <c r="AE2" s="10"/>
      <c r="AF2" s="10"/>
      <c r="AG2" s="10"/>
      <c r="AH2" s="10"/>
      <c r="AI2" s="10"/>
      <c r="AJ2" s="10"/>
      <c r="AK2" s="10"/>
    </row>
    <row r="3" spans="1:37" x14ac:dyDescent="0.25">
      <c r="A3" s="46" t="str">
        <f>HYPERLINK("Structures\MMV000972.png","MMV000972")</f>
        <v>MMV000972</v>
      </c>
      <c r="B3" s="45" t="s">
        <v>825</v>
      </c>
      <c r="C3" s="42" t="s">
        <v>826</v>
      </c>
      <c r="D3" s="18" t="s">
        <v>827</v>
      </c>
      <c r="E3" s="18">
        <v>282.1635</v>
      </c>
      <c r="F3" s="15">
        <v>0.23076923076923078</v>
      </c>
      <c r="G3" s="18">
        <v>2</v>
      </c>
      <c r="H3" s="18">
        <v>3</v>
      </c>
      <c r="I3" s="18">
        <v>1</v>
      </c>
      <c r="J3" s="18">
        <v>46.53</v>
      </c>
      <c r="K3" s="18">
        <v>-1</v>
      </c>
      <c r="L3" s="40">
        <v>2.33</v>
      </c>
      <c r="M3" s="17">
        <v>-3.12</v>
      </c>
      <c r="N3" s="17">
        <v>2.65</v>
      </c>
      <c r="O3" s="18" t="s">
        <v>824</v>
      </c>
      <c r="P3" s="43">
        <f>IF(E3&lt;'Parameters for scoring'!O$9,1,0)+IF(E3&lt;'Parameters for scoring'!O$11,-1,0)+IF(E3&lt;'Parameters for scoring'!O$8,1,0)+IF(E3&lt;'Parameters for scoring'!O$12,-1,0)+IF(E3&lt;'Parameters for scoring'!O$7,1,0)+IF(E3&lt;'Parameters for scoring'!O$13,-2,0)+IF(E3&gt;'Parameters for scoring'!O$7,-1,0)</f>
        <v>3</v>
      </c>
      <c r="Q3" s="43">
        <f>IF(F3&lt;'Parameters for scoring'!P$9,1,0)+IF(F3&lt;'Parameters for scoring'!P$11,-1,0)+IF(F3&lt;'Parameters for scoring'!P$8,1,0)+IF(F3&lt;'Parameters for scoring'!P$12,-1,0)+IF(F3&lt;'Parameters for scoring'!P$7,1,0)+IF(F3&lt;'Parameters for scoring'!P$12,-2,0)+IF(F3&gt;'Parameters for scoring'!P$7,-1,0)</f>
        <v>3</v>
      </c>
      <c r="R3" s="43">
        <f>IF(G3='Parameters for scoring'!$U$8,3,0)+IF(G3='Parameters for scoring'!$U$7,2,0)+IF(G3='Parameters for scoring'!$U$10, 1,0)+IF(G3='Parameters for scoring'!$U$9,2,0)+IF(G3='Parameters for scoring'!$U$6,1,0)+IF(G3&gt;'Parameters for scoring'!$U$6,-1,0)+IF(G3&lt;'Parameters for scoring'!$U$10,-1,0)</f>
        <v>-1</v>
      </c>
      <c r="S3" s="43">
        <f>IF(H3='Parameters for scoring'!V$8,3,0)+IF(H3='Parameters for scoring'!V$7,2,0)+IF(H3='Parameters for scoring'!V$9,2,0)+IF(H3='Parameters for scoring'!V$6,1,0)+IF(H3='Parameters for scoring'!V$10,1,0)+IF(H3&gt;'Parameters for scoring'!V$6,-1,0)</f>
        <v>2</v>
      </c>
      <c r="T3" s="43">
        <f>IF(I3='Parameters for scoring'!W$8,3,0)+IF(I3='Parameters for scoring'!W$7,2,0)+IF(I3='Parameters for scoring'!W$6,1,0)+IF(I3&gt;'Parameters for scoring'!W$6,-1,0)</f>
        <v>2</v>
      </c>
      <c r="U3" s="43">
        <f>IF(J3&lt;'Parameters for scoring'!Q$9,1,0)+IF(J3&lt;'Parameters for scoring'!Q$11,-1,0)+IF(J3&lt;'Parameters for scoring'!Q$8,1,0)+IF(J3&lt;'Parameters for scoring'!Q$11,-1,0)+IF(J3&lt;'Parameters for scoring'!Q$7,1,0)+IF(J3&lt;'Parameters for scoring'!Q$11,-2,0)+IF(J3&gt;'Parameters for scoring'!Q$7,-1,0)</f>
        <v>3</v>
      </c>
      <c r="V3" s="43">
        <f>IF(K3=-1, 2,0)+IF(K3=0,3,0)+IF(K3=1, -2,0)+IF(K3&gt;1,-3,0)+IF(K3=-2, 1,0)+IF(K3&lt;-2, -1,0)</f>
        <v>2</v>
      </c>
      <c r="W3" s="43">
        <f>IF(L3&lt;'Parameters for scoring'!R$9,1,0)+IF(L3&lt;'Parameters for scoring'!R$11,-1,0)+IF(L3&lt;'Parameters for scoring'!R$8,1,0)+IF(L3&lt;'Parameters for scoring'!R$12,-1,0)+IF(L3&lt;'Parameters for scoring'!R$7,1,0)+IF(L3&lt;'Parameters for scoring'!R$13,-2,0)+IF(L3&gt;'Parameters for scoring'!R$7,-1,0)</f>
        <v>3</v>
      </c>
      <c r="X3" s="43">
        <f>IF(M3&lt;'Parameters for scoring'!S$9,1,0)+IF(M3&lt;'Parameters for scoring'!S$11,-1,0)+IF(M3&lt;'Parameters for scoring'!S$8,1,0)+IF(M3&lt;'Parameters for scoring'!S$12,-1,0)+IF(M3&lt;'Parameters for scoring'!S$7,1,0)+IF(M3&lt;'Parameters for scoring'!S$13,-2,0)+IF(M3&gt;'Parameters for scoring'!S$7,-1,0)</f>
        <v>3</v>
      </c>
      <c r="Y3" s="43">
        <f>IF(N3&lt;'Parameters for scoring'!T$9,1,0)+IF(N3&lt;'Parameters for scoring'!T$11,-1,0)+IF(N3&lt;'Parameters for scoring'!T$8,1,0)+IF(N3&lt;'Parameters for scoring'!T$12,-1,0)+IF(N3&lt;'Parameters for scoring'!T$7,1,0)+IF(N3&lt;'Parameters for scoring'!T$13,-2,0)+IF(N3&gt;'Parameters for scoring'!T$7,-1,0)</f>
        <v>3</v>
      </c>
      <c r="Z3" s="43">
        <f>SUM(P3:U3)/2+V3+SUM(W3:X3)/2+Y3</f>
        <v>14</v>
      </c>
      <c r="AA3" s="44" t="s">
        <v>1626</v>
      </c>
      <c r="AB3" s="44" t="s">
        <v>1626</v>
      </c>
    </row>
    <row r="4" spans="1:37" x14ac:dyDescent="0.25">
      <c r="A4" s="46" t="str">
        <f>HYPERLINK("Structures\MMV007839.png","MMV007839")</f>
        <v>MMV007839</v>
      </c>
      <c r="B4" s="45" t="s">
        <v>293</v>
      </c>
      <c r="C4" s="42" t="s">
        <v>294</v>
      </c>
      <c r="D4" s="18" t="s">
        <v>295</v>
      </c>
      <c r="E4" s="18">
        <v>312.18950000000001</v>
      </c>
      <c r="F4" s="15">
        <v>0.2</v>
      </c>
      <c r="G4" s="18">
        <v>3</v>
      </c>
      <c r="H4" s="18">
        <v>4</v>
      </c>
      <c r="I4" s="18">
        <v>1</v>
      </c>
      <c r="J4" s="18">
        <v>55.76</v>
      </c>
      <c r="K4" s="18">
        <v>-1</v>
      </c>
      <c r="L4" s="40">
        <v>2.33</v>
      </c>
      <c r="M4" s="17">
        <v>-3.21</v>
      </c>
      <c r="N4" s="17">
        <v>2.625</v>
      </c>
      <c r="O4" s="18" t="s">
        <v>292</v>
      </c>
      <c r="P4" s="43">
        <f>IF(E4&lt;'Parameters for scoring'!O$9,1,0)+IF(E4&lt;'Parameters for scoring'!O$11,-1,0)+IF(E4&lt;'Parameters for scoring'!O$8,1,0)+IF(E4&lt;'Parameters for scoring'!O$12,-1,0)+IF(E4&lt;'Parameters for scoring'!O$7,1,0)+IF(E4&lt;'Parameters for scoring'!O$13,-2,0)+IF(E4&gt;'Parameters for scoring'!O$7,-1,0)</f>
        <v>3</v>
      </c>
      <c r="Q4" s="43">
        <f>IF(F4&lt;'Parameters for scoring'!P$9,1,0)+IF(F4&lt;'Parameters for scoring'!P$11,-1,0)+IF(F4&lt;'Parameters for scoring'!P$8,1,0)+IF(F4&lt;'Parameters for scoring'!P$12,-1,0)+IF(F4&lt;'Parameters for scoring'!P$7,1,0)+IF(F4&lt;'Parameters for scoring'!P$12,-2,0)+IF(F4&gt;'Parameters for scoring'!P$7,-1,0)</f>
        <v>3</v>
      </c>
      <c r="R4" s="43">
        <f>IF(G4='Parameters for scoring'!$U$8,3,0)+IF(G4='Parameters for scoring'!$U$7,2,0)+IF(G4='Parameters for scoring'!$U$10, 1,0)+IF(G4='Parameters for scoring'!$U$9,2,0)+IF(G4='Parameters for scoring'!$U$6,1,0)+IF(G4&gt;'Parameters for scoring'!$U$6,-1,0)+IF(G4&lt;'Parameters for scoring'!$U$10,-1,0)</f>
        <v>1</v>
      </c>
      <c r="S4" s="43">
        <f>IF(H4='Parameters for scoring'!V$8,3,0)+IF(H4='Parameters for scoring'!V$7,2,0)+IF(H4='Parameters for scoring'!V$9,2,0)+IF(H4='Parameters for scoring'!V$6,1,0)+IF(H4='Parameters for scoring'!V$10,1,0)+IF(H4&gt;'Parameters for scoring'!V$6,-1,0)</f>
        <v>1</v>
      </c>
      <c r="T4" s="43">
        <f>IF(I4='Parameters for scoring'!W$8,3,0)+IF(I4='Parameters for scoring'!W$7,2,0)+IF(I4='Parameters for scoring'!W$6,1,0)+IF(I4&gt;'Parameters for scoring'!W$6,-1,0)</f>
        <v>2</v>
      </c>
      <c r="U4" s="43">
        <f>IF(J4&lt;'Parameters for scoring'!Q$9,1,0)+IF(J4&lt;'Parameters for scoring'!Q$11,-1,0)+IF(J4&lt;'Parameters for scoring'!Q$8,1,0)+IF(J4&lt;'Parameters for scoring'!Q$11,-1,0)+IF(J4&lt;'Parameters for scoring'!Q$7,1,0)+IF(J4&lt;'Parameters for scoring'!Q$11,-2,0)+IF(J4&gt;'Parameters for scoring'!Q$7,-1,0)</f>
        <v>3</v>
      </c>
      <c r="V4" s="43">
        <f t="shared" ref="V4:V54" si="0">IF(K4=-1, 2,0)+IF(K4=0,3,0)+IF(K4=1, -2,0)+IF(K4&gt;1,-3,0)+IF(K4=-2, 1,0)+IF(K4&lt;-2, -1,0)</f>
        <v>2</v>
      </c>
      <c r="W4" s="43">
        <f>IF(L4&lt;'Parameters for scoring'!R$9,1,0)+IF(L4&lt;'Parameters for scoring'!R$11,-1,0)+IF(L4&lt;'Parameters for scoring'!R$8,1,0)+IF(L4&lt;'Parameters for scoring'!R$12,-1,0)+IF(L4&lt;'Parameters for scoring'!R$7,1,0)+IF(L4&lt;'Parameters for scoring'!R$13,-2,0)+IF(L4&gt;'Parameters for scoring'!R$7,-1,0)</f>
        <v>3</v>
      </c>
      <c r="X4" s="43">
        <f>IF(M4&lt;'Parameters for scoring'!S$9,1,0)+IF(M4&lt;'Parameters for scoring'!S$11,-1,0)+IF(M4&lt;'Parameters for scoring'!S$8,1,0)+IF(M4&lt;'Parameters for scoring'!S$12,-1,0)+IF(M4&lt;'Parameters for scoring'!S$7,1,0)+IF(M4&lt;'Parameters for scoring'!S$13,-2,0)+IF(M4&gt;'Parameters for scoring'!S$7,-1,0)</f>
        <v>3</v>
      </c>
      <c r="Y4" s="43">
        <f>IF(N4&lt;'Parameters for scoring'!T$9,1,0)+IF(N4&lt;'Parameters for scoring'!T$11,-1,0)+IF(N4&lt;'Parameters for scoring'!T$8,1,0)+IF(N4&lt;'Parameters for scoring'!T$12,-1,0)+IF(N4&lt;'Parameters for scoring'!T$7,1,0)+IF(N4&lt;'Parameters for scoring'!T$13,-2,0)+IF(N4&gt;'Parameters for scoring'!T$7,-1,0)</f>
        <v>3</v>
      </c>
      <c r="Z4" s="43">
        <f t="shared" ref="Z4:Z41" si="1">SUM(P4:U4)/2+V4+SUM(W4:X4)/2+Y4</f>
        <v>14.5</v>
      </c>
      <c r="AA4" s="44" t="s">
        <v>1626</v>
      </c>
      <c r="AB4" s="44" t="s">
        <v>1626</v>
      </c>
    </row>
    <row r="5" spans="1:37" x14ac:dyDescent="0.25">
      <c r="A5" s="46" t="str">
        <f>HYPERLINK("Structures\MMV007978.png","MMV007978")</f>
        <v>MMV007978</v>
      </c>
      <c r="B5" s="45" t="s">
        <v>836</v>
      </c>
      <c r="C5" s="42" t="s">
        <v>837</v>
      </c>
      <c r="D5" s="18" t="s">
        <v>838</v>
      </c>
      <c r="E5" s="18">
        <v>319.41899999999998</v>
      </c>
      <c r="F5" s="15">
        <v>0.2558139534883721</v>
      </c>
      <c r="G5" s="18">
        <v>8</v>
      </c>
      <c r="H5" s="18">
        <v>3</v>
      </c>
      <c r="I5" s="18">
        <v>1</v>
      </c>
      <c r="J5" s="18">
        <v>47.56</v>
      </c>
      <c r="K5" s="18">
        <v>0</v>
      </c>
      <c r="L5" s="40">
        <v>3.37</v>
      </c>
      <c r="M5" s="17">
        <v>-4.82</v>
      </c>
      <c r="N5" s="17">
        <v>3.8250000000000002</v>
      </c>
      <c r="O5" s="18" t="s">
        <v>835</v>
      </c>
      <c r="P5" s="43">
        <f>IF(E5&lt;'Parameters for scoring'!O$9,1,0)+IF(E5&lt;'Parameters for scoring'!O$11,-1,0)+IF(E5&lt;'Parameters for scoring'!O$8,1,0)+IF(E5&lt;'Parameters for scoring'!O$12,-1,0)+IF(E5&lt;'Parameters for scoring'!O$7,1,0)+IF(E5&lt;'Parameters for scoring'!O$13,-2,0)+IF(E5&gt;'Parameters for scoring'!O$7,-1,0)</f>
        <v>3</v>
      </c>
      <c r="Q5" s="43">
        <f>IF(F5&lt;'Parameters for scoring'!P$9,1,0)+IF(F5&lt;'Parameters for scoring'!P$11,-1,0)+IF(F5&lt;'Parameters for scoring'!P$8,1,0)+IF(F5&lt;'Parameters for scoring'!P$12,-1,0)+IF(F5&lt;'Parameters for scoring'!P$7,1,0)+IF(F5&lt;'Parameters for scoring'!P$12,-2,0)+IF(F5&gt;'Parameters for scoring'!P$7,-1,0)</f>
        <v>3</v>
      </c>
      <c r="R5" s="43">
        <f>IF(G5='Parameters for scoring'!$U$8,3,0)+IF(G5='Parameters for scoring'!$U$7,2,0)+IF(G5='Parameters for scoring'!$U$10, 1,0)+IF(G5='Parameters for scoring'!$U$9,2,0)+IF(G5='Parameters for scoring'!$U$6,1,0)+IF(G5&gt;'Parameters for scoring'!$U$6,-1,0)+IF(G5&lt;'Parameters for scoring'!$U$10,-1,0)</f>
        <v>-1</v>
      </c>
      <c r="S5" s="43">
        <f>IF(H5='Parameters for scoring'!V$8,3,0)+IF(H5='Parameters for scoring'!V$7,2,0)+IF(H5='Parameters for scoring'!V$9,2,0)+IF(H5='Parameters for scoring'!V$6,1,0)+IF(H5='Parameters for scoring'!V$10,1,0)+IF(H5&gt;'Parameters for scoring'!V$6,-1,0)</f>
        <v>2</v>
      </c>
      <c r="T5" s="43">
        <f>IF(I5='Parameters for scoring'!W$8,3,0)+IF(I5='Parameters for scoring'!W$7,2,0)+IF(I5='Parameters for scoring'!W$6,1,0)+IF(I5&gt;'Parameters for scoring'!W$6,-1,0)</f>
        <v>2</v>
      </c>
      <c r="U5" s="43">
        <f>IF(J5&lt;'Parameters for scoring'!Q$9,1,0)+IF(J5&lt;'Parameters for scoring'!Q$11,-1,0)+IF(J5&lt;'Parameters for scoring'!Q$8,1,0)+IF(J5&lt;'Parameters for scoring'!Q$11,-1,0)+IF(J5&lt;'Parameters for scoring'!Q$7,1,0)+IF(J5&lt;'Parameters for scoring'!Q$11,-2,0)+IF(J5&gt;'Parameters for scoring'!Q$7,-1,0)</f>
        <v>3</v>
      </c>
      <c r="V5" s="43">
        <f t="shared" si="0"/>
        <v>3</v>
      </c>
      <c r="W5" s="43">
        <f>IF(L5&lt;'Parameters for scoring'!R$9,1,0)+IF(L5&lt;'Parameters for scoring'!R$11,-1,0)+IF(L5&lt;'Parameters for scoring'!R$8,1,0)+IF(L5&lt;'Parameters for scoring'!R$12,-1,0)+IF(L5&lt;'Parameters for scoring'!R$7,1,0)+IF(L5&lt;'Parameters for scoring'!R$13,-2,0)+IF(L5&gt;'Parameters for scoring'!R$7,-1,0)</f>
        <v>3</v>
      </c>
      <c r="X5" s="43">
        <f>IF(M5&lt;'Parameters for scoring'!S$9,1,0)+IF(M5&lt;'Parameters for scoring'!S$11,-1,0)+IF(M5&lt;'Parameters for scoring'!S$8,1,0)+IF(M5&lt;'Parameters for scoring'!S$12,-1,0)+IF(M5&lt;'Parameters for scoring'!S$7,1,0)+IF(M5&lt;'Parameters for scoring'!S$13,-2,0)+IF(M5&gt;'Parameters for scoring'!S$7,-1,0)</f>
        <v>3</v>
      </c>
      <c r="Y5" s="43">
        <f>IF(N5&lt;'Parameters for scoring'!T$9,1,0)+IF(N5&lt;'Parameters for scoring'!T$11,-1,0)+IF(N5&lt;'Parameters for scoring'!T$8,1,0)+IF(N5&lt;'Parameters for scoring'!T$12,-1,0)+IF(N5&lt;'Parameters for scoring'!T$7,1,0)+IF(N5&lt;'Parameters for scoring'!T$13,-2,0)+IF(N5&gt;'Parameters for scoring'!T$7,-1,0)</f>
        <v>3</v>
      </c>
      <c r="Z5" s="43">
        <f t="shared" si="1"/>
        <v>15</v>
      </c>
      <c r="AA5" s="44" t="s">
        <v>1626</v>
      </c>
      <c r="AB5" s="44" t="s">
        <v>1626</v>
      </c>
    </row>
    <row r="6" spans="1:37" x14ac:dyDescent="0.25">
      <c r="A6" s="46" t="str">
        <f>HYPERLINK("Structures\MMV006188.png","MMV006188")</f>
        <v>MMV006188</v>
      </c>
      <c r="B6" s="45" t="s">
        <v>426</v>
      </c>
      <c r="C6" s="42" t="s">
        <v>427</v>
      </c>
      <c r="D6" s="18" t="s">
        <v>428</v>
      </c>
      <c r="E6" s="18">
        <v>382.86200000000002</v>
      </c>
      <c r="F6" s="15">
        <v>0.25</v>
      </c>
      <c r="G6" s="18">
        <v>4</v>
      </c>
      <c r="H6" s="18">
        <v>3</v>
      </c>
      <c r="I6" s="18">
        <v>1</v>
      </c>
      <c r="J6" s="18">
        <v>79.62</v>
      </c>
      <c r="K6" s="18">
        <v>0</v>
      </c>
      <c r="L6" s="40">
        <v>1.91</v>
      </c>
      <c r="M6" s="17">
        <v>-3.83</v>
      </c>
      <c r="N6" s="17">
        <v>1.9750000000000001</v>
      </c>
      <c r="O6" s="18" t="s">
        <v>425</v>
      </c>
      <c r="P6" s="43">
        <f>IF(E6&lt;'Parameters for scoring'!O$9,1,0)+IF(E6&lt;'Parameters for scoring'!O$11,-1,0)+IF(E6&lt;'Parameters for scoring'!O$8,1,0)+IF(E6&lt;'Parameters for scoring'!O$12,-1,0)+IF(E6&lt;'Parameters for scoring'!O$7,1,0)+IF(E6&lt;'Parameters for scoring'!O$13,-2,0)+IF(E6&gt;'Parameters for scoring'!O$7,-1,0)</f>
        <v>3</v>
      </c>
      <c r="Q6" s="43">
        <f>IF(F6&lt;'Parameters for scoring'!P$9,1,0)+IF(F6&lt;'Parameters for scoring'!P$11,-1,0)+IF(F6&lt;'Parameters for scoring'!P$8,1,0)+IF(F6&lt;'Parameters for scoring'!P$12,-1,0)+IF(F6&lt;'Parameters for scoring'!P$7,1,0)+IF(F6&lt;'Parameters for scoring'!P$12,-2,0)+IF(F6&gt;'Parameters for scoring'!P$7,-1,0)</f>
        <v>3</v>
      </c>
      <c r="R6" s="43">
        <f>IF(G6='Parameters for scoring'!$U$8,3,0)+IF(G6='Parameters for scoring'!$U$7,2,0)+IF(G6='Parameters for scoring'!$U$10, 1,0)+IF(G6='Parameters for scoring'!$U$9,2,0)+IF(G6='Parameters for scoring'!$U$6,1,0)+IF(G6&gt;'Parameters for scoring'!$U$6,-1,0)+IF(G6&lt;'Parameters for scoring'!$U$10,-1,0)</f>
        <v>2</v>
      </c>
      <c r="S6" s="43">
        <f>IF(H6='Parameters for scoring'!V$8,3,0)+IF(H6='Parameters for scoring'!V$7,2,0)+IF(H6='Parameters for scoring'!V$9,2,0)+IF(H6='Parameters for scoring'!V$6,1,0)+IF(H6='Parameters for scoring'!V$10,1,0)+IF(H6&gt;'Parameters for scoring'!V$6,-1,0)</f>
        <v>2</v>
      </c>
      <c r="T6" s="43">
        <f>IF(I6='Parameters for scoring'!W$8,3,0)+IF(I6='Parameters for scoring'!W$7,2,0)+IF(I6='Parameters for scoring'!W$6,1,0)+IF(I6&gt;'Parameters for scoring'!W$6,-1,0)</f>
        <v>2</v>
      </c>
      <c r="U6" s="43">
        <f>IF(J6&lt;'Parameters for scoring'!Q$9,1,0)+IF(J6&lt;'Parameters for scoring'!Q$11,-1,0)+IF(J6&lt;'Parameters for scoring'!Q$8,1,0)+IF(J6&lt;'Parameters for scoring'!Q$11,-1,0)+IF(J6&lt;'Parameters for scoring'!Q$7,1,0)+IF(J6&lt;'Parameters for scoring'!Q$11,-2,0)+IF(J6&gt;'Parameters for scoring'!Q$7,-1,0)</f>
        <v>3</v>
      </c>
      <c r="V6" s="43">
        <f t="shared" si="0"/>
        <v>3</v>
      </c>
      <c r="W6" s="43">
        <f>IF(L6&lt;'Parameters for scoring'!R$9,1,0)+IF(L6&lt;'Parameters for scoring'!R$11,-1,0)+IF(L6&lt;'Parameters for scoring'!R$8,1,0)+IF(L6&lt;'Parameters for scoring'!R$12,-1,0)+IF(L6&lt;'Parameters for scoring'!R$7,1,0)+IF(L6&lt;'Parameters for scoring'!R$13,-2,0)+IF(L6&gt;'Parameters for scoring'!R$7,-1,0)</f>
        <v>3</v>
      </c>
      <c r="X6" s="43">
        <f>IF(M6&lt;'Parameters for scoring'!S$9,1,0)+IF(M6&lt;'Parameters for scoring'!S$11,-1,0)+IF(M6&lt;'Parameters for scoring'!S$8,1,0)+IF(M6&lt;'Parameters for scoring'!S$12,-1,0)+IF(M6&lt;'Parameters for scoring'!S$7,1,0)+IF(M6&lt;'Parameters for scoring'!S$13,-2,0)+IF(M6&gt;'Parameters for scoring'!S$7,-1,0)</f>
        <v>3</v>
      </c>
      <c r="Y6" s="43">
        <f>IF(N6&lt;'Parameters for scoring'!T$9,1,0)+IF(N6&lt;'Parameters for scoring'!T$11,-1,0)+IF(N6&lt;'Parameters for scoring'!T$8,1,0)+IF(N6&lt;'Parameters for scoring'!T$12,-1,0)+IF(N6&lt;'Parameters for scoring'!T$7,1,0)+IF(N6&lt;'Parameters for scoring'!T$13,-2,0)+IF(N6&gt;'Parameters for scoring'!T$7,-1,0)</f>
        <v>3</v>
      </c>
      <c r="Z6" s="43">
        <f t="shared" si="1"/>
        <v>16.5</v>
      </c>
      <c r="AA6" s="44" t="s">
        <v>1626</v>
      </c>
      <c r="AB6" s="44" t="s">
        <v>1626</v>
      </c>
    </row>
    <row r="7" spans="1:37" x14ac:dyDescent="0.25">
      <c r="A7" s="46" t="str">
        <f>HYPERLINK("Structures\MMV001230.png","MMV001230")</f>
        <v>MMV001230</v>
      </c>
      <c r="B7" s="45" t="s">
        <v>430</v>
      </c>
      <c r="C7" s="42" t="s">
        <v>431</v>
      </c>
      <c r="D7" s="18" t="s">
        <v>432</v>
      </c>
      <c r="E7" s="18">
        <v>395.51799999999997</v>
      </c>
      <c r="F7" s="15">
        <v>0.28301886792452829</v>
      </c>
      <c r="G7" s="18">
        <v>6</v>
      </c>
      <c r="H7" s="18">
        <v>4</v>
      </c>
      <c r="I7" s="18">
        <v>0</v>
      </c>
      <c r="J7" s="18">
        <v>55.32</v>
      </c>
      <c r="K7" s="18">
        <v>0</v>
      </c>
      <c r="L7" s="40">
        <v>4.72</v>
      </c>
      <c r="M7" s="17">
        <v>-5.17</v>
      </c>
      <c r="N7" s="17">
        <v>4.665</v>
      </c>
      <c r="O7" s="18" t="s">
        <v>429</v>
      </c>
      <c r="P7" s="43">
        <f>IF(E7&lt;'Parameters for scoring'!O$9,1,0)+IF(E7&lt;'Parameters for scoring'!O$11,-1,0)+IF(E7&lt;'Parameters for scoring'!O$8,1,0)+IF(E7&lt;'Parameters for scoring'!O$12,-1,0)+IF(E7&lt;'Parameters for scoring'!O$7,1,0)+IF(E7&lt;'Parameters for scoring'!O$13,-2,0)+IF(E7&gt;'Parameters for scoring'!O$7,-1,0)</f>
        <v>3</v>
      </c>
      <c r="Q7" s="43">
        <f>IF(F7&lt;'Parameters for scoring'!P$9,1,0)+IF(F7&lt;'Parameters for scoring'!P$11,-1,0)+IF(F7&lt;'Parameters for scoring'!P$8,1,0)+IF(F7&lt;'Parameters for scoring'!P$12,-1,0)+IF(F7&lt;'Parameters for scoring'!P$7,1,0)+IF(F7&lt;'Parameters for scoring'!P$12,-2,0)+IF(F7&gt;'Parameters for scoring'!P$7,-1,0)</f>
        <v>3</v>
      </c>
      <c r="R7" s="43">
        <f>IF(G7='Parameters for scoring'!$U$8,3,0)+IF(G7='Parameters for scoring'!$U$7,2,0)+IF(G7='Parameters for scoring'!$U$10, 1,0)+IF(G7='Parameters for scoring'!$U$9,2,0)+IF(G7='Parameters for scoring'!$U$6,1,0)+IF(G7&gt;'Parameters for scoring'!$U$6,-1,0)+IF(G7&lt;'Parameters for scoring'!$U$10,-1,0)</f>
        <v>2</v>
      </c>
      <c r="S7" s="43">
        <f>IF(H7='Parameters for scoring'!V$8,3,0)+IF(H7='Parameters for scoring'!V$7,2,0)+IF(H7='Parameters for scoring'!V$9,2,0)+IF(H7='Parameters for scoring'!V$6,1,0)+IF(H7='Parameters for scoring'!V$10,1,0)+IF(H7&gt;'Parameters for scoring'!V$6,-1,0)</f>
        <v>1</v>
      </c>
      <c r="T7" s="43">
        <f>IF(I7='Parameters for scoring'!W$8,3,0)+IF(I7='Parameters for scoring'!W$7,2,0)+IF(I7='Parameters for scoring'!W$6,1,0)+IF(I7&gt;'Parameters for scoring'!W$6,-1,0)</f>
        <v>3</v>
      </c>
      <c r="U7" s="43">
        <f>IF(J7&lt;'Parameters for scoring'!Q$9,1,0)+IF(J7&lt;'Parameters for scoring'!Q$11,-1,0)+IF(J7&lt;'Parameters for scoring'!Q$8,1,0)+IF(J7&lt;'Parameters for scoring'!Q$11,-1,0)+IF(J7&lt;'Parameters for scoring'!Q$7,1,0)+IF(J7&lt;'Parameters for scoring'!Q$11,-2,0)+IF(J7&gt;'Parameters for scoring'!Q$7,-1,0)</f>
        <v>3</v>
      </c>
      <c r="V7" s="43">
        <f t="shared" si="0"/>
        <v>3</v>
      </c>
      <c r="W7" s="43">
        <f>IF(L7&lt;'Parameters for scoring'!R$9,1,0)+IF(L7&lt;'Parameters for scoring'!R$11,-1,0)+IF(L7&lt;'Parameters for scoring'!R$8,1,0)+IF(L7&lt;'Parameters for scoring'!R$12,-1,0)+IF(L7&lt;'Parameters for scoring'!R$7,1,0)+IF(L7&lt;'Parameters for scoring'!R$13,-2,0)+IF(L7&gt;'Parameters for scoring'!R$7,-1,0)</f>
        <v>2</v>
      </c>
      <c r="X7" s="43">
        <f>IF(M7&lt;'Parameters for scoring'!S$9,1,0)+IF(M7&lt;'Parameters for scoring'!S$11,-1,0)+IF(M7&lt;'Parameters for scoring'!S$8,1,0)+IF(M7&lt;'Parameters for scoring'!S$12,-1,0)+IF(M7&lt;'Parameters for scoring'!S$7,1,0)+IF(M7&lt;'Parameters for scoring'!S$13,-2,0)+IF(M7&gt;'Parameters for scoring'!S$7,-1,0)</f>
        <v>3</v>
      </c>
      <c r="Y7" s="43">
        <f>IF(N7&lt;'Parameters for scoring'!T$9,1,0)+IF(N7&lt;'Parameters for scoring'!T$11,-1,0)+IF(N7&lt;'Parameters for scoring'!T$8,1,0)+IF(N7&lt;'Parameters for scoring'!T$12,-1,0)+IF(N7&lt;'Parameters for scoring'!T$7,1,0)+IF(N7&lt;'Parameters for scoring'!T$13,-2,0)+IF(N7&gt;'Parameters for scoring'!T$7,-1,0)</f>
        <v>2</v>
      </c>
      <c r="Z7" s="43">
        <f t="shared" si="1"/>
        <v>15</v>
      </c>
      <c r="AA7" s="44" t="s">
        <v>1626</v>
      </c>
      <c r="AB7" s="44" t="s">
        <v>1626</v>
      </c>
    </row>
    <row r="8" spans="1:37" x14ac:dyDescent="0.25">
      <c r="A8" s="46" t="str">
        <f>HYPERLINK("Structures\MMV665827.png","MMV665827")</f>
        <v>MMV665827</v>
      </c>
      <c r="B8" s="45" t="s">
        <v>285</v>
      </c>
      <c r="C8" s="42" t="s">
        <v>286</v>
      </c>
      <c r="D8" s="18" t="s">
        <v>287</v>
      </c>
      <c r="E8" s="18">
        <v>346.39589999999998</v>
      </c>
      <c r="F8" s="15">
        <v>0.20833333333333334</v>
      </c>
      <c r="G8" s="16">
        <v>5</v>
      </c>
      <c r="H8" s="16">
        <v>4</v>
      </c>
      <c r="I8" s="16">
        <v>0</v>
      </c>
      <c r="J8" s="16">
        <v>49.85</v>
      </c>
      <c r="K8" s="16">
        <v>0</v>
      </c>
      <c r="L8" s="41">
        <v>3.57</v>
      </c>
      <c r="M8" s="17">
        <v>-3.35</v>
      </c>
      <c r="N8" s="17">
        <v>3.0650000000000004</v>
      </c>
      <c r="O8" s="18" t="s">
        <v>284</v>
      </c>
      <c r="P8" s="43">
        <f>IF(E8&lt;'Parameters for scoring'!O$9,1,0)+IF(E8&lt;'Parameters for scoring'!O$11,-1,0)+IF(E8&lt;'Parameters for scoring'!O$8,1,0)+IF(E8&lt;'Parameters for scoring'!O$12,-1,0)+IF(E8&lt;'Parameters for scoring'!O$7,1,0)+IF(E8&lt;'Parameters for scoring'!O$13,-2,0)+IF(E8&gt;'Parameters for scoring'!O$7,-1,0)</f>
        <v>3</v>
      </c>
      <c r="Q8" s="43">
        <f>IF(F8&lt;'Parameters for scoring'!P$9,1,0)+IF(F8&lt;'Parameters for scoring'!P$11,-1,0)+IF(F8&lt;'Parameters for scoring'!P$8,1,0)+IF(F8&lt;'Parameters for scoring'!P$12,-1,0)+IF(F8&lt;'Parameters for scoring'!P$7,1,0)+IF(F8&lt;'Parameters for scoring'!P$12,-2,0)+IF(F8&gt;'Parameters for scoring'!P$7,-1,0)</f>
        <v>3</v>
      </c>
      <c r="R8" s="43">
        <f>IF(G8='Parameters for scoring'!$U$8,3,0)+IF(G8='Parameters for scoring'!$U$7,2,0)+IF(G8='Parameters for scoring'!$U$10, 1,0)+IF(G8='Parameters for scoring'!$U$9,2,0)+IF(G8='Parameters for scoring'!$U$6,1,0)+IF(G8&gt;'Parameters for scoring'!$U$6,-1,0)+IF(G8&lt;'Parameters for scoring'!$U$10,-1,0)</f>
        <v>3</v>
      </c>
      <c r="S8" s="43">
        <f>IF(H8='Parameters for scoring'!V$8,3,0)+IF(H8='Parameters for scoring'!V$7,2,0)+IF(H8='Parameters for scoring'!V$9,2,0)+IF(H8='Parameters for scoring'!V$6,1,0)+IF(H8='Parameters for scoring'!V$10,1,0)+IF(H8&gt;'Parameters for scoring'!V$6,-1,0)</f>
        <v>1</v>
      </c>
      <c r="T8" s="43">
        <f>IF(I8='Parameters for scoring'!W$8,3,0)+IF(I8='Parameters for scoring'!W$7,2,0)+IF(I8='Parameters for scoring'!W$6,1,0)+IF(I8&gt;'Parameters for scoring'!W$6,-1,0)</f>
        <v>3</v>
      </c>
      <c r="U8" s="43">
        <f>IF(J8&lt;'Parameters for scoring'!Q$9,1,0)+IF(J8&lt;'Parameters for scoring'!Q$11,-1,0)+IF(J8&lt;'Parameters for scoring'!Q$8,1,0)+IF(J8&lt;'Parameters for scoring'!Q$11,-1,0)+IF(J8&lt;'Parameters for scoring'!Q$7,1,0)+IF(J8&lt;'Parameters for scoring'!Q$11,-2,0)+IF(J8&gt;'Parameters for scoring'!Q$7,-1,0)</f>
        <v>3</v>
      </c>
      <c r="V8" s="43">
        <f t="shared" si="0"/>
        <v>3</v>
      </c>
      <c r="W8" s="43">
        <f>IF(L8&lt;'Parameters for scoring'!R$9,1,0)+IF(L8&lt;'Parameters for scoring'!R$11,-1,0)+IF(L8&lt;'Parameters for scoring'!R$8,1,0)+IF(L8&lt;'Parameters for scoring'!R$12,-1,0)+IF(L8&lt;'Parameters for scoring'!R$7,1,0)+IF(L8&lt;'Parameters for scoring'!R$13,-2,0)+IF(L8&gt;'Parameters for scoring'!R$7,-1,0)</f>
        <v>3</v>
      </c>
      <c r="X8" s="43">
        <f>IF(M8&lt;'Parameters for scoring'!S$9,1,0)+IF(M8&lt;'Parameters for scoring'!S$11,-1,0)+IF(M8&lt;'Parameters for scoring'!S$8,1,0)+IF(M8&lt;'Parameters for scoring'!S$12,-1,0)+IF(M8&lt;'Parameters for scoring'!S$7,1,0)+IF(M8&lt;'Parameters for scoring'!S$13,-2,0)+IF(M8&gt;'Parameters for scoring'!S$7,-1,0)</f>
        <v>3</v>
      </c>
      <c r="Y8" s="43">
        <f>IF(N8&lt;'Parameters for scoring'!T$9,1,0)+IF(N8&lt;'Parameters for scoring'!T$11,-1,0)+IF(N8&lt;'Parameters for scoring'!T$8,1,0)+IF(N8&lt;'Parameters for scoring'!T$12,-1,0)+IF(N8&lt;'Parameters for scoring'!T$7,1,0)+IF(N8&lt;'Parameters for scoring'!T$13,-2,0)+IF(N8&gt;'Parameters for scoring'!T$7,-1,0)</f>
        <v>3</v>
      </c>
      <c r="Z8" s="43">
        <f t="shared" si="1"/>
        <v>17</v>
      </c>
      <c r="AA8" s="44" t="s">
        <v>1626</v>
      </c>
      <c r="AB8" s="44" t="s">
        <v>1626</v>
      </c>
    </row>
    <row r="9" spans="1:37" x14ac:dyDescent="0.25">
      <c r="A9" s="46" t="str">
        <f>HYPERLINK("Structures\MMV085203.png","MMV085203")</f>
        <v>MMV085203</v>
      </c>
      <c r="B9" s="45" t="s">
        <v>241</v>
      </c>
      <c r="C9" s="42" t="s">
        <v>242</v>
      </c>
      <c r="D9" s="16" t="s">
        <v>243</v>
      </c>
      <c r="E9" s="18">
        <v>362.42169999999999</v>
      </c>
      <c r="F9" s="15">
        <v>0.24489795918367346</v>
      </c>
      <c r="G9" s="16">
        <v>3</v>
      </c>
      <c r="H9" s="16">
        <v>3</v>
      </c>
      <c r="I9" s="16">
        <v>2</v>
      </c>
      <c r="J9" s="16">
        <v>67.77</v>
      </c>
      <c r="K9" s="16">
        <v>1</v>
      </c>
      <c r="L9" s="41">
        <v>4.18</v>
      </c>
      <c r="M9" s="17">
        <v>-4.07</v>
      </c>
      <c r="N9" s="17">
        <v>3.5249999999999999</v>
      </c>
      <c r="O9" s="18" t="s">
        <v>240</v>
      </c>
      <c r="P9" s="43">
        <f>IF(E9&lt;'Parameters for scoring'!O$9,1,0)+IF(E9&lt;'Parameters for scoring'!O$11,-1,0)+IF(E9&lt;'Parameters for scoring'!O$8,1,0)+IF(E9&lt;'Parameters for scoring'!O$12,-1,0)+IF(E9&lt;'Parameters for scoring'!O$7,1,0)+IF(E9&lt;'Parameters for scoring'!O$13,-2,0)+IF(E9&gt;'Parameters for scoring'!O$7,-1,0)</f>
        <v>3</v>
      </c>
      <c r="Q9" s="43">
        <f>IF(F9&lt;'Parameters for scoring'!P$9,1,0)+IF(F9&lt;'Parameters for scoring'!P$11,-1,0)+IF(F9&lt;'Parameters for scoring'!P$8,1,0)+IF(F9&lt;'Parameters for scoring'!P$12,-1,0)+IF(F9&lt;'Parameters for scoring'!P$7,1,0)+IF(F9&lt;'Parameters for scoring'!P$12,-2,0)+IF(F9&gt;'Parameters for scoring'!P$7,-1,0)</f>
        <v>3</v>
      </c>
      <c r="R9" s="43">
        <f>IF(G9='Parameters for scoring'!$U$8,3,0)+IF(G9='Parameters for scoring'!$U$7,2,0)+IF(G9='Parameters for scoring'!$U$10, 1,0)+IF(G9='Parameters for scoring'!$U$9,2,0)+IF(G9='Parameters for scoring'!$U$6,1,0)+IF(G9&gt;'Parameters for scoring'!$U$6,-1,0)+IF(G9&lt;'Parameters for scoring'!$U$10,-1,0)</f>
        <v>1</v>
      </c>
      <c r="S9" s="43">
        <f>IF(H9='Parameters for scoring'!V$8,3,0)+IF(H9='Parameters for scoring'!V$7,2,0)+IF(H9='Parameters for scoring'!V$9,2,0)+IF(H9='Parameters for scoring'!V$6,1,0)+IF(H9='Parameters for scoring'!V$10,1,0)+IF(H9&gt;'Parameters for scoring'!V$6,-1,0)</f>
        <v>2</v>
      </c>
      <c r="T9" s="43">
        <f>IF(I9='Parameters for scoring'!W$8,3,0)+IF(I9='Parameters for scoring'!W$7,2,0)+IF(I9='Parameters for scoring'!W$6,1,0)+IF(I9&gt;'Parameters for scoring'!W$6,-1,0)</f>
        <v>1</v>
      </c>
      <c r="U9" s="43">
        <f>IF(J9&lt;'Parameters for scoring'!Q$9,1,0)+IF(J9&lt;'Parameters for scoring'!Q$11,-1,0)+IF(J9&lt;'Parameters for scoring'!Q$8,1,0)+IF(J9&lt;'Parameters for scoring'!Q$11,-1,0)+IF(J9&lt;'Parameters for scoring'!Q$7,1,0)+IF(J9&lt;'Parameters for scoring'!Q$11,-2,0)+IF(J9&gt;'Parameters for scoring'!Q$7,-1,0)</f>
        <v>3</v>
      </c>
      <c r="V9" s="43">
        <f t="shared" si="0"/>
        <v>-2</v>
      </c>
      <c r="W9" s="43">
        <f>IF(L9&lt;'Parameters for scoring'!R$9,1,0)+IF(L9&lt;'Parameters for scoring'!R$11,-1,0)+IF(L9&lt;'Parameters for scoring'!R$8,1,0)+IF(L9&lt;'Parameters for scoring'!R$12,-1,0)+IF(L9&lt;'Parameters for scoring'!R$7,1,0)+IF(L9&lt;'Parameters for scoring'!R$13,-2,0)+IF(L9&gt;'Parameters for scoring'!R$7,-1,0)</f>
        <v>3</v>
      </c>
      <c r="X9" s="43">
        <f>IF(M9&lt;'Parameters for scoring'!S$9,1,0)+IF(M9&lt;'Parameters for scoring'!S$11,-1,0)+IF(M9&lt;'Parameters for scoring'!S$8,1,0)+IF(M9&lt;'Parameters for scoring'!S$12,-1,0)+IF(M9&lt;'Parameters for scoring'!S$7,1,0)+IF(M9&lt;'Parameters for scoring'!S$13,-2,0)+IF(M9&gt;'Parameters for scoring'!S$7,-1,0)</f>
        <v>3</v>
      </c>
      <c r="Y9" s="43">
        <f>IF(N9&lt;'Parameters for scoring'!T$9,1,0)+IF(N9&lt;'Parameters for scoring'!T$11,-1,0)+IF(N9&lt;'Parameters for scoring'!T$8,1,0)+IF(N9&lt;'Parameters for scoring'!T$12,-1,0)+IF(N9&lt;'Parameters for scoring'!T$7,1,0)+IF(N9&lt;'Parameters for scoring'!T$13,-2,0)+IF(N9&gt;'Parameters for scoring'!T$7,-1,0)</f>
        <v>3</v>
      </c>
      <c r="Z9" s="43">
        <f t="shared" si="1"/>
        <v>10.5</v>
      </c>
      <c r="AA9" s="44" t="s">
        <v>1626</v>
      </c>
      <c r="AB9" s="44" t="s">
        <v>1626</v>
      </c>
      <c r="AC9" s="10"/>
    </row>
    <row r="10" spans="1:37" x14ac:dyDescent="0.25">
      <c r="A10" s="46" t="str">
        <f>HYPERLINK("Structures\MMV665909.png","MMV665909")</f>
        <v>MMV665909</v>
      </c>
      <c r="B10" s="45" t="s">
        <v>396</v>
      </c>
      <c r="C10" s="42" t="s">
        <v>397</v>
      </c>
      <c r="D10" s="18" t="s">
        <v>398</v>
      </c>
      <c r="E10" s="18">
        <v>360.22800000000001</v>
      </c>
      <c r="F10" s="15">
        <v>0.54838709677419351</v>
      </c>
      <c r="G10" s="18">
        <v>3</v>
      </c>
      <c r="H10" s="18">
        <v>3</v>
      </c>
      <c r="I10" s="18">
        <v>1</v>
      </c>
      <c r="J10" s="18">
        <v>54.88</v>
      </c>
      <c r="K10" s="18">
        <v>0</v>
      </c>
      <c r="L10" s="40">
        <v>4.38</v>
      </c>
      <c r="M10" s="17">
        <v>-4.84</v>
      </c>
      <c r="N10" s="17">
        <v>3.61</v>
      </c>
      <c r="O10" s="18" t="s">
        <v>395</v>
      </c>
      <c r="P10" s="43">
        <f>IF(E10&lt;'Parameters for scoring'!O$9,1,0)+IF(E10&lt;'Parameters for scoring'!O$11,-1,0)+IF(E10&lt;'Parameters for scoring'!O$8,1,0)+IF(E10&lt;'Parameters for scoring'!O$12,-1,0)+IF(E10&lt;'Parameters for scoring'!O$7,1,0)+IF(E10&lt;'Parameters for scoring'!O$13,-2,0)+IF(E10&gt;'Parameters for scoring'!O$7,-1,0)</f>
        <v>3</v>
      </c>
      <c r="Q10" s="43">
        <f>IF(F10&lt;'Parameters for scoring'!P$9,1,0)+IF(F10&lt;'Parameters for scoring'!P$11,-1,0)+IF(F10&lt;'Parameters for scoring'!P$8,1,0)+IF(F10&lt;'Parameters for scoring'!P$12,-1,0)+IF(F10&lt;'Parameters for scoring'!P$7,1,0)+IF(F10&lt;'Parameters for scoring'!P$12,-2,0)+IF(F10&gt;'Parameters for scoring'!P$7,-1,0)</f>
        <v>1</v>
      </c>
      <c r="R10" s="43">
        <f>IF(G10='Parameters for scoring'!$U$8,3,0)+IF(G10='Parameters for scoring'!$U$7,2,0)+IF(G10='Parameters for scoring'!$U$10, 1,0)+IF(G10='Parameters for scoring'!$U$9,2,0)+IF(G10='Parameters for scoring'!$U$6,1,0)+IF(G10&gt;'Parameters for scoring'!$U$6,-1,0)+IF(G10&lt;'Parameters for scoring'!$U$10,-1,0)</f>
        <v>1</v>
      </c>
      <c r="S10" s="43">
        <f>IF(H10='Parameters for scoring'!V$8,3,0)+IF(H10='Parameters for scoring'!V$7,2,0)+IF(H10='Parameters for scoring'!V$9,2,0)+IF(H10='Parameters for scoring'!V$6,1,0)+IF(H10='Parameters for scoring'!V$10,1,0)+IF(H10&gt;'Parameters for scoring'!V$6,-1,0)</f>
        <v>2</v>
      </c>
      <c r="T10" s="43">
        <f>IF(I10='Parameters for scoring'!W$8,3,0)+IF(I10='Parameters for scoring'!W$7,2,0)+IF(I10='Parameters for scoring'!W$6,1,0)+IF(I10&gt;'Parameters for scoring'!W$6,-1,0)</f>
        <v>2</v>
      </c>
      <c r="U10" s="43">
        <f>IF(J10&lt;'Parameters for scoring'!Q$9,1,0)+IF(J10&lt;'Parameters for scoring'!Q$11,-1,0)+IF(J10&lt;'Parameters for scoring'!Q$8,1,0)+IF(J10&lt;'Parameters for scoring'!Q$11,-1,0)+IF(J10&lt;'Parameters for scoring'!Q$7,1,0)+IF(J10&lt;'Parameters for scoring'!Q$11,-2,0)+IF(J10&gt;'Parameters for scoring'!Q$7,-1,0)</f>
        <v>3</v>
      </c>
      <c r="V10" s="43">
        <f t="shared" si="0"/>
        <v>3</v>
      </c>
      <c r="W10" s="43">
        <f>IF(L10&lt;'Parameters for scoring'!R$9,1,0)+IF(L10&lt;'Parameters for scoring'!R$11,-1,0)+IF(L10&lt;'Parameters for scoring'!R$8,1,0)+IF(L10&lt;'Parameters for scoring'!R$12,-1,0)+IF(L10&lt;'Parameters for scoring'!R$7,1,0)+IF(L10&lt;'Parameters for scoring'!R$13,-2,0)+IF(L10&gt;'Parameters for scoring'!R$7,-1,0)</f>
        <v>3</v>
      </c>
      <c r="X10" s="43">
        <f>IF(M10&lt;'Parameters for scoring'!S$9,1,0)+IF(M10&lt;'Parameters for scoring'!S$11,-1,0)+IF(M10&lt;'Parameters for scoring'!S$8,1,0)+IF(M10&lt;'Parameters for scoring'!S$12,-1,0)+IF(M10&lt;'Parameters for scoring'!S$7,1,0)+IF(M10&lt;'Parameters for scoring'!S$13,-2,0)+IF(M10&gt;'Parameters for scoring'!S$7,-1,0)</f>
        <v>3</v>
      </c>
      <c r="Y10" s="43">
        <f>IF(N10&lt;'Parameters for scoring'!T$9,1,0)+IF(N10&lt;'Parameters for scoring'!T$11,-1,0)+IF(N10&lt;'Parameters for scoring'!T$8,1,0)+IF(N10&lt;'Parameters for scoring'!T$12,-1,0)+IF(N10&lt;'Parameters for scoring'!T$7,1,0)+IF(N10&lt;'Parameters for scoring'!T$13,-2,0)+IF(N10&gt;'Parameters for scoring'!T$7,-1,0)</f>
        <v>3</v>
      </c>
      <c r="Z10" s="43">
        <f t="shared" si="1"/>
        <v>15</v>
      </c>
      <c r="AA10" s="44" t="s">
        <v>1626</v>
      </c>
      <c r="AB10" s="44" t="s">
        <v>1626</v>
      </c>
    </row>
    <row r="11" spans="1:37" x14ac:dyDescent="0.25">
      <c r="A11" s="46" t="str">
        <f>HYPERLINK("Structures\MMV665939.png","MMV665939")</f>
        <v>MMV665939</v>
      </c>
      <c r="B11" s="45" t="s">
        <v>494</v>
      </c>
      <c r="C11" s="42" t="s">
        <v>495</v>
      </c>
      <c r="D11" s="18" t="s">
        <v>496</v>
      </c>
      <c r="E11" s="18">
        <v>346.41899999999998</v>
      </c>
      <c r="F11" s="15">
        <v>0.2558139534883721</v>
      </c>
      <c r="G11" s="18">
        <v>4</v>
      </c>
      <c r="H11" s="18">
        <v>2</v>
      </c>
      <c r="I11" s="18">
        <v>2</v>
      </c>
      <c r="J11" s="18">
        <v>58.2</v>
      </c>
      <c r="K11" s="18">
        <v>0</v>
      </c>
      <c r="L11" s="40">
        <v>4.6399999999999997</v>
      </c>
      <c r="M11" s="17">
        <v>-5.24</v>
      </c>
      <c r="N11" s="17">
        <v>4.3499999999999996</v>
      </c>
      <c r="O11" s="18" t="s">
        <v>493</v>
      </c>
      <c r="P11" s="43">
        <f>IF(E11&lt;'Parameters for scoring'!O$9,1,0)+IF(E11&lt;'Parameters for scoring'!O$11,-1,0)+IF(E11&lt;'Parameters for scoring'!O$8,1,0)+IF(E11&lt;'Parameters for scoring'!O$12,-1,0)+IF(E11&lt;'Parameters for scoring'!O$7,1,0)+IF(E11&lt;'Parameters for scoring'!O$13,-2,0)+IF(E11&gt;'Parameters for scoring'!O$7,-1,0)</f>
        <v>3</v>
      </c>
      <c r="Q11" s="43">
        <f>IF(F11&lt;'Parameters for scoring'!P$9,1,0)+IF(F11&lt;'Parameters for scoring'!P$11,-1,0)+IF(F11&lt;'Parameters for scoring'!P$8,1,0)+IF(F11&lt;'Parameters for scoring'!P$12,-1,0)+IF(F11&lt;'Parameters for scoring'!P$7,1,0)+IF(F11&lt;'Parameters for scoring'!P$12,-2,0)+IF(F11&gt;'Parameters for scoring'!P$7,-1,0)</f>
        <v>3</v>
      </c>
      <c r="R11" s="43">
        <f>IF(G11='Parameters for scoring'!$U$8,3,0)+IF(G11='Parameters for scoring'!$U$7,2,0)+IF(G11='Parameters for scoring'!$U$10, 1,0)+IF(G11='Parameters for scoring'!$U$9,2,0)+IF(G11='Parameters for scoring'!$U$6,1,0)+IF(G11&gt;'Parameters for scoring'!$U$6,-1,0)+IF(G11&lt;'Parameters for scoring'!$U$10,-1,0)</f>
        <v>2</v>
      </c>
      <c r="S11" s="43">
        <f>IF(H11='Parameters for scoring'!V$8,3,0)+IF(H11='Parameters for scoring'!V$7,2,0)+IF(H11='Parameters for scoring'!V$9,2,0)+IF(H11='Parameters for scoring'!V$6,1,0)+IF(H11='Parameters for scoring'!V$10,1,0)+IF(H11&gt;'Parameters for scoring'!V$6,-1,0)</f>
        <v>3</v>
      </c>
      <c r="T11" s="43">
        <f>IF(I11='Parameters for scoring'!W$8,3,0)+IF(I11='Parameters for scoring'!W$7,2,0)+IF(I11='Parameters for scoring'!W$6,1,0)+IF(I11&gt;'Parameters for scoring'!W$6,-1,0)</f>
        <v>1</v>
      </c>
      <c r="U11" s="43">
        <f>IF(J11&lt;'Parameters for scoring'!Q$9,1,0)+IF(J11&lt;'Parameters for scoring'!Q$11,-1,0)+IF(J11&lt;'Parameters for scoring'!Q$8,1,0)+IF(J11&lt;'Parameters for scoring'!Q$11,-1,0)+IF(J11&lt;'Parameters for scoring'!Q$7,1,0)+IF(J11&lt;'Parameters for scoring'!Q$11,-2,0)+IF(J11&gt;'Parameters for scoring'!Q$7,-1,0)</f>
        <v>3</v>
      </c>
      <c r="V11" s="43">
        <f t="shared" si="0"/>
        <v>3</v>
      </c>
      <c r="W11" s="43">
        <f>IF(L11&lt;'Parameters for scoring'!R$9,1,0)+IF(L11&lt;'Parameters for scoring'!R$11,-1,0)+IF(L11&lt;'Parameters for scoring'!R$8,1,0)+IF(L11&lt;'Parameters for scoring'!R$12,-1,0)+IF(L11&lt;'Parameters for scoring'!R$7,1,0)+IF(L11&lt;'Parameters for scoring'!R$13,-2,0)+IF(L11&gt;'Parameters for scoring'!R$7,-1,0)</f>
        <v>2</v>
      </c>
      <c r="X11" s="43">
        <f>IF(M11&lt;'Parameters for scoring'!S$9,1,0)+IF(M11&lt;'Parameters for scoring'!S$11,-1,0)+IF(M11&lt;'Parameters for scoring'!S$8,1,0)+IF(M11&lt;'Parameters for scoring'!S$12,-1,0)+IF(M11&lt;'Parameters for scoring'!S$7,1,0)+IF(M11&lt;'Parameters for scoring'!S$13,-2,0)+IF(M11&gt;'Parameters for scoring'!S$7,-1,0)</f>
        <v>2</v>
      </c>
      <c r="Y11" s="43">
        <f>IF(N11&lt;'Parameters for scoring'!T$9,1,0)+IF(N11&lt;'Parameters for scoring'!T$11,-1,0)+IF(N11&lt;'Parameters for scoring'!T$8,1,0)+IF(N11&lt;'Parameters for scoring'!T$12,-1,0)+IF(N11&lt;'Parameters for scoring'!T$7,1,0)+IF(N11&lt;'Parameters for scoring'!T$13,-2,0)+IF(N11&gt;'Parameters for scoring'!T$7,-1,0)</f>
        <v>3</v>
      </c>
      <c r="Z11" s="43">
        <f t="shared" si="1"/>
        <v>15.5</v>
      </c>
      <c r="AA11" s="44" t="s">
        <v>1626</v>
      </c>
      <c r="AB11" s="44" t="s">
        <v>1626</v>
      </c>
    </row>
    <row r="12" spans="1:37" x14ac:dyDescent="0.25">
      <c r="A12" s="46" t="str">
        <f>HYPERLINK("Structures\MMV665874.png","MMV665874")</f>
        <v>MMV665874</v>
      </c>
      <c r="B12" s="45" t="s">
        <v>89</v>
      </c>
      <c r="C12" s="42" t="s">
        <v>90</v>
      </c>
      <c r="D12" s="16" t="s">
        <v>91</v>
      </c>
      <c r="E12" s="18">
        <v>341.71899999999999</v>
      </c>
      <c r="F12" s="15">
        <v>0.44117647058823528</v>
      </c>
      <c r="G12" s="16">
        <v>3</v>
      </c>
      <c r="H12" s="16">
        <v>4</v>
      </c>
      <c r="I12" s="16">
        <v>1</v>
      </c>
      <c r="J12" s="16">
        <v>55.11</v>
      </c>
      <c r="K12" s="16">
        <v>0</v>
      </c>
      <c r="L12" s="41">
        <v>4.51</v>
      </c>
      <c r="M12" s="17">
        <v>-4.45</v>
      </c>
      <c r="N12" s="17">
        <v>4.4749999999999996</v>
      </c>
      <c r="O12" s="18" t="s">
        <v>88</v>
      </c>
      <c r="P12" s="43">
        <f>IF(E12&lt;'Parameters for scoring'!O$9,1,0)+IF(E12&lt;'Parameters for scoring'!O$11,-1,0)+IF(E12&lt;'Parameters for scoring'!O$8,1,0)+IF(E12&lt;'Parameters for scoring'!O$12,-1,0)+IF(E12&lt;'Parameters for scoring'!O$7,1,0)+IF(E12&lt;'Parameters for scoring'!O$13,-2,0)+IF(E12&gt;'Parameters for scoring'!O$7,-1,0)</f>
        <v>3</v>
      </c>
      <c r="Q12" s="43">
        <f>IF(F12&lt;'Parameters for scoring'!P$9,1,0)+IF(F12&lt;'Parameters for scoring'!P$11,-1,0)+IF(F12&lt;'Parameters for scoring'!P$8,1,0)+IF(F12&lt;'Parameters for scoring'!P$12,-1,0)+IF(F12&lt;'Parameters for scoring'!P$7,1,0)+IF(F12&lt;'Parameters for scoring'!P$12,-2,0)+IF(F12&gt;'Parameters for scoring'!P$7,-1,0)</f>
        <v>2</v>
      </c>
      <c r="R12" s="43">
        <f>IF(G12='Parameters for scoring'!$U$8,3,0)+IF(G12='Parameters for scoring'!$U$7,2,0)+IF(G12='Parameters for scoring'!$U$10, 1,0)+IF(G12='Parameters for scoring'!$U$9,2,0)+IF(G12='Parameters for scoring'!$U$6,1,0)+IF(G12&gt;'Parameters for scoring'!$U$6,-1,0)+IF(G12&lt;'Parameters for scoring'!$U$10,-1,0)</f>
        <v>1</v>
      </c>
      <c r="S12" s="43">
        <f>IF(H12='Parameters for scoring'!V$8,3,0)+IF(H12='Parameters for scoring'!V$7,2,0)+IF(H12='Parameters for scoring'!V$9,2,0)+IF(H12='Parameters for scoring'!V$6,1,0)+IF(H12='Parameters for scoring'!V$10,1,0)+IF(H12&gt;'Parameters for scoring'!V$6,-1,0)</f>
        <v>1</v>
      </c>
      <c r="T12" s="43">
        <f>IF(I12='Parameters for scoring'!W$8,3,0)+IF(I12='Parameters for scoring'!W$7,2,0)+IF(I12='Parameters for scoring'!W$6,1,0)+IF(I12&gt;'Parameters for scoring'!W$6,-1,0)</f>
        <v>2</v>
      </c>
      <c r="U12" s="43">
        <f>IF(J12&lt;'Parameters for scoring'!Q$9,1,0)+IF(J12&lt;'Parameters for scoring'!Q$11,-1,0)+IF(J12&lt;'Parameters for scoring'!Q$8,1,0)+IF(J12&lt;'Parameters for scoring'!Q$11,-1,0)+IF(J12&lt;'Parameters for scoring'!Q$7,1,0)+IF(J12&lt;'Parameters for scoring'!Q$11,-2,0)+IF(J12&gt;'Parameters for scoring'!Q$7,-1,0)</f>
        <v>3</v>
      </c>
      <c r="V12" s="43">
        <f t="shared" si="0"/>
        <v>3</v>
      </c>
      <c r="W12" s="43">
        <f>IF(L12&lt;'Parameters for scoring'!R$9,1,0)+IF(L12&lt;'Parameters for scoring'!R$11,-1,0)+IF(L12&lt;'Parameters for scoring'!R$8,1,0)+IF(L12&lt;'Parameters for scoring'!R$12,-1,0)+IF(L12&lt;'Parameters for scoring'!R$7,1,0)+IF(L12&lt;'Parameters for scoring'!R$13,-2,0)+IF(L12&gt;'Parameters for scoring'!R$7,-1,0)</f>
        <v>3</v>
      </c>
      <c r="X12" s="43">
        <f>IF(M12&lt;'Parameters for scoring'!S$9,1,0)+IF(M12&lt;'Parameters for scoring'!S$11,-1,0)+IF(M12&lt;'Parameters for scoring'!S$8,1,0)+IF(M12&lt;'Parameters for scoring'!S$12,-1,0)+IF(M12&lt;'Parameters for scoring'!S$7,1,0)+IF(M12&lt;'Parameters for scoring'!S$13,-2,0)+IF(M12&gt;'Parameters for scoring'!S$7,-1,0)</f>
        <v>3</v>
      </c>
      <c r="Y12" s="43">
        <f>IF(N12&lt;'Parameters for scoring'!T$9,1,0)+IF(N12&lt;'Parameters for scoring'!T$11,-1,0)+IF(N12&lt;'Parameters for scoring'!T$8,1,0)+IF(N12&lt;'Parameters for scoring'!T$12,-1,0)+IF(N12&lt;'Parameters for scoring'!T$7,1,0)+IF(N12&lt;'Parameters for scoring'!T$13,-2,0)+IF(N12&gt;'Parameters for scoring'!T$7,-1,0)</f>
        <v>2</v>
      </c>
      <c r="Z12" s="43">
        <f t="shared" si="1"/>
        <v>14</v>
      </c>
      <c r="AA12" s="44" t="s">
        <v>1626</v>
      </c>
      <c r="AB12" s="44" t="s">
        <v>1626</v>
      </c>
    </row>
    <row r="13" spans="1:37" x14ac:dyDescent="0.25">
      <c r="A13" s="46" t="str">
        <f>HYPERLINK("Structures\MMV665923.png","MMV665923")</f>
        <v>MMV665923</v>
      </c>
      <c r="B13" s="45" t="s">
        <v>1243</v>
      </c>
      <c r="C13" s="42" t="s">
        <v>1244</v>
      </c>
      <c r="D13" s="18" t="s">
        <v>456</v>
      </c>
      <c r="E13" s="18">
        <v>290.24329999999998</v>
      </c>
      <c r="F13" s="15">
        <v>0.53333333333333333</v>
      </c>
      <c r="G13" s="18">
        <v>2</v>
      </c>
      <c r="H13" s="18">
        <v>4</v>
      </c>
      <c r="I13" s="18">
        <v>1</v>
      </c>
      <c r="J13" s="18">
        <v>51.81</v>
      </c>
      <c r="K13" s="18">
        <v>0</v>
      </c>
      <c r="L13" s="40">
        <v>4.72</v>
      </c>
      <c r="M13" s="17">
        <v>-4.55</v>
      </c>
      <c r="N13" s="17">
        <v>3.9899999999999998</v>
      </c>
      <c r="O13" s="18" t="s">
        <v>1242</v>
      </c>
      <c r="P13" s="43">
        <f>IF(E13&lt;'Parameters for scoring'!O$9,1,0)+IF(E13&lt;'Parameters for scoring'!O$11,-1,0)+IF(E13&lt;'Parameters for scoring'!O$8,1,0)+IF(E13&lt;'Parameters for scoring'!O$12,-1,0)+IF(E13&lt;'Parameters for scoring'!O$7,1,0)+IF(E13&lt;'Parameters for scoring'!O$13,-2,0)+IF(E13&gt;'Parameters for scoring'!O$7,-1,0)</f>
        <v>3</v>
      </c>
      <c r="Q13" s="43">
        <f>IF(F13&lt;'Parameters for scoring'!P$9,1,0)+IF(F13&lt;'Parameters for scoring'!P$11,-1,0)+IF(F13&lt;'Parameters for scoring'!P$8,1,0)+IF(F13&lt;'Parameters for scoring'!P$12,-1,0)+IF(F13&lt;'Parameters for scoring'!P$7,1,0)+IF(F13&lt;'Parameters for scoring'!P$12,-2,0)+IF(F13&gt;'Parameters for scoring'!P$7,-1,0)</f>
        <v>1</v>
      </c>
      <c r="R13" s="43">
        <f>IF(G13='Parameters for scoring'!$U$8,3,0)+IF(G13='Parameters for scoring'!$U$7,2,0)+IF(G13='Parameters for scoring'!$U$10, 1,0)+IF(G13='Parameters for scoring'!$U$9,2,0)+IF(G13='Parameters for scoring'!$U$6,1,0)+IF(G13&gt;'Parameters for scoring'!$U$6,-1,0)+IF(G13&lt;'Parameters for scoring'!$U$10,-1,0)</f>
        <v>-1</v>
      </c>
      <c r="S13" s="43">
        <f>IF(H13='Parameters for scoring'!V$8,3,0)+IF(H13='Parameters for scoring'!V$7,2,0)+IF(H13='Parameters for scoring'!V$9,2,0)+IF(H13='Parameters for scoring'!V$6,1,0)+IF(H13='Parameters for scoring'!V$10,1,0)+IF(H13&gt;'Parameters for scoring'!V$6,-1,0)</f>
        <v>1</v>
      </c>
      <c r="T13" s="43">
        <f>IF(I13='Parameters for scoring'!W$8,3,0)+IF(I13='Parameters for scoring'!W$7,2,0)+IF(I13='Parameters for scoring'!W$6,1,0)+IF(I13&gt;'Parameters for scoring'!W$6,-1,0)</f>
        <v>2</v>
      </c>
      <c r="U13" s="43">
        <f>IF(J13&lt;'Parameters for scoring'!Q$9,1,0)+IF(J13&lt;'Parameters for scoring'!Q$11,-1,0)+IF(J13&lt;'Parameters for scoring'!Q$8,1,0)+IF(J13&lt;'Parameters for scoring'!Q$11,-1,0)+IF(J13&lt;'Parameters for scoring'!Q$7,1,0)+IF(J13&lt;'Parameters for scoring'!Q$11,-2,0)+IF(J13&gt;'Parameters for scoring'!Q$7,-1,0)</f>
        <v>3</v>
      </c>
      <c r="V13" s="43">
        <f t="shared" si="0"/>
        <v>3</v>
      </c>
      <c r="W13" s="43">
        <f>IF(L13&lt;'Parameters for scoring'!R$9,1,0)+IF(L13&lt;'Parameters for scoring'!R$11,-1,0)+IF(L13&lt;'Parameters for scoring'!R$8,1,0)+IF(L13&lt;'Parameters for scoring'!R$12,-1,0)+IF(L13&lt;'Parameters for scoring'!R$7,1,0)+IF(L13&lt;'Parameters for scoring'!R$13,-2,0)+IF(L13&gt;'Parameters for scoring'!R$7,-1,0)</f>
        <v>2</v>
      </c>
      <c r="X13" s="43">
        <f>IF(M13&lt;'Parameters for scoring'!S$9,1,0)+IF(M13&lt;'Parameters for scoring'!S$11,-1,0)+IF(M13&lt;'Parameters for scoring'!S$8,1,0)+IF(M13&lt;'Parameters for scoring'!S$12,-1,0)+IF(M13&lt;'Parameters for scoring'!S$7,1,0)+IF(M13&lt;'Parameters for scoring'!S$13,-2,0)+IF(M13&gt;'Parameters for scoring'!S$7,-1,0)</f>
        <v>3</v>
      </c>
      <c r="Y13" s="43">
        <f>IF(N13&lt;'Parameters for scoring'!T$9,1,0)+IF(N13&lt;'Parameters for scoring'!T$11,-1,0)+IF(N13&lt;'Parameters for scoring'!T$8,1,0)+IF(N13&lt;'Parameters for scoring'!T$12,-1,0)+IF(N13&lt;'Parameters for scoring'!T$7,1,0)+IF(N13&lt;'Parameters for scoring'!T$13,-2,0)+IF(N13&gt;'Parameters for scoring'!T$7,-1,0)</f>
        <v>3</v>
      </c>
      <c r="Z13" s="43">
        <f t="shared" si="1"/>
        <v>13</v>
      </c>
      <c r="AA13" s="44" t="s">
        <v>1626</v>
      </c>
      <c r="AB13" s="44" t="s">
        <v>1626</v>
      </c>
    </row>
    <row r="14" spans="1:37" x14ac:dyDescent="0.25">
      <c r="A14" s="46" t="str">
        <f>HYPERLINK("Structures\MMV009085.png","MMV009085")</f>
        <v>MMV009085</v>
      </c>
      <c r="B14" s="45" t="s">
        <v>1457</v>
      </c>
      <c r="C14" s="42" t="s">
        <v>1458</v>
      </c>
      <c r="D14" s="18" t="s">
        <v>1459</v>
      </c>
      <c r="E14" s="18">
        <v>410.41989999999998</v>
      </c>
      <c r="F14" s="15">
        <v>0.30769230769230771</v>
      </c>
      <c r="G14" s="18">
        <v>8</v>
      </c>
      <c r="H14" s="18">
        <v>6</v>
      </c>
      <c r="I14" s="18">
        <v>2</v>
      </c>
      <c r="J14" s="18">
        <v>115.22</v>
      </c>
      <c r="K14" s="18">
        <v>0</v>
      </c>
      <c r="L14" s="40">
        <v>0.62</v>
      </c>
      <c r="M14" s="17">
        <v>-3.63</v>
      </c>
      <c r="N14" s="17">
        <v>1.105</v>
      </c>
      <c r="O14" s="18" t="s">
        <v>1456</v>
      </c>
      <c r="P14" s="43">
        <f>IF(E14&lt;'Parameters for scoring'!O$9,1,0)+IF(E14&lt;'Parameters for scoring'!O$11,-1,0)+IF(E14&lt;'Parameters for scoring'!O$8,1,0)+IF(E14&lt;'Parameters for scoring'!O$12,-1,0)+IF(E14&lt;'Parameters for scoring'!O$7,1,0)+IF(E14&lt;'Parameters for scoring'!O$13,-2,0)+IF(E14&gt;'Parameters for scoring'!O$7,-1,0)</f>
        <v>2</v>
      </c>
      <c r="Q14" s="43">
        <f>IF(F14&lt;'Parameters for scoring'!P$9,1,0)+IF(F14&lt;'Parameters for scoring'!P$11,-1,0)+IF(F14&lt;'Parameters for scoring'!P$8,1,0)+IF(F14&lt;'Parameters for scoring'!P$12,-1,0)+IF(F14&lt;'Parameters for scoring'!P$7,1,0)+IF(F14&lt;'Parameters for scoring'!P$12,-2,0)+IF(F14&gt;'Parameters for scoring'!P$7,-1,0)</f>
        <v>3</v>
      </c>
      <c r="R14" s="43">
        <f>IF(G14='Parameters for scoring'!$U$8,3,0)+IF(G14='Parameters for scoring'!$U$7,2,0)+IF(G14='Parameters for scoring'!$U$10, 1,0)+IF(G14='Parameters for scoring'!$U$9,2,0)+IF(G14='Parameters for scoring'!$U$6,1,0)+IF(G14&gt;'Parameters for scoring'!$U$6,-1,0)+IF(G14&lt;'Parameters for scoring'!$U$10,-1,0)</f>
        <v>-1</v>
      </c>
      <c r="S14" s="43">
        <f>IF(H14='Parameters for scoring'!V$8,3,0)+IF(H14='Parameters for scoring'!V$7,2,0)+IF(H14='Parameters for scoring'!V$9,2,0)+IF(H14='Parameters for scoring'!V$6,1,0)+IF(H14='Parameters for scoring'!V$10,1,0)+IF(H14&gt;'Parameters for scoring'!V$6,-1,0)</f>
        <v>-1</v>
      </c>
      <c r="T14" s="43">
        <f>IF(I14='Parameters for scoring'!W$8,3,0)+IF(I14='Parameters for scoring'!W$7,2,0)+IF(I14='Parameters for scoring'!W$6,1,0)+IF(I14&gt;'Parameters for scoring'!W$6,-1,0)</f>
        <v>1</v>
      </c>
      <c r="U14" s="43">
        <f>IF(J14&lt;'Parameters for scoring'!Q$9,1,0)+IF(J14&lt;'Parameters for scoring'!Q$11,-1,0)+IF(J14&lt;'Parameters for scoring'!Q$8,1,0)+IF(J14&lt;'Parameters for scoring'!Q$11,-1,0)+IF(J14&lt;'Parameters for scoring'!Q$7,1,0)+IF(J14&lt;'Parameters for scoring'!Q$11,-2,0)+IF(J14&gt;'Parameters for scoring'!Q$7,-1,0)</f>
        <v>2</v>
      </c>
      <c r="V14" s="43">
        <f t="shared" si="0"/>
        <v>3</v>
      </c>
      <c r="W14" s="43">
        <f>IF(L14&lt;'Parameters for scoring'!R$9,1,0)+IF(L14&lt;'Parameters for scoring'!R$11,-1,0)+IF(L14&lt;'Parameters for scoring'!R$8,1,0)+IF(L14&lt;'Parameters for scoring'!R$12,-1,0)+IF(L14&lt;'Parameters for scoring'!R$7,1,0)+IF(L14&lt;'Parameters for scoring'!R$13,-2,0)+IF(L14&gt;'Parameters for scoring'!R$7,-1,0)</f>
        <v>3</v>
      </c>
      <c r="X14" s="43">
        <f>IF(M14&lt;'Parameters for scoring'!S$9,1,0)+IF(M14&lt;'Parameters for scoring'!S$11,-1,0)+IF(M14&lt;'Parameters for scoring'!S$8,1,0)+IF(M14&lt;'Parameters for scoring'!S$12,-1,0)+IF(M14&lt;'Parameters for scoring'!S$7,1,0)+IF(M14&lt;'Parameters for scoring'!S$13,-2,0)+IF(M14&gt;'Parameters for scoring'!S$7,-1,0)</f>
        <v>3</v>
      </c>
      <c r="Y14" s="43">
        <f>IF(N14&lt;'Parameters for scoring'!T$9,1,0)+IF(N14&lt;'Parameters for scoring'!T$11,-1,0)+IF(N14&lt;'Parameters for scoring'!T$8,1,0)+IF(N14&lt;'Parameters for scoring'!T$12,-1,0)+IF(N14&lt;'Parameters for scoring'!T$7,1,0)+IF(N14&lt;'Parameters for scoring'!T$13,-2,0)+IF(N14&gt;'Parameters for scoring'!T$7,-1,0)</f>
        <v>2</v>
      </c>
      <c r="Z14" s="43">
        <f t="shared" si="1"/>
        <v>11</v>
      </c>
      <c r="AA14" s="44" t="s">
        <v>1626</v>
      </c>
      <c r="AB14" s="44" t="s">
        <v>1626</v>
      </c>
    </row>
    <row r="15" spans="1:37" x14ac:dyDescent="0.25">
      <c r="A15" s="46" t="str">
        <f>HYPERLINK("Structures\MMV665894.png","MMV665894")</f>
        <v>MMV665894</v>
      </c>
      <c r="B15" s="45" t="s">
        <v>1552</v>
      </c>
      <c r="C15" s="42" t="s">
        <v>1553</v>
      </c>
      <c r="D15" s="18" t="s">
        <v>1554</v>
      </c>
      <c r="E15" s="18">
        <v>303.37900000000002</v>
      </c>
      <c r="F15" s="15">
        <v>0.28947368421052633</v>
      </c>
      <c r="G15" s="18">
        <v>3</v>
      </c>
      <c r="H15" s="18">
        <v>3</v>
      </c>
      <c r="I15" s="18">
        <v>2</v>
      </c>
      <c r="J15" s="18">
        <v>71.09</v>
      </c>
      <c r="K15" s="18">
        <v>0</v>
      </c>
      <c r="L15" s="40">
        <v>3.31</v>
      </c>
      <c r="M15" s="17">
        <v>-4.7</v>
      </c>
      <c r="N15" s="17">
        <v>2.9450000000000003</v>
      </c>
      <c r="O15" s="18" t="s">
        <v>1551</v>
      </c>
      <c r="P15" s="43">
        <f>IF(E15&lt;'Parameters for scoring'!O$9,1,0)+IF(E15&lt;'Parameters for scoring'!O$11,-1,0)+IF(E15&lt;'Parameters for scoring'!O$8,1,0)+IF(E15&lt;'Parameters for scoring'!O$12,-1,0)+IF(E15&lt;'Parameters for scoring'!O$7,1,0)+IF(E15&lt;'Parameters for scoring'!O$13,-2,0)+IF(E15&gt;'Parameters for scoring'!O$7,-1,0)</f>
        <v>3</v>
      </c>
      <c r="Q15" s="43">
        <f>IF(F15&lt;'Parameters for scoring'!P$9,1,0)+IF(F15&lt;'Parameters for scoring'!P$11,-1,0)+IF(F15&lt;'Parameters for scoring'!P$8,1,0)+IF(F15&lt;'Parameters for scoring'!P$12,-1,0)+IF(F15&lt;'Parameters for scoring'!P$7,1,0)+IF(F15&lt;'Parameters for scoring'!P$12,-2,0)+IF(F15&gt;'Parameters for scoring'!P$7,-1,0)</f>
        <v>3</v>
      </c>
      <c r="R15" s="43">
        <f>IF(G15='Parameters for scoring'!$U$8,3,0)+IF(G15='Parameters for scoring'!$U$7,2,0)+IF(G15='Parameters for scoring'!$U$10, 1,0)+IF(G15='Parameters for scoring'!$U$9,2,0)+IF(G15='Parameters for scoring'!$U$6,1,0)+IF(G15&gt;'Parameters for scoring'!$U$6,-1,0)+IF(G15&lt;'Parameters for scoring'!$U$10,-1,0)</f>
        <v>1</v>
      </c>
      <c r="S15" s="43">
        <f>IF(H15='Parameters for scoring'!V$8,3,0)+IF(H15='Parameters for scoring'!V$7,2,0)+IF(H15='Parameters for scoring'!V$9,2,0)+IF(H15='Parameters for scoring'!V$6,1,0)+IF(H15='Parameters for scoring'!V$10,1,0)+IF(H15&gt;'Parameters for scoring'!V$6,-1,0)</f>
        <v>2</v>
      </c>
      <c r="T15" s="43">
        <f>IF(I15='Parameters for scoring'!W$8,3,0)+IF(I15='Parameters for scoring'!W$7,2,0)+IF(I15='Parameters for scoring'!W$6,1,0)+IF(I15&gt;'Parameters for scoring'!W$6,-1,0)</f>
        <v>1</v>
      </c>
      <c r="U15" s="43">
        <f>IF(J15&lt;'Parameters for scoring'!Q$9,1,0)+IF(J15&lt;'Parameters for scoring'!Q$11,-1,0)+IF(J15&lt;'Parameters for scoring'!Q$8,1,0)+IF(J15&lt;'Parameters for scoring'!Q$11,-1,0)+IF(J15&lt;'Parameters for scoring'!Q$7,1,0)+IF(J15&lt;'Parameters for scoring'!Q$11,-2,0)+IF(J15&gt;'Parameters for scoring'!Q$7,-1,0)</f>
        <v>3</v>
      </c>
      <c r="V15" s="43">
        <f t="shared" si="0"/>
        <v>3</v>
      </c>
      <c r="W15" s="43">
        <f>IF(L15&lt;'Parameters for scoring'!R$9,1,0)+IF(L15&lt;'Parameters for scoring'!R$11,-1,0)+IF(L15&lt;'Parameters for scoring'!R$8,1,0)+IF(L15&lt;'Parameters for scoring'!R$12,-1,0)+IF(L15&lt;'Parameters for scoring'!R$7,1,0)+IF(L15&lt;'Parameters for scoring'!R$13,-2,0)+IF(L15&gt;'Parameters for scoring'!R$7,-1,0)</f>
        <v>3</v>
      </c>
      <c r="X15" s="43">
        <f>IF(M15&lt;'Parameters for scoring'!S$9,1,0)+IF(M15&lt;'Parameters for scoring'!S$11,-1,0)+IF(M15&lt;'Parameters for scoring'!S$8,1,0)+IF(M15&lt;'Parameters for scoring'!S$12,-1,0)+IF(M15&lt;'Parameters for scoring'!S$7,1,0)+IF(M15&lt;'Parameters for scoring'!S$13,-2,0)+IF(M15&gt;'Parameters for scoring'!S$7,-1,0)</f>
        <v>3</v>
      </c>
      <c r="Y15" s="43">
        <f>IF(N15&lt;'Parameters for scoring'!T$9,1,0)+IF(N15&lt;'Parameters for scoring'!T$11,-1,0)+IF(N15&lt;'Parameters for scoring'!T$8,1,0)+IF(N15&lt;'Parameters for scoring'!T$12,-1,0)+IF(N15&lt;'Parameters for scoring'!T$7,1,0)+IF(N15&lt;'Parameters for scoring'!T$13,-2,0)+IF(N15&gt;'Parameters for scoring'!T$7,-1,0)</f>
        <v>3</v>
      </c>
      <c r="Z15" s="43">
        <f t="shared" si="1"/>
        <v>15.5</v>
      </c>
      <c r="AA15" s="44" t="s">
        <v>1626</v>
      </c>
      <c r="AB15" s="44" t="s">
        <v>1626</v>
      </c>
    </row>
    <row r="16" spans="1:37" x14ac:dyDescent="0.25">
      <c r="A16" s="46" t="str">
        <f>HYPERLINK("Structures\MMV019258.png","MMV019258")</f>
        <v>MMV019258</v>
      </c>
      <c r="B16" s="45" t="s">
        <v>265</v>
      </c>
      <c r="C16" s="42" t="s">
        <v>266</v>
      </c>
      <c r="D16" s="16" t="s">
        <v>267</v>
      </c>
      <c r="E16" s="18">
        <v>397.49099999999999</v>
      </c>
      <c r="F16" s="15">
        <v>0.33333333333333331</v>
      </c>
      <c r="G16" s="16">
        <v>7</v>
      </c>
      <c r="H16" s="16">
        <v>4</v>
      </c>
      <c r="I16" s="16">
        <v>1</v>
      </c>
      <c r="J16" s="16">
        <v>65.38</v>
      </c>
      <c r="K16" s="16">
        <v>0</v>
      </c>
      <c r="L16" s="41">
        <v>4.3600000000000003</v>
      </c>
      <c r="M16" s="17">
        <v>-4.5</v>
      </c>
      <c r="N16" s="17">
        <v>3.95</v>
      </c>
      <c r="O16" s="18" t="s">
        <v>264</v>
      </c>
      <c r="P16" s="43">
        <f>IF(E16&lt;'Parameters for scoring'!O$9,1,0)+IF(E16&lt;'Parameters for scoring'!O$11,-1,0)+IF(E16&lt;'Parameters for scoring'!O$8,1,0)+IF(E16&lt;'Parameters for scoring'!O$12,-1,0)+IF(E16&lt;'Parameters for scoring'!O$7,1,0)+IF(E16&lt;'Parameters for scoring'!O$13,-2,0)+IF(E16&gt;'Parameters for scoring'!O$7,-1,0)</f>
        <v>3</v>
      </c>
      <c r="Q16" s="43">
        <f>IF(F16&lt;'Parameters for scoring'!P$9,1,0)+IF(F16&lt;'Parameters for scoring'!P$11,-1,0)+IF(F16&lt;'Parameters for scoring'!P$8,1,0)+IF(F16&lt;'Parameters for scoring'!P$12,-1,0)+IF(F16&lt;'Parameters for scoring'!P$7,1,0)+IF(F16&lt;'Parameters for scoring'!P$12,-2,0)+IF(F16&gt;'Parameters for scoring'!P$7,-1,0)</f>
        <v>3</v>
      </c>
      <c r="R16" s="43">
        <f>IF(G16='Parameters for scoring'!$U$8,3,0)+IF(G16='Parameters for scoring'!$U$7,2,0)+IF(G16='Parameters for scoring'!$U$10, 1,0)+IF(G16='Parameters for scoring'!$U$9,2,0)+IF(G16='Parameters for scoring'!$U$6,1,0)+IF(G16&gt;'Parameters for scoring'!$U$6,-1,0)+IF(G16&lt;'Parameters for scoring'!$U$10,-1,0)</f>
        <v>1</v>
      </c>
      <c r="S16" s="43">
        <f>IF(H16='Parameters for scoring'!V$8,3,0)+IF(H16='Parameters for scoring'!V$7,2,0)+IF(H16='Parameters for scoring'!V$9,2,0)+IF(H16='Parameters for scoring'!V$6,1,0)+IF(H16='Parameters for scoring'!V$10,1,0)+IF(H16&gt;'Parameters for scoring'!V$6,-1,0)</f>
        <v>1</v>
      </c>
      <c r="T16" s="43">
        <f>IF(I16='Parameters for scoring'!W$8,3,0)+IF(I16='Parameters for scoring'!W$7,2,0)+IF(I16='Parameters for scoring'!W$6,1,0)+IF(I16&gt;'Parameters for scoring'!W$6,-1,0)</f>
        <v>2</v>
      </c>
      <c r="U16" s="43">
        <f>IF(J16&lt;'Parameters for scoring'!Q$9,1,0)+IF(J16&lt;'Parameters for scoring'!Q$11,-1,0)+IF(J16&lt;'Parameters for scoring'!Q$8,1,0)+IF(J16&lt;'Parameters for scoring'!Q$11,-1,0)+IF(J16&lt;'Parameters for scoring'!Q$7,1,0)+IF(J16&lt;'Parameters for scoring'!Q$11,-2,0)+IF(J16&gt;'Parameters for scoring'!Q$7,-1,0)</f>
        <v>3</v>
      </c>
      <c r="V16" s="43">
        <f t="shared" si="0"/>
        <v>3</v>
      </c>
      <c r="W16" s="43">
        <f>IF(L16&lt;'Parameters for scoring'!R$9,1,0)+IF(L16&lt;'Parameters for scoring'!R$11,-1,0)+IF(L16&lt;'Parameters for scoring'!R$8,1,0)+IF(L16&lt;'Parameters for scoring'!R$12,-1,0)+IF(L16&lt;'Parameters for scoring'!R$7,1,0)+IF(L16&lt;'Parameters for scoring'!R$13,-2,0)+IF(L16&gt;'Parameters for scoring'!R$7,-1,0)</f>
        <v>3</v>
      </c>
      <c r="X16" s="43">
        <f>IF(M16&lt;'Parameters for scoring'!S$9,1,0)+IF(M16&lt;'Parameters for scoring'!S$11,-1,0)+IF(M16&lt;'Parameters for scoring'!S$8,1,0)+IF(M16&lt;'Parameters for scoring'!S$12,-1,0)+IF(M16&lt;'Parameters for scoring'!S$7,1,0)+IF(M16&lt;'Parameters for scoring'!S$13,-2,0)+IF(M16&gt;'Parameters for scoring'!S$7,-1,0)</f>
        <v>3</v>
      </c>
      <c r="Y16" s="43">
        <f>IF(N16&lt;'Parameters for scoring'!T$9,1,0)+IF(N16&lt;'Parameters for scoring'!T$11,-1,0)+IF(N16&lt;'Parameters for scoring'!T$8,1,0)+IF(N16&lt;'Parameters for scoring'!T$12,-1,0)+IF(N16&lt;'Parameters for scoring'!T$7,1,0)+IF(N16&lt;'Parameters for scoring'!T$13,-2,0)+IF(N16&gt;'Parameters for scoring'!T$7,-1,0)</f>
        <v>3</v>
      </c>
      <c r="Z16" s="43">
        <f t="shared" si="1"/>
        <v>15.5</v>
      </c>
      <c r="AA16" s="44" t="s">
        <v>1626</v>
      </c>
      <c r="AB16" s="44" t="s">
        <v>1626</v>
      </c>
    </row>
    <row r="17" spans="1:28" x14ac:dyDescent="0.25">
      <c r="A17" s="46" t="str">
        <f>HYPERLINK("Structures\MMV006825.png","MMV006825")</f>
        <v>MMV006825</v>
      </c>
      <c r="B17" s="45" t="s">
        <v>1453</v>
      </c>
      <c r="C17" s="42" t="s">
        <v>1454</v>
      </c>
      <c r="D17" s="18" t="s">
        <v>1455</v>
      </c>
      <c r="E17" s="18">
        <v>320.38830000000002</v>
      </c>
      <c r="F17" s="15">
        <v>0.40909090909090912</v>
      </c>
      <c r="G17" s="18">
        <v>6</v>
      </c>
      <c r="H17" s="18">
        <v>5</v>
      </c>
      <c r="I17" s="18">
        <v>2</v>
      </c>
      <c r="J17" s="18">
        <v>59.07</v>
      </c>
      <c r="K17" s="18">
        <v>0</v>
      </c>
      <c r="L17" s="40">
        <v>3.77</v>
      </c>
      <c r="M17" s="17">
        <v>-4.38</v>
      </c>
      <c r="N17" s="17">
        <v>4.2949999999999999</v>
      </c>
      <c r="O17" s="18" t="s">
        <v>1452</v>
      </c>
      <c r="P17" s="43">
        <f>IF(E17&lt;'Parameters for scoring'!O$9,1,0)+IF(E17&lt;'Parameters for scoring'!O$11,-1,0)+IF(E17&lt;'Parameters for scoring'!O$8,1,0)+IF(E17&lt;'Parameters for scoring'!O$12,-1,0)+IF(E17&lt;'Parameters for scoring'!O$7,1,0)+IF(E17&lt;'Parameters for scoring'!O$13,-2,0)+IF(E17&gt;'Parameters for scoring'!O$7,-1,0)</f>
        <v>3</v>
      </c>
      <c r="Q17" s="43">
        <f>IF(F17&lt;'Parameters for scoring'!P$9,1,0)+IF(F17&lt;'Parameters for scoring'!P$11,-1,0)+IF(F17&lt;'Parameters for scoring'!P$8,1,0)+IF(F17&lt;'Parameters for scoring'!P$12,-1,0)+IF(F17&lt;'Parameters for scoring'!P$7,1,0)+IF(F17&lt;'Parameters for scoring'!P$12,-2,0)+IF(F17&gt;'Parameters for scoring'!P$7,-1,0)</f>
        <v>2</v>
      </c>
      <c r="R17" s="43">
        <f>IF(G17='Parameters for scoring'!$U$8,3,0)+IF(G17='Parameters for scoring'!$U$7,2,0)+IF(G17='Parameters for scoring'!$U$10, 1,0)+IF(G17='Parameters for scoring'!$U$9,2,0)+IF(G17='Parameters for scoring'!$U$6,1,0)+IF(G17&gt;'Parameters for scoring'!$U$6,-1,0)+IF(G17&lt;'Parameters for scoring'!$U$10,-1,0)</f>
        <v>2</v>
      </c>
      <c r="S17" s="43">
        <f>IF(H17='Parameters for scoring'!V$8,3,0)+IF(H17='Parameters for scoring'!V$7,2,0)+IF(H17='Parameters for scoring'!V$9,2,0)+IF(H17='Parameters for scoring'!V$6,1,0)+IF(H17='Parameters for scoring'!V$10,1,0)+IF(H17&gt;'Parameters for scoring'!V$6,-1,0)</f>
        <v>-1</v>
      </c>
      <c r="T17" s="43">
        <f>IF(I17='Parameters for scoring'!W$8,3,0)+IF(I17='Parameters for scoring'!W$7,2,0)+IF(I17='Parameters for scoring'!W$6,1,0)+IF(I17&gt;'Parameters for scoring'!W$6,-1,0)</f>
        <v>1</v>
      </c>
      <c r="U17" s="43">
        <f>IF(J17&lt;'Parameters for scoring'!Q$9,1,0)+IF(J17&lt;'Parameters for scoring'!Q$11,-1,0)+IF(J17&lt;'Parameters for scoring'!Q$8,1,0)+IF(J17&lt;'Parameters for scoring'!Q$11,-1,0)+IF(J17&lt;'Parameters for scoring'!Q$7,1,0)+IF(J17&lt;'Parameters for scoring'!Q$11,-2,0)+IF(J17&gt;'Parameters for scoring'!Q$7,-1,0)</f>
        <v>3</v>
      </c>
      <c r="V17" s="43">
        <f t="shared" si="0"/>
        <v>3</v>
      </c>
      <c r="W17" s="43">
        <f>IF(L17&lt;'Parameters for scoring'!R$9,1,0)+IF(L17&lt;'Parameters for scoring'!R$11,-1,0)+IF(L17&lt;'Parameters for scoring'!R$8,1,0)+IF(L17&lt;'Parameters for scoring'!R$12,-1,0)+IF(L17&lt;'Parameters for scoring'!R$7,1,0)+IF(L17&lt;'Parameters for scoring'!R$13,-2,0)+IF(L17&gt;'Parameters for scoring'!R$7,-1,0)</f>
        <v>3</v>
      </c>
      <c r="X17" s="43">
        <f>IF(M17&lt;'Parameters for scoring'!S$9,1,0)+IF(M17&lt;'Parameters for scoring'!S$11,-1,0)+IF(M17&lt;'Parameters for scoring'!S$8,1,0)+IF(M17&lt;'Parameters for scoring'!S$12,-1,0)+IF(M17&lt;'Parameters for scoring'!S$7,1,0)+IF(M17&lt;'Parameters for scoring'!S$13,-2,0)+IF(M17&gt;'Parameters for scoring'!S$7,-1,0)</f>
        <v>3</v>
      </c>
      <c r="Y17" s="43">
        <f>IF(N17&lt;'Parameters for scoring'!T$9,1,0)+IF(N17&lt;'Parameters for scoring'!T$11,-1,0)+IF(N17&lt;'Parameters for scoring'!T$8,1,0)+IF(N17&lt;'Parameters for scoring'!T$12,-1,0)+IF(N17&lt;'Parameters for scoring'!T$7,1,0)+IF(N17&lt;'Parameters for scoring'!T$13,-2,0)+IF(N17&gt;'Parameters for scoring'!T$7,-1,0)</f>
        <v>3</v>
      </c>
      <c r="Z17" s="43">
        <f t="shared" si="1"/>
        <v>14</v>
      </c>
      <c r="AA17" s="44" t="s">
        <v>1626</v>
      </c>
      <c r="AB17" s="44" t="s">
        <v>1626</v>
      </c>
    </row>
    <row r="18" spans="1:28" x14ac:dyDescent="0.25">
      <c r="A18" s="46" t="str">
        <f>HYPERLINK("Structures\MMV007564.png","MMV007564")</f>
        <v>MMV007564</v>
      </c>
      <c r="B18" s="45" t="s">
        <v>348</v>
      </c>
      <c r="C18" s="42" t="s">
        <v>349</v>
      </c>
      <c r="D18" s="18" t="s">
        <v>350</v>
      </c>
      <c r="E18" s="18">
        <v>444.59199999999998</v>
      </c>
      <c r="F18" s="15">
        <v>0.33333333333333331</v>
      </c>
      <c r="G18" s="18">
        <v>6</v>
      </c>
      <c r="H18" s="18">
        <v>3</v>
      </c>
      <c r="I18" s="18">
        <v>1</v>
      </c>
      <c r="J18" s="18">
        <v>50.16</v>
      </c>
      <c r="K18" s="18">
        <v>0</v>
      </c>
      <c r="L18" s="40">
        <v>5.63</v>
      </c>
      <c r="M18" s="17">
        <v>-4.37</v>
      </c>
      <c r="N18" s="17">
        <v>4.8149999999999995</v>
      </c>
      <c r="O18" s="18" t="s">
        <v>347</v>
      </c>
      <c r="P18" s="43">
        <f>IF(E18&lt;'Parameters for scoring'!O$9,1,0)+IF(E18&lt;'Parameters for scoring'!O$11,-1,0)+IF(E18&lt;'Parameters for scoring'!O$8,1,0)+IF(E18&lt;'Parameters for scoring'!O$12,-1,0)+IF(E18&lt;'Parameters for scoring'!O$7,1,0)+IF(E18&lt;'Parameters for scoring'!O$13,-2,0)+IF(E18&gt;'Parameters for scoring'!O$7,-1,0)</f>
        <v>2</v>
      </c>
      <c r="Q18" s="43">
        <f>IF(F18&lt;'Parameters for scoring'!P$9,1,0)+IF(F18&lt;'Parameters for scoring'!P$11,-1,0)+IF(F18&lt;'Parameters for scoring'!P$8,1,0)+IF(F18&lt;'Parameters for scoring'!P$12,-1,0)+IF(F18&lt;'Parameters for scoring'!P$7,1,0)+IF(F18&lt;'Parameters for scoring'!P$12,-2,0)+IF(F18&gt;'Parameters for scoring'!P$7,-1,0)</f>
        <v>3</v>
      </c>
      <c r="R18" s="43">
        <f>IF(G18='Parameters for scoring'!$U$8,3,0)+IF(G18='Parameters for scoring'!$U$7,2,0)+IF(G18='Parameters for scoring'!$U$10, 1,0)+IF(G18='Parameters for scoring'!$U$9,2,0)+IF(G18='Parameters for scoring'!$U$6,1,0)+IF(G18&gt;'Parameters for scoring'!$U$6,-1,0)+IF(G18&lt;'Parameters for scoring'!$U$10,-1,0)</f>
        <v>2</v>
      </c>
      <c r="S18" s="43">
        <f>IF(H18='Parameters for scoring'!V$8,3,0)+IF(H18='Parameters for scoring'!V$7,2,0)+IF(H18='Parameters for scoring'!V$9,2,0)+IF(H18='Parameters for scoring'!V$6,1,0)+IF(H18='Parameters for scoring'!V$10,1,0)+IF(H18&gt;'Parameters for scoring'!V$6,-1,0)</f>
        <v>2</v>
      </c>
      <c r="T18" s="43">
        <f>IF(I18='Parameters for scoring'!W$8,3,0)+IF(I18='Parameters for scoring'!W$7,2,0)+IF(I18='Parameters for scoring'!W$6,1,0)+IF(I18&gt;'Parameters for scoring'!W$6,-1,0)</f>
        <v>2</v>
      </c>
      <c r="U18" s="43">
        <f>IF(J18&lt;'Parameters for scoring'!Q$9,1,0)+IF(J18&lt;'Parameters for scoring'!Q$11,-1,0)+IF(J18&lt;'Parameters for scoring'!Q$8,1,0)+IF(J18&lt;'Parameters for scoring'!Q$11,-1,0)+IF(J18&lt;'Parameters for scoring'!Q$7,1,0)+IF(J18&lt;'Parameters for scoring'!Q$11,-2,0)+IF(J18&gt;'Parameters for scoring'!Q$7,-1,0)</f>
        <v>3</v>
      </c>
      <c r="V18" s="43">
        <f t="shared" si="0"/>
        <v>3</v>
      </c>
      <c r="W18" s="43">
        <f>IF(L18&lt;'Parameters for scoring'!R$9,1,0)+IF(L18&lt;'Parameters for scoring'!R$11,-1,0)+IF(L18&lt;'Parameters for scoring'!R$8,1,0)+IF(L18&lt;'Parameters for scoring'!R$12,-1,0)+IF(L18&lt;'Parameters for scoring'!R$7,1,0)+IF(L18&lt;'Parameters for scoring'!R$13,-2,0)+IF(L18&gt;'Parameters for scoring'!R$7,-1,0)</f>
        <v>2</v>
      </c>
      <c r="X18" s="43">
        <f>IF(M18&lt;'Parameters for scoring'!S$9,1,0)+IF(M18&lt;'Parameters for scoring'!S$11,-1,0)+IF(M18&lt;'Parameters for scoring'!S$8,1,0)+IF(M18&lt;'Parameters for scoring'!S$12,-1,0)+IF(M18&lt;'Parameters for scoring'!S$7,1,0)+IF(M18&lt;'Parameters for scoring'!S$13,-2,0)+IF(M18&gt;'Parameters for scoring'!S$7,-1,0)</f>
        <v>3</v>
      </c>
      <c r="Y18" s="43">
        <f>IF(N18&lt;'Parameters for scoring'!T$9,1,0)+IF(N18&lt;'Parameters for scoring'!T$11,-1,0)+IF(N18&lt;'Parameters for scoring'!T$8,1,0)+IF(N18&lt;'Parameters for scoring'!T$12,-1,0)+IF(N18&lt;'Parameters for scoring'!T$7,1,0)+IF(N18&lt;'Parameters for scoring'!T$13,-2,0)+IF(N18&gt;'Parameters for scoring'!T$7,-1,0)</f>
        <v>2</v>
      </c>
      <c r="Z18" s="43">
        <f t="shared" si="1"/>
        <v>14.5</v>
      </c>
      <c r="AA18" s="44" t="s">
        <v>1626</v>
      </c>
      <c r="AB18" s="44" t="s">
        <v>1626</v>
      </c>
    </row>
    <row r="19" spans="1:28" x14ac:dyDescent="0.25">
      <c r="A19" s="46" t="str">
        <f>HYPERLINK("Structures\MMV008160.png","MMV008160")</f>
        <v>MMV008160</v>
      </c>
      <c r="B19" s="45" t="s">
        <v>1417</v>
      </c>
      <c r="C19" s="42" t="s">
        <v>1418</v>
      </c>
      <c r="D19" s="18" t="s">
        <v>1419</v>
      </c>
      <c r="E19" s="18">
        <v>387.47570000000002</v>
      </c>
      <c r="F19" s="15">
        <v>0.49019607843137253</v>
      </c>
      <c r="G19" s="18">
        <v>2</v>
      </c>
      <c r="H19" s="18">
        <v>2</v>
      </c>
      <c r="I19" s="18">
        <v>1</v>
      </c>
      <c r="J19" s="18">
        <v>31.92</v>
      </c>
      <c r="K19" s="18">
        <v>0</v>
      </c>
      <c r="L19" s="40">
        <v>6.16</v>
      </c>
      <c r="M19" s="17">
        <v>-5.97</v>
      </c>
      <c r="N19" s="17">
        <v>5.6850000000000005</v>
      </c>
      <c r="O19" s="18" t="s">
        <v>1416</v>
      </c>
      <c r="P19" s="43">
        <f>IF(E19&lt;'Parameters for scoring'!O$9,1,0)+IF(E19&lt;'Parameters for scoring'!O$11,-1,0)+IF(E19&lt;'Parameters for scoring'!O$8,1,0)+IF(E19&lt;'Parameters for scoring'!O$12,-1,0)+IF(E19&lt;'Parameters for scoring'!O$7,1,0)+IF(E19&lt;'Parameters for scoring'!O$13,-2,0)+IF(E19&gt;'Parameters for scoring'!O$7,-1,0)</f>
        <v>3</v>
      </c>
      <c r="Q19" s="43">
        <f>IF(F19&lt;'Parameters for scoring'!P$9,1,0)+IF(F19&lt;'Parameters for scoring'!P$11,-1,0)+IF(F19&lt;'Parameters for scoring'!P$8,1,0)+IF(F19&lt;'Parameters for scoring'!P$12,-1,0)+IF(F19&lt;'Parameters for scoring'!P$7,1,0)+IF(F19&lt;'Parameters for scoring'!P$12,-2,0)+IF(F19&gt;'Parameters for scoring'!P$7,-1,0)</f>
        <v>1</v>
      </c>
      <c r="R19" s="43">
        <f>IF(G19='Parameters for scoring'!$U$8,3,0)+IF(G19='Parameters for scoring'!$U$7,2,0)+IF(G19='Parameters for scoring'!$U$10, 1,0)+IF(G19='Parameters for scoring'!$U$9,2,0)+IF(G19='Parameters for scoring'!$U$6,1,0)+IF(G19&gt;'Parameters for scoring'!$U$6,-1,0)+IF(G19&lt;'Parameters for scoring'!$U$10,-1,0)</f>
        <v>-1</v>
      </c>
      <c r="S19" s="43">
        <f>IF(H19='Parameters for scoring'!V$8,3,0)+IF(H19='Parameters for scoring'!V$7,2,0)+IF(H19='Parameters for scoring'!V$9,2,0)+IF(H19='Parameters for scoring'!V$6,1,0)+IF(H19='Parameters for scoring'!V$10,1,0)+IF(H19&gt;'Parameters for scoring'!V$6,-1,0)</f>
        <v>3</v>
      </c>
      <c r="T19" s="43">
        <f>IF(I19='Parameters for scoring'!W$8,3,0)+IF(I19='Parameters for scoring'!W$7,2,0)+IF(I19='Parameters for scoring'!W$6,1,0)+IF(I19&gt;'Parameters for scoring'!W$6,-1,0)</f>
        <v>2</v>
      </c>
      <c r="U19" s="43">
        <f>IF(J19&lt;'Parameters for scoring'!Q$9,1,0)+IF(J19&lt;'Parameters for scoring'!Q$11,-1,0)+IF(J19&lt;'Parameters for scoring'!Q$8,1,0)+IF(J19&lt;'Parameters for scoring'!Q$11,-1,0)+IF(J19&lt;'Parameters for scoring'!Q$7,1,0)+IF(J19&lt;'Parameters for scoring'!Q$11,-2,0)+IF(J19&gt;'Parameters for scoring'!Q$7,-1,0)</f>
        <v>-1</v>
      </c>
      <c r="V19" s="43">
        <f t="shared" si="0"/>
        <v>3</v>
      </c>
      <c r="W19" s="43">
        <f>IF(L19&lt;'Parameters for scoring'!R$9,1,0)+IF(L19&lt;'Parameters for scoring'!R$11,-1,0)+IF(L19&lt;'Parameters for scoring'!R$8,1,0)+IF(L19&lt;'Parameters for scoring'!R$12,-1,0)+IF(L19&lt;'Parameters for scoring'!R$7,1,0)+IF(L19&lt;'Parameters for scoring'!R$13,-2,0)+IF(L19&gt;'Parameters for scoring'!R$7,-1,0)</f>
        <v>2</v>
      </c>
      <c r="X19" s="43">
        <f>IF(M19&lt;'Parameters for scoring'!S$9,1,0)+IF(M19&lt;'Parameters for scoring'!S$11,-1,0)+IF(M19&lt;'Parameters for scoring'!S$8,1,0)+IF(M19&lt;'Parameters for scoring'!S$12,-1,0)+IF(M19&lt;'Parameters for scoring'!S$7,1,0)+IF(M19&lt;'Parameters for scoring'!S$13,-2,0)+IF(M19&gt;'Parameters for scoring'!S$7,-1,0)</f>
        <v>2</v>
      </c>
      <c r="Y19" s="43">
        <f>IF(N19&lt;'Parameters for scoring'!T$9,1,0)+IF(N19&lt;'Parameters for scoring'!T$11,-1,0)+IF(N19&lt;'Parameters for scoring'!T$8,1,0)+IF(N19&lt;'Parameters for scoring'!T$12,-1,0)+IF(N19&lt;'Parameters for scoring'!T$7,1,0)+IF(N19&lt;'Parameters for scoring'!T$13,-2,0)+IF(N19&gt;'Parameters for scoring'!T$7,-1,0)</f>
        <v>2</v>
      </c>
      <c r="Z19" s="43">
        <f t="shared" si="1"/>
        <v>10.5</v>
      </c>
      <c r="AA19" s="44" t="s">
        <v>1626</v>
      </c>
      <c r="AB19" s="48" t="s">
        <v>1627</v>
      </c>
    </row>
    <row r="20" spans="1:28" x14ac:dyDescent="0.25">
      <c r="A20" s="46" t="str">
        <f>HYPERLINK("Structures\MMV665949.png","MMV665949")</f>
        <v>MMV665949</v>
      </c>
      <c r="B20" s="45" t="s">
        <v>1005</v>
      </c>
      <c r="C20" s="42" t="s">
        <v>1006</v>
      </c>
      <c r="D20" s="18" t="s">
        <v>1007</v>
      </c>
      <c r="E20" s="18">
        <v>281.13400000000001</v>
      </c>
      <c r="F20" s="15">
        <v>0.42857142857142855</v>
      </c>
      <c r="G20" s="18">
        <v>2</v>
      </c>
      <c r="H20" s="18">
        <v>2</v>
      </c>
      <c r="I20" s="18">
        <v>2</v>
      </c>
      <c r="J20" s="18">
        <v>40.46</v>
      </c>
      <c r="K20" s="18">
        <v>0</v>
      </c>
      <c r="L20" s="40">
        <v>4.28</v>
      </c>
      <c r="M20" s="17">
        <v>-4.3</v>
      </c>
      <c r="N20" s="17">
        <v>4.58</v>
      </c>
      <c r="O20" s="18" t="s">
        <v>1004</v>
      </c>
      <c r="P20" s="43">
        <f>IF(E20&lt;'Parameters for scoring'!O$9,1,0)+IF(E20&lt;'Parameters for scoring'!O$11,-1,0)+IF(E20&lt;'Parameters for scoring'!O$8,1,0)+IF(E20&lt;'Parameters for scoring'!O$12,-1,0)+IF(E20&lt;'Parameters for scoring'!O$7,1,0)+IF(E20&lt;'Parameters for scoring'!O$13,-2,0)+IF(E20&gt;'Parameters for scoring'!O$7,-1,0)</f>
        <v>3</v>
      </c>
      <c r="Q20" s="43">
        <f>IF(F20&lt;'Parameters for scoring'!P$9,1,0)+IF(F20&lt;'Parameters for scoring'!P$11,-1,0)+IF(F20&lt;'Parameters for scoring'!P$8,1,0)+IF(F20&lt;'Parameters for scoring'!P$12,-1,0)+IF(F20&lt;'Parameters for scoring'!P$7,1,0)+IF(F20&lt;'Parameters for scoring'!P$12,-2,0)+IF(F20&gt;'Parameters for scoring'!P$7,-1,0)</f>
        <v>2</v>
      </c>
      <c r="R20" s="43">
        <f>IF(G20='Parameters for scoring'!$U$8,3,0)+IF(G20='Parameters for scoring'!$U$7,2,0)+IF(G20='Parameters for scoring'!$U$10, 1,0)+IF(G20='Parameters for scoring'!$U$9,2,0)+IF(G20='Parameters for scoring'!$U$6,1,0)+IF(G20&gt;'Parameters for scoring'!$U$6,-1,0)+IF(G20&lt;'Parameters for scoring'!$U$10,-1,0)</f>
        <v>-1</v>
      </c>
      <c r="S20" s="43">
        <f>IF(H20='Parameters for scoring'!V$8,3,0)+IF(H20='Parameters for scoring'!V$7,2,0)+IF(H20='Parameters for scoring'!V$9,2,0)+IF(H20='Parameters for scoring'!V$6,1,0)+IF(H20='Parameters for scoring'!V$10,1,0)+IF(H20&gt;'Parameters for scoring'!V$6,-1,0)</f>
        <v>3</v>
      </c>
      <c r="T20" s="43">
        <f>IF(I20='Parameters for scoring'!W$8,3,0)+IF(I20='Parameters for scoring'!W$7,2,0)+IF(I20='Parameters for scoring'!W$6,1,0)+IF(I20&gt;'Parameters for scoring'!W$6,-1,0)</f>
        <v>1</v>
      </c>
      <c r="U20" s="43">
        <f>IF(J20&lt;'Parameters for scoring'!Q$9,1,0)+IF(J20&lt;'Parameters for scoring'!Q$11,-1,0)+IF(J20&lt;'Parameters for scoring'!Q$8,1,0)+IF(J20&lt;'Parameters for scoring'!Q$11,-1,0)+IF(J20&lt;'Parameters for scoring'!Q$7,1,0)+IF(J20&lt;'Parameters for scoring'!Q$11,-2,0)+IF(J20&gt;'Parameters for scoring'!Q$7,-1,0)</f>
        <v>3</v>
      </c>
      <c r="V20" s="43">
        <f t="shared" si="0"/>
        <v>3</v>
      </c>
      <c r="W20" s="43">
        <f>IF(L20&lt;'Parameters for scoring'!R$9,1,0)+IF(L20&lt;'Parameters for scoring'!R$11,-1,0)+IF(L20&lt;'Parameters for scoring'!R$8,1,0)+IF(L20&lt;'Parameters for scoring'!R$12,-1,0)+IF(L20&lt;'Parameters for scoring'!R$7,1,0)+IF(L20&lt;'Parameters for scoring'!R$13,-2,0)+IF(L20&gt;'Parameters for scoring'!R$7,-1,0)</f>
        <v>3</v>
      </c>
      <c r="X20" s="43">
        <f>IF(M20&lt;'Parameters for scoring'!S$9,1,0)+IF(M20&lt;'Parameters for scoring'!S$11,-1,0)+IF(M20&lt;'Parameters for scoring'!S$8,1,0)+IF(M20&lt;'Parameters for scoring'!S$12,-1,0)+IF(M20&lt;'Parameters for scoring'!S$7,1,0)+IF(M20&lt;'Parameters for scoring'!S$13,-2,0)+IF(M20&gt;'Parameters for scoring'!S$7,-1,0)</f>
        <v>3</v>
      </c>
      <c r="Y20" s="43">
        <f>IF(N20&lt;'Parameters for scoring'!T$9,1,0)+IF(N20&lt;'Parameters for scoring'!T$11,-1,0)+IF(N20&lt;'Parameters for scoring'!T$8,1,0)+IF(N20&lt;'Parameters for scoring'!T$12,-1,0)+IF(N20&lt;'Parameters for scoring'!T$7,1,0)+IF(N20&lt;'Parameters for scoring'!T$13,-2,0)+IF(N20&gt;'Parameters for scoring'!T$7,-1,0)</f>
        <v>2</v>
      </c>
      <c r="Z20" s="43">
        <f t="shared" si="1"/>
        <v>13.5</v>
      </c>
      <c r="AA20" s="44" t="s">
        <v>1626</v>
      </c>
      <c r="AB20" s="48" t="s">
        <v>1627</v>
      </c>
    </row>
    <row r="21" spans="1:28" x14ac:dyDescent="0.25">
      <c r="A21" s="46" t="str">
        <f>HYPERLINK("Structures\MMV020243.png","MMV020243")</f>
        <v>MMV020243</v>
      </c>
      <c r="B21" s="45" t="s">
        <v>1560</v>
      </c>
      <c r="C21" s="42" t="s">
        <v>1561</v>
      </c>
      <c r="D21" s="18" t="s">
        <v>1562</v>
      </c>
      <c r="E21" s="18">
        <v>362.42829999999998</v>
      </c>
      <c r="F21" s="15">
        <v>0.36734693877551022</v>
      </c>
      <c r="G21" s="18">
        <v>5</v>
      </c>
      <c r="H21" s="18">
        <v>5</v>
      </c>
      <c r="I21" s="18">
        <v>3</v>
      </c>
      <c r="J21" s="18">
        <v>82.18</v>
      </c>
      <c r="K21" s="18">
        <v>0</v>
      </c>
      <c r="L21" s="40">
        <v>4.07</v>
      </c>
      <c r="M21" s="17">
        <v>-4.24</v>
      </c>
      <c r="N21" s="17">
        <v>3.4249999999999998</v>
      </c>
      <c r="O21" s="18" t="s">
        <v>1559</v>
      </c>
      <c r="P21" s="43">
        <f>IF(E21&lt;'Parameters for scoring'!O$9,1,0)+IF(E21&lt;'Parameters for scoring'!O$11,-1,0)+IF(E21&lt;'Parameters for scoring'!O$8,1,0)+IF(E21&lt;'Parameters for scoring'!O$12,-1,0)+IF(E21&lt;'Parameters for scoring'!O$7,1,0)+IF(E21&lt;'Parameters for scoring'!O$13,-2,0)+IF(E21&gt;'Parameters for scoring'!O$7,-1,0)</f>
        <v>3</v>
      </c>
      <c r="Q21" s="43">
        <f>IF(F21&lt;'Parameters for scoring'!P$9,1,0)+IF(F21&lt;'Parameters for scoring'!P$11,-1,0)+IF(F21&lt;'Parameters for scoring'!P$8,1,0)+IF(F21&lt;'Parameters for scoring'!P$12,-1,0)+IF(F21&lt;'Parameters for scoring'!P$7,1,0)+IF(F21&lt;'Parameters for scoring'!P$12,-2,0)+IF(F21&gt;'Parameters for scoring'!P$7,-1,0)</f>
        <v>3</v>
      </c>
      <c r="R21" s="43">
        <f>IF(G21='Parameters for scoring'!$U$8,3,0)+IF(G21='Parameters for scoring'!$U$7,2,0)+IF(G21='Parameters for scoring'!$U$10, 1,0)+IF(G21='Parameters for scoring'!$U$9,2,0)+IF(G21='Parameters for scoring'!$U$6,1,0)+IF(G21&gt;'Parameters for scoring'!$U$6,-1,0)+IF(G21&lt;'Parameters for scoring'!$U$10,-1,0)</f>
        <v>3</v>
      </c>
      <c r="S21" s="43">
        <f>IF(H21='Parameters for scoring'!V$8,3,0)+IF(H21='Parameters for scoring'!V$7,2,0)+IF(H21='Parameters for scoring'!V$9,2,0)+IF(H21='Parameters for scoring'!V$6,1,0)+IF(H21='Parameters for scoring'!V$10,1,0)+IF(H21&gt;'Parameters for scoring'!V$6,-1,0)</f>
        <v>-1</v>
      </c>
      <c r="T21" s="43">
        <f>IF(I21='Parameters for scoring'!W$8,3,0)+IF(I21='Parameters for scoring'!W$7,2,0)+IF(I21='Parameters for scoring'!W$6,1,0)+IF(I21&gt;'Parameters for scoring'!W$6,-1,0)</f>
        <v>-1</v>
      </c>
      <c r="U21" s="43">
        <f>IF(J21&lt;'Parameters for scoring'!Q$9,1,0)+IF(J21&lt;'Parameters for scoring'!Q$11,-1,0)+IF(J21&lt;'Parameters for scoring'!Q$8,1,0)+IF(J21&lt;'Parameters for scoring'!Q$11,-1,0)+IF(J21&lt;'Parameters for scoring'!Q$7,1,0)+IF(J21&lt;'Parameters for scoring'!Q$11,-2,0)+IF(J21&gt;'Parameters for scoring'!Q$7,-1,0)</f>
        <v>3</v>
      </c>
      <c r="V21" s="43">
        <f t="shared" si="0"/>
        <v>3</v>
      </c>
      <c r="W21" s="43">
        <f>IF(L21&lt;'Parameters for scoring'!R$9,1,0)+IF(L21&lt;'Parameters for scoring'!R$11,-1,0)+IF(L21&lt;'Parameters for scoring'!R$8,1,0)+IF(L21&lt;'Parameters for scoring'!R$12,-1,0)+IF(L21&lt;'Parameters for scoring'!R$7,1,0)+IF(L21&lt;'Parameters for scoring'!R$13,-2,0)+IF(L21&gt;'Parameters for scoring'!R$7,-1,0)</f>
        <v>3</v>
      </c>
      <c r="X21" s="43">
        <f>IF(M21&lt;'Parameters for scoring'!S$9,1,0)+IF(M21&lt;'Parameters for scoring'!S$11,-1,0)+IF(M21&lt;'Parameters for scoring'!S$8,1,0)+IF(M21&lt;'Parameters for scoring'!S$12,-1,0)+IF(M21&lt;'Parameters for scoring'!S$7,1,0)+IF(M21&lt;'Parameters for scoring'!S$13,-2,0)+IF(M21&gt;'Parameters for scoring'!S$7,-1,0)</f>
        <v>3</v>
      </c>
      <c r="Y21" s="43">
        <f>IF(N21&lt;'Parameters for scoring'!T$9,1,0)+IF(N21&lt;'Parameters for scoring'!T$11,-1,0)+IF(N21&lt;'Parameters for scoring'!T$8,1,0)+IF(N21&lt;'Parameters for scoring'!T$12,-1,0)+IF(N21&lt;'Parameters for scoring'!T$7,1,0)+IF(N21&lt;'Parameters for scoring'!T$13,-2,0)+IF(N21&gt;'Parameters for scoring'!T$7,-1,0)</f>
        <v>3</v>
      </c>
      <c r="Z21" s="43">
        <f t="shared" si="1"/>
        <v>14</v>
      </c>
      <c r="AA21" s="44" t="s">
        <v>1626</v>
      </c>
      <c r="AB21" s="48" t="s">
        <v>1627</v>
      </c>
    </row>
    <row r="22" spans="1:28" x14ac:dyDescent="0.25">
      <c r="A22" s="46" t="str">
        <f>HYPERLINK("Structures\MMV006764.png","MMV006764")</f>
        <v>MMV006764</v>
      </c>
      <c r="B22" s="45" t="s">
        <v>1227</v>
      </c>
      <c r="C22" s="42" t="s">
        <v>1228</v>
      </c>
      <c r="D22" s="18" t="s">
        <v>1229</v>
      </c>
      <c r="E22" s="18">
        <v>440.28500000000003</v>
      </c>
      <c r="F22" s="15">
        <v>0.12244897959183673</v>
      </c>
      <c r="G22" s="18">
        <v>8</v>
      </c>
      <c r="H22" s="18">
        <v>5</v>
      </c>
      <c r="I22" s="18">
        <v>0</v>
      </c>
      <c r="J22" s="18">
        <v>74.3</v>
      </c>
      <c r="K22" s="18">
        <v>0</v>
      </c>
      <c r="L22" s="40">
        <v>2.92</v>
      </c>
      <c r="M22" s="17">
        <v>-4.3099999999999996</v>
      </c>
      <c r="N22" s="17">
        <v>3.2</v>
      </c>
      <c r="O22" s="18" t="s">
        <v>1226</v>
      </c>
      <c r="P22" s="43">
        <f>IF(E22&lt;'Parameters for scoring'!O$9,1,0)+IF(E22&lt;'Parameters for scoring'!O$11,-1,0)+IF(E22&lt;'Parameters for scoring'!O$8,1,0)+IF(E22&lt;'Parameters for scoring'!O$12,-1,0)+IF(E22&lt;'Parameters for scoring'!O$7,1,0)+IF(E22&lt;'Parameters for scoring'!O$13,-2,0)+IF(E22&gt;'Parameters for scoring'!O$7,-1,0)</f>
        <v>2</v>
      </c>
      <c r="Q22" s="43">
        <f>IF(F22&lt;'Parameters for scoring'!P$9,1,0)+IF(F22&lt;'Parameters for scoring'!P$11,-1,0)+IF(F22&lt;'Parameters for scoring'!P$8,1,0)+IF(F22&lt;'Parameters for scoring'!P$12,-1,0)+IF(F22&lt;'Parameters for scoring'!P$7,1,0)+IF(F22&lt;'Parameters for scoring'!P$12,-2,0)+IF(F22&gt;'Parameters for scoring'!P$7,-1,0)</f>
        <v>2</v>
      </c>
      <c r="R22" s="43">
        <f>IF(G22='Parameters for scoring'!$U$8,3,0)+IF(G22='Parameters for scoring'!$U$7,2,0)+IF(G22='Parameters for scoring'!$U$10, 1,0)+IF(G22='Parameters for scoring'!$U$9,2,0)+IF(G22='Parameters for scoring'!$U$6,1,0)+IF(G22&gt;'Parameters for scoring'!$U$6,-1,0)+IF(G22&lt;'Parameters for scoring'!$U$10,-1,0)</f>
        <v>-1</v>
      </c>
      <c r="S22" s="43">
        <f>IF(H22='Parameters for scoring'!V$8,3,0)+IF(H22='Parameters for scoring'!V$7,2,0)+IF(H22='Parameters for scoring'!V$9,2,0)+IF(H22='Parameters for scoring'!V$6,1,0)+IF(H22='Parameters for scoring'!V$10,1,0)+IF(H22&gt;'Parameters for scoring'!V$6,-1,0)</f>
        <v>-1</v>
      </c>
      <c r="T22" s="43">
        <f>IF(I22='Parameters for scoring'!W$8,3,0)+IF(I22='Parameters for scoring'!W$7,2,0)+IF(I22='Parameters for scoring'!W$6,1,0)+IF(I22&gt;'Parameters for scoring'!W$6,-1,0)</f>
        <v>3</v>
      </c>
      <c r="U22" s="43">
        <f>IF(J22&lt;'Parameters for scoring'!Q$9,1,0)+IF(J22&lt;'Parameters for scoring'!Q$11,-1,0)+IF(J22&lt;'Parameters for scoring'!Q$8,1,0)+IF(J22&lt;'Parameters for scoring'!Q$11,-1,0)+IF(J22&lt;'Parameters for scoring'!Q$7,1,0)+IF(J22&lt;'Parameters for scoring'!Q$11,-2,0)+IF(J22&gt;'Parameters for scoring'!Q$7,-1,0)</f>
        <v>3</v>
      </c>
      <c r="V22" s="43">
        <f t="shared" si="0"/>
        <v>3</v>
      </c>
      <c r="W22" s="43">
        <f>IF(L22&lt;'Parameters for scoring'!R$9,1,0)+IF(L22&lt;'Parameters for scoring'!R$11,-1,0)+IF(L22&lt;'Parameters for scoring'!R$8,1,0)+IF(L22&lt;'Parameters for scoring'!R$12,-1,0)+IF(L22&lt;'Parameters for scoring'!R$7,1,0)+IF(L22&lt;'Parameters for scoring'!R$13,-2,0)+IF(L22&gt;'Parameters for scoring'!R$7,-1,0)</f>
        <v>3</v>
      </c>
      <c r="X22" s="43">
        <f>IF(M22&lt;'Parameters for scoring'!S$9,1,0)+IF(M22&lt;'Parameters for scoring'!S$11,-1,0)+IF(M22&lt;'Parameters for scoring'!S$8,1,0)+IF(M22&lt;'Parameters for scoring'!S$12,-1,0)+IF(M22&lt;'Parameters for scoring'!S$7,1,0)+IF(M22&lt;'Parameters for scoring'!S$13,-2,0)+IF(M22&gt;'Parameters for scoring'!S$7,-1,0)</f>
        <v>3</v>
      </c>
      <c r="Y22" s="43">
        <f>IF(N22&lt;'Parameters for scoring'!T$9,1,0)+IF(N22&lt;'Parameters for scoring'!T$11,-1,0)+IF(N22&lt;'Parameters for scoring'!T$8,1,0)+IF(N22&lt;'Parameters for scoring'!T$12,-1,0)+IF(N22&lt;'Parameters for scoring'!T$7,1,0)+IF(N22&lt;'Parameters for scoring'!T$13,-2,0)+IF(N22&gt;'Parameters for scoring'!T$7,-1,0)</f>
        <v>3</v>
      </c>
      <c r="Z22" s="43">
        <f t="shared" si="1"/>
        <v>13</v>
      </c>
      <c r="AA22" s="44" t="s">
        <v>1626</v>
      </c>
      <c r="AB22" s="48" t="s">
        <v>1627</v>
      </c>
    </row>
    <row r="23" spans="1:28" x14ac:dyDescent="0.25">
      <c r="A23" s="46" t="str">
        <f>HYPERLINK("Structures\MMV001246.png","MMV001246")</f>
        <v>MMV001246</v>
      </c>
      <c r="B23" s="45" t="s">
        <v>105</v>
      </c>
      <c r="C23" s="42" t="s">
        <v>106</v>
      </c>
      <c r="D23" s="16" t="s">
        <v>107</v>
      </c>
      <c r="E23" s="18">
        <v>327.42399999999998</v>
      </c>
      <c r="F23" s="15">
        <v>0.48571428571428571</v>
      </c>
      <c r="G23" s="16">
        <v>4</v>
      </c>
      <c r="H23" s="16">
        <v>3</v>
      </c>
      <c r="I23" s="16">
        <v>1</v>
      </c>
      <c r="J23" s="16">
        <v>54.88</v>
      </c>
      <c r="K23" s="16">
        <v>0</v>
      </c>
      <c r="L23" s="41">
        <v>4.24</v>
      </c>
      <c r="M23" s="17">
        <v>-4.7300000000000004</v>
      </c>
      <c r="N23" s="17">
        <v>3.4349999999999996</v>
      </c>
      <c r="O23" s="18" t="s">
        <v>104</v>
      </c>
      <c r="P23" s="43">
        <f>IF(E23&lt;'Parameters for scoring'!O$9,1,0)+IF(E23&lt;'Parameters for scoring'!O$11,-1,0)+IF(E23&lt;'Parameters for scoring'!O$8,1,0)+IF(E23&lt;'Parameters for scoring'!O$12,-1,0)+IF(E23&lt;'Parameters for scoring'!O$7,1,0)+IF(E23&lt;'Parameters for scoring'!O$13,-2,0)+IF(E23&gt;'Parameters for scoring'!O$7,-1,0)</f>
        <v>3</v>
      </c>
      <c r="Q23" s="43">
        <f>IF(F23&lt;'Parameters for scoring'!P$9,1,0)+IF(F23&lt;'Parameters for scoring'!P$11,-1,0)+IF(F23&lt;'Parameters for scoring'!P$8,1,0)+IF(F23&lt;'Parameters for scoring'!P$12,-1,0)+IF(F23&lt;'Parameters for scoring'!P$7,1,0)+IF(F23&lt;'Parameters for scoring'!P$12,-2,0)+IF(F23&gt;'Parameters for scoring'!P$7,-1,0)</f>
        <v>2</v>
      </c>
      <c r="R23" s="43">
        <f>IF(G23='Parameters for scoring'!$U$8,3,0)+IF(G23='Parameters for scoring'!$U$7,2,0)+IF(G23='Parameters for scoring'!$U$10, 1,0)+IF(G23='Parameters for scoring'!$U$9,2,0)+IF(G23='Parameters for scoring'!$U$6,1,0)+IF(G23&gt;'Parameters for scoring'!$U$6,-1,0)+IF(G23&lt;'Parameters for scoring'!$U$10,-1,0)</f>
        <v>2</v>
      </c>
      <c r="S23" s="43">
        <f>IF(H23='Parameters for scoring'!V$8,3,0)+IF(H23='Parameters for scoring'!V$7,2,0)+IF(H23='Parameters for scoring'!V$9,2,0)+IF(H23='Parameters for scoring'!V$6,1,0)+IF(H23='Parameters for scoring'!V$10,1,0)+IF(H23&gt;'Parameters for scoring'!V$6,-1,0)</f>
        <v>2</v>
      </c>
      <c r="T23" s="43">
        <f>IF(I23='Parameters for scoring'!W$8,3,0)+IF(I23='Parameters for scoring'!W$7,2,0)+IF(I23='Parameters for scoring'!W$6,1,0)+IF(I23&gt;'Parameters for scoring'!W$6,-1,0)</f>
        <v>2</v>
      </c>
      <c r="U23" s="43">
        <f>IF(J23&lt;'Parameters for scoring'!Q$9,1,0)+IF(J23&lt;'Parameters for scoring'!Q$11,-1,0)+IF(J23&lt;'Parameters for scoring'!Q$8,1,0)+IF(J23&lt;'Parameters for scoring'!Q$11,-1,0)+IF(J23&lt;'Parameters for scoring'!Q$7,1,0)+IF(J23&lt;'Parameters for scoring'!Q$11,-2,0)+IF(J23&gt;'Parameters for scoring'!Q$7,-1,0)</f>
        <v>3</v>
      </c>
      <c r="V23" s="43">
        <f t="shared" si="0"/>
        <v>3</v>
      </c>
      <c r="W23" s="43">
        <f>IF(L23&lt;'Parameters for scoring'!R$9,1,0)+IF(L23&lt;'Parameters for scoring'!R$11,-1,0)+IF(L23&lt;'Parameters for scoring'!R$8,1,0)+IF(L23&lt;'Parameters for scoring'!R$12,-1,0)+IF(L23&lt;'Parameters for scoring'!R$7,1,0)+IF(L23&lt;'Parameters for scoring'!R$13,-2,0)+IF(L23&gt;'Parameters for scoring'!R$7,-1,0)</f>
        <v>3</v>
      </c>
      <c r="X23" s="43">
        <f>IF(M23&lt;'Parameters for scoring'!S$9,1,0)+IF(M23&lt;'Parameters for scoring'!S$11,-1,0)+IF(M23&lt;'Parameters for scoring'!S$8,1,0)+IF(M23&lt;'Parameters for scoring'!S$12,-1,0)+IF(M23&lt;'Parameters for scoring'!S$7,1,0)+IF(M23&lt;'Parameters for scoring'!S$13,-2,0)+IF(M23&gt;'Parameters for scoring'!S$7,-1,0)</f>
        <v>3</v>
      </c>
      <c r="Y23" s="43">
        <f>IF(N23&lt;'Parameters for scoring'!T$9,1,0)+IF(N23&lt;'Parameters for scoring'!T$11,-1,0)+IF(N23&lt;'Parameters for scoring'!T$8,1,0)+IF(N23&lt;'Parameters for scoring'!T$12,-1,0)+IF(N23&lt;'Parameters for scoring'!T$7,1,0)+IF(N23&lt;'Parameters for scoring'!T$13,-2,0)+IF(N23&gt;'Parameters for scoring'!T$7,-1,0)</f>
        <v>3</v>
      </c>
      <c r="Z23" s="43">
        <f t="shared" si="1"/>
        <v>16</v>
      </c>
      <c r="AA23" s="44" t="s">
        <v>1626</v>
      </c>
      <c r="AB23" s="48" t="s">
        <v>1627</v>
      </c>
    </row>
    <row r="24" spans="1:28" x14ac:dyDescent="0.25">
      <c r="A24" s="46" t="str">
        <f>HYPERLINK("Structures\MMV006767.png","MMV006767")</f>
        <v>MMV006767</v>
      </c>
      <c r="B24" s="45" t="s">
        <v>685</v>
      </c>
      <c r="C24" s="42" t="s">
        <v>686</v>
      </c>
      <c r="D24" s="18" t="s">
        <v>687</v>
      </c>
      <c r="E24" s="18">
        <v>323.34589999999997</v>
      </c>
      <c r="F24" s="15">
        <v>0.3902439024390244</v>
      </c>
      <c r="G24" s="18">
        <v>4</v>
      </c>
      <c r="H24" s="18">
        <v>5</v>
      </c>
      <c r="I24" s="18">
        <v>2</v>
      </c>
      <c r="J24" s="18">
        <v>86.47</v>
      </c>
      <c r="K24" s="18">
        <v>0</v>
      </c>
      <c r="L24" s="40">
        <v>3.32</v>
      </c>
      <c r="M24" s="17">
        <v>-4.05</v>
      </c>
      <c r="N24" s="17">
        <v>2.8899999999999997</v>
      </c>
      <c r="O24" s="18" t="s">
        <v>684</v>
      </c>
      <c r="P24" s="43">
        <f>IF(E24&lt;'Parameters for scoring'!O$9,1,0)+IF(E24&lt;'Parameters for scoring'!O$11,-1,0)+IF(E24&lt;'Parameters for scoring'!O$8,1,0)+IF(E24&lt;'Parameters for scoring'!O$12,-1,0)+IF(E24&lt;'Parameters for scoring'!O$7,1,0)+IF(E24&lt;'Parameters for scoring'!O$13,-2,0)+IF(E24&gt;'Parameters for scoring'!O$7,-1,0)</f>
        <v>3</v>
      </c>
      <c r="Q24" s="43">
        <f>IF(F24&lt;'Parameters for scoring'!P$9,1,0)+IF(F24&lt;'Parameters for scoring'!P$11,-1,0)+IF(F24&lt;'Parameters for scoring'!P$8,1,0)+IF(F24&lt;'Parameters for scoring'!P$12,-1,0)+IF(F24&lt;'Parameters for scoring'!P$7,1,0)+IF(F24&lt;'Parameters for scoring'!P$12,-2,0)+IF(F24&gt;'Parameters for scoring'!P$7,-1,0)</f>
        <v>2</v>
      </c>
      <c r="R24" s="43">
        <f>IF(G24='Parameters for scoring'!$U$8,3,0)+IF(G24='Parameters for scoring'!$U$7,2,0)+IF(G24='Parameters for scoring'!$U$10, 1,0)+IF(G24='Parameters for scoring'!$U$9,2,0)+IF(G24='Parameters for scoring'!$U$6,1,0)+IF(G24&gt;'Parameters for scoring'!$U$6,-1,0)+IF(G24&lt;'Parameters for scoring'!$U$10,-1,0)</f>
        <v>2</v>
      </c>
      <c r="S24" s="43">
        <f>IF(H24='Parameters for scoring'!V$8,3,0)+IF(H24='Parameters for scoring'!V$7,2,0)+IF(H24='Parameters for scoring'!V$9,2,0)+IF(H24='Parameters for scoring'!V$6,1,0)+IF(H24='Parameters for scoring'!V$10,1,0)+IF(H24&gt;'Parameters for scoring'!V$6,-1,0)</f>
        <v>-1</v>
      </c>
      <c r="T24" s="43">
        <f>IF(I24='Parameters for scoring'!W$8,3,0)+IF(I24='Parameters for scoring'!W$7,2,0)+IF(I24='Parameters for scoring'!W$6,1,0)+IF(I24&gt;'Parameters for scoring'!W$6,-1,0)</f>
        <v>1</v>
      </c>
      <c r="U24" s="43">
        <f>IF(J24&lt;'Parameters for scoring'!Q$9,1,0)+IF(J24&lt;'Parameters for scoring'!Q$11,-1,0)+IF(J24&lt;'Parameters for scoring'!Q$8,1,0)+IF(J24&lt;'Parameters for scoring'!Q$11,-1,0)+IF(J24&lt;'Parameters for scoring'!Q$7,1,0)+IF(J24&lt;'Parameters for scoring'!Q$11,-2,0)+IF(J24&gt;'Parameters for scoring'!Q$7,-1,0)</f>
        <v>3</v>
      </c>
      <c r="V24" s="43">
        <f t="shared" si="0"/>
        <v>3</v>
      </c>
      <c r="W24" s="43">
        <f>IF(L24&lt;'Parameters for scoring'!R$9,1,0)+IF(L24&lt;'Parameters for scoring'!R$11,-1,0)+IF(L24&lt;'Parameters for scoring'!R$8,1,0)+IF(L24&lt;'Parameters for scoring'!R$12,-1,0)+IF(L24&lt;'Parameters for scoring'!R$7,1,0)+IF(L24&lt;'Parameters for scoring'!R$13,-2,0)+IF(L24&gt;'Parameters for scoring'!R$7,-1,0)</f>
        <v>3</v>
      </c>
      <c r="X24" s="43">
        <f>IF(M24&lt;'Parameters for scoring'!S$9,1,0)+IF(M24&lt;'Parameters for scoring'!S$11,-1,0)+IF(M24&lt;'Parameters for scoring'!S$8,1,0)+IF(M24&lt;'Parameters for scoring'!S$12,-1,0)+IF(M24&lt;'Parameters for scoring'!S$7,1,0)+IF(M24&lt;'Parameters for scoring'!S$13,-2,0)+IF(M24&gt;'Parameters for scoring'!S$7,-1,0)</f>
        <v>3</v>
      </c>
      <c r="Y24" s="43">
        <f>IF(N24&lt;'Parameters for scoring'!T$9,1,0)+IF(N24&lt;'Parameters for scoring'!T$11,-1,0)+IF(N24&lt;'Parameters for scoring'!T$8,1,0)+IF(N24&lt;'Parameters for scoring'!T$12,-1,0)+IF(N24&lt;'Parameters for scoring'!T$7,1,0)+IF(N24&lt;'Parameters for scoring'!T$13,-2,0)+IF(N24&gt;'Parameters for scoring'!T$7,-1,0)</f>
        <v>3</v>
      </c>
      <c r="Z24" s="43">
        <f t="shared" si="1"/>
        <v>14</v>
      </c>
      <c r="AA24" s="44" t="s">
        <v>1626</v>
      </c>
      <c r="AB24" s="48" t="s">
        <v>1627</v>
      </c>
    </row>
    <row r="25" spans="1:28" x14ac:dyDescent="0.25">
      <c r="A25" s="46" t="str">
        <f>HYPERLINK("Structures\MMV011256.png","MMV011256")</f>
        <v>MMV011256</v>
      </c>
      <c r="B25" s="45" t="s">
        <v>273</v>
      </c>
      <c r="C25" s="42" t="s">
        <v>274</v>
      </c>
      <c r="D25" s="16" t="s">
        <v>275</v>
      </c>
      <c r="E25" s="18">
        <v>327.69200000000001</v>
      </c>
      <c r="F25" s="15">
        <v>0.4838709677419355</v>
      </c>
      <c r="G25" s="16">
        <v>3</v>
      </c>
      <c r="H25" s="16">
        <v>4</v>
      </c>
      <c r="I25" s="16">
        <v>1</v>
      </c>
      <c r="J25" s="16">
        <v>55.11</v>
      </c>
      <c r="K25" s="16">
        <v>0</v>
      </c>
      <c r="L25" s="41">
        <v>4.01</v>
      </c>
      <c r="M25" s="17">
        <v>-4.17</v>
      </c>
      <c r="N25" s="17">
        <v>4.0750000000000002</v>
      </c>
      <c r="O25" s="18" t="s">
        <v>272</v>
      </c>
      <c r="P25" s="43">
        <f>IF(E25&lt;'Parameters for scoring'!O$9,1,0)+IF(E25&lt;'Parameters for scoring'!O$11,-1,0)+IF(E25&lt;'Parameters for scoring'!O$8,1,0)+IF(E25&lt;'Parameters for scoring'!O$12,-1,0)+IF(E25&lt;'Parameters for scoring'!O$7,1,0)+IF(E25&lt;'Parameters for scoring'!O$13,-2,0)+IF(E25&gt;'Parameters for scoring'!O$7,-1,0)</f>
        <v>3</v>
      </c>
      <c r="Q25" s="43">
        <f>IF(F25&lt;'Parameters for scoring'!P$9,1,0)+IF(F25&lt;'Parameters for scoring'!P$11,-1,0)+IF(F25&lt;'Parameters for scoring'!P$8,1,0)+IF(F25&lt;'Parameters for scoring'!P$12,-1,0)+IF(F25&lt;'Parameters for scoring'!P$7,1,0)+IF(F25&lt;'Parameters for scoring'!P$12,-2,0)+IF(F25&gt;'Parameters for scoring'!P$7,-1,0)</f>
        <v>2</v>
      </c>
      <c r="R25" s="43">
        <f>IF(G25='Parameters for scoring'!$U$8,3,0)+IF(G25='Parameters for scoring'!$U$7,2,0)+IF(G25='Parameters for scoring'!$U$10, 1,0)+IF(G25='Parameters for scoring'!$U$9,2,0)+IF(G25='Parameters for scoring'!$U$6,1,0)+IF(G25&gt;'Parameters for scoring'!$U$6,-1,0)+IF(G25&lt;'Parameters for scoring'!$U$10,-1,0)</f>
        <v>1</v>
      </c>
      <c r="S25" s="43">
        <f>IF(H25='Parameters for scoring'!V$8,3,0)+IF(H25='Parameters for scoring'!V$7,2,0)+IF(H25='Parameters for scoring'!V$9,2,0)+IF(H25='Parameters for scoring'!V$6,1,0)+IF(H25='Parameters for scoring'!V$10,1,0)+IF(H25&gt;'Parameters for scoring'!V$6,-1,0)</f>
        <v>1</v>
      </c>
      <c r="T25" s="43">
        <f>IF(I25='Parameters for scoring'!W$8,3,0)+IF(I25='Parameters for scoring'!W$7,2,0)+IF(I25='Parameters for scoring'!W$6,1,0)+IF(I25&gt;'Parameters for scoring'!W$6,-1,0)</f>
        <v>2</v>
      </c>
      <c r="U25" s="43">
        <f>IF(J25&lt;'Parameters for scoring'!Q$9,1,0)+IF(J25&lt;'Parameters for scoring'!Q$11,-1,0)+IF(J25&lt;'Parameters for scoring'!Q$8,1,0)+IF(J25&lt;'Parameters for scoring'!Q$11,-1,0)+IF(J25&lt;'Parameters for scoring'!Q$7,1,0)+IF(J25&lt;'Parameters for scoring'!Q$11,-2,0)+IF(J25&gt;'Parameters for scoring'!Q$7,-1,0)</f>
        <v>3</v>
      </c>
      <c r="V25" s="43">
        <f t="shared" si="0"/>
        <v>3</v>
      </c>
      <c r="W25" s="43">
        <f>IF(L25&lt;'Parameters for scoring'!R$9,1,0)+IF(L25&lt;'Parameters for scoring'!R$11,-1,0)+IF(L25&lt;'Parameters for scoring'!R$8,1,0)+IF(L25&lt;'Parameters for scoring'!R$12,-1,0)+IF(L25&lt;'Parameters for scoring'!R$7,1,0)+IF(L25&lt;'Parameters for scoring'!R$13,-2,0)+IF(L25&gt;'Parameters for scoring'!R$7,-1,0)</f>
        <v>3</v>
      </c>
      <c r="X25" s="43">
        <f>IF(M25&lt;'Parameters for scoring'!S$9,1,0)+IF(M25&lt;'Parameters for scoring'!S$11,-1,0)+IF(M25&lt;'Parameters for scoring'!S$8,1,0)+IF(M25&lt;'Parameters for scoring'!S$12,-1,0)+IF(M25&lt;'Parameters for scoring'!S$7,1,0)+IF(M25&lt;'Parameters for scoring'!S$13,-2,0)+IF(M25&gt;'Parameters for scoring'!S$7,-1,0)</f>
        <v>3</v>
      </c>
      <c r="Y25" s="43">
        <f>IF(N25&lt;'Parameters for scoring'!T$9,1,0)+IF(N25&lt;'Parameters for scoring'!T$11,-1,0)+IF(N25&lt;'Parameters for scoring'!T$8,1,0)+IF(N25&lt;'Parameters for scoring'!T$12,-1,0)+IF(N25&lt;'Parameters for scoring'!T$7,1,0)+IF(N25&lt;'Parameters for scoring'!T$13,-2,0)+IF(N25&gt;'Parameters for scoring'!T$7,-1,0)</f>
        <v>3</v>
      </c>
      <c r="Z25" s="43">
        <f t="shared" si="1"/>
        <v>15</v>
      </c>
      <c r="AA25" s="44" t="s">
        <v>1626</v>
      </c>
      <c r="AB25" s="48" t="s">
        <v>1627</v>
      </c>
    </row>
    <row r="26" spans="1:28" x14ac:dyDescent="0.25">
      <c r="A26" s="46" t="str">
        <f>HYPERLINK("Structures\MMV667492.png","MMV667492")</f>
        <v>MMV667492</v>
      </c>
      <c r="B26" s="45" t="s">
        <v>1294</v>
      </c>
      <c r="C26" s="42" t="s">
        <v>1295</v>
      </c>
      <c r="D26" s="18" t="s">
        <v>1296</v>
      </c>
      <c r="E26" s="18">
        <v>313.35109999999997</v>
      </c>
      <c r="F26" s="15">
        <v>0.14285714285714285</v>
      </c>
      <c r="G26" s="18">
        <v>4</v>
      </c>
      <c r="H26" s="18">
        <v>5</v>
      </c>
      <c r="I26" s="18">
        <v>1</v>
      </c>
      <c r="J26" s="18">
        <v>78.84</v>
      </c>
      <c r="K26" s="18">
        <v>0</v>
      </c>
      <c r="L26" s="40">
        <v>2.08</v>
      </c>
      <c r="M26" s="17">
        <v>-3.37</v>
      </c>
      <c r="N26" s="17">
        <v>3.2549999999999999</v>
      </c>
      <c r="O26" s="18" t="s">
        <v>1293</v>
      </c>
      <c r="P26" s="43">
        <f>IF(E26&lt;'Parameters for scoring'!O$9,1,0)+IF(E26&lt;'Parameters for scoring'!O$11,-1,0)+IF(E26&lt;'Parameters for scoring'!O$8,1,0)+IF(E26&lt;'Parameters for scoring'!O$12,-1,0)+IF(E26&lt;'Parameters for scoring'!O$7,1,0)+IF(E26&lt;'Parameters for scoring'!O$13,-2,0)+IF(E26&gt;'Parameters for scoring'!O$7,-1,0)</f>
        <v>3</v>
      </c>
      <c r="Q26" s="43">
        <f>IF(F26&lt;'Parameters for scoring'!P$9,1,0)+IF(F26&lt;'Parameters for scoring'!P$11,-1,0)+IF(F26&lt;'Parameters for scoring'!P$8,1,0)+IF(F26&lt;'Parameters for scoring'!P$12,-1,0)+IF(F26&lt;'Parameters for scoring'!P$7,1,0)+IF(F26&lt;'Parameters for scoring'!P$12,-2,0)+IF(F26&gt;'Parameters for scoring'!P$7,-1,0)</f>
        <v>3</v>
      </c>
      <c r="R26" s="43">
        <f>IF(G26='Parameters for scoring'!$U$8,3,0)+IF(G26='Parameters for scoring'!$U$7,2,0)+IF(G26='Parameters for scoring'!$U$10, 1,0)+IF(G26='Parameters for scoring'!$U$9,2,0)+IF(G26='Parameters for scoring'!$U$6,1,0)+IF(G26&gt;'Parameters for scoring'!$U$6,-1,0)+IF(G26&lt;'Parameters for scoring'!$U$10,-1,0)</f>
        <v>2</v>
      </c>
      <c r="S26" s="43">
        <f>IF(H26='Parameters for scoring'!V$8,3,0)+IF(H26='Parameters for scoring'!V$7,2,0)+IF(H26='Parameters for scoring'!V$9,2,0)+IF(H26='Parameters for scoring'!V$6,1,0)+IF(H26='Parameters for scoring'!V$10,1,0)+IF(H26&gt;'Parameters for scoring'!V$6,-1,0)</f>
        <v>-1</v>
      </c>
      <c r="T26" s="43">
        <f>IF(I26='Parameters for scoring'!W$8,3,0)+IF(I26='Parameters for scoring'!W$7,2,0)+IF(I26='Parameters for scoring'!W$6,1,0)+IF(I26&gt;'Parameters for scoring'!W$6,-1,0)</f>
        <v>2</v>
      </c>
      <c r="U26" s="43">
        <f>IF(J26&lt;'Parameters for scoring'!Q$9,1,0)+IF(J26&lt;'Parameters for scoring'!Q$11,-1,0)+IF(J26&lt;'Parameters for scoring'!Q$8,1,0)+IF(J26&lt;'Parameters for scoring'!Q$11,-1,0)+IF(J26&lt;'Parameters for scoring'!Q$7,1,0)+IF(J26&lt;'Parameters for scoring'!Q$11,-2,0)+IF(J26&gt;'Parameters for scoring'!Q$7,-1,0)</f>
        <v>3</v>
      </c>
      <c r="V26" s="43">
        <f t="shared" si="0"/>
        <v>3</v>
      </c>
      <c r="W26" s="43">
        <f>IF(L26&lt;'Parameters for scoring'!R$9,1,0)+IF(L26&lt;'Parameters for scoring'!R$11,-1,0)+IF(L26&lt;'Parameters for scoring'!R$8,1,0)+IF(L26&lt;'Parameters for scoring'!R$12,-1,0)+IF(L26&lt;'Parameters for scoring'!R$7,1,0)+IF(L26&lt;'Parameters for scoring'!R$13,-2,0)+IF(L26&gt;'Parameters for scoring'!R$7,-1,0)</f>
        <v>3</v>
      </c>
      <c r="X26" s="43">
        <f>IF(M26&lt;'Parameters for scoring'!S$9,1,0)+IF(M26&lt;'Parameters for scoring'!S$11,-1,0)+IF(M26&lt;'Parameters for scoring'!S$8,1,0)+IF(M26&lt;'Parameters for scoring'!S$12,-1,0)+IF(M26&lt;'Parameters for scoring'!S$7,1,0)+IF(M26&lt;'Parameters for scoring'!S$13,-2,0)+IF(M26&gt;'Parameters for scoring'!S$7,-1,0)</f>
        <v>3</v>
      </c>
      <c r="Y26" s="43">
        <f>IF(N26&lt;'Parameters for scoring'!T$9,1,0)+IF(N26&lt;'Parameters for scoring'!T$11,-1,0)+IF(N26&lt;'Parameters for scoring'!T$8,1,0)+IF(N26&lt;'Parameters for scoring'!T$12,-1,0)+IF(N26&lt;'Parameters for scoring'!T$7,1,0)+IF(N26&lt;'Parameters for scoring'!T$13,-2,0)+IF(N26&gt;'Parameters for scoring'!T$7,-1,0)</f>
        <v>3</v>
      </c>
      <c r="Z26" s="43">
        <f t="shared" si="1"/>
        <v>15</v>
      </c>
      <c r="AA26" s="44" t="s">
        <v>1626</v>
      </c>
      <c r="AB26" s="48" t="s">
        <v>1627</v>
      </c>
    </row>
    <row r="27" spans="1:28" x14ac:dyDescent="0.25">
      <c r="A27" s="46" t="str">
        <f>HYPERLINK("Structures\MMV008138.png","MMV008138")</f>
        <v>MMV008138</v>
      </c>
      <c r="B27" s="45" t="s">
        <v>149</v>
      </c>
      <c r="C27" s="42" t="s">
        <v>150</v>
      </c>
      <c r="D27" s="16" t="s">
        <v>151</v>
      </c>
      <c r="E27" s="18">
        <v>361.22199999999998</v>
      </c>
      <c r="F27" s="15">
        <v>0.39473684210526316</v>
      </c>
      <c r="G27" s="16">
        <v>2</v>
      </c>
      <c r="H27" s="16">
        <v>2</v>
      </c>
      <c r="I27" s="16">
        <v>2</v>
      </c>
      <c r="J27" s="16">
        <v>72.53</v>
      </c>
      <c r="K27" s="16">
        <v>0</v>
      </c>
      <c r="L27" s="41">
        <v>1.59</v>
      </c>
      <c r="M27" s="17">
        <v>-4.93</v>
      </c>
      <c r="N27" s="17">
        <v>2.625</v>
      </c>
      <c r="O27" s="18" t="s">
        <v>148</v>
      </c>
      <c r="P27" s="43">
        <f>IF(E27&lt;'Parameters for scoring'!O$9,1,0)+IF(E27&lt;'Parameters for scoring'!O$11,-1,0)+IF(E27&lt;'Parameters for scoring'!O$8,1,0)+IF(E27&lt;'Parameters for scoring'!O$12,-1,0)+IF(E27&lt;'Parameters for scoring'!O$7,1,0)+IF(E27&lt;'Parameters for scoring'!O$13,-2,0)+IF(E27&gt;'Parameters for scoring'!O$7,-1,0)</f>
        <v>3</v>
      </c>
      <c r="Q27" s="43">
        <f>IF(F27&lt;'Parameters for scoring'!P$9,1,0)+IF(F27&lt;'Parameters for scoring'!P$11,-1,0)+IF(F27&lt;'Parameters for scoring'!P$8,1,0)+IF(F27&lt;'Parameters for scoring'!P$12,-1,0)+IF(F27&lt;'Parameters for scoring'!P$7,1,0)+IF(F27&lt;'Parameters for scoring'!P$12,-2,0)+IF(F27&gt;'Parameters for scoring'!P$7,-1,0)</f>
        <v>2</v>
      </c>
      <c r="R27" s="43">
        <f>IF(G27='Parameters for scoring'!$U$8,3,0)+IF(G27='Parameters for scoring'!$U$7,2,0)+IF(G27='Parameters for scoring'!$U$10, 1,0)+IF(G27='Parameters for scoring'!$U$9,2,0)+IF(G27='Parameters for scoring'!$U$6,1,0)+IF(G27&gt;'Parameters for scoring'!$U$6,-1,0)+IF(G27&lt;'Parameters for scoring'!$U$10,-1,0)</f>
        <v>-1</v>
      </c>
      <c r="S27" s="43">
        <f>IF(H27='Parameters for scoring'!V$8,3,0)+IF(H27='Parameters for scoring'!V$7,2,0)+IF(H27='Parameters for scoring'!V$9,2,0)+IF(H27='Parameters for scoring'!V$6,1,0)+IF(H27='Parameters for scoring'!V$10,1,0)+IF(H27&gt;'Parameters for scoring'!V$6,-1,0)</f>
        <v>3</v>
      </c>
      <c r="T27" s="43">
        <f>IF(I27='Parameters for scoring'!W$8,3,0)+IF(I27='Parameters for scoring'!W$7,2,0)+IF(I27='Parameters for scoring'!W$6,1,0)+IF(I27&gt;'Parameters for scoring'!W$6,-1,0)</f>
        <v>1</v>
      </c>
      <c r="U27" s="43">
        <f>IF(J27&lt;'Parameters for scoring'!Q$9,1,0)+IF(J27&lt;'Parameters for scoring'!Q$11,-1,0)+IF(J27&lt;'Parameters for scoring'!Q$8,1,0)+IF(J27&lt;'Parameters for scoring'!Q$11,-1,0)+IF(J27&lt;'Parameters for scoring'!Q$7,1,0)+IF(J27&lt;'Parameters for scoring'!Q$11,-2,0)+IF(J27&gt;'Parameters for scoring'!Q$7,-1,0)</f>
        <v>3</v>
      </c>
      <c r="V27" s="43">
        <f t="shared" si="0"/>
        <v>3</v>
      </c>
      <c r="W27" s="43">
        <f>IF(L27&lt;'Parameters for scoring'!R$9,1,0)+IF(L27&lt;'Parameters for scoring'!R$11,-1,0)+IF(L27&lt;'Parameters for scoring'!R$8,1,0)+IF(L27&lt;'Parameters for scoring'!R$12,-1,0)+IF(L27&lt;'Parameters for scoring'!R$7,1,0)+IF(L27&lt;'Parameters for scoring'!R$13,-2,0)+IF(L27&gt;'Parameters for scoring'!R$7,-1,0)</f>
        <v>3</v>
      </c>
      <c r="X27" s="43">
        <f>IF(M27&lt;'Parameters for scoring'!S$9,1,0)+IF(M27&lt;'Parameters for scoring'!S$11,-1,0)+IF(M27&lt;'Parameters for scoring'!S$8,1,0)+IF(M27&lt;'Parameters for scoring'!S$12,-1,0)+IF(M27&lt;'Parameters for scoring'!S$7,1,0)+IF(M27&lt;'Parameters for scoring'!S$13,-2,0)+IF(M27&gt;'Parameters for scoring'!S$7,-1,0)</f>
        <v>3</v>
      </c>
      <c r="Y27" s="43">
        <f>IF(N27&lt;'Parameters for scoring'!T$9,1,0)+IF(N27&lt;'Parameters for scoring'!T$11,-1,0)+IF(N27&lt;'Parameters for scoring'!T$8,1,0)+IF(N27&lt;'Parameters for scoring'!T$12,-1,0)+IF(N27&lt;'Parameters for scoring'!T$7,1,0)+IF(N27&lt;'Parameters for scoring'!T$13,-2,0)+IF(N27&gt;'Parameters for scoring'!T$7,-1,0)</f>
        <v>3</v>
      </c>
      <c r="Z27" s="43">
        <f t="shared" si="1"/>
        <v>14.5</v>
      </c>
      <c r="AA27" s="44" t="s">
        <v>1626</v>
      </c>
      <c r="AB27" s="48" t="s">
        <v>1627</v>
      </c>
    </row>
    <row r="28" spans="1:28" x14ac:dyDescent="0.25">
      <c r="A28" s="46" t="str">
        <f>HYPERLINK("Structures\MMV665980.png","MMV665980")</f>
        <v>MMV665980</v>
      </c>
      <c r="B28" s="45" t="s">
        <v>1017</v>
      </c>
      <c r="C28" s="42" t="s">
        <v>1018</v>
      </c>
      <c r="D28" s="18" t="s">
        <v>1019</v>
      </c>
      <c r="E28" s="18">
        <v>332.50299999999999</v>
      </c>
      <c r="F28" s="15">
        <v>0.11764705882352941</v>
      </c>
      <c r="G28" s="18">
        <v>3</v>
      </c>
      <c r="H28" s="18">
        <v>1</v>
      </c>
      <c r="I28" s="18">
        <v>3</v>
      </c>
      <c r="J28" s="18">
        <v>44.29</v>
      </c>
      <c r="K28" s="18">
        <v>0</v>
      </c>
      <c r="L28" s="40">
        <v>4.59</v>
      </c>
      <c r="M28" s="17">
        <v>-4.8600000000000003</v>
      </c>
      <c r="N28" s="17">
        <v>4.085</v>
      </c>
      <c r="O28" s="18" t="s">
        <v>1016</v>
      </c>
      <c r="P28" s="43">
        <f>IF(E28&lt;'Parameters for scoring'!O$9,1,0)+IF(E28&lt;'Parameters for scoring'!O$11,-1,0)+IF(E28&lt;'Parameters for scoring'!O$8,1,0)+IF(E28&lt;'Parameters for scoring'!O$12,-1,0)+IF(E28&lt;'Parameters for scoring'!O$7,1,0)+IF(E28&lt;'Parameters for scoring'!O$13,-2,0)+IF(E28&gt;'Parameters for scoring'!O$7,-1,0)</f>
        <v>3</v>
      </c>
      <c r="Q28" s="43">
        <f>IF(F28&lt;'Parameters for scoring'!P$9,1,0)+IF(F28&lt;'Parameters for scoring'!P$11,-1,0)+IF(F28&lt;'Parameters for scoring'!P$8,1,0)+IF(F28&lt;'Parameters for scoring'!P$12,-1,0)+IF(F28&lt;'Parameters for scoring'!P$7,1,0)+IF(F28&lt;'Parameters for scoring'!P$12,-2,0)+IF(F28&gt;'Parameters for scoring'!P$7,-1,0)</f>
        <v>2</v>
      </c>
      <c r="R28" s="43">
        <f>IF(G28='Parameters for scoring'!$U$8,3,0)+IF(G28='Parameters for scoring'!$U$7,2,0)+IF(G28='Parameters for scoring'!$U$10, 1,0)+IF(G28='Parameters for scoring'!$U$9,2,0)+IF(G28='Parameters for scoring'!$U$6,1,0)+IF(G28&gt;'Parameters for scoring'!$U$6,-1,0)+IF(G28&lt;'Parameters for scoring'!$U$10,-1,0)</f>
        <v>1</v>
      </c>
      <c r="S28" s="43">
        <f>IF(H28='Parameters for scoring'!V$8,3,0)+IF(H28='Parameters for scoring'!V$7,2,0)+IF(H28='Parameters for scoring'!V$9,2,0)+IF(H28='Parameters for scoring'!V$6,1,0)+IF(H28='Parameters for scoring'!V$10,1,0)+IF(H28&gt;'Parameters for scoring'!V$6,-1,0)</f>
        <v>2</v>
      </c>
      <c r="T28" s="43">
        <f>IF(I28='Parameters for scoring'!W$8,3,0)+IF(I28='Parameters for scoring'!W$7,2,0)+IF(I28='Parameters for scoring'!W$6,1,0)+IF(I28&gt;'Parameters for scoring'!W$6,-1,0)</f>
        <v>-1</v>
      </c>
      <c r="U28" s="43">
        <f>IF(J28&lt;'Parameters for scoring'!Q$9,1,0)+IF(J28&lt;'Parameters for scoring'!Q$11,-1,0)+IF(J28&lt;'Parameters for scoring'!Q$8,1,0)+IF(J28&lt;'Parameters for scoring'!Q$11,-1,0)+IF(J28&lt;'Parameters for scoring'!Q$7,1,0)+IF(J28&lt;'Parameters for scoring'!Q$11,-2,0)+IF(J28&gt;'Parameters for scoring'!Q$7,-1,0)</f>
        <v>3</v>
      </c>
      <c r="V28" s="43">
        <f t="shared" si="0"/>
        <v>3</v>
      </c>
      <c r="W28" s="43">
        <f>IF(L28&lt;'Parameters for scoring'!R$9,1,0)+IF(L28&lt;'Parameters for scoring'!R$11,-1,0)+IF(L28&lt;'Parameters for scoring'!R$8,1,0)+IF(L28&lt;'Parameters for scoring'!R$12,-1,0)+IF(L28&lt;'Parameters for scoring'!R$7,1,0)+IF(L28&lt;'Parameters for scoring'!R$13,-2,0)+IF(L28&gt;'Parameters for scoring'!R$7,-1,0)</f>
        <v>3</v>
      </c>
      <c r="X28" s="43">
        <f>IF(M28&lt;'Parameters for scoring'!S$9,1,0)+IF(M28&lt;'Parameters for scoring'!S$11,-1,0)+IF(M28&lt;'Parameters for scoring'!S$8,1,0)+IF(M28&lt;'Parameters for scoring'!S$12,-1,0)+IF(M28&lt;'Parameters for scoring'!S$7,1,0)+IF(M28&lt;'Parameters for scoring'!S$13,-2,0)+IF(M28&gt;'Parameters for scoring'!S$7,-1,0)</f>
        <v>3</v>
      </c>
      <c r="Y28" s="43">
        <f>IF(N28&lt;'Parameters for scoring'!T$9,1,0)+IF(N28&lt;'Parameters for scoring'!T$11,-1,0)+IF(N28&lt;'Parameters for scoring'!T$8,1,0)+IF(N28&lt;'Parameters for scoring'!T$12,-1,0)+IF(N28&lt;'Parameters for scoring'!T$7,1,0)+IF(N28&lt;'Parameters for scoring'!T$13,-2,0)+IF(N28&gt;'Parameters for scoring'!T$7,-1,0)</f>
        <v>3</v>
      </c>
      <c r="Z28" s="43">
        <f t="shared" si="1"/>
        <v>14</v>
      </c>
      <c r="AA28" s="44" t="s">
        <v>1626</v>
      </c>
      <c r="AB28" s="48" t="s">
        <v>1627</v>
      </c>
    </row>
    <row r="29" spans="1:28" x14ac:dyDescent="0.25">
      <c r="A29" s="46" t="str">
        <f>HYPERLINK("Structures\MMV009127.png","MMV009127")</f>
        <v>MMV009127</v>
      </c>
      <c r="B29" s="45" t="s">
        <v>1117</v>
      </c>
      <c r="C29" s="42" t="s">
        <v>1118</v>
      </c>
      <c r="D29" s="18" t="s">
        <v>1119</v>
      </c>
      <c r="E29" s="18">
        <v>406.49700000000001</v>
      </c>
      <c r="F29" s="15">
        <v>0.37254901960784315</v>
      </c>
      <c r="G29" s="18">
        <v>3</v>
      </c>
      <c r="H29" s="18">
        <v>3</v>
      </c>
      <c r="I29" s="18">
        <v>1</v>
      </c>
      <c r="J29" s="18">
        <v>66.69</v>
      </c>
      <c r="K29" s="18">
        <v>0</v>
      </c>
      <c r="L29" s="40">
        <v>3.44</v>
      </c>
      <c r="M29" s="17">
        <v>-5.09</v>
      </c>
      <c r="N29" s="17">
        <v>4.875</v>
      </c>
      <c r="O29" s="18" t="s">
        <v>1116</v>
      </c>
      <c r="P29" s="43">
        <f>IF(E29&lt;'Parameters for scoring'!O$9,1,0)+IF(E29&lt;'Parameters for scoring'!O$11,-1,0)+IF(E29&lt;'Parameters for scoring'!O$8,1,0)+IF(E29&lt;'Parameters for scoring'!O$12,-1,0)+IF(E29&lt;'Parameters for scoring'!O$7,1,0)+IF(E29&lt;'Parameters for scoring'!O$13,-2,0)+IF(E29&gt;'Parameters for scoring'!O$7,-1,0)</f>
        <v>2</v>
      </c>
      <c r="Q29" s="43">
        <f>IF(F29&lt;'Parameters for scoring'!P$9,1,0)+IF(F29&lt;'Parameters for scoring'!P$11,-1,0)+IF(F29&lt;'Parameters for scoring'!P$8,1,0)+IF(F29&lt;'Parameters for scoring'!P$12,-1,0)+IF(F29&lt;'Parameters for scoring'!P$7,1,0)+IF(F29&lt;'Parameters for scoring'!P$12,-2,0)+IF(F29&gt;'Parameters for scoring'!P$7,-1,0)</f>
        <v>2</v>
      </c>
      <c r="R29" s="43">
        <f>IF(G29='Parameters for scoring'!$U$8,3,0)+IF(G29='Parameters for scoring'!$U$7,2,0)+IF(G29='Parameters for scoring'!$U$10, 1,0)+IF(G29='Parameters for scoring'!$U$9,2,0)+IF(G29='Parameters for scoring'!$U$6,1,0)+IF(G29&gt;'Parameters for scoring'!$U$6,-1,0)+IF(G29&lt;'Parameters for scoring'!$U$10,-1,0)</f>
        <v>1</v>
      </c>
      <c r="S29" s="43">
        <f>IF(H29='Parameters for scoring'!V$8,3,0)+IF(H29='Parameters for scoring'!V$7,2,0)+IF(H29='Parameters for scoring'!V$9,2,0)+IF(H29='Parameters for scoring'!V$6,1,0)+IF(H29='Parameters for scoring'!V$10,1,0)+IF(H29&gt;'Parameters for scoring'!V$6,-1,0)</f>
        <v>2</v>
      </c>
      <c r="T29" s="43">
        <f>IF(I29='Parameters for scoring'!W$8,3,0)+IF(I29='Parameters for scoring'!W$7,2,0)+IF(I29='Parameters for scoring'!W$6,1,0)+IF(I29&gt;'Parameters for scoring'!W$6,-1,0)</f>
        <v>2</v>
      </c>
      <c r="U29" s="43">
        <f>IF(J29&lt;'Parameters for scoring'!Q$9,1,0)+IF(J29&lt;'Parameters for scoring'!Q$11,-1,0)+IF(J29&lt;'Parameters for scoring'!Q$8,1,0)+IF(J29&lt;'Parameters for scoring'!Q$11,-1,0)+IF(J29&lt;'Parameters for scoring'!Q$7,1,0)+IF(J29&lt;'Parameters for scoring'!Q$11,-2,0)+IF(J29&gt;'Parameters for scoring'!Q$7,-1,0)</f>
        <v>3</v>
      </c>
      <c r="V29" s="43">
        <f t="shared" si="0"/>
        <v>3</v>
      </c>
      <c r="W29" s="43">
        <f>IF(L29&lt;'Parameters for scoring'!R$9,1,0)+IF(L29&lt;'Parameters for scoring'!R$11,-1,0)+IF(L29&lt;'Parameters for scoring'!R$8,1,0)+IF(L29&lt;'Parameters for scoring'!R$12,-1,0)+IF(L29&lt;'Parameters for scoring'!R$7,1,0)+IF(L29&lt;'Parameters for scoring'!R$13,-2,0)+IF(L29&gt;'Parameters for scoring'!R$7,-1,0)</f>
        <v>3</v>
      </c>
      <c r="X29" s="43">
        <f>IF(M29&lt;'Parameters for scoring'!S$9,1,0)+IF(M29&lt;'Parameters for scoring'!S$11,-1,0)+IF(M29&lt;'Parameters for scoring'!S$8,1,0)+IF(M29&lt;'Parameters for scoring'!S$12,-1,0)+IF(M29&lt;'Parameters for scoring'!S$7,1,0)+IF(M29&lt;'Parameters for scoring'!S$13,-2,0)+IF(M29&gt;'Parameters for scoring'!S$7,-1,0)</f>
        <v>3</v>
      </c>
      <c r="Y29" s="43">
        <f>IF(N29&lt;'Parameters for scoring'!T$9,1,0)+IF(N29&lt;'Parameters for scoring'!T$11,-1,0)+IF(N29&lt;'Parameters for scoring'!T$8,1,0)+IF(N29&lt;'Parameters for scoring'!T$12,-1,0)+IF(N29&lt;'Parameters for scoring'!T$7,1,0)+IF(N29&lt;'Parameters for scoring'!T$13,-2,0)+IF(N29&gt;'Parameters for scoring'!T$7,-1,0)</f>
        <v>2</v>
      </c>
      <c r="Z29" s="43">
        <f t="shared" si="1"/>
        <v>14</v>
      </c>
      <c r="AA29" s="44" t="s">
        <v>1626</v>
      </c>
      <c r="AB29" s="48" t="s">
        <v>1627</v>
      </c>
    </row>
    <row r="30" spans="1:28" x14ac:dyDescent="0.25">
      <c r="A30" s="46" t="str">
        <f>HYPERLINK("Structures\MMV001241.png","MMV001241")</f>
        <v>MMV001241</v>
      </c>
      <c r="B30" s="45" t="s">
        <v>1061</v>
      </c>
      <c r="C30" s="42" t="s">
        <v>1062</v>
      </c>
      <c r="D30" s="18" t="s">
        <v>1063</v>
      </c>
      <c r="E30" s="18">
        <v>414.48</v>
      </c>
      <c r="F30" s="15">
        <v>0.4375</v>
      </c>
      <c r="G30" s="18">
        <v>5</v>
      </c>
      <c r="H30" s="18">
        <v>5</v>
      </c>
      <c r="I30" s="18">
        <v>0</v>
      </c>
      <c r="J30" s="18">
        <v>79.11</v>
      </c>
      <c r="K30" s="18">
        <v>0</v>
      </c>
      <c r="L30" s="40">
        <v>4.47</v>
      </c>
      <c r="M30" s="17">
        <v>-4.8499999999999996</v>
      </c>
      <c r="N30" s="17">
        <v>3.75</v>
      </c>
      <c r="O30" s="18" t="s">
        <v>1060</v>
      </c>
      <c r="P30" s="43">
        <f>IF(E30&lt;'Parameters for scoring'!O$9,1,0)+IF(E30&lt;'Parameters for scoring'!O$11,-1,0)+IF(E30&lt;'Parameters for scoring'!O$8,1,0)+IF(E30&lt;'Parameters for scoring'!O$12,-1,0)+IF(E30&lt;'Parameters for scoring'!O$7,1,0)+IF(E30&lt;'Parameters for scoring'!O$13,-2,0)+IF(E30&gt;'Parameters for scoring'!O$7,-1,0)</f>
        <v>2</v>
      </c>
      <c r="Q30" s="43">
        <f>IF(F30&lt;'Parameters for scoring'!P$9,1,0)+IF(F30&lt;'Parameters for scoring'!P$11,-1,0)+IF(F30&lt;'Parameters for scoring'!P$8,1,0)+IF(F30&lt;'Parameters for scoring'!P$12,-1,0)+IF(F30&lt;'Parameters for scoring'!P$7,1,0)+IF(F30&lt;'Parameters for scoring'!P$12,-2,0)+IF(F30&gt;'Parameters for scoring'!P$7,-1,0)</f>
        <v>2</v>
      </c>
      <c r="R30" s="43">
        <f>IF(G30='Parameters for scoring'!$U$8,3,0)+IF(G30='Parameters for scoring'!$U$7,2,0)+IF(G30='Parameters for scoring'!$U$10, 1,0)+IF(G30='Parameters for scoring'!$U$9,2,0)+IF(G30='Parameters for scoring'!$U$6,1,0)+IF(G30&gt;'Parameters for scoring'!$U$6,-1,0)+IF(G30&lt;'Parameters for scoring'!$U$10,-1,0)</f>
        <v>3</v>
      </c>
      <c r="S30" s="43">
        <f>IF(H30='Parameters for scoring'!V$8,3,0)+IF(H30='Parameters for scoring'!V$7,2,0)+IF(H30='Parameters for scoring'!V$9,2,0)+IF(H30='Parameters for scoring'!V$6,1,0)+IF(H30='Parameters for scoring'!V$10,1,0)+IF(H30&gt;'Parameters for scoring'!V$6,-1,0)</f>
        <v>-1</v>
      </c>
      <c r="T30" s="43">
        <f>IF(I30='Parameters for scoring'!W$8,3,0)+IF(I30='Parameters for scoring'!W$7,2,0)+IF(I30='Parameters for scoring'!W$6,1,0)+IF(I30&gt;'Parameters for scoring'!W$6,-1,0)</f>
        <v>3</v>
      </c>
      <c r="U30" s="43">
        <f>IF(J30&lt;'Parameters for scoring'!Q$9,1,0)+IF(J30&lt;'Parameters for scoring'!Q$11,-1,0)+IF(J30&lt;'Parameters for scoring'!Q$8,1,0)+IF(J30&lt;'Parameters for scoring'!Q$11,-1,0)+IF(J30&lt;'Parameters for scoring'!Q$7,1,0)+IF(J30&lt;'Parameters for scoring'!Q$11,-2,0)+IF(J30&gt;'Parameters for scoring'!Q$7,-1,0)</f>
        <v>3</v>
      </c>
      <c r="V30" s="43">
        <f t="shared" si="0"/>
        <v>3</v>
      </c>
      <c r="W30" s="43">
        <f>IF(L30&lt;'Parameters for scoring'!R$9,1,0)+IF(L30&lt;'Parameters for scoring'!R$11,-1,0)+IF(L30&lt;'Parameters for scoring'!R$8,1,0)+IF(L30&lt;'Parameters for scoring'!R$12,-1,0)+IF(L30&lt;'Parameters for scoring'!R$7,1,0)+IF(L30&lt;'Parameters for scoring'!R$13,-2,0)+IF(L30&gt;'Parameters for scoring'!R$7,-1,0)</f>
        <v>3</v>
      </c>
      <c r="X30" s="43">
        <f>IF(M30&lt;'Parameters for scoring'!S$9,1,0)+IF(M30&lt;'Parameters for scoring'!S$11,-1,0)+IF(M30&lt;'Parameters for scoring'!S$8,1,0)+IF(M30&lt;'Parameters for scoring'!S$12,-1,0)+IF(M30&lt;'Parameters for scoring'!S$7,1,0)+IF(M30&lt;'Parameters for scoring'!S$13,-2,0)+IF(M30&gt;'Parameters for scoring'!S$7,-1,0)</f>
        <v>3</v>
      </c>
      <c r="Y30" s="43">
        <f>IF(N30&lt;'Parameters for scoring'!T$9,1,0)+IF(N30&lt;'Parameters for scoring'!T$11,-1,0)+IF(N30&lt;'Parameters for scoring'!T$8,1,0)+IF(N30&lt;'Parameters for scoring'!T$12,-1,0)+IF(N30&lt;'Parameters for scoring'!T$7,1,0)+IF(N30&lt;'Parameters for scoring'!T$13,-2,0)+IF(N30&gt;'Parameters for scoring'!T$7,-1,0)</f>
        <v>3</v>
      </c>
      <c r="Z30" s="43">
        <f t="shared" si="1"/>
        <v>15</v>
      </c>
      <c r="AA30" s="44" t="s">
        <v>1626</v>
      </c>
      <c r="AB30" s="48" t="s">
        <v>1627</v>
      </c>
    </row>
    <row r="31" spans="1:28" x14ac:dyDescent="0.25">
      <c r="A31" s="46" t="str">
        <f>HYPERLINK("Structures\MMV000304.png","MMV000304")</f>
        <v>MMV000304</v>
      </c>
      <c r="B31" s="45" t="s">
        <v>1137</v>
      </c>
      <c r="C31" s="42" t="s">
        <v>1138</v>
      </c>
      <c r="D31" s="18" t="s">
        <v>1139</v>
      </c>
      <c r="E31" s="18">
        <v>314.38040000000001</v>
      </c>
      <c r="F31" s="15">
        <v>0.47619047619047616</v>
      </c>
      <c r="G31" s="18">
        <v>4</v>
      </c>
      <c r="H31" s="18">
        <v>2</v>
      </c>
      <c r="I31" s="18">
        <v>2</v>
      </c>
      <c r="J31" s="18">
        <v>35.4</v>
      </c>
      <c r="K31" s="18">
        <v>1</v>
      </c>
      <c r="L31" s="40">
        <v>4.1100000000000003</v>
      </c>
      <c r="M31" s="17">
        <v>-5.3</v>
      </c>
      <c r="N31" s="17">
        <v>5.5500000000000007</v>
      </c>
      <c r="O31" s="18" t="s">
        <v>1136</v>
      </c>
      <c r="P31" s="43">
        <f>IF(E31&lt;'Parameters for scoring'!O$9,1,0)+IF(E31&lt;'Parameters for scoring'!O$11,-1,0)+IF(E31&lt;'Parameters for scoring'!O$8,1,0)+IF(E31&lt;'Parameters for scoring'!O$12,-1,0)+IF(E31&lt;'Parameters for scoring'!O$7,1,0)+IF(E31&lt;'Parameters for scoring'!O$13,-2,0)+IF(E31&gt;'Parameters for scoring'!O$7,-1,0)</f>
        <v>3</v>
      </c>
      <c r="Q31" s="43">
        <f>IF(F31&lt;'Parameters for scoring'!P$9,1,0)+IF(F31&lt;'Parameters for scoring'!P$11,-1,0)+IF(F31&lt;'Parameters for scoring'!P$8,1,0)+IF(F31&lt;'Parameters for scoring'!P$12,-1,0)+IF(F31&lt;'Parameters for scoring'!P$7,1,0)+IF(F31&lt;'Parameters for scoring'!P$12,-2,0)+IF(F31&gt;'Parameters for scoring'!P$7,-1,0)</f>
        <v>2</v>
      </c>
      <c r="R31" s="43">
        <f>IF(G31='Parameters for scoring'!$U$8,3,0)+IF(G31='Parameters for scoring'!$U$7,2,0)+IF(G31='Parameters for scoring'!$U$10, 1,0)+IF(G31='Parameters for scoring'!$U$9,2,0)+IF(G31='Parameters for scoring'!$U$6,1,0)+IF(G31&gt;'Parameters for scoring'!$U$6,-1,0)+IF(G31&lt;'Parameters for scoring'!$U$10,-1,0)</f>
        <v>2</v>
      </c>
      <c r="S31" s="43">
        <f>IF(H31='Parameters for scoring'!V$8,3,0)+IF(H31='Parameters for scoring'!V$7,2,0)+IF(H31='Parameters for scoring'!V$9,2,0)+IF(H31='Parameters for scoring'!V$6,1,0)+IF(H31='Parameters for scoring'!V$10,1,0)+IF(H31&gt;'Parameters for scoring'!V$6,-1,0)</f>
        <v>3</v>
      </c>
      <c r="T31" s="43">
        <f>IF(I31='Parameters for scoring'!W$8,3,0)+IF(I31='Parameters for scoring'!W$7,2,0)+IF(I31='Parameters for scoring'!W$6,1,0)+IF(I31&gt;'Parameters for scoring'!W$6,-1,0)</f>
        <v>1</v>
      </c>
      <c r="U31" s="43">
        <f>IF(J31&lt;'Parameters for scoring'!Q$9,1,0)+IF(J31&lt;'Parameters for scoring'!Q$11,-1,0)+IF(J31&lt;'Parameters for scoring'!Q$8,1,0)+IF(J31&lt;'Parameters for scoring'!Q$11,-1,0)+IF(J31&lt;'Parameters for scoring'!Q$7,1,0)+IF(J31&lt;'Parameters for scoring'!Q$11,-2,0)+IF(J31&gt;'Parameters for scoring'!Q$7,-1,0)</f>
        <v>3</v>
      </c>
      <c r="V31" s="43">
        <f t="shared" si="0"/>
        <v>-2</v>
      </c>
      <c r="W31" s="43">
        <f>IF(L31&lt;'Parameters for scoring'!R$9,1,0)+IF(L31&lt;'Parameters for scoring'!R$11,-1,0)+IF(L31&lt;'Parameters for scoring'!R$8,1,0)+IF(L31&lt;'Parameters for scoring'!R$12,-1,0)+IF(L31&lt;'Parameters for scoring'!R$7,1,0)+IF(L31&lt;'Parameters for scoring'!R$13,-2,0)+IF(L31&gt;'Parameters for scoring'!R$7,-1,0)</f>
        <v>3</v>
      </c>
      <c r="X31" s="43">
        <f>IF(M31&lt;'Parameters for scoring'!S$9,1,0)+IF(M31&lt;'Parameters for scoring'!S$11,-1,0)+IF(M31&lt;'Parameters for scoring'!S$8,1,0)+IF(M31&lt;'Parameters for scoring'!S$12,-1,0)+IF(M31&lt;'Parameters for scoring'!S$7,1,0)+IF(M31&lt;'Parameters for scoring'!S$13,-2,0)+IF(M31&gt;'Parameters for scoring'!S$7,-1,0)</f>
        <v>2</v>
      </c>
      <c r="Y31" s="43">
        <f>IF(N31&lt;'Parameters for scoring'!T$9,1,0)+IF(N31&lt;'Parameters for scoring'!T$11,-1,0)+IF(N31&lt;'Parameters for scoring'!T$8,1,0)+IF(N31&lt;'Parameters for scoring'!T$12,-1,0)+IF(N31&lt;'Parameters for scoring'!T$7,1,0)+IF(N31&lt;'Parameters for scoring'!T$13,-2,0)+IF(N31&gt;'Parameters for scoring'!T$7,-1,0)</f>
        <v>2</v>
      </c>
      <c r="Z31" s="43">
        <f t="shared" si="1"/>
        <v>9.5</v>
      </c>
      <c r="AA31" s="44" t="s">
        <v>1626</v>
      </c>
      <c r="AB31" s="48" t="s">
        <v>1627</v>
      </c>
    </row>
    <row r="32" spans="1:28" x14ac:dyDescent="0.25">
      <c r="A32" s="46" t="str">
        <f>HYPERLINK("Structures\MMV019741.png","MMV019741")</f>
        <v>MMV019741</v>
      </c>
      <c r="B32" s="45" t="s">
        <v>1181</v>
      </c>
      <c r="C32" s="42" t="s">
        <v>1182</v>
      </c>
      <c r="D32" s="18" t="s">
        <v>1183</v>
      </c>
      <c r="E32" s="18">
        <v>458.61799999999999</v>
      </c>
      <c r="F32" s="15">
        <v>0.31746031746031744</v>
      </c>
      <c r="G32" s="18">
        <v>6</v>
      </c>
      <c r="H32" s="18">
        <v>3</v>
      </c>
      <c r="I32" s="18">
        <v>1</v>
      </c>
      <c r="J32" s="18">
        <v>50.16</v>
      </c>
      <c r="K32" s="18">
        <v>0</v>
      </c>
      <c r="L32" s="40">
        <v>6.14</v>
      </c>
      <c r="M32" s="17">
        <v>-4.53</v>
      </c>
      <c r="N32" s="17">
        <v>5.1850000000000005</v>
      </c>
      <c r="O32" s="18" t="s">
        <v>1180</v>
      </c>
      <c r="P32" s="43">
        <f>IF(E32&lt;'Parameters for scoring'!O$9,1,0)+IF(E32&lt;'Parameters for scoring'!O$11,-1,0)+IF(E32&lt;'Parameters for scoring'!O$8,1,0)+IF(E32&lt;'Parameters for scoring'!O$12,-1,0)+IF(E32&lt;'Parameters for scoring'!O$7,1,0)+IF(E32&lt;'Parameters for scoring'!O$13,-2,0)+IF(E32&gt;'Parameters for scoring'!O$7,-1,0)</f>
        <v>2</v>
      </c>
      <c r="Q32" s="43">
        <f>IF(F32&lt;'Parameters for scoring'!P$9,1,0)+IF(F32&lt;'Parameters for scoring'!P$11,-1,0)+IF(F32&lt;'Parameters for scoring'!P$8,1,0)+IF(F32&lt;'Parameters for scoring'!P$12,-1,0)+IF(F32&lt;'Parameters for scoring'!P$7,1,0)+IF(F32&lt;'Parameters for scoring'!P$12,-2,0)+IF(F32&gt;'Parameters for scoring'!P$7,-1,0)</f>
        <v>3</v>
      </c>
      <c r="R32" s="43">
        <f>IF(G32='Parameters for scoring'!$U$8,3,0)+IF(G32='Parameters for scoring'!$U$7,2,0)+IF(G32='Parameters for scoring'!$U$10, 1,0)+IF(G32='Parameters for scoring'!$U$9,2,0)+IF(G32='Parameters for scoring'!$U$6,1,0)+IF(G32&gt;'Parameters for scoring'!$U$6,-1,0)+IF(G32&lt;'Parameters for scoring'!$U$10,-1,0)</f>
        <v>2</v>
      </c>
      <c r="S32" s="43">
        <f>IF(H32='Parameters for scoring'!V$8,3,0)+IF(H32='Parameters for scoring'!V$7,2,0)+IF(H32='Parameters for scoring'!V$9,2,0)+IF(H32='Parameters for scoring'!V$6,1,0)+IF(H32='Parameters for scoring'!V$10,1,0)+IF(H32&gt;'Parameters for scoring'!V$6,-1,0)</f>
        <v>2</v>
      </c>
      <c r="T32" s="43">
        <f>IF(I32='Parameters for scoring'!W$8,3,0)+IF(I32='Parameters for scoring'!W$7,2,0)+IF(I32='Parameters for scoring'!W$6,1,0)+IF(I32&gt;'Parameters for scoring'!W$6,-1,0)</f>
        <v>2</v>
      </c>
      <c r="U32" s="43">
        <f>IF(J32&lt;'Parameters for scoring'!Q$9,1,0)+IF(J32&lt;'Parameters for scoring'!Q$11,-1,0)+IF(J32&lt;'Parameters for scoring'!Q$8,1,0)+IF(J32&lt;'Parameters for scoring'!Q$11,-1,0)+IF(J32&lt;'Parameters for scoring'!Q$7,1,0)+IF(J32&lt;'Parameters for scoring'!Q$11,-2,0)+IF(J32&gt;'Parameters for scoring'!Q$7,-1,0)</f>
        <v>3</v>
      </c>
      <c r="V32" s="43">
        <f t="shared" si="0"/>
        <v>3</v>
      </c>
      <c r="W32" s="43">
        <f>IF(L32&lt;'Parameters for scoring'!R$9,1,0)+IF(L32&lt;'Parameters for scoring'!R$11,-1,0)+IF(L32&lt;'Parameters for scoring'!R$8,1,0)+IF(L32&lt;'Parameters for scoring'!R$12,-1,0)+IF(L32&lt;'Parameters for scoring'!R$7,1,0)+IF(L32&lt;'Parameters for scoring'!R$13,-2,0)+IF(L32&gt;'Parameters for scoring'!R$7,-1,0)</f>
        <v>2</v>
      </c>
      <c r="X32" s="43">
        <f>IF(M32&lt;'Parameters for scoring'!S$9,1,0)+IF(M32&lt;'Parameters for scoring'!S$11,-1,0)+IF(M32&lt;'Parameters for scoring'!S$8,1,0)+IF(M32&lt;'Parameters for scoring'!S$12,-1,0)+IF(M32&lt;'Parameters for scoring'!S$7,1,0)+IF(M32&lt;'Parameters for scoring'!S$13,-2,0)+IF(M32&gt;'Parameters for scoring'!S$7,-1,0)</f>
        <v>3</v>
      </c>
      <c r="Y32" s="43">
        <f>IF(N32&lt;'Parameters for scoring'!T$9,1,0)+IF(N32&lt;'Parameters for scoring'!T$11,-1,0)+IF(N32&lt;'Parameters for scoring'!T$8,1,0)+IF(N32&lt;'Parameters for scoring'!T$12,-1,0)+IF(N32&lt;'Parameters for scoring'!T$7,1,0)+IF(N32&lt;'Parameters for scoring'!T$13,-2,0)+IF(N32&gt;'Parameters for scoring'!T$7,-1,0)</f>
        <v>2</v>
      </c>
      <c r="Z32" s="43">
        <f t="shared" si="1"/>
        <v>14.5</v>
      </c>
      <c r="AA32" s="44" t="s">
        <v>1626</v>
      </c>
      <c r="AB32" s="48" t="s">
        <v>1627</v>
      </c>
    </row>
    <row r="33" spans="1:41" x14ac:dyDescent="0.25">
      <c r="A33" s="46" t="str">
        <f>HYPERLINK("Structures\MMV000326.png","MMV000326")</f>
        <v>MMV000326</v>
      </c>
      <c r="B33" s="45" t="s">
        <v>1101</v>
      </c>
      <c r="C33" s="42" t="s">
        <v>1102</v>
      </c>
      <c r="D33" s="18" t="s">
        <v>1103</v>
      </c>
      <c r="E33" s="18">
        <v>316.32029999999997</v>
      </c>
      <c r="F33" s="15">
        <v>0.42105263157894735</v>
      </c>
      <c r="G33" s="18">
        <v>3</v>
      </c>
      <c r="H33" s="18">
        <v>1</v>
      </c>
      <c r="I33" s="18">
        <v>2</v>
      </c>
      <c r="J33" s="18">
        <v>26.17</v>
      </c>
      <c r="K33" s="18">
        <v>1</v>
      </c>
      <c r="L33" s="40">
        <v>4.34</v>
      </c>
      <c r="M33" s="17">
        <v>-5.32</v>
      </c>
      <c r="N33" s="17">
        <v>5.3149999999999995</v>
      </c>
      <c r="O33" s="18" t="s">
        <v>1100</v>
      </c>
      <c r="P33" s="43">
        <f>IF(E33&lt;'Parameters for scoring'!O$9,1,0)+IF(E33&lt;'Parameters for scoring'!O$11,-1,0)+IF(E33&lt;'Parameters for scoring'!O$8,1,0)+IF(E33&lt;'Parameters for scoring'!O$12,-1,0)+IF(E33&lt;'Parameters for scoring'!O$7,1,0)+IF(E33&lt;'Parameters for scoring'!O$13,-2,0)+IF(E33&gt;'Parameters for scoring'!O$7,-1,0)</f>
        <v>3</v>
      </c>
      <c r="Q33" s="43">
        <f>IF(F33&lt;'Parameters for scoring'!P$9,1,0)+IF(F33&lt;'Parameters for scoring'!P$11,-1,0)+IF(F33&lt;'Parameters for scoring'!P$8,1,0)+IF(F33&lt;'Parameters for scoring'!P$12,-1,0)+IF(F33&lt;'Parameters for scoring'!P$7,1,0)+IF(F33&lt;'Parameters for scoring'!P$12,-2,0)+IF(F33&gt;'Parameters for scoring'!P$7,-1,0)</f>
        <v>2</v>
      </c>
      <c r="R33" s="43">
        <f>IF(G33='Parameters for scoring'!$U$8,3,0)+IF(G33='Parameters for scoring'!$U$7,2,0)+IF(G33='Parameters for scoring'!$U$10, 1,0)+IF(G33='Parameters for scoring'!$U$9,2,0)+IF(G33='Parameters for scoring'!$U$6,1,0)+IF(G33&gt;'Parameters for scoring'!$U$6,-1,0)+IF(G33&lt;'Parameters for scoring'!$U$10,-1,0)</f>
        <v>1</v>
      </c>
      <c r="S33" s="43">
        <f>IF(H33='Parameters for scoring'!V$8,3,0)+IF(H33='Parameters for scoring'!V$7,2,0)+IF(H33='Parameters for scoring'!V$9,2,0)+IF(H33='Parameters for scoring'!V$6,1,0)+IF(H33='Parameters for scoring'!V$10,1,0)+IF(H33&gt;'Parameters for scoring'!V$6,-1,0)</f>
        <v>2</v>
      </c>
      <c r="T33" s="43">
        <f>IF(I33='Parameters for scoring'!W$8,3,0)+IF(I33='Parameters for scoring'!W$7,2,0)+IF(I33='Parameters for scoring'!W$6,1,0)+IF(I33&gt;'Parameters for scoring'!W$6,-1,0)</f>
        <v>1</v>
      </c>
      <c r="U33" s="43">
        <f>IF(J33&lt;'Parameters for scoring'!Q$9,1,0)+IF(J33&lt;'Parameters for scoring'!Q$11,-1,0)+IF(J33&lt;'Parameters for scoring'!Q$8,1,0)+IF(J33&lt;'Parameters for scoring'!Q$11,-1,0)+IF(J33&lt;'Parameters for scoring'!Q$7,1,0)+IF(J33&lt;'Parameters for scoring'!Q$11,-2,0)+IF(J33&gt;'Parameters for scoring'!Q$7,-1,0)</f>
        <v>-1</v>
      </c>
      <c r="V33" s="43">
        <f t="shared" si="0"/>
        <v>-2</v>
      </c>
      <c r="W33" s="43">
        <f>IF(L33&lt;'Parameters for scoring'!R$9,1,0)+IF(L33&lt;'Parameters for scoring'!R$11,-1,0)+IF(L33&lt;'Parameters for scoring'!R$8,1,0)+IF(L33&lt;'Parameters for scoring'!R$12,-1,0)+IF(L33&lt;'Parameters for scoring'!R$7,1,0)+IF(L33&lt;'Parameters for scoring'!R$13,-2,0)+IF(L33&gt;'Parameters for scoring'!R$7,-1,0)</f>
        <v>3</v>
      </c>
      <c r="X33" s="43">
        <f>IF(M33&lt;'Parameters for scoring'!S$9,1,0)+IF(M33&lt;'Parameters for scoring'!S$11,-1,0)+IF(M33&lt;'Parameters for scoring'!S$8,1,0)+IF(M33&lt;'Parameters for scoring'!S$12,-1,0)+IF(M33&lt;'Parameters for scoring'!S$7,1,0)+IF(M33&lt;'Parameters for scoring'!S$13,-2,0)+IF(M33&gt;'Parameters for scoring'!S$7,-1,0)</f>
        <v>2</v>
      </c>
      <c r="Y33" s="43">
        <f>IF(N33&lt;'Parameters for scoring'!T$9,1,0)+IF(N33&lt;'Parameters for scoring'!T$11,-1,0)+IF(N33&lt;'Parameters for scoring'!T$8,1,0)+IF(N33&lt;'Parameters for scoring'!T$12,-1,0)+IF(N33&lt;'Parameters for scoring'!T$7,1,0)+IF(N33&lt;'Parameters for scoring'!T$13,-2,0)+IF(N33&gt;'Parameters for scoring'!T$7,-1,0)</f>
        <v>2</v>
      </c>
      <c r="Z33" s="43">
        <f t="shared" si="1"/>
        <v>6.5</v>
      </c>
      <c r="AA33" s="44" t="s">
        <v>1626</v>
      </c>
      <c r="AB33" s="48" t="s">
        <v>1627</v>
      </c>
    </row>
    <row r="34" spans="1:41" x14ac:dyDescent="0.25">
      <c r="A34" s="46" t="str">
        <f>HYPERLINK("Structures\MMV396669.png","MMV396669")</f>
        <v>MMV396669</v>
      </c>
      <c r="B34" s="45" t="s">
        <v>930</v>
      </c>
      <c r="C34" s="42" t="s">
        <v>931</v>
      </c>
      <c r="D34" s="18" t="s">
        <v>932</v>
      </c>
      <c r="E34" s="18">
        <v>401.50409999999999</v>
      </c>
      <c r="F34" s="15">
        <v>0.31578947368421051</v>
      </c>
      <c r="G34" s="18">
        <v>7</v>
      </c>
      <c r="H34" s="18">
        <v>5</v>
      </c>
      <c r="I34" s="18">
        <v>2</v>
      </c>
      <c r="J34" s="18">
        <v>70.150000000000006</v>
      </c>
      <c r="K34" s="18">
        <v>0</v>
      </c>
      <c r="L34" s="40">
        <v>4.8600000000000003</v>
      </c>
      <c r="M34" s="17">
        <v>-4.5599999999999996</v>
      </c>
      <c r="N34" s="17">
        <v>4.67</v>
      </c>
      <c r="O34" s="18" t="s">
        <v>929</v>
      </c>
      <c r="P34" s="43">
        <f>IF(E34&lt;'Parameters for scoring'!O$9,1,0)+IF(E34&lt;'Parameters for scoring'!O$11,-1,0)+IF(E34&lt;'Parameters for scoring'!O$8,1,0)+IF(E34&lt;'Parameters for scoring'!O$12,-1,0)+IF(E34&lt;'Parameters for scoring'!O$7,1,0)+IF(E34&lt;'Parameters for scoring'!O$13,-2,0)+IF(E34&gt;'Parameters for scoring'!O$7,-1,0)</f>
        <v>3</v>
      </c>
      <c r="Q34" s="43">
        <f>IF(F34&lt;'Parameters for scoring'!P$9,1,0)+IF(F34&lt;'Parameters for scoring'!P$11,-1,0)+IF(F34&lt;'Parameters for scoring'!P$8,1,0)+IF(F34&lt;'Parameters for scoring'!P$12,-1,0)+IF(F34&lt;'Parameters for scoring'!P$7,1,0)+IF(F34&lt;'Parameters for scoring'!P$12,-2,0)+IF(F34&gt;'Parameters for scoring'!P$7,-1,0)</f>
        <v>3</v>
      </c>
      <c r="R34" s="43">
        <f>IF(G34='Parameters for scoring'!$U$8,3,0)+IF(G34='Parameters for scoring'!$U$7,2,0)+IF(G34='Parameters for scoring'!$U$10, 1,0)+IF(G34='Parameters for scoring'!$U$9,2,0)+IF(G34='Parameters for scoring'!$U$6,1,0)+IF(G34&gt;'Parameters for scoring'!$U$6,-1,0)+IF(G34&lt;'Parameters for scoring'!$U$10,-1,0)</f>
        <v>1</v>
      </c>
      <c r="S34" s="43">
        <f>IF(H34='Parameters for scoring'!V$8,3,0)+IF(H34='Parameters for scoring'!V$7,2,0)+IF(H34='Parameters for scoring'!V$9,2,0)+IF(H34='Parameters for scoring'!V$6,1,0)+IF(H34='Parameters for scoring'!V$10,1,0)+IF(H34&gt;'Parameters for scoring'!V$6,-1,0)</f>
        <v>-1</v>
      </c>
      <c r="T34" s="43">
        <f>IF(I34='Parameters for scoring'!W$8,3,0)+IF(I34='Parameters for scoring'!W$7,2,0)+IF(I34='Parameters for scoring'!W$6,1,0)+IF(I34&gt;'Parameters for scoring'!W$6,-1,0)</f>
        <v>1</v>
      </c>
      <c r="U34" s="43">
        <f>IF(J34&lt;'Parameters for scoring'!Q$9,1,0)+IF(J34&lt;'Parameters for scoring'!Q$11,-1,0)+IF(J34&lt;'Parameters for scoring'!Q$8,1,0)+IF(J34&lt;'Parameters for scoring'!Q$11,-1,0)+IF(J34&lt;'Parameters for scoring'!Q$7,1,0)+IF(J34&lt;'Parameters for scoring'!Q$11,-2,0)+IF(J34&gt;'Parameters for scoring'!Q$7,-1,0)</f>
        <v>3</v>
      </c>
      <c r="V34" s="43">
        <f t="shared" si="0"/>
        <v>3</v>
      </c>
      <c r="W34" s="43">
        <f>IF(L34&lt;'Parameters for scoring'!R$9,1,0)+IF(L34&lt;'Parameters for scoring'!R$11,-1,0)+IF(L34&lt;'Parameters for scoring'!R$8,1,0)+IF(L34&lt;'Parameters for scoring'!R$12,-1,0)+IF(L34&lt;'Parameters for scoring'!R$7,1,0)+IF(L34&lt;'Parameters for scoring'!R$13,-2,0)+IF(L34&gt;'Parameters for scoring'!R$7,-1,0)</f>
        <v>2</v>
      </c>
      <c r="X34" s="43">
        <f>IF(M34&lt;'Parameters for scoring'!S$9,1,0)+IF(M34&lt;'Parameters for scoring'!S$11,-1,0)+IF(M34&lt;'Parameters for scoring'!S$8,1,0)+IF(M34&lt;'Parameters for scoring'!S$12,-1,0)+IF(M34&lt;'Parameters for scoring'!S$7,1,0)+IF(M34&lt;'Parameters for scoring'!S$13,-2,0)+IF(M34&gt;'Parameters for scoring'!S$7,-1,0)</f>
        <v>3</v>
      </c>
      <c r="Y34" s="43">
        <f>IF(N34&lt;'Parameters for scoring'!T$9,1,0)+IF(N34&lt;'Parameters for scoring'!T$11,-1,0)+IF(N34&lt;'Parameters for scoring'!T$8,1,0)+IF(N34&lt;'Parameters for scoring'!T$12,-1,0)+IF(N34&lt;'Parameters for scoring'!T$7,1,0)+IF(N34&lt;'Parameters for scoring'!T$13,-2,0)+IF(N34&gt;'Parameters for scoring'!T$7,-1,0)</f>
        <v>2</v>
      </c>
      <c r="Z34" s="43">
        <f t="shared" si="1"/>
        <v>12.5</v>
      </c>
      <c r="AA34" s="44" t="s">
        <v>1626</v>
      </c>
      <c r="AB34" s="48" t="s">
        <v>1627</v>
      </c>
    </row>
    <row r="35" spans="1:41" x14ac:dyDescent="0.25">
      <c r="A35" s="46" t="str">
        <f>HYPERLINK("Structures\MMV000839.png","MMV000839")</f>
        <v>MMV000839</v>
      </c>
      <c r="B35" s="45" t="s">
        <v>950</v>
      </c>
      <c r="C35" s="42" t="s">
        <v>951</v>
      </c>
      <c r="D35" s="18" t="s">
        <v>952</v>
      </c>
      <c r="E35" s="18">
        <v>330.42290000000003</v>
      </c>
      <c r="F35" s="15">
        <v>0.40425531914893614</v>
      </c>
      <c r="G35" s="18">
        <v>6</v>
      </c>
      <c r="H35" s="18">
        <v>1</v>
      </c>
      <c r="I35" s="18">
        <v>2</v>
      </c>
      <c r="J35" s="18">
        <v>41.77</v>
      </c>
      <c r="K35" s="18">
        <v>1</v>
      </c>
      <c r="L35" s="40">
        <v>2.2400000000000002</v>
      </c>
      <c r="M35" s="17">
        <v>-4.78</v>
      </c>
      <c r="N35" s="17">
        <v>3.7</v>
      </c>
      <c r="O35" s="18" t="s">
        <v>949</v>
      </c>
      <c r="P35" s="43">
        <f>IF(E35&lt;'Parameters for scoring'!O$9,1,0)+IF(E35&lt;'Parameters for scoring'!O$11,-1,0)+IF(E35&lt;'Parameters for scoring'!O$8,1,0)+IF(E35&lt;'Parameters for scoring'!O$12,-1,0)+IF(E35&lt;'Parameters for scoring'!O$7,1,0)+IF(E35&lt;'Parameters for scoring'!O$13,-2,0)+IF(E35&gt;'Parameters for scoring'!O$7,-1,0)</f>
        <v>3</v>
      </c>
      <c r="Q35" s="43">
        <f>IF(F35&lt;'Parameters for scoring'!P$9,1,0)+IF(F35&lt;'Parameters for scoring'!P$11,-1,0)+IF(F35&lt;'Parameters for scoring'!P$8,1,0)+IF(F35&lt;'Parameters for scoring'!P$12,-1,0)+IF(F35&lt;'Parameters for scoring'!P$7,1,0)+IF(F35&lt;'Parameters for scoring'!P$12,-2,0)+IF(F35&gt;'Parameters for scoring'!P$7,-1,0)</f>
        <v>2</v>
      </c>
      <c r="R35" s="43">
        <f>IF(G35='Parameters for scoring'!$U$8,3,0)+IF(G35='Parameters for scoring'!$U$7,2,0)+IF(G35='Parameters for scoring'!$U$10, 1,0)+IF(G35='Parameters for scoring'!$U$9,2,0)+IF(G35='Parameters for scoring'!$U$6,1,0)+IF(G35&gt;'Parameters for scoring'!$U$6,-1,0)+IF(G35&lt;'Parameters for scoring'!$U$10,-1,0)</f>
        <v>2</v>
      </c>
      <c r="S35" s="43">
        <f>IF(H35='Parameters for scoring'!V$8,3,0)+IF(H35='Parameters for scoring'!V$7,2,0)+IF(H35='Parameters for scoring'!V$9,2,0)+IF(H35='Parameters for scoring'!V$6,1,0)+IF(H35='Parameters for scoring'!V$10,1,0)+IF(H35&gt;'Parameters for scoring'!V$6,-1,0)</f>
        <v>2</v>
      </c>
      <c r="T35" s="43">
        <f>IF(I35='Parameters for scoring'!W$8,3,0)+IF(I35='Parameters for scoring'!W$7,2,0)+IF(I35='Parameters for scoring'!W$6,1,0)+IF(I35&gt;'Parameters for scoring'!W$6,-1,0)</f>
        <v>1</v>
      </c>
      <c r="U35" s="43">
        <f>IF(J35&lt;'Parameters for scoring'!Q$9,1,0)+IF(J35&lt;'Parameters for scoring'!Q$11,-1,0)+IF(J35&lt;'Parameters for scoring'!Q$8,1,0)+IF(J35&lt;'Parameters for scoring'!Q$11,-1,0)+IF(J35&lt;'Parameters for scoring'!Q$7,1,0)+IF(J35&lt;'Parameters for scoring'!Q$11,-2,0)+IF(J35&gt;'Parameters for scoring'!Q$7,-1,0)</f>
        <v>3</v>
      </c>
      <c r="V35" s="43">
        <f t="shared" si="0"/>
        <v>-2</v>
      </c>
      <c r="W35" s="43">
        <f>IF(L35&lt;'Parameters for scoring'!R$9,1,0)+IF(L35&lt;'Parameters for scoring'!R$11,-1,0)+IF(L35&lt;'Parameters for scoring'!R$8,1,0)+IF(L35&lt;'Parameters for scoring'!R$12,-1,0)+IF(L35&lt;'Parameters for scoring'!R$7,1,0)+IF(L35&lt;'Parameters for scoring'!R$13,-2,0)+IF(L35&gt;'Parameters for scoring'!R$7,-1,0)</f>
        <v>3</v>
      </c>
      <c r="X35" s="43">
        <f>IF(M35&lt;'Parameters for scoring'!S$9,1,0)+IF(M35&lt;'Parameters for scoring'!S$11,-1,0)+IF(M35&lt;'Parameters for scoring'!S$8,1,0)+IF(M35&lt;'Parameters for scoring'!S$12,-1,0)+IF(M35&lt;'Parameters for scoring'!S$7,1,0)+IF(M35&lt;'Parameters for scoring'!S$13,-2,0)+IF(M35&gt;'Parameters for scoring'!S$7,-1,0)</f>
        <v>3</v>
      </c>
      <c r="Y35" s="43">
        <f>IF(N35&lt;'Parameters for scoring'!T$9,1,0)+IF(N35&lt;'Parameters for scoring'!T$11,-1,0)+IF(N35&lt;'Parameters for scoring'!T$8,1,0)+IF(N35&lt;'Parameters for scoring'!T$12,-1,0)+IF(N35&lt;'Parameters for scoring'!T$7,1,0)+IF(N35&lt;'Parameters for scoring'!T$13,-2,0)+IF(N35&gt;'Parameters for scoring'!T$7,-1,0)</f>
        <v>3</v>
      </c>
      <c r="Z35" s="43">
        <f t="shared" si="1"/>
        <v>10.5</v>
      </c>
      <c r="AA35" s="44" t="s">
        <v>1626</v>
      </c>
      <c r="AB35" s="48" t="s">
        <v>1627</v>
      </c>
    </row>
    <row r="36" spans="1:41" x14ac:dyDescent="0.25">
      <c r="A36" s="46" t="str">
        <f>HYPERLINK("Structures\MMV019017.png","MMV019017")</f>
        <v>MMV019017</v>
      </c>
      <c r="B36" s="45" t="s">
        <v>693</v>
      </c>
      <c r="C36" s="42" t="s">
        <v>694</v>
      </c>
      <c r="D36" s="18" t="s">
        <v>695</v>
      </c>
      <c r="E36" s="18">
        <v>367.27</v>
      </c>
      <c r="F36" s="15">
        <v>0.29545454545454547</v>
      </c>
      <c r="G36" s="18">
        <v>7</v>
      </c>
      <c r="H36" s="18">
        <v>2</v>
      </c>
      <c r="I36" s="18">
        <v>2</v>
      </c>
      <c r="J36" s="18">
        <v>51</v>
      </c>
      <c r="K36" s="18">
        <v>1</v>
      </c>
      <c r="L36" s="40">
        <v>1.69</v>
      </c>
      <c r="M36" s="17">
        <v>-4.58</v>
      </c>
      <c r="N36" s="17">
        <v>3.4299999999999997</v>
      </c>
      <c r="O36" s="18" t="s">
        <v>692</v>
      </c>
      <c r="P36" s="43">
        <f>IF(E36&lt;'Parameters for scoring'!O$9,1,0)+IF(E36&lt;'Parameters for scoring'!O$11,-1,0)+IF(E36&lt;'Parameters for scoring'!O$8,1,0)+IF(E36&lt;'Parameters for scoring'!O$12,-1,0)+IF(E36&lt;'Parameters for scoring'!O$7,1,0)+IF(E36&lt;'Parameters for scoring'!O$13,-2,0)+IF(E36&gt;'Parameters for scoring'!O$7,-1,0)</f>
        <v>3</v>
      </c>
      <c r="Q36" s="43">
        <f>IF(F36&lt;'Parameters for scoring'!P$9,1,0)+IF(F36&lt;'Parameters for scoring'!P$11,-1,0)+IF(F36&lt;'Parameters for scoring'!P$8,1,0)+IF(F36&lt;'Parameters for scoring'!P$12,-1,0)+IF(F36&lt;'Parameters for scoring'!P$7,1,0)+IF(F36&lt;'Parameters for scoring'!P$12,-2,0)+IF(F36&gt;'Parameters for scoring'!P$7,-1,0)</f>
        <v>3</v>
      </c>
      <c r="R36" s="43">
        <f>IF(G36='Parameters for scoring'!$U$8,3,0)+IF(G36='Parameters for scoring'!$U$7,2,0)+IF(G36='Parameters for scoring'!$U$10, 1,0)+IF(G36='Parameters for scoring'!$U$9,2,0)+IF(G36='Parameters for scoring'!$U$6,1,0)+IF(G36&gt;'Parameters for scoring'!$U$6,-1,0)+IF(G36&lt;'Parameters for scoring'!$U$10,-1,0)</f>
        <v>1</v>
      </c>
      <c r="S36" s="43">
        <f>IF(H36='Parameters for scoring'!V$8,3,0)+IF(H36='Parameters for scoring'!V$7,2,0)+IF(H36='Parameters for scoring'!V$9,2,0)+IF(H36='Parameters for scoring'!V$6,1,0)+IF(H36='Parameters for scoring'!V$10,1,0)+IF(H36&gt;'Parameters for scoring'!V$6,-1,0)</f>
        <v>3</v>
      </c>
      <c r="T36" s="43">
        <f>IF(I36='Parameters for scoring'!W$8,3,0)+IF(I36='Parameters for scoring'!W$7,2,0)+IF(I36='Parameters for scoring'!W$6,1,0)+IF(I36&gt;'Parameters for scoring'!W$6,-1,0)</f>
        <v>1</v>
      </c>
      <c r="U36" s="43">
        <f>IF(J36&lt;'Parameters for scoring'!Q$9,1,0)+IF(J36&lt;'Parameters for scoring'!Q$11,-1,0)+IF(J36&lt;'Parameters for scoring'!Q$8,1,0)+IF(J36&lt;'Parameters for scoring'!Q$11,-1,0)+IF(J36&lt;'Parameters for scoring'!Q$7,1,0)+IF(J36&lt;'Parameters for scoring'!Q$11,-2,0)+IF(J36&gt;'Parameters for scoring'!Q$7,-1,0)</f>
        <v>3</v>
      </c>
      <c r="V36" s="43">
        <f t="shared" si="0"/>
        <v>-2</v>
      </c>
      <c r="W36" s="43">
        <f>IF(L36&lt;'Parameters for scoring'!R$9,1,0)+IF(L36&lt;'Parameters for scoring'!R$11,-1,0)+IF(L36&lt;'Parameters for scoring'!R$8,1,0)+IF(L36&lt;'Parameters for scoring'!R$12,-1,0)+IF(L36&lt;'Parameters for scoring'!R$7,1,0)+IF(L36&lt;'Parameters for scoring'!R$13,-2,0)+IF(L36&gt;'Parameters for scoring'!R$7,-1,0)</f>
        <v>3</v>
      </c>
      <c r="X36" s="43">
        <f>IF(M36&lt;'Parameters for scoring'!S$9,1,0)+IF(M36&lt;'Parameters for scoring'!S$11,-1,0)+IF(M36&lt;'Parameters for scoring'!S$8,1,0)+IF(M36&lt;'Parameters for scoring'!S$12,-1,0)+IF(M36&lt;'Parameters for scoring'!S$7,1,0)+IF(M36&lt;'Parameters for scoring'!S$13,-2,0)+IF(M36&gt;'Parameters for scoring'!S$7,-1,0)</f>
        <v>3</v>
      </c>
      <c r="Y36" s="43">
        <f>IF(N36&lt;'Parameters for scoring'!T$9,1,0)+IF(N36&lt;'Parameters for scoring'!T$11,-1,0)+IF(N36&lt;'Parameters for scoring'!T$8,1,0)+IF(N36&lt;'Parameters for scoring'!T$12,-1,0)+IF(N36&lt;'Parameters for scoring'!T$7,1,0)+IF(N36&lt;'Parameters for scoring'!T$13,-2,0)+IF(N36&gt;'Parameters for scoring'!T$7,-1,0)</f>
        <v>3</v>
      </c>
      <c r="Z36" s="43">
        <f t="shared" si="1"/>
        <v>11</v>
      </c>
      <c r="AA36" s="44" t="s">
        <v>1626</v>
      </c>
      <c r="AB36" s="48" t="s">
        <v>1627</v>
      </c>
    </row>
    <row r="37" spans="1:41" x14ac:dyDescent="0.25">
      <c r="A37" s="46" t="str">
        <f>HYPERLINK("Structures\MMV007764.png","MMV007764")</f>
        <v>MMV007764</v>
      </c>
      <c r="B37" s="45" t="s">
        <v>1309</v>
      </c>
      <c r="C37" s="42" t="s">
        <v>1310</v>
      </c>
      <c r="D37" s="18" t="s">
        <v>1311</v>
      </c>
      <c r="E37" s="18">
        <v>256.38589999999999</v>
      </c>
      <c r="F37" s="15">
        <v>0.23255813953488372</v>
      </c>
      <c r="G37" s="18">
        <v>5</v>
      </c>
      <c r="H37" s="18">
        <v>1</v>
      </c>
      <c r="I37" s="18">
        <v>1</v>
      </c>
      <c r="J37" s="18">
        <v>28.83</v>
      </c>
      <c r="K37" s="18">
        <v>1</v>
      </c>
      <c r="L37" s="40">
        <v>1.28</v>
      </c>
      <c r="M37" s="17">
        <v>-3.69</v>
      </c>
      <c r="N37" s="17">
        <v>4.5250000000000004</v>
      </c>
      <c r="O37" s="18" t="s">
        <v>1308</v>
      </c>
      <c r="P37" s="43">
        <f>IF(E37&lt;'Parameters for scoring'!O$9,1,0)+IF(E37&lt;'Parameters for scoring'!O$11,-1,0)+IF(E37&lt;'Parameters for scoring'!O$8,1,0)+IF(E37&lt;'Parameters for scoring'!O$12,-1,0)+IF(E37&lt;'Parameters for scoring'!O$7,1,0)+IF(E37&lt;'Parameters for scoring'!O$13,-2,0)+IF(E37&gt;'Parameters for scoring'!O$7,-1,0)</f>
        <v>3</v>
      </c>
      <c r="Q37" s="43">
        <f>IF(F37&lt;'Parameters for scoring'!P$9,1,0)+IF(F37&lt;'Parameters for scoring'!P$11,-1,0)+IF(F37&lt;'Parameters for scoring'!P$8,1,0)+IF(F37&lt;'Parameters for scoring'!P$12,-1,0)+IF(F37&lt;'Parameters for scoring'!P$7,1,0)+IF(F37&lt;'Parameters for scoring'!P$12,-2,0)+IF(F37&gt;'Parameters for scoring'!P$7,-1,0)</f>
        <v>3</v>
      </c>
      <c r="R37" s="43">
        <f>IF(G37='Parameters for scoring'!$U$8,3,0)+IF(G37='Parameters for scoring'!$U$7,2,0)+IF(G37='Parameters for scoring'!$U$10, 1,0)+IF(G37='Parameters for scoring'!$U$9,2,0)+IF(G37='Parameters for scoring'!$U$6,1,0)+IF(G37&gt;'Parameters for scoring'!$U$6,-1,0)+IF(G37&lt;'Parameters for scoring'!$U$10,-1,0)</f>
        <v>3</v>
      </c>
      <c r="S37" s="43">
        <f>IF(H37='Parameters for scoring'!V$8,3,0)+IF(H37='Parameters for scoring'!V$7,2,0)+IF(H37='Parameters for scoring'!V$9,2,0)+IF(H37='Parameters for scoring'!V$6,1,0)+IF(H37='Parameters for scoring'!V$10,1,0)+IF(H37&gt;'Parameters for scoring'!V$6,-1,0)</f>
        <v>2</v>
      </c>
      <c r="T37" s="43">
        <f>IF(I37='Parameters for scoring'!W$8,3,0)+IF(I37='Parameters for scoring'!W$7,2,0)+IF(I37='Parameters for scoring'!W$6,1,0)+IF(I37&gt;'Parameters for scoring'!W$6,-1,0)</f>
        <v>2</v>
      </c>
      <c r="U37" s="43">
        <f>IF(J37&lt;'Parameters for scoring'!Q$9,1,0)+IF(J37&lt;'Parameters for scoring'!Q$11,-1,0)+IF(J37&lt;'Parameters for scoring'!Q$8,1,0)+IF(J37&lt;'Parameters for scoring'!Q$11,-1,0)+IF(J37&lt;'Parameters for scoring'!Q$7,1,0)+IF(J37&lt;'Parameters for scoring'!Q$11,-2,0)+IF(J37&gt;'Parameters for scoring'!Q$7,-1,0)</f>
        <v>-1</v>
      </c>
      <c r="V37" s="43">
        <f t="shared" si="0"/>
        <v>-2</v>
      </c>
      <c r="W37" s="43">
        <f>IF(L37&lt;'Parameters for scoring'!R$9,1,0)+IF(L37&lt;'Parameters for scoring'!R$11,-1,0)+IF(L37&lt;'Parameters for scoring'!R$8,1,0)+IF(L37&lt;'Parameters for scoring'!R$12,-1,0)+IF(L37&lt;'Parameters for scoring'!R$7,1,0)+IF(L37&lt;'Parameters for scoring'!R$13,-2,0)+IF(L37&gt;'Parameters for scoring'!R$7,-1,0)</f>
        <v>3</v>
      </c>
      <c r="X37" s="43">
        <f>IF(M37&lt;'Parameters for scoring'!S$9,1,0)+IF(M37&lt;'Parameters for scoring'!S$11,-1,0)+IF(M37&lt;'Parameters for scoring'!S$8,1,0)+IF(M37&lt;'Parameters for scoring'!S$12,-1,0)+IF(M37&lt;'Parameters for scoring'!S$7,1,0)+IF(M37&lt;'Parameters for scoring'!S$13,-2,0)+IF(M37&gt;'Parameters for scoring'!S$7,-1,0)</f>
        <v>3</v>
      </c>
      <c r="Y37" s="43">
        <f>IF(N37&lt;'Parameters for scoring'!T$9,1,0)+IF(N37&lt;'Parameters for scoring'!T$11,-1,0)+IF(N37&lt;'Parameters for scoring'!T$8,1,0)+IF(N37&lt;'Parameters for scoring'!T$12,-1,0)+IF(N37&lt;'Parameters for scoring'!T$7,1,0)+IF(N37&lt;'Parameters for scoring'!T$13,-2,0)+IF(N37&gt;'Parameters for scoring'!T$7,-1,0)</f>
        <v>2</v>
      </c>
      <c r="Z37" s="43">
        <f t="shared" si="1"/>
        <v>9</v>
      </c>
      <c r="AA37" s="44" t="s">
        <v>1626</v>
      </c>
      <c r="AB37" s="48" t="s">
        <v>1627</v>
      </c>
    </row>
    <row r="38" spans="1:41" x14ac:dyDescent="0.25">
      <c r="A38" s="46" t="str">
        <f>HYPERLINK("Structures\MMV000444.png","MMV000444")</f>
        <v>MMV000444</v>
      </c>
      <c r="B38" s="45" t="s">
        <v>1041</v>
      </c>
      <c r="C38" s="42" t="s">
        <v>1042</v>
      </c>
      <c r="D38" s="18" t="s">
        <v>1043</v>
      </c>
      <c r="E38" s="18">
        <v>367.4846</v>
      </c>
      <c r="F38" s="15">
        <v>0.26785714285714285</v>
      </c>
      <c r="G38" s="18">
        <v>9</v>
      </c>
      <c r="H38" s="18">
        <v>4</v>
      </c>
      <c r="I38" s="18">
        <v>2</v>
      </c>
      <c r="J38" s="18">
        <v>61.53</v>
      </c>
      <c r="K38" s="18">
        <v>1</v>
      </c>
      <c r="L38" s="40">
        <v>2.82</v>
      </c>
      <c r="M38" s="17">
        <v>-3.79</v>
      </c>
      <c r="N38" s="17">
        <v>3.8149999999999999</v>
      </c>
      <c r="O38" s="18" t="s">
        <v>1040</v>
      </c>
      <c r="P38" s="43">
        <f>IF(E38&lt;'Parameters for scoring'!O$9,1,0)+IF(E38&lt;'Parameters for scoring'!O$11,-1,0)+IF(E38&lt;'Parameters for scoring'!O$8,1,0)+IF(E38&lt;'Parameters for scoring'!O$12,-1,0)+IF(E38&lt;'Parameters for scoring'!O$7,1,0)+IF(E38&lt;'Parameters for scoring'!O$13,-2,0)+IF(E38&gt;'Parameters for scoring'!O$7,-1,0)</f>
        <v>3</v>
      </c>
      <c r="Q38" s="43">
        <f>IF(F38&lt;'Parameters for scoring'!P$9,1,0)+IF(F38&lt;'Parameters for scoring'!P$11,-1,0)+IF(F38&lt;'Parameters for scoring'!P$8,1,0)+IF(F38&lt;'Parameters for scoring'!P$12,-1,0)+IF(F38&lt;'Parameters for scoring'!P$7,1,0)+IF(F38&lt;'Parameters for scoring'!P$12,-2,0)+IF(F38&gt;'Parameters for scoring'!P$7,-1,0)</f>
        <v>3</v>
      </c>
      <c r="R38" s="43">
        <f>IF(G38='Parameters for scoring'!$U$8,3,0)+IF(G38='Parameters for scoring'!$U$7,2,0)+IF(G38='Parameters for scoring'!$U$10, 1,0)+IF(G38='Parameters for scoring'!$U$9,2,0)+IF(G38='Parameters for scoring'!$U$6,1,0)+IF(G38&gt;'Parameters for scoring'!$U$6,-1,0)+IF(G38&lt;'Parameters for scoring'!$U$10,-1,0)</f>
        <v>-1</v>
      </c>
      <c r="S38" s="43">
        <f>IF(H38='Parameters for scoring'!V$8,3,0)+IF(H38='Parameters for scoring'!V$7,2,0)+IF(H38='Parameters for scoring'!V$9,2,0)+IF(H38='Parameters for scoring'!V$6,1,0)+IF(H38='Parameters for scoring'!V$10,1,0)+IF(H38&gt;'Parameters for scoring'!V$6,-1,0)</f>
        <v>1</v>
      </c>
      <c r="T38" s="43">
        <f>IF(I38='Parameters for scoring'!W$8,3,0)+IF(I38='Parameters for scoring'!W$7,2,0)+IF(I38='Parameters for scoring'!W$6,1,0)+IF(I38&gt;'Parameters for scoring'!W$6,-1,0)</f>
        <v>1</v>
      </c>
      <c r="U38" s="43">
        <f>IF(J38&lt;'Parameters for scoring'!Q$9,1,0)+IF(J38&lt;'Parameters for scoring'!Q$11,-1,0)+IF(J38&lt;'Parameters for scoring'!Q$8,1,0)+IF(J38&lt;'Parameters for scoring'!Q$11,-1,0)+IF(J38&lt;'Parameters for scoring'!Q$7,1,0)+IF(J38&lt;'Parameters for scoring'!Q$11,-2,0)+IF(J38&gt;'Parameters for scoring'!Q$7,-1,0)</f>
        <v>3</v>
      </c>
      <c r="V38" s="43">
        <f t="shared" si="0"/>
        <v>-2</v>
      </c>
      <c r="W38" s="43">
        <f>IF(L38&lt;'Parameters for scoring'!R$9,1,0)+IF(L38&lt;'Parameters for scoring'!R$11,-1,0)+IF(L38&lt;'Parameters for scoring'!R$8,1,0)+IF(L38&lt;'Parameters for scoring'!R$12,-1,0)+IF(L38&lt;'Parameters for scoring'!R$7,1,0)+IF(L38&lt;'Parameters for scoring'!R$13,-2,0)+IF(L38&gt;'Parameters for scoring'!R$7,-1,0)</f>
        <v>3</v>
      </c>
      <c r="X38" s="43">
        <f>IF(M38&lt;'Parameters for scoring'!S$9,1,0)+IF(M38&lt;'Parameters for scoring'!S$11,-1,0)+IF(M38&lt;'Parameters for scoring'!S$8,1,0)+IF(M38&lt;'Parameters for scoring'!S$12,-1,0)+IF(M38&lt;'Parameters for scoring'!S$7,1,0)+IF(M38&lt;'Parameters for scoring'!S$13,-2,0)+IF(M38&gt;'Parameters for scoring'!S$7,-1,0)</f>
        <v>3</v>
      </c>
      <c r="Y38" s="43">
        <f>IF(N38&lt;'Parameters for scoring'!T$9,1,0)+IF(N38&lt;'Parameters for scoring'!T$11,-1,0)+IF(N38&lt;'Parameters for scoring'!T$8,1,0)+IF(N38&lt;'Parameters for scoring'!T$12,-1,0)+IF(N38&lt;'Parameters for scoring'!T$7,1,0)+IF(N38&lt;'Parameters for scoring'!T$13,-2,0)+IF(N38&gt;'Parameters for scoring'!T$7,-1,0)</f>
        <v>3</v>
      </c>
      <c r="Z38" s="43">
        <f t="shared" si="1"/>
        <v>9</v>
      </c>
      <c r="AA38" s="44" t="s">
        <v>1626</v>
      </c>
      <c r="AB38" s="48" t="s">
        <v>1627</v>
      </c>
    </row>
    <row r="39" spans="1:41" x14ac:dyDescent="0.25">
      <c r="A39" s="46" t="str">
        <f>HYPERLINK("Structures\MMV396794.png","MMV396794")</f>
        <v>MMV396794</v>
      </c>
      <c r="B39" s="45" t="s">
        <v>765</v>
      </c>
      <c r="C39" s="42" t="s">
        <v>766</v>
      </c>
      <c r="D39" s="18" t="s">
        <v>767</v>
      </c>
      <c r="E39" s="18">
        <v>348.30799999999999</v>
      </c>
      <c r="F39" s="15">
        <v>0.12244897959183673</v>
      </c>
      <c r="G39" s="18">
        <v>8</v>
      </c>
      <c r="H39" s="18">
        <v>2</v>
      </c>
      <c r="I39" s="18">
        <v>2</v>
      </c>
      <c r="J39" s="18">
        <v>46.07</v>
      </c>
      <c r="K39" s="18">
        <v>1</v>
      </c>
      <c r="L39" s="40">
        <v>2.13</v>
      </c>
      <c r="M39" s="17">
        <v>-4.79</v>
      </c>
      <c r="N39" s="17">
        <v>4.8100000000000005</v>
      </c>
      <c r="O39" s="18" t="s">
        <v>764</v>
      </c>
      <c r="P39" s="43">
        <f>IF(E39&lt;'Parameters for scoring'!O$9,1,0)+IF(E39&lt;'Parameters for scoring'!O$11,-1,0)+IF(E39&lt;'Parameters for scoring'!O$8,1,0)+IF(E39&lt;'Parameters for scoring'!O$12,-1,0)+IF(E39&lt;'Parameters for scoring'!O$7,1,0)+IF(E39&lt;'Parameters for scoring'!O$13,-2,0)+IF(E39&gt;'Parameters for scoring'!O$7,-1,0)</f>
        <v>3</v>
      </c>
      <c r="Q39" s="43">
        <f>IF(F39&lt;'Parameters for scoring'!P$9,1,0)+IF(F39&lt;'Parameters for scoring'!P$11,-1,0)+IF(F39&lt;'Parameters for scoring'!P$8,1,0)+IF(F39&lt;'Parameters for scoring'!P$12,-1,0)+IF(F39&lt;'Parameters for scoring'!P$7,1,0)+IF(F39&lt;'Parameters for scoring'!P$12,-2,0)+IF(F39&gt;'Parameters for scoring'!P$7,-1,0)</f>
        <v>2</v>
      </c>
      <c r="R39" s="43">
        <f>IF(G39='Parameters for scoring'!$U$8,3,0)+IF(G39='Parameters for scoring'!$U$7,2,0)+IF(G39='Parameters for scoring'!$U$10, 1,0)+IF(G39='Parameters for scoring'!$U$9,2,0)+IF(G39='Parameters for scoring'!$U$6,1,0)+IF(G39&gt;'Parameters for scoring'!$U$6,-1,0)+IF(G39&lt;'Parameters for scoring'!$U$10,-1,0)</f>
        <v>-1</v>
      </c>
      <c r="S39" s="43">
        <f>IF(H39='Parameters for scoring'!V$8,3,0)+IF(H39='Parameters for scoring'!V$7,2,0)+IF(H39='Parameters for scoring'!V$9,2,0)+IF(H39='Parameters for scoring'!V$6,1,0)+IF(H39='Parameters for scoring'!V$10,1,0)+IF(H39&gt;'Parameters for scoring'!V$6,-1,0)</f>
        <v>3</v>
      </c>
      <c r="T39" s="43">
        <f>IF(I39='Parameters for scoring'!W$8,3,0)+IF(I39='Parameters for scoring'!W$7,2,0)+IF(I39='Parameters for scoring'!W$6,1,0)+IF(I39&gt;'Parameters for scoring'!W$6,-1,0)</f>
        <v>1</v>
      </c>
      <c r="U39" s="43">
        <f>IF(J39&lt;'Parameters for scoring'!Q$9,1,0)+IF(J39&lt;'Parameters for scoring'!Q$11,-1,0)+IF(J39&lt;'Parameters for scoring'!Q$8,1,0)+IF(J39&lt;'Parameters for scoring'!Q$11,-1,0)+IF(J39&lt;'Parameters for scoring'!Q$7,1,0)+IF(J39&lt;'Parameters for scoring'!Q$11,-2,0)+IF(J39&gt;'Parameters for scoring'!Q$7,-1,0)</f>
        <v>3</v>
      </c>
      <c r="V39" s="43">
        <f t="shared" si="0"/>
        <v>-2</v>
      </c>
      <c r="W39" s="43">
        <f>IF(L39&lt;'Parameters for scoring'!R$9,1,0)+IF(L39&lt;'Parameters for scoring'!R$11,-1,0)+IF(L39&lt;'Parameters for scoring'!R$8,1,0)+IF(L39&lt;'Parameters for scoring'!R$12,-1,0)+IF(L39&lt;'Parameters for scoring'!R$7,1,0)+IF(L39&lt;'Parameters for scoring'!R$13,-2,0)+IF(L39&gt;'Parameters for scoring'!R$7,-1,0)</f>
        <v>3</v>
      </c>
      <c r="X39" s="43">
        <f>IF(M39&lt;'Parameters for scoring'!S$9,1,0)+IF(M39&lt;'Parameters for scoring'!S$11,-1,0)+IF(M39&lt;'Parameters for scoring'!S$8,1,0)+IF(M39&lt;'Parameters for scoring'!S$12,-1,0)+IF(M39&lt;'Parameters for scoring'!S$7,1,0)+IF(M39&lt;'Parameters for scoring'!S$13,-2,0)+IF(M39&gt;'Parameters for scoring'!S$7,-1,0)</f>
        <v>3</v>
      </c>
      <c r="Y39" s="43">
        <f>IF(N39&lt;'Parameters for scoring'!T$9,1,0)+IF(N39&lt;'Parameters for scoring'!T$11,-1,0)+IF(N39&lt;'Parameters for scoring'!T$8,1,0)+IF(N39&lt;'Parameters for scoring'!T$12,-1,0)+IF(N39&lt;'Parameters for scoring'!T$7,1,0)+IF(N39&lt;'Parameters for scoring'!T$13,-2,0)+IF(N39&gt;'Parameters for scoring'!T$7,-1,0)</f>
        <v>2</v>
      </c>
      <c r="Z39" s="43">
        <f t="shared" si="1"/>
        <v>8.5</v>
      </c>
      <c r="AA39" s="44" t="s">
        <v>1626</v>
      </c>
      <c r="AB39" s="48" t="s">
        <v>1627</v>
      </c>
    </row>
    <row r="40" spans="1:41" x14ac:dyDescent="0.25">
      <c r="A40" s="46" t="str">
        <f>HYPERLINK("Structures\MMV000621.png","MMV000621")</f>
        <v>MMV000621</v>
      </c>
      <c r="B40" s="45" t="s">
        <v>1189</v>
      </c>
      <c r="C40" s="42" t="s">
        <v>1190</v>
      </c>
      <c r="D40" s="18" t="s">
        <v>1191</v>
      </c>
      <c r="E40" s="18">
        <v>399.54140000000001</v>
      </c>
      <c r="F40" s="15">
        <v>0.19047619047619047</v>
      </c>
      <c r="G40" s="18">
        <v>10</v>
      </c>
      <c r="H40" s="18">
        <v>2</v>
      </c>
      <c r="I40" s="18">
        <v>2</v>
      </c>
      <c r="J40" s="18">
        <v>33.9</v>
      </c>
      <c r="K40" s="18">
        <v>1</v>
      </c>
      <c r="L40" s="40">
        <v>5.15</v>
      </c>
      <c r="M40" s="17">
        <v>-5.21</v>
      </c>
      <c r="N40" s="17">
        <v>5.23</v>
      </c>
      <c r="O40" s="18" t="s">
        <v>1188</v>
      </c>
      <c r="P40" s="43">
        <f>IF(E40&lt;'Parameters for scoring'!O$9,1,0)+IF(E40&lt;'Parameters for scoring'!O$11,-1,0)+IF(E40&lt;'Parameters for scoring'!O$8,1,0)+IF(E40&lt;'Parameters for scoring'!O$12,-1,0)+IF(E40&lt;'Parameters for scoring'!O$7,1,0)+IF(E40&lt;'Parameters for scoring'!O$13,-2,0)+IF(E40&gt;'Parameters for scoring'!O$7,-1,0)</f>
        <v>3</v>
      </c>
      <c r="Q40" s="43">
        <f>IF(F40&lt;'Parameters for scoring'!P$9,1,0)+IF(F40&lt;'Parameters for scoring'!P$11,-1,0)+IF(F40&lt;'Parameters for scoring'!P$8,1,0)+IF(F40&lt;'Parameters for scoring'!P$12,-1,0)+IF(F40&lt;'Parameters for scoring'!P$7,1,0)+IF(F40&lt;'Parameters for scoring'!P$12,-2,0)+IF(F40&gt;'Parameters for scoring'!P$7,-1,0)</f>
        <v>3</v>
      </c>
      <c r="R40" s="43">
        <f>IF(G40='Parameters for scoring'!$U$8,3,0)+IF(G40='Parameters for scoring'!$U$7,2,0)+IF(G40='Parameters for scoring'!$U$10, 1,0)+IF(G40='Parameters for scoring'!$U$9,2,0)+IF(G40='Parameters for scoring'!$U$6,1,0)+IF(G40&gt;'Parameters for scoring'!$U$6,-1,0)+IF(G40&lt;'Parameters for scoring'!$U$10,-1,0)</f>
        <v>-1</v>
      </c>
      <c r="S40" s="43">
        <f>IF(H40='Parameters for scoring'!V$8,3,0)+IF(H40='Parameters for scoring'!V$7,2,0)+IF(H40='Parameters for scoring'!V$9,2,0)+IF(H40='Parameters for scoring'!V$6,1,0)+IF(H40='Parameters for scoring'!V$10,1,0)+IF(H40&gt;'Parameters for scoring'!V$6,-1,0)</f>
        <v>3</v>
      </c>
      <c r="T40" s="43">
        <f>IF(I40='Parameters for scoring'!W$8,3,0)+IF(I40='Parameters for scoring'!W$7,2,0)+IF(I40='Parameters for scoring'!W$6,1,0)+IF(I40&gt;'Parameters for scoring'!W$6,-1,0)</f>
        <v>1</v>
      </c>
      <c r="U40" s="43">
        <f>IF(J40&lt;'Parameters for scoring'!Q$9,1,0)+IF(J40&lt;'Parameters for scoring'!Q$11,-1,0)+IF(J40&lt;'Parameters for scoring'!Q$8,1,0)+IF(J40&lt;'Parameters for scoring'!Q$11,-1,0)+IF(J40&lt;'Parameters for scoring'!Q$7,1,0)+IF(J40&lt;'Parameters for scoring'!Q$11,-2,0)+IF(J40&gt;'Parameters for scoring'!Q$7,-1,0)</f>
        <v>3</v>
      </c>
      <c r="V40" s="43">
        <f t="shared" si="0"/>
        <v>-2</v>
      </c>
      <c r="W40" s="43">
        <f>IF(L40&lt;'Parameters for scoring'!R$9,1,0)+IF(L40&lt;'Parameters for scoring'!R$11,-1,0)+IF(L40&lt;'Parameters for scoring'!R$8,1,0)+IF(L40&lt;'Parameters for scoring'!R$12,-1,0)+IF(L40&lt;'Parameters for scoring'!R$7,1,0)+IF(L40&lt;'Parameters for scoring'!R$13,-2,0)+IF(L40&gt;'Parameters for scoring'!R$7,-1,0)</f>
        <v>2</v>
      </c>
      <c r="X40" s="43">
        <f>IF(M40&lt;'Parameters for scoring'!S$9,1,0)+IF(M40&lt;'Parameters for scoring'!S$11,-1,0)+IF(M40&lt;'Parameters for scoring'!S$8,1,0)+IF(M40&lt;'Parameters for scoring'!S$12,-1,0)+IF(M40&lt;'Parameters for scoring'!S$7,1,0)+IF(M40&lt;'Parameters for scoring'!S$13,-2,0)+IF(M40&gt;'Parameters for scoring'!S$7,-1,0)</f>
        <v>2</v>
      </c>
      <c r="Y40" s="43">
        <f>IF(N40&lt;'Parameters for scoring'!T$9,1,0)+IF(N40&lt;'Parameters for scoring'!T$11,-1,0)+IF(N40&lt;'Parameters for scoring'!T$8,1,0)+IF(N40&lt;'Parameters for scoring'!T$12,-1,0)+IF(N40&lt;'Parameters for scoring'!T$7,1,0)+IF(N40&lt;'Parameters for scoring'!T$13,-2,0)+IF(N40&gt;'Parameters for scoring'!T$7,-1,0)</f>
        <v>2</v>
      </c>
      <c r="Z40" s="43">
        <f t="shared" si="1"/>
        <v>8</v>
      </c>
      <c r="AA40" s="44" t="s">
        <v>1626</v>
      </c>
      <c r="AB40" s="48" t="s">
        <v>1627</v>
      </c>
    </row>
    <row r="41" spans="1:41" x14ac:dyDescent="0.25">
      <c r="A41" s="46" t="str">
        <f>HYPERLINK("Structures\MMV000617.png","MMV000617")</f>
        <v>MMV000617</v>
      </c>
      <c r="B41" s="45" t="s">
        <v>1223</v>
      </c>
      <c r="C41" s="42" t="s">
        <v>1224</v>
      </c>
      <c r="D41" s="18" t="s">
        <v>1225</v>
      </c>
      <c r="E41" s="18">
        <v>431.995</v>
      </c>
      <c r="F41" s="15">
        <v>0.1875</v>
      </c>
      <c r="G41" s="18">
        <v>9</v>
      </c>
      <c r="H41" s="18">
        <v>3</v>
      </c>
      <c r="I41" s="18">
        <v>2</v>
      </c>
      <c r="J41" s="18">
        <v>43.13</v>
      </c>
      <c r="K41" s="18">
        <v>1</v>
      </c>
      <c r="L41" s="40">
        <v>4.9000000000000004</v>
      </c>
      <c r="M41" s="17">
        <v>-5.32</v>
      </c>
      <c r="N41" s="17">
        <v>5.0049999999999999</v>
      </c>
      <c r="O41" s="18" t="s">
        <v>1222</v>
      </c>
      <c r="P41" s="43">
        <f>IF(E41&lt;'Parameters for scoring'!O$9,1,0)+IF(E41&lt;'Parameters for scoring'!O$11,-1,0)+IF(E41&lt;'Parameters for scoring'!O$8,1,0)+IF(E41&lt;'Parameters for scoring'!O$12,-1,0)+IF(E41&lt;'Parameters for scoring'!O$7,1,0)+IF(E41&lt;'Parameters for scoring'!O$13,-2,0)+IF(E41&gt;'Parameters for scoring'!O$7,-1,0)</f>
        <v>2</v>
      </c>
      <c r="Q41" s="43">
        <f>IF(F41&lt;'Parameters for scoring'!P$9,1,0)+IF(F41&lt;'Parameters for scoring'!P$11,-1,0)+IF(F41&lt;'Parameters for scoring'!P$8,1,0)+IF(F41&lt;'Parameters for scoring'!P$12,-1,0)+IF(F41&lt;'Parameters for scoring'!P$7,1,0)+IF(F41&lt;'Parameters for scoring'!P$12,-2,0)+IF(F41&gt;'Parameters for scoring'!P$7,-1,0)</f>
        <v>3</v>
      </c>
      <c r="R41" s="43">
        <f>IF(G41='Parameters for scoring'!$U$8,3,0)+IF(G41='Parameters for scoring'!$U$7,2,0)+IF(G41='Parameters for scoring'!$U$10, 1,0)+IF(G41='Parameters for scoring'!$U$9,2,0)+IF(G41='Parameters for scoring'!$U$6,1,0)+IF(G41&gt;'Parameters for scoring'!$U$6,-1,0)+IF(G41&lt;'Parameters for scoring'!$U$10,-1,0)</f>
        <v>-1</v>
      </c>
      <c r="S41" s="43">
        <f>IF(H41='Parameters for scoring'!V$8,3,0)+IF(H41='Parameters for scoring'!V$7,2,0)+IF(H41='Parameters for scoring'!V$9,2,0)+IF(H41='Parameters for scoring'!V$6,1,0)+IF(H41='Parameters for scoring'!V$10,1,0)+IF(H41&gt;'Parameters for scoring'!V$6,-1,0)</f>
        <v>2</v>
      </c>
      <c r="T41" s="43">
        <f>IF(I41='Parameters for scoring'!W$8,3,0)+IF(I41='Parameters for scoring'!W$7,2,0)+IF(I41='Parameters for scoring'!W$6,1,0)+IF(I41&gt;'Parameters for scoring'!W$6,-1,0)</f>
        <v>1</v>
      </c>
      <c r="U41" s="43">
        <f>IF(J41&lt;'Parameters for scoring'!Q$9,1,0)+IF(J41&lt;'Parameters for scoring'!Q$11,-1,0)+IF(J41&lt;'Parameters for scoring'!Q$8,1,0)+IF(J41&lt;'Parameters for scoring'!Q$11,-1,0)+IF(J41&lt;'Parameters for scoring'!Q$7,1,0)+IF(J41&lt;'Parameters for scoring'!Q$11,-2,0)+IF(J41&gt;'Parameters for scoring'!Q$7,-1,0)</f>
        <v>3</v>
      </c>
      <c r="V41" s="43">
        <f t="shared" si="0"/>
        <v>-2</v>
      </c>
      <c r="W41" s="43">
        <f>IF(L41&lt;'Parameters for scoring'!R$9,1,0)+IF(L41&lt;'Parameters for scoring'!R$11,-1,0)+IF(L41&lt;'Parameters for scoring'!R$8,1,0)+IF(L41&lt;'Parameters for scoring'!R$12,-1,0)+IF(L41&lt;'Parameters for scoring'!R$7,1,0)+IF(L41&lt;'Parameters for scoring'!R$13,-2,0)+IF(L41&gt;'Parameters for scoring'!R$7,-1,0)</f>
        <v>2</v>
      </c>
      <c r="X41" s="43">
        <f>IF(M41&lt;'Parameters for scoring'!S$9,1,0)+IF(M41&lt;'Parameters for scoring'!S$11,-1,0)+IF(M41&lt;'Parameters for scoring'!S$8,1,0)+IF(M41&lt;'Parameters for scoring'!S$12,-1,0)+IF(M41&lt;'Parameters for scoring'!S$7,1,0)+IF(M41&lt;'Parameters for scoring'!S$13,-2,0)+IF(M41&gt;'Parameters for scoring'!S$7,-1,0)</f>
        <v>2</v>
      </c>
      <c r="Y41" s="43">
        <f>IF(N41&lt;'Parameters for scoring'!T$9,1,0)+IF(N41&lt;'Parameters for scoring'!T$11,-1,0)+IF(N41&lt;'Parameters for scoring'!T$8,1,0)+IF(N41&lt;'Parameters for scoring'!T$12,-1,0)+IF(N41&lt;'Parameters for scoring'!T$7,1,0)+IF(N41&lt;'Parameters for scoring'!T$13,-2,0)+IF(N41&gt;'Parameters for scoring'!T$7,-1,0)</f>
        <v>2</v>
      </c>
      <c r="Z41" s="43">
        <f t="shared" si="1"/>
        <v>7</v>
      </c>
      <c r="AA41" s="44" t="s">
        <v>1626</v>
      </c>
      <c r="AB41" s="48" t="s">
        <v>1627</v>
      </c>
    </row>
    <row r="42" spans="1:41" x14ac:dyDescent="0.25">
      <c r="A42" s="46" t="str">
        <f>HYPERLINK("Structures\MMV665954.png","MMV665954")</f>
        <v>MMV665954</v>
      </c>
      <c r="B42" s="45" t="s">
        <v>605</v>
      </c>
      <c r="C42" s="42" t="s">
        <v>606</v>
      </c>
      <c r="D42" s="18" t="s">
        <v>607</v>
      </c>
      <c r="E42" s="18">
        <v>390.49799999999999</v>
      </c>
      <c r="F42" s="15">
        <v>0.34</v>
      </c>
      <c r="G42" s="18">
        <v>4</v>
      </c>
      <c r="H42" s="18">
        <v>3</v>
      </c>
      <c r="I42" s="18">
        <v>1</v>
      </c>
      <c r="J42" s="18">
        <v>51.22</v>
      </c>
      <c r="K42" s="18">
        <v>0</v>
      </c>
      <c r="L42" s="40">
        <v>4.59</v>
      </c>
      <c r="M42" s="17">
        <v>-5.64</v>
      </c>
      <c r="N42" s="17">
        <v>4.335</v>
      </c>
      <c r="O42" s="18" t="s">
        <v>604</v>
      </c>
      <c r="P42" s="43">
        <f>IF(E42&lt;'Parameters for scoring'!O$9,1,0)+IF(E42&lt;'Parameters for scoring'!O$11,-1,0)+IF(E42&lt;'Parameters for scoring'!O$8,1,0)+IF(E42&lt;'Parameters for scoring'!O$12,-1,0)+IF(E42&lt;'Parameters for scoring'!O$7,1,0)+IF(E42&lt;'Parameters for scoring'!O$13,-2,0)+IF(E42&gt;'Parameters for scoring'!O$7,-1,0)</f>
        <v>3</v>
      </c>
      <c r="Q42" s="43">
        <f>IF(F42&lt;'Parameters for scoring'!P$9,1,0)+IF(F42&lt;'Parameters for scoring'!P$11,-1,0)+IF(F42&lt;'Parameters for scoring'!P$8,1,0)+IF(F42&lt;'Parameters for scoring'!P$12,-1,0)+IF(F42&lt;'Parameters for scoring'!P$7,1,0)+IF(F42&lt;'Parameters for scoring'!P$12,-2,0)+IF(F42&gt;'Parameters for scoring'!P$7,-1,0)</f>
        <v>3</v>
      </c>
      <c r="R42" s="43">
        <f>IF(G42='Parameters for scoring'!$U$8,3,0)+IF(G42='Parameters for scoring'!$U$7,2,0)+IF(G42='Parameters for scoring'!$U$10, 1,0)+IF(G42='Parameters for scoring'!$U$9,2,0)+IF(G42='Parameters for scoring'!$U$6,1,0)+IF(G42&gt;'Parameters for scoring'!$U$6,-1,0)+IF(G42&lt;'Parameters for scoring'!$U$10,-1,0)</f>
        <v>2</v>
      </c>
      <c r="S42" s="43">
        <f>IF(H42='Parameters for scoring'!V$8,3,0)+IF(H42='Parameters for scoring'!V$7,2,0)+IF(H42='Parameters for scoring'!V$9,2,0)+IF(H42='Parameters for scoring'!V$6,1,0)+IF(H42='Parameters for scoring'!V$10,1,0)+IF(H42&gt;'Parameters for scoring'!V$6,-1,0)</f>
        <v>2</v>
      </c>
      <c r="T42" s="43">
        <f>IF(I42='Parameters for scoring'!W$8,3,0)+IF(I42='Parameters for scoring'!W$7,2,0)+IF(I42='Parameters for scoring'!W$6,1,0)+IF(I42&gt;'Parameters for scoring'!W$6,-1,0)</f>
        <v>2</v>
      </c>
      <c r="U42" s="43">
        <f>IF(J42&lt;'Parameters for scoring'!Q$9,1,0)+IF(J42&lt;'Parameters for scoring'!Q$11,-1,0)+IF(J42&lt;'Parameters for scoring'!Q$8,1,0)+IF(J42&lt;'Parameters for scoring'!Q$11,-1,0)+IF(J42&lt;'Parameters for scoring'!Q$7,1,0)+IF(J42&lt;'Parameters for scoring'!Q$11,-2,0)+IF(J42&gt;'Parameters for scoring'!Q$7,-1,0)</f>
        <v>3</v>
      </c>
      <c r="V42" s="43">
        <f t="shared" si="0"/>
        <v>3</v>
      </c>
      <c r="W42" s="43">
        <f>IF(L42&lt;'Parameters for scoring'!R$9,1,0)+IF(L42&lt;'Parameters for scoring'!R$11,-1,0)+IF(L42&lt;'Parameters for scoring'!R$8,1,0)+IF(L42&lt;'Parameters for scoring'!R$12,-1,0)+IF(L42&lt;'Parameters for scoring'!R$7,1,0)+IF(L42&lt;'Parameters for scoring'!R$13,-2,0)+IF(L42&gt;'Parameters for scoring'!R$7,-1,0)</f>
        <v>3</v>
      </c>
      <c r="X42" s="43">
        <f>IF(M42&lt;'Parameters for scoring'!S$9,1,0)+IF(M42&lt;'Parameters for scoring'!S$11,-1,0)+IF(M42&lt;'Parameters for scoring'!S$8,1,0)+IF(M42&lt;'Parameters for scoring'!S$12,-1,0)+IF(M42&lt;'Parameters for scoring'!S$7,1,0)+IF(M42&lt;'Parameters for scoring'!S$13,-2,0)+IF(M42&gt;'Parameters for scoring'!S$7,-1,0)</f>
        <v>2</v>
      </c>
      <c r="Y42" s="43">
        <f>IF(N42&lt;'Parameters for scoring'!T$9,1,0)+IF(N42&lt;'Parameters for scoring'!T$11,-1,0)+IF(N42&lt;'Parameters for scoring'!T$8,1,0)+IF(N42&lt;'Parameters for scoring'!T$12,-1,0)+IF(N42&lt;'Parameters for scoring'!T$7,1,0)+IF(N42&lt;'Parameters for scoring'!T$13,-2,0)+IF(N42&gt;'Parameters for scoring'!T$7,-1,0)</f>
        <v>3</v>
      </c>
      <c r="Z42" s="43">
        <f t="shared" ref="Z42:Z54" si="2">SUM(P42:U42)/2+V42+SUM(W42:X42)/2+Y42</f>
        <v>16</v>
      </c>
      <c r="AA42" s="44" t="s">
        <v>1626</v>
      </c>
      <c r="AB42" s="50" t="s">
        <v>1628</v>
      </c>
      <c r="AD42" s="14"/>
      <c r="AE42" s="14"/>
      <c r="AF42" s="14"/>
      <c r="AG42" s="14"/>
      <c r="AH42" s="14"/>
      <c r="AI42" s="14"/>
      <c r="AJ42" s="14"/>
      <c r="AK42" s="14"/>
      <c r="AL42" s="14"/>
      <c r="AM42" s="14"/>
      <c r="AO42" s="22"/>
    </row>
    <row r="43" spans="1:41" x14ac:dyDescent="0.25">
      <c r="A43" s="46" t="str">
        <f>HYPERLINK("Structures\MMV666057.png","MMV666057")</f>
        <v>MMV666057</v>
      </c>
      <c r="B43" s="45" t="s">
        <v>344</v>
      </c>
      <c r="C43" s="42" t="s">
        <v>345</v>
      </c>
      <c r="D43" s="18" t="s">
        <v>346</v>
      </c>
      <c r="E43" s="18">
        <v>420.67599999999999</v>
      </c>
      <c r="F43" s="15">
        <v>0.46153846153846156</v>
      </c>
      <c r="G43" s="18">
        <v>4</v>
      </c>
      <c r="H43" s="18">
        <v>3</v>
      </c>
      <c r="I43" s="18">
        <v>2</v>
      </c>
      <c r="J43" s="18">
        <v>71.09</v>
      </c>
      <c r="K43" s="18">
        <v>0</v>
      </c>
      <c r="L43" s="40">
        <v>4.75</v>
      </c>
      <c r="M43" s="17">
        <v>-5.49</v>
      </c>
      <c r="N43" s="17">
        <v>4.5750000000000002</v>
      </c>
      <c r="O43" s="18" t="s">
        <v>343</v>
      </c>
      <c r="P43" s="43">
        <f>IF(E43&lt;'Parameters for scoring'!O$9,1,0)+IF(E43&lt;'Parameters for scoring'!O$11,-1,0)+IF(E43&lt;'Parameters for scoring'!O$8,1,0)+IF(E43&lt;'Parameters for scoring'!O$12,-1,0)+IF(E43&lt;'Parameters for scoring'!O$7,1,0)+IF(E43&lt;'Parameters for scoring'!O$13,-2,0)+IF(E43&gt;'Parameters for scoring'!O$7,-1,0)</f>
        <v>2</v>
      </c>
      <c r="Q43" s="43">
        <f>IF(F43&lt;'Parameters for scoring'!P$9,1,0)+IF(F43&lt;'Parameters for scoring'!P$11,-1,0)+IF(F43&lt;'Parameters for scoring'!P$8,1,0)+IF(F43&lt;'Parameters for scoring'!P$12,-1,0)+IF(F43&lt;'Parameters for scoring'!P$7,1,0)+IF(F43&lt;'Parameters for scoring'!P$12,-2,0)+IF(F43&gt;'Parameters for scoring'!P$7,-1,0)</f>
        <v>2</v>
      </c>
      <c r="R43" s="43">
        <f>IF(G43='Parameters for scoring'!$U$8,3,0)+IF(G43='Parameters for scoring'!$U$7,2,0)+IF(G43='Parameters for scoring'!$U$10, 1,0)+IF(G43='Parameters for scoring'!$U$9,2,0)+IF(G43='Parameters for scoring'!$U$6,1,0)+IF(G43&gt;'Parameters for scoring'!$U$6,-1,0)+IF(G43&lt;'Parameters for scoring'!$U$10,-1,0)</f>
        <v>2</v>
      </c>
      <c r="S43" s="43">
        <f>IF(H43='Parameters for scoring'!V$8,3,0)+IF(H43='Parameters for scoring'!V$7,2,0)+IF(H43='Parameters for scoring'!V$9,2,0)+IF(H43='Parameters for scoring'!V$6,1,0)+IF(H43='Parameters for scoring'!V$10,1,0)+IF(H43&gt;'Parameters for scoring'!V$6,-1,0)</f>
        <v>2</v>
      </c>
      <c r="T43" s="43">
        <f>IF(I43='Parameters for scoring'!W$8,3,0)+IF(I43='Parameters for scoring'!W$7,2,0)+IF(I43='Parameters for scoring'!W$6,1,0)+IF(I43&gt;'Parameters for scoring'!W$6,-1,0)</f>
        <v>1</v>
      </c>
      <c r="U43" s="43">
        <f>IF(J43&lt;'Parameters for scoring'!Q$9,1,0)+IF(J43&lt;'Parameters for scoring'!Q$11,-1,0)+IF(J43&lt;'Parameters for scoring'!Q$8,1,0)+IF(J43&lt;'Parameters for scoring'!Q$11,-1,0)+IF(J43&lt;'Parameters for scoring'!Q$7,1,0)+IF(J43&lt;'Parameters for scoring'!Q$11,-2,0)+IF(J43&gt;'Parameters for scoring'!Q$7,-1,0)</f>
        <v>3</v>
      </c>
      <c r="V43" s="43">
        <f t="shared" si="0"/>
        <v>3</v>
      </c>
      <c r="W43" s="43">
        <f>IF(L43&lt;'Parameters for scoring'!R$9,1,0)+IF(L43&lt;'Parameters for scoring'!R$11,-1,0)+IF(L43&lt;'Parameters for scoring'!R$8,1,0)+IF(L43&lt;'Parameters for scoring'!R$12,-1,0)+IF(L43&lt;'Parameters for scoring'!R$7,1,0)+IF(L43&lt;'Parameters for scoring'!R$13,-2,0)+IF(L43&gt;'Parameters for scoring'!R$7,-1,0)</f>
        <v>2</v>
      </c>
      <c r="X43" s="43">
        <f>IF(M43&lt;'Parameters for scoring'!S$9,1,0)+IF(M43&lt;'Parameters for scoring'!S$11,-1,0)+IF(M43&lt;'Parameters for scoring'!S$8,1,0)+IF(M43&lt;'Parameters for scoring'!S$12,-1,0)+IF(M43&lt;'Parameters for scoring'!S$7,1,0)+IF(M43&lt;'Parameters for scoring'!S$13,-2,0)+IF(M43&gt;'Parameters for scoring'!S$7,-1,0)</f>
        <v>2</v>
      </c>
      <c r="Y43" s="43">
        <f>IF(N43&lt;'Parameters for scoring'!T$9,1,0)+IF(N43&lt;'Parameters for scoring'!T$11,-1,0)+IF(N43&lt;'Parameters for scoring'!T$8,1,0)+IF(N43&lt;'Parameters for scoring'!T$12,-1,0)+IF(N43&lt;'Parameters for scoring'!T$7,1,0)+IF(N43&lt;'Parameters for scoring'!T$13,-2,0)+IF(N43&gt;'Parameters for scoring'!T$7,-1,0)</f>
        <v>2</v>
      </c>
      <c r="Z43" s="43">
        <f t="shared" si="2"/>
        <v>13</v>
      </c>
      <c r="AA43" s="44" t="s">
        <v>1626</v>
      </c>
      <c r="AB43" s="50" t="s">
        <v>1628</v>
      </c>
      <c r="AD43" s="14"/>
      <c r="AE43" s="14"/>
      <c r="AF43" s="14"/>
      <c r="AG43" s="14"/>
      <c r="AH43" s="14"/>
      <c r="AI43" s="14"/>
      <c r="AJ43" s="14"/>
      <c r="AK43" s="14"/>
      <c r="AL43" s="14"/>
      <c r="AM43" s="14"/>
      <c r="AO43" s="22"/>
    </row>
    <row r="44" spans="1:41" x14ac:dyDescent="0.25">
      <c r="A44" s="46" t="str">
        <f>HYPERLINK("Structures\MMV001239.png","MMV001239")</f>
        <v>MMV001239</v>
      </c>
      <c r="B44" s="45" t="s">
        <v>1325</v>
      </c>
      <c r="C44" s="42" t="s">
        <v>1326</v>
      </c>
      <c r="D44" s="18" t="s">
        <v>1327</v>
      </c>
      <c r="E44" s="18">
        <v>400.45299999999997</v>
      </c>
      <c r="F44" s="15">
        <v>0.46666666666666667</v>
      </c>
      <c r="G44" s="18">
        <v>5</v>
      </c>
      <c r="H44" s="18">
        <v>5</v>
      </c>
      <c r="I44" s="18">
        <v>0</v>
      </c>
      <c r="J44" s="18">
        <v>79.11</v>
      </c>
      <c r="K44" s="18">
        <v>0</v>
      </c>
      <c r="L44" s="40">
        <v>3.96</v>
      </c>
      <c r="M44" s="17">
        <v>-4.76</v>
      </c>
      <c r="N44" s="17">
        <v>3.5049999999999999</v>
      </c>
      <c r="O44" s="18" t="s">
        <v>1324</v>
      </c>
      <c r="P44" s="43">
        <f>IF(E44&lt;'Parameters for scoring'!O$9,1,0)+IF(E44&lt;'Parameters for scoring'!O$11,-1,0)+IF(E44&lt;'Parameters for scoring'!O$8,1,0)+IF(E44&lt;'Parameters for scoring'!O$12,-1,0)+IF(E44&lt;'Parameters for scoring'!O$7,1,0)+IF(E44&lt;'Parameters for scoring'!O$13,-2,0)+IF(E44&gt;'Parameters for scoring'!O$7,-1,0)</f>
        <v>3</v>
      </c>
      <c r="Q44" s="43">
        <f>IF(F44&lt;'Parameters for scoring'!P$9,1,0)+IF(F44&lt;'Parameters for scoring'!P$11,-1,0)+IF(F44&lt;'Parameters for scoring'!P$8,1,0)+IF(F44&lt;'Parameters for scoring'!P$12,-1,0)+IF(F44&lt;'Parameters for scoring'!P$7,1,0)+IF(F44&lt;'Parameters for scoring'!P$12,-2,0)+IF(F44&gt;'Parameters for scoring'!P$7,-1,0)</f>
        <v>2</v>
      </c>
      <c r="R44" s="43">
        <f>IF(G44='Parameters for scoring'!$U$8,3,0)+IF(G44='Parameters for scoring'!$U$7,2,0)+IF(G44='Parameters for scoring'!$U$10, 1,0)+IF(G44='Parameters for scoring'!$U$9,2,0)+IF(G44='Parameters for scoring'!$U$6,1,0)+IF(G44&gt;'Parameters for scoring'!$U$6,-1,0)+IF(G44&lt;'Parameters for scoring'!$U$10,-1,0)</f>
        <v>3</v>
      </c>
      <c r="S44" s="43">
        <f>IF(H44='Parameters for scoring'!V$8,3,0)+IF(H44='Parameters for scoring'!V$7,2,0)+IF(H44='Parameters for scoring'!V$9,2,0)+IF(H44='Parameters for scoring'!V$6,1,0)+IF(H44='Parameters for scoring'!V$10,1,0)+IF(H44&gt;'Parameters for scoring'!V$6,-1,0)</f>
        <v>-1</v>
      </c>
      <c r="T44" s="43">
        <f>IF(I44='Parameters for scoring'!W$8,3,0)+IF(I44='Parameters for scoring'!W$7,2,0)+IF(I44='Parameters for scoring'!W$6,1,0)+IF(I44&gt;'Parameters for scoring'!W$6,-1,0)</f>
        <v>3</v>
      </c>
      <c r="U44" s="43">
        <f>IF(J44&lt;'Parameters for scoring'!Q$9,1,0)+IF(J44&lt;'Parameters for scoring'!Q$11,-1,0)+IF(J44&lt;'Parameters for scoring'!Q$8,1,0)+IF(J44&lt;'Parameters for scoring'!Q$11,-1,0)+IF(J44&lt;'Parameters for scoring'!Q$7,1,0)+IF(J44&lt;'Parameters for scoring'!Q$11,-2,0)+IF(J44&gt;'Parameters for scoring'!Q$7,-1,0)</f>
        <v>3</v>
      </c>
      <c r="V44" s="43">
        <f t="shared" si="0"/>
        <v>3</v>
      </c>
      <c r="W44" s="43">
        <f>IF(L44&lt;'Parameters for scoring'!R$9,1,0)+IF(L44&lt;'Parameters for scoring'!R$11,-1,0)+IF(L44&lt;'Parameters for scoring'!R$8,1,0)+IF(L44&lt;'Parameters for scoring'!R$12,-1,0)+IF(L44&lt;'Parameters for scoring'!R$7,1,0)+IF(L44&lt;'Parameters for scoring'!R$13,-2,0)+IF(L44&gt;'Parameters for scoring'!R$7,-1,0)</f>
        <v>3</v>
      </c>
      <c r="X44" s="43">
        <f>IF(M44&lt;'Parameters for scoring'!S$9,1,0)+IF(M44&lt;'Parameters for scoring'!S$11,-1,0)+IF(M44&lt;'Parameters for scoring'!S$8,1,0)+IF(M44&lt;'Parameters for scoring'!S$12,-1,0)+IF(M44&lt;'Parameters for scoring'!S$7,1,0)+IF(M44&lt;'Parameters for scoring'!S$13,-2,0)+IF(M44&gt;'Parameters for scoring'!S$7,-1,0)</f>
        <v>3</v>
      </c>
      <c r="Y44" s="43">
        <f>IF(N44&lt;'Parameters for scoring'!T$9,1,0)+IF(N44&lt;'Parameters for scoring'!T$11,-1,0)+IF(N44&lt;'Parameters for scoring'!T$8,1,0)+IF(N44&lt;'Parameters for scoring'!T$12,-1,0)+IF(N44&lt;'Parameters for scoring'!T$7,1,0)+IF(N44&lt;'Parameters for scoring'!T$13,-2,0)+IF(N44&gt;'Parameters for scoring'!T$7,-1,0)</f>
        <v>3</v>
      </c>
      <c r="Z44" s="43">
        <f t="shared" si="2"/>
        <v>15.5</v>
      </c>
      <c r="AA44" s="44" t="s">
        <v>1626</v>
      </c>
      <c r="AB44" s="50" t="s">
        <v>1628</v>
      </c>
      <c r="AD44" s="14"/>
      <c r="AE44" s="14"/>
      <c r="AF44" s="14"/>
      <c r="AG44" s="14"/>
      <c r="AH44" s="14"/>
      <c r="AI44" s="14"/>
      <c r="AJ44" s="14"/>
      <c r="AK44" s="14"/>
      <c r="AL44" s="14"/>
      <c r="AM44" s="14"/>
      <c r="AO44" s="22"/>
    </row>
    <row r="45" spans="1:41" x14ac:dyDescent="0.25">
      <c r="A45" s="46" t="str">
        <f>HYPERLINK("Structures\MMV006319.png","MMV006319")</f>
        <v>MMV006319</v>
      </c>
      <c r="B45" s="45" t="s">
        <v>821</v>
      </c>
      <c r="C45" s="42" t="s">
        <v>822</v>
      </c>
      <c r="D45" s="18" t="s">
        <v>823</v>
      </c>
      <c r="E45" s="18">
        <v>308.3528</v>
      </c>
      <c r="F45" s="15">
        <v>0.45</v>
      </c>
      <c r="G45" s="18">
        <v>5</v>
      </c>
      <c r="H45" s="18">
        <v>4</v>
      </c>
      <c r="I45" s="18">
        <v>2</v>
      </c>
      <c r="J45" s="18">
        <v>49.84</v>
      </c>
      <c r="K45" s="18">
        <v>0</v>
      </c>
      <c r="L45" s="40">
        <v>4.08</v>
      </c>
      <c r="M45" s="17">
        <v>-4.49</v>
      </c>
      <c r="N45" s="17">
        <v>4.4849999999999994</v>
      </c>
      <c r="O45" s="18" t="s">
        <v>820</v>
      </c>
      <c r="P45" s="43">
        <f>IF(E45&lt;'Parameters for scoring'!O$9,1,0)+IF(E45&lt;'Parameters for scoring'!O$11,-1,0)+IF(E45&lt;'Parameters for scoring'!O$8,1,0)+IF(E45&lt;'Parameters for scoring'!O$12,-1,0)+IF(E45&lt;'Parameters for scoring'!O$7,1,0)+IF(E45&lt;'Parameters for scoring'!O$13,-2,0)+IF(E45&gt;'Parameters for scoring'!O$7,-1,0)</f>
        <v>3</v>
      </c>
      <c r="Q45" s="43">
        <f>IF(F45&lt;'Parameters for scoring'!P$9,1,0)+IF(F45&lt;'Parameters for scoring'!P$11,-1,0)+IF(F45&lt;'Parameters for scoring'!P$8,1,0)+IF(F45&lt;'Parameters for scoring'!P$12,-1,0)+IF(F45&lt;'Parameters for scoring'!P$7,1,0)+IF(F45&lt;'Parameters for scoring'!P$12,-2,0)+IF(F45&gt;'Parameters for scoring'!P$7,-1,0)</f>
        <v>2</v>
      </c>
      <c r="R45" s="43">
        <f>IF(G45='Parameters for scoring'!$U$8,3,0)+IF(G45='Parameters for scoring'!$U$7,2,0)+IF(G45='Parameters for scoring'!$U$10, 1,0)+IF(G45='Parameters for scoring'!$U$9,2,0)+IF(G45='Parameters for scoring'!$U$6,1,0)+IF(G45&gt;'Parameters for scoring'!$U$6,-1,0)+IF(G45&lt;'Parameters for scoring'!$U$10,-1,0)</f>
        <v>3</v>
      </c>
      <c r="S45" s="43">
        <f>IF(H45='Parameters for scoring'!V$8,3,0)+IF(H45='Parameters for scoring'!V$7,2,0)+IF(H45='Parameters for scoring'!V$9,2,0)+IF(H45='Parameters for scoring'!V$6,1,0)+IF(H45='Parameters for scoring'!V$10,1,0)+IF(H45&gt;'Parameters for scoring'!V$6,-1,0)</f>
        <v>1</v>
      </c>
      <c r="T45" s="43">
        <f>IF(I45='Parameters for scoring'!W$8,3,0)+IF(I45='Parameters for scoring'!W$7,2,0)+IF(I45='Parameters for scoring'!W$6,1,0)+IF(I45&gt;'Parameters for scoring'!W$6,-1,0)</f>
        <v>1</v>
      </c>
      <c r="U45" s="43">
        <f>IF(J45&lt;'Parameters for scoring'!Q$9,1,0)+IF(J45&lt;'Parameters for scoring'!Q$11,-1,0)+IF(J45&lt;'Parameters for scoring'!Q$8,1,0)+IF(J45&lt;'Parameters for scoring'!Q$11,-1,0)+IF(J45&lt;'Parameters for scoring'!Q$7,1,0)+IF(J45&lt;'Parameters for scoring'!Q$11,-2,0)+IF(J45&gt;'Parameters for scoring'!Q$7,-1,0)</f>
        <v>3</v>
      </c>
      <c r="V45" s="43">
        <f t="shared" si="0"/>
        <v>3</v>
      </c>
      <c r="W45" s="43">
        <f>IF(L45&lt;'Parameters for scoring'!R$9,1,0)+IF(L45&lt;'Parameters for scoring'!R$11,-1,0)+IF(L45&lt;'Parameters for scoring'!R$8,1,0)+IF(L45&lt;'Parameters for scoring'!R$12,-1,0)+IF(L45&lt;'Parameters for scoring'!R$7,1,0)+IF(L45&lt;'Parameters for scoring'!R$13,-2,0)+IF(L45&gt;'Parameters for scoring'!R$7,-1,0)</f>
        <v>3</v>
      </c>
      <c r="X45" s="43">
        <f>IF(M45&lt;'Parameters for scoring'!S$9,1,0)+IF(M45&lt;'Parameters for scoring'!S$11,-1,0)+IF(M45&lt;'Parameters for scoring'!S$8,1,0)+IF(M45&lt;'Parameters for scoring'!S$12,-1,0)+IF(M45&lt;'Parameters for scoring'!S$7,1,0)+IF(M45&lt;'Parameters for scoring'!S$13,-2,0)+IF(M45&gt;'Parameters for scoring'!S$7,-1,0)</f>
        <v>3</v>
      </c>
      <c r="Y45" s="43">
        <f>IF(N45&lt;'Parameters for scoring'!T$9,1,0)+IF(N45&lt;'Parameters for scoring'!T$11,-1,0)+IF(N45&lt;'Parameters for scoring'!T$8,1,0)+IF(N45&lt;'Parameters for scoring'!T$12,-1,0)+IF(N45&lt;'Parameters for scoring'!T$7,1,0)+IF(N45&lt;'Parameters for scoring'!T$13,-2,0)+IF(N45&gt;'Parameters for scoring'!T$7,-1,0)</f>
        <v>2</v>
      </c>
      <c r="Z45" s="43">
        <f t="shared" si="2"/>
        <v>14.5</v>
      </c>
      <c r="AA45" s="44" t="s">
        <v>1626</v>
      </c>
      <c r="AB45" s="50" t="s">
        <v>1628</v>
      </c>
      <c r="AD45" s="14"/>
      <c r="AE45" s="14"/>
      <c r="AF45" s="14"/>
      <c r="AG45" s="14"/>
      <c r="AH45" s="14"/>
      <c r="AI45" s="14"/>
      <c r="AJ45" s="14"/>
      <c r="AK45" s="14"/>
      <c r="AL45" s="14"/>
      <c r="AM45" s="14"/>
      <c r="AO45" s="22"/>
    </row>
    <row r="46" spans="1:41" x14ac:dyDescent="0.25">
      <c r="A46" s="46" t="str">
        <f>HYPERLINK("Structures\MMV000648.png","MMV000648")</f>
        <v>MMV000648</v>
      </c>
      <c r="B46" s="45" t="s">
        <v>581</v>
      </c>
      <c r="C46" s="42" t="s">
        <v>582</v>
      </c>
      <c r="D46" s="18" t="s">
        <v>583</v>
      </c>
      <c r="E46" s="18">
        <v>448.577</v>
      </c>
      <c r="F46" s="15">
        <v>0.28333333333333333</v>
      </c>
      <c r="G46" s="18">
        <v>7</v>
      </c>
      <c r="H46" s="18">
        <v>3</v>
      </c>
      <c r="I46" s="18">
        <v>1</v>
      </c>
      <c r="J46" s="18">
        <v>58.64</v>
      </c>
      <c r="K46" s="18">
        <v>0</v>
      </c>
      <c r="L46" s="40">
        <v>4.6100000000000003</v>
      </c>
      <c r="M46" s="17">
        <v>-5.62</v>
      </c>
      <c r="N46" s="17">
        <v>4.3849999999999998</v>
      </c>
      <c r="O46" s="18" t="s">
        <v>580</v>
      </c>
      <c r="P46" s="43">
        <f>IF(E46&lt;'Parameters for scoring'!O$9,1,0)+IF(E46&lt;'Parameters for scoring'!O$11,-1,0)+IF(E46&lt;'Parameters for scoring'!O$8,1,0)+IF(E46&lt;'Parameters for scoring'!O$12,-1,0)+IF(E46&lt;'Parameters for scoring'!O$7,1,0)+IF(E46&lt;'Parameters for scoring'!O$13,-2,0)+IF(E46&gt;'Parameters for scoring'!O$7,-1,0)</f>
        <v>2</v>
      </c>
      <c r="Q46" s="43">
        <f>IF(F46&lt;'Parameters for scoring'!P$9,1,0)+IF(F46&lt;'Parameters for scoring'!P$11,-1,0)+IF(F46&lt;'Parameters for scoring'!P$8,1,0)+IF(F46&lt;'Parameters for scoring'!P$12,-1,0)+IF(F46&lt;'Parameters for scoring'!P$7,1,0)+IF(F46&lt;'Parameters for scoring'!P$12,-2,0)+IF(F46&gt;'Parameters for scoring'!P$7,-1,0)</f>
        <v>3</v>
      </c>
      <c r="R46" s="43">
        <f>IF(G46='Parameters for scoring'!$U$8,3,0)+IF(G46='Parameters for scoring'!$U$7,2,0)+IF(G46='Parameters for scoring'!$U$10, 1,0)+IF(G46='Parameters for scoring'!$U$9,2,0)+IF(G46='Parameters for scoring'!$U$6,1,0)+IF(G46&gt;'Parameters for scoring'!$U$6,-1,0)+IF(G46&lt;'Parameters for scoring'!$U$10,-1,0)</f>
        <v>1</v>
      </c>
      <c r="S46" s="43">
        <f>IF(H46='Parameters for scoring'!V$8,3,0)+IF(H46='Parameters for scoring'!V$7,2,0)+IF(H46='Parameters for scoring'!V$9,2,0)+IF(H46='Parameters for scoring'!V$6,1,0)+IF(H46='Parameters for scoring'!V$10,1,0)+IF(H46&gt;'Parameters for scoring'!V$6,-1,0)</f>
        <v>2</v>
      </c>
      <c r="T46" s="43">
        <f>IF(I46='Parameters for scoring'!W$8,3,0)+IF(I46='Parameters for scoring'!W$7,2,0)+IF(I46='Parameters for scoring'!W$6,1,0)+IF(I46&gt;'Parameters for scoring'!W$6,-1,0)</f>
        <v>2</v>
      </c>
      <c r="U46" s="43">
        <f>IF(J46&lt;'Parameters for scoring'!Q$9,1,0)+IF(J46&lt;'Parameters for scoring'!Q$11,-1,0)+IF(J46&lt;'Parameters for scoring'!Q$8,1,0)+IF(J46&lt;'Parameters for scoring'!Q$11,-1,0)+IF(J46&lt;'Parameters for scoring'!Q$7,1,0)+IF(J46&lt;'Parameters for scoring'!Q$11,-2,0)+IF(J46&gt;'Parameters for scoring'!Q$7,-1,0)</f>
        <v>3</v>
      </c>
      <c r="V46" s="43">
        <f t="shared" si="0"/>
        <v>3</v>
      </c>
      <c r="W46" s="43">
        <f>IF(L46&lt;'Parameters for scoring'!R$9,1,0)+IF(L46&lt;'Parameters for scoring'!R$11,-1,0)+IF(L46&lt;'Parameters for scoring'!R$8,1,0)+IF(L46&lt;'Parameters for scoring'!R$12,-1,0)+IF(L46&lt;'Parameters for scoring'!R$7,1,0)+IF(L46&lt;'Parameters for scoring'!R$13,-2,0)+IF(L46&gt;'Parameters for scoring'!R$7,-1,0)</f>
        <v>2</v>
      </c>
      <c r="X46" s="43">
        <f>IF(M46&lt;'Parameters for scoring'!S$9,1,0)+IF(M46&lt;'Parameters for scoring'!S$11,-1,0)+IF(M46&lt;'Parameters for scoring'!S$8,1,0)+IF(M46&lt;'Parameters for scoring'!S$12,-1,0)+IF(M46&lt;'Parameters for scoring'!S$7,1,0)+IF(M46&lt;'Parameters for scoring'!S$13,-2,0)+IF(M46&gt;'Parameters for scoring'!S$7,-1,0)</f>
        <v>2</v>
      </c>
      <c r="Y46" s="43">
        <f>IF(N46&lt;'Parameters for scoring'!T$9,1,0)+IF(N46&lt;'Parameters for scoring'!T$11,-1,0)+IF(N46&lt;'Parameters for scoring'!T$8,1,0)+IF(N46&lt;'Parameters for scoring'!T$12,-1,0)+IF(N46&lt;'Parameters for scoring'!T$7,1,0)+IF(N46&lt;'Parameters for scoring'!T$13,-2,0)+IF(N46&gt;'Parameters for scoring'!T$7,-1,0)</f>
        <v>3</v>
      </c>
      <c r="Z46" s="43">
        <f t="shared" si="2"/>
        <v>14.5</v>
      </c>
      <c r="AA46" s="44" t="s">
        <v>1626</v>
      </c>
      <c r="AB46" s="50" t="s">
        <v>1628</v>
      </c>
      <c r="AD46" s="14"/>
      <c r="AE46" s="14"/>
      <c r="AF46" s="14"/>
      <c r="AG46" s="14"/>
      <c r="AH46" s="14"/>
      <c r="AI46" s="14"/>
      <c r="AJ46" s="14"/>
      <c r="AK46" s="14"/>
      <c r="AL46" s="14"/>
      <c r="AM46" s="14"/>
      <c r="AO46" s="22"/>
    </row>
    <row r="47" spans="1:41" x14ac:dyDescent="0.25">
      <c r="A47" s="46" t="str">
        <f>HYPERLINK("Structures\MMV665914.png","MMV665914")</f>
        <v>MMV665914</v>
      </c>
      <c r="B47" s="45" t="s">
        <v>474</v>
      </c>
      <c r="C47" s="42" t="s">
        <v>475</v>
      </c>
      <c r="D47" s="18" t="s">
        <v>476</v>
      </c>
      <c r="E47" s="18">
        <v>487.01400000000001</v>
      </c>
      <c r="F47" s="15">
        <v>0.3</v>
      </c>
      <c r="G47" s="18">
        <v>7</v>
      </c>
      <c r="H47" s="18">
        <v>6</v>
      </c>
      <c r="I47" s="18">
        <v>1</v>
      </c>
      <c r="J47" s="18">
        <v>74.77</v>
      </c>
      <c r="K47" s="18">
        <v>0</v>
      </c>
      <c r="L47" s="40">
        <v>3.56</v>
      </c>
      <c r="M47" s="17">
        <v>-4.16</v>
      </c>
      <c r="N47" s="17">
        <v>3.1850000000000001</v>
      </c>
      <c r="O47" s="18" t="s">
        <v>473</v>
      </c>
      <c r="P47" s="43">
        <f>IF(E47&lt;'Parameters for scoring'!O$9,1,0)+IF(E47&lt;'Parameters for scoring'!O$11,-1,0)+IF(E47&lt;'Parameters for scoring'!O$8,1,0)+IF(E47&lt;'Parameters for scoring'!O$12,-1,0)+IF(E47&lt;'Parameters for scoring'!O$7,1,0)+IF(E47&lt;'Parameters for scoring'!O$13,-2,0)+IF(E47&gt;'Parameters for scoring'!O$7,-1,0)</f>
        <v>2</v>
      </c>
      <c r="Q47" s="43">
        <f>IF(F47&lt;'Parameters for scoring'!P$9,1,0)+IF(F47&lt;'Parameters for scoring'!P$11,-1,0)+IF(F47&lt;'Parameters for scoring'!P$8,1,0)+IF(F47&lt;'Parameters for scoring'!P$12,-1,0)+IF(F47&lt;'Parameters for scoring'!P$7,1,0)+IF(F47&lt;'Parameters for scoring'!P$12,-2,0)+IF(F47&gt;'Parameters for scoring'!P$7,-1,0)</f>
        <v>3</v>
      </c>
      <c r="R47" s="43">
        <f>IF(G47='Parameters for scoring'!$U$8,3,0)+IF(G47='Parameters for scoring'!$U$7,2,0)+IF(G47='Parameters for scoring'!$U$10, 1,0)+IF(G47='Parameters for scoring'!$U$9,2,0)+IF(G47='Parameters for scoring'!$U$6,1,0)+IF(G47&gt;'Parameters for scoring'!$U$6,-1,0)+IF(G47&lt;'Parameters for scoring'!$U$10,-1,0)</f>
        <v>1</v>
      </c>
      <c r="S47" s="43">
        <f>IF(H47='Parameters for scoring'!V$8,3,0)+IF(H47='Parameters for scoring'!V$7,2,0)+IF(H47='Parameters for scoring'!V$9,2,0)+IF(H47='Parameters for scoring'!V$6,1,0)+IF(H47='Parameters for scoring'!V$10,1,0)+IF(H47&gt;'Parameters for scoring'!V$6,-1,0)</f>
        <v>-1</v>
      </c>
      <c r="T47" s="43">
        <f>IF(I47='Parameters for scoring'!W$8,3,0)+IF(I47='Parameters for scoring'!W$7,2,0)+IF(I47='Parameters for scoring'!W$6,1,0)+IF(I47&gt;'Parameters for scoring'!W$6,-1,0)</f>
        <v>2</v>
      </c>
      <c r="U47" s="43">
        <f>IF(J47&lt;'Parameters for scoring'!Q$9,1,0)+IF(J47&lt;'Parameters for scoring'!Q$11,-1,0)+IF(J47&lt;'Parameters for scoring'!Q$8,1,0)+IF(J47&lt;'Parameters for scoring'!Q$11,-1,0)+IF(J47&lt;'Parameters for scoring'!Q$7,1,0)+IF(J47&lt;'Parameters for scoring'!Q$11,-2,0)+IF(J47&gt;'Parameters for scoring'!Q$7,-1,0)</f>
        <v>3</v>
      </c>
      <c r="V47" s="43">
        <f t="shared" si="0"/>
        <v>3</v>
      </c>
      <c r="W47" s="43">
        <f>IF(L47&lt;'Parameters for scoring'!R$9,1,0)+IF(L47&lt;'Parameters for scoring'!R$11,-1,0)+IF(L47&lt;'Parameters for scoring'!R$8,1,0)+IF(L47&lt;'Parameters for scoring'!R$12,-1,0)+IF(L47&lt;'Parameters for scoring'!R$7,1,0)+IF(L47&lt;'Parameters for scoring'!R$13,-2,0)+IF(L47&gt;'Parameters for scoring'!R$7,-1,0)</f>
        <v>3</v>
      </c>
      <c r="X47" s="43">
        <f>IF(M47&lt;'Parameters for scoring'!S$9,1,0)+IF(M47&lt;'Parameters for scoring'!S$11,-1,0)+IF(M47&lt;'Parameters for scoring'!S$8,1,0)+IF(M47&lt;'Parameters for scoring'!S$12,-1,0)+IF(M47&lt;'Parameters for scoring'!S$7,1,0)+IF(M47&lt;'Parameters for scoring'!S$13,-2,0)+IF(M47&gt;'Parameters for scoring'!S$7,-1,0)</f>
        <v>3</v>
      </c>
      <c r="Y47" s="43">
        <f>IF(N47&lt;'Parameters for scoring'!T$9,1,0)+IF(N47&lt;'Parameters for scoring'!T$11,-1,0)+IF(N47&lt;'Parameters for scoring'!T$8,1,0)+IF(N47&lt;'Parameters for scoring'!T$12,-1,0)+IF(N47&lt;'Parameters for scoring'!T$7,1,0)+IF(N47&lt;'Parameters for scoring'!T$13,-2,0)+IF(N47&gt;'Parameters for scoring'!T$7,-1,0)</f>
        <v>3</v>
      </c>
      <c r="Z47" s="43">
        <f t="shared" si="2"/>
        <v>14</v>
      </c>
      <c r="AA47" s="44" t="s">
        <v>1626</v>
      </c>
      <c r="AB47" s="50" t="s">
        <v>1628</v>
      </c>
      <c r="AD47" s="14"/>
      <c r="AE47" s="14"/>
      <c r="AF47" s="14"/>
      <c r="AG47" s="14"/>
      <c r="AH47" s="14"/>
      <c r="AI47" s="14"/>
      <c r="AJ47" s="14"/>
      <c r="AK47" s="14"/>
      <c r="AL47" s="14"/>
      <c r="AM47" s="14"/>
      <c r="AO47" s="22"/>
    </row>
    <row r="48" spans="1:41" x14ac:dyDescent="0.25">
      <c r="A48" s="46" t="str">
        <f>HYPERLINK("Structures\MMV665803.png","MMV665803")</f>
        <v>MMV665803</v>
      </c>
      <c r="B48" s="45" t="s">
        <v>558</v>
      </c>
      <c r="C48" s="42" t="s">
        <v>559</v>
      </c>
      <c r="D48" s="18" t="s">
        <v>283</v>
      </c>
      <c r="E48" s="18">
        <v>377.86200000000002</v>
      </c>
      <c r="F48" s="15">
        <v>0.24</v>
      </c>
      <c r="G48" s="18">
        <v>8</v>
      </c>
      <c r="H48" s="18">
        <v>4</v>
      </c>
      <c r="I48" s="18">
        <v>1</v>
      </c>
      <c r="J48" s="18">
        <v>56.79</v>
      </c>
      <c r="K48" s="18">
        <v>0</v>
      </c>
      <c r="L48" s="40">
        <v>4.03</v>
      </c>
      <c r="M48" s="17">
        <v>-5.18</v>
      </c>
      <c r="N48" s="17">
        <v>4.45</v>
      </c>
      <c r="O48" s="18" t="s">
        <v>557</v>
      </c>
      <c r="P48" s="43">
        <f>IF(E48&lt;'Parameters for scoring'!O$9,1,0)+IF(E48&lt;'Parameters for scoring'!O$11,-1,0)+IF(E48&lt;'Parameters for scoring'!O$8,1,0)+IF(E48&lt;'Parameters for scoring'!O$12,-1,0)+IF(E48&lt;'Parameters for scoring'!O$7,1,0)+IF(E48&lt;'Parameters for scoring'!O$13,-2,0)+IF(E48&gt;'Parameters for scoring'!O$7,-1,0)</f>
        <v>3</v>
      </c>
      <c r="Q48" s="43">
        <f>IF(F48&lt;'Parameters for scoring'!P$9,1,0)+IF(F48&lt;'Parameters for scoring'!P$11,-1,0)+IF(F48&lt;'Parameters for scoring'!P$8,1,0)+IF(F48&lt;'Parameters for scoring'!P$12,-1,0)+IF(F48&lt;'Parameters for scoring'!P$7,1,0)+IF(F48&lt;'Parameters for scoring'!P$12,-2,0)+IF(F48&gt;'Parameters for scoring'!P$7,-1,0)</f>
        <v>3</v>
      </c>
      <c r="R48" s="43">
        <f>IF(G48='Parameters for scoring'!$U$8,3,0)+IF(G48='Parameters for scoring'!$U$7,2,0)+IF(G48='Parameters for scoring'!$U$10, 1,0)+IF(G48='Parameters for scoring'!$U$9,2,0)+IF(G48='Parameters for scoring'!$U$6,1,0)+IF(G48&gt;'Parameters for scoring'!$U$6,-1,0)+IF(G48&lt;'Parameters for scoring'!$U$10,-1,0)</f>
        <v>-1</v>
      </c>
      <c r="S48" s="43">
        <f>IF(H48='Parameters for scoring'!V$8,3,0)+IF(H48='Parameters for scoring'!V$7,2,0)+IF(H48='Parameters for scoring'!V$9,2,0)+IF(H48='Parameters for scoring'!V$6,1,0)+IF(H48='Parameters for scoring'!V$10,1,0)+IF(H48&gt;'Parameters for scoring'!V$6,-1,0)</f>
        <v>1</v>
      </c>
      <c r="T48" s="43">
        <f>IF(I48='Parameters for scoring'!W$8,3,0)+IF(I48='Parameters for scoring'!W$7,2,0)+IF(I48='Parameters for scoring'!W$6,1,0)+IF(I48&gt;'Parameters for scoring'!W$6,-1,0)</f>
        <v>2</v>
      </c>
      <c r="U48" s="43">
        <f>IF(J48&lt;'Parameters for scoring'!Q$9,1,0)+IF(J48&lt;'Parameters for scoring'!Q$11,-1,0)+IF(J48&lt;'Parameters for scoring'!Q$8,1,0)+IF(J48&lt;'Parameters for scoring'!Q$11,-1,0)+IF(J48&lt;'Parameters for scoring'!Q$7,1,0)+IF(J48&lt;'Parameters for scoring'!Q$11,-2,0)+IF(J48&gt;'Parameters for scoring'!Q$7,-1,0)</f>
        <v>3</v>
      </c>
      <c r="V48" s="43">
        <f t="shared" si="0"/>
        <v>3</v>
      </c>
      <c r="W48" s="43">
        <f>IF(L48&lt;'Parameters for scoring'!R$9,1,0)+IF(L48&lt;'Parameters for scoring'!R$11,-1,0)+IF(L48&lt;'Parameters for scoring'!R$8,1,0)+IF(L48&lt;'Parameters for scoring'!R$12,-1,0)+IF(L48&lt;'Parameters for scoring'!R$7,1,0)+IF(L48&lt;'Parameters for scoring'!R$13,-2,0)+IF(L48&gt;'Parameters for scoring'!R$7,-1,0)</f>
        <v>3</v>
      </c>
      <c r="X48" s="43">
        <f>IF(M48&lt;'Parameters for scoring'!S$9,1,0)+IF(M48&lt;'Parameters for scoring'!S$11,-1,0)+IF(M48&lt;'Parameters for scoring'!S$8,1,0)+IF(M48&lt;'Parameters for scoring'!S$12,-1,0)+IF(M48&lt;'Parameters for scoring'!S$7,1,0)+IF(M48&lt;'Parameters for scoring'!S$13,-2,0)+IF(M48&gt;'Parameters for scoring'!S$7,-1,0)</f>
        <v>3</v>
      </c>
      <c r="Y48" s="43">
        <f>IF(N48&lt;'Parameters for scoring'!T$9,1,0)+IF(N48&lt;'Parameters for scoring'!T$11,-1,0)+IF(N48&lt;'Parameters for scoring'!T$8,1,0)+IF(N48&lt;'Parameters for scoring'!T$12,-1,0)+IF(N48&lt;'Parameters for scoring'!T$7,1,0)+IF(N48&lt;'Parameters for scoring'!T$13,-2,0)+IF(N48&gt;'Parameters for scoring'!T$7,-1,0)</f>
        <v>2</v>
      </c>
      <c r="Z48" s="43">
        <f t="shared" si="2"/>
        <v>13.5</v>
      </c>
      <c r="AA48" s="44" t="s">
        <v>1626</v>
      </c>
      <c r="AB48" s="50" t="s">
        <v>1628</v>
      </c>
      <c r="AD48" s="14"/>
      <c r="AE48" s="14"/>
      <c r="AF48" s="14"/>
      <c r="AG48" s="14"/>
      <c r="AH48" s="14"/>
      <c r="AI48" s="14"/>
      <c r="AJ48" s="14"/>
      <c r="AK48" s="14"/>
      <c r="AL48" s="14"/>
      <c r="AM48" s="14"/>
      <c r="AO48" s="22"/>
    </row>
    <row r="49" spans="1:41" x14ac:dyDescent="0.25">
      <c r="A49" s="46" t="str">
        <f>HYPERLINK("Structures\MMV007396.png","MMV007396")</f>
        <v>MMV007396</v>
      </c>
      <c r="B49" s="45" t="s">
        <v>1219</v>
      </c>
      <c r="C49" s="42" t="s">
        <v>1220</v>
      </c>
      <c r="D49" s="18" t="s">
        <v>1221</v>
      </c>
      <c r="E49" s="18">
        <v>426.57499999999999</v>
      </c>
      <c r="F49" s="15">
        <v>0.43478260869565216</v>
      </c>
      <c r="G49" s="18">
        <v>7</v>
      </c>
      <c r="H49" s="18">
        <v>3</v>
      </c>
      <c r="I49" s="18">
        <v>1</v>
      </c>
      <c r="J49" s="18">
        <v>51.22</v>
      </c>
      <c r="K49" s="18">
        <v>0</v>
      </c>
      <c r="L49" s="40">
        <v>6.33</v>
      </c>
      <c r="M49" s="17">
        <v>-5.12</v>
      </c>
      <c r="N49" s="17">
        <v>5.5749999999999993</v>
      </c>
      <c r="O49" s="18" t="s">
        <v>1218</v>
      </c>
      <c r="P49" s="43">
        <f>IF(E49&lt;'Parameters for scoring'!O$9,1,0)+IF(E49&lt;'Parameters for scoring'!O$11,-1,0)+IF(E49&lt;'Parameters for scoring'!O$8,1,0)+IF(E49&lt;'Parameters for scoring'!O$12,-1,0)+IF(E49&lt;'Parameters for scoring'!O$7,1,0)+IF(E49&lt;'Parameters for scoring'!O$13,-2,0)+IF(E49&gt;'Parameters for scoring'!O$7,-1,0)</f>
        <v>2</v>
      </c>
      <c r="Q49" s="43">
        <f>IF(F49&lt;'Parameters for scoring'!P$9,1,0)+IF(F49&lt;'Parameters for scoring'!P$11,-1,0)+IF(F49&lt;'Parameters for scoring'!P$8,1,0)+IF(F49&lt;'Parameters for scoring'!P$12,-1,0)+IF(F49&lt;'Parameters for scoring'!P$7,1,0)+IF(F49&lt;'Parameters for scoring'!P$12,-2,0)+IF(F49&gt;'Parameters for scoring'!P$7,-1,0)</f>
        <v>2</v>
      </c>
      <c r="R49" s="43">
        <f>IF(G49='Parameters for scoring'!$U$8,3,0)+IF(G49='Parameters for scoring'!$U$7,2,0)+IF(G49='Parameters for scoring'!$U$10, 1,0)+IF(G49='Parameters for scoring'!$U$9,2,0)+IF(G49='Parameters for scoring'!$U$6,1,0)+IF(G49&gt;'Parameters for scoring'!$U$6,-1,0)+IF(G49&lt;'Parameters for scoring'!$U$10,-1,0)</f>
        <v>1</v>
      </c>
      <c r="S49" s="43">
        <f>IF(H49='Parameters for scoring'!V$8,3,0)+IF(H49='Parameters for scoring'!V$7,2,0)+IF(H49='Parameters for scoring'!V$9,2,0)+IF(H49='Parameters for scoring'!V$6,1,0)+IF(H49='Parameters for scoring'!V$10,1,0)+IF(H49&gt;'Parameters for scoring'!V$6,-1,0)</f>
        <v>2</v>
      </c>
      <c r="T49" s="43">
        <f>IF(I49='Parameters for scoring'!W$8,3,0)+IF(I49='Parameters for scoring'!W$7,2,0)+IF(I49='Parameters for scoring'!W$6,1,0)+IF(I49&gt;'Parameters for scoring'!W$6,-1,0)</f>
        <v>2</v>
      </c>
      <c r="U49" s="43">
        <f>IF(J49&lt;'Parameters for scoring'!Q$9,1,0)+IF(J49&lt;'Parameters for scoring'!Q$11,-1,0)+IF(J49&lt;'Parameters for scoring'!Q$8,1,0)+IF(J49&lt;'Parameters for scoring'!Q$11,-1,0)+IF(J49&lt;'Parameters for scoring'!Q$7,1,0)+IF(J49&lt;'Parameters for scoring'!Q$11,-2,0)+IF(J49&gt;'Parameters for scoring'!Q$7,-1,0)</f>
        <v>3</v>
      </c>
      <c r="V49" s="43">
        <f t="shared" si="0"/>
        <v>3</v>
      </c>
      <c r="W49" s="43">
        <f>IF(L49&lt;'Parameters for scoring'!R$9,1,0)+IF(L49&lt;'Parameters for scoring'!R$11,-1,0)+IF(L49&lt;'Parameters for scoring'!R$8,1,0)+IF(L49&lt;'Parameters for scoring'!R$12,-1,0)+IF(L49&lt;'Parameters for scoring'!R$7,1,0)+IF(L49&lt;'Parameters for scoring'!R$13,-2,0)+IF(L49&gt;'Parameters for scoring'!R$7,-1,0)</f>
        <v>2</v>
      </c>
      <c r="X49" s="43">
        <f>IF(M49&lt;'Parameters for scoring'!S$9,1,0)+IF(M49&lt;'Parameters for scoring'!S$11,-1,0)+IF(M49&lt;'Parameters for scoring'!S$8,1,0)+IF(M49&lt;'Parameters for scoring'!S$12,-1,0)+IF(M49&lt;'Parameters for scoring'!S$7,1,0)+IF(M49&lt;'Parameters for scoring'!S$13,-2,0)+IF(M49&gt;'Parameters for scoring'!S$7,-1,0)</f>
        <v>3</v>
      </c>
      <c r="Y49" s="43">
        <f>IF(N49&lt;'Parameters for scoring'!T$9,1,0)+IF(N49&lt;'Parameters for scoring'!T$11,-1,0)+IF(N49&lt;'Parameters for scoring'!T$8,1,0)+IF(N49&lt;'Parameters for scoring'!T$12,-1,0)+IF(N49&lt;'Parameters for scoring'!T$7,1,0)+IF(N49&lt;'Parameters for scoring'!T$13,-2,0)+IF(N49&gt;'Parameters for scoring'!T$7,-1,0)</f>
        <v>2</v>
      </c>
      <c r="Z49" s="43">
        <f t="shared" si="2"/>
        <v>13.5</v>
      </c>
      <c r="AA49" s="44" t="s">
        <v>1626</v>
      </c>
      <c r="AB49" s="50" t="s">
        <v>1628</v>
      </c>
      <c r="AD49" s="14"/>
      <c r="AE49" s="14"/>
      <c r="AF49" s="14"/>
      <c r="AG49" s="14"/>
      <c r="AH49" s="14"/>
      <c r="AI49" s="14"/>
      <c r="AJ49" s="14"/>
      <c r="AK49" s="14"/>
      <c r="AL49" s="14"/>
      <c r="AM49" s="14"/>
      <c r="AO49" s="22"/>
    </row>
    <row r="50" spans="1:41" x14ac:dyDescent="0.25">
      <c r="A50" s="46" t="str">
        <f>HYPERLINK("Structures\MMV665796.png","MMV665796")</f>
        <v>MMV665796</v>
      </c>
      <c r="B50" s="45" t="s">
        <v>597</v>
      </c>
      <c r="C50" s="42" t="s">
        <v>598</v>
      </c>
      <c r="D50" s="18" t="s">
        <v>599</v>
      </c>
      <c r="E50" s="18">
        <v>422.31299999999999</v>
      </c>
      <c r="F50" s="15">
        <v>0.24</v>
      </c>
      <c r="G50" s="18">
        <v>8</v>
      </c>
      <c r="H50" s="18">
        <v>4</v>
      </c>
      <c r="I50" s="18">
        <v>1</v>
      </c>
      <c r="J50" s="18">
        <v>56.79</v>
      </c>
      <c r="K50" s="18">
        <v>0</v>
      </c>
      <c r="L50" s="40">
        <v>4.2</v>
      </c>
      <c r="M50" s="17">
        <v>-5.63</v>
      </c>
      <c r="N50" s="17">
        <v>4.55</v>
      </c>
      <c r="O50" s="18" t="s">
        <v>596</v>
      </c>
      <c r="P50" s="43">
        <f>IF(E50&lt;'Parameters for scoring'!O$9,1,0)+IF(E50&lt;'Parameters for scoring'!O$11,-1,0)+IF(E50&lt;'Parameters for scoring'!O$8,1,0)+IF(E50&lt;'Parameters for scoring'!O$12,-1,0)+IF(E50&lt;'Parameters for scoring'!O$7,1,0)+IF(E50&lt;'Parameters for scoring'!O$13,-2,0)+IF(E50&gt;'Parameters for scoring'!O$7,-1,0)</f>
        <v>2</v>
      </c>
      <c r="Q50" s="43">
        <f>IF(F50&lt;'Parameters for scoring'!P$9,1,0)+IF(F50&lt;'Parameters for scoring'!P$11,-1,0)+IF(F50&lt;'Parameters for scoring'!P$8,1,0)+IF(F50&lt;'Parameters for scoring'!P$12,-1,0)+IF(F50&lt;'Parameters for scoring'!P$7,1,0)+IF(F50&lt;'Parameters for scoring'!P$12,-2,0)+IF(F50&gt;'Parameters for scoring'!P$7,-1,0)</f>
        <v>3</v>
      </c>
      <c r="R50" s="43">
        <f>IF(G50='Parameters for scoring'!$U$8,3,0)+IF(G50='Parameters for scoring'!$U$7,2,0)+IF(G50='Parameters for scoring'!$U$10, 1,0)+IF(G50='Parameters for scoring'!$U$9,2,0)+IF(G50='Parameters for scoring'!$U$6,1,0)+IF(G50&gt;'Parameters for scoring'!$U$6,-1,0)+IF(G50&lt;'Parameters for scoring'!$U$10,-1,0)</f>
        <v>-1</v>
      </c>
      <c r="S50" s="43">
        <f>IF(H50='Parameters for scoring'!V$8,3,0)+IF(H50='Parameters for scoring'!V$7,2,0)+IF(H50='Parameters for scoring'!V$9,2,0)+IF(H50='Parameters for scoring'!V$6,1,0)+IF(H50='Parameters for scoring'!V$10,1,0)+IF(H50&gt;'Parameters for scoring'!V$6,-1,0)</f>
        <v>1</v>
      </c>
      <c r="T50" s="43">
        <f>IF(I50='Parameters for scoring'!W$8,3,0)+IF(I50='Parameters for scoring'!W$7,2,0)+IF(I50='Parameters for scoring'!W$6,1,0)+IF(I50&gt;'Parameters for scoring'!W$6,-1,0)</f>
        <v>2</v>
      </c>
      <c r="U50" s="43">
        <f>IF(J50&lt;'Parameters for scoring'!Q$9,1,0)+IF(J50&lt;'Parameters for scoring'!Q$11,-1,0)+IF(J50&lt;'Parameters for scoring'!Q$8,1,0)+IF(J50&lt;'Parameters for scoring'!Q$11,-1,0)+IF(J50&lt;'Parameters for scoring'!Q$7,1,0)+IF(J50&lt;'Parameters for scoring'!Q$11,-2,0)+IF(J50&gt;'Parameters for scoring'!Q$7,-1,0)</f>
        <v>3</v>
      </c>
      <c r="V50" s="43">
        <f t="shared" si="0"/>
        <v>3</v>
      </c>
      <c r="W50" s="43">
        <f>IF(L50&lt;'Parameters for scoring'!R$9,1,0)+IF(L50&lt;'Parameters for scoring'!R$11,-1,0)+IF(L50&lt;'Parameters for scoring'!R$8,1,0)+IF(L50&lt;'Parameters for scoring'!R$12,-1,0)+IF(L50&lt;'Parameters for scoring'!R$7,1,0)+IF(L50&lt;'Parameters for scoring'!R$13,-2,0)+IF(L50&gt;'Parameters for scoring'!R$7,-1,0)</f>
        <v>3</v>
      </c>
      <c r="X50" s="43">
        <f>IF(M50&lt;'Parameters for scoring'!S$9,1,0)+IF(M50&lt;'Parameters for scoring'!S$11,-1,0)+IF(M50&lt;'Parameters for scoring'!S$8,1,0)+IF(M50&lt;'Parameters for scoring'!S$12,-1,0)+IF(M50&lt;'Parameters for scoring'!S$7,1,0)+IF(M50&lt;'Parameters for scoring'!S$13,-2,0)+IF(M50&gt;'Parameters for scoring'!S$7,-1,0)</f>
        <v>2</v>
      </c>
      <c r="Y50" s="43">
        <f>IF(N50&lt;'Parameters for scoring'!T$9,1,0)+IF(N50&lt;'Parameters for scoring'!T$11,-1,0)+IF(N50&lt;'Parameters for scoring'!T$8,1,0)+IF(N50&lt;'Parameters for scoring'!T$12,-1,0)+IF(N50&lt;'Parameters for scoring'!T$7,1,0)+IF(N50&lt;'Parameters for scoring'!T$13,-2,0)+IF(N50&gt;'Parameters for scoring'!T$7,-1,0)</f>
        <v>2</v>
      </c>
      <c r="Z50" s="43">
        <f t="shared" si="2"/>
        <v>12.5</v>
      </c>
      <c r="AA50" s="44" t="s">
        <v>1626</v>
      </c>
      <c r="AB50" s="50" t="s">
        <v>1628</v>
      </c>
      <c r="AD50" s="14"/>
      <c r="AE50" s="14"/>
      <c r="AF50" s="14"/>
      <c r="AG50" s="14"/>
      <c r="AH50" s="14"/>
      <c r="AI50" s="14"/>
      <c r="AJ50" s="14"/>
      <c r="AK50" s="14"/>
      <c r="AL50" s="14"/>
      <c r="AM50" s="14"/>
      <c r="AO50" s="22"/>
    </row>
    <row r="51" spans="1:41" x14ac:dyDescent="0.25">
      <c r="A51" s="46" t="str">
        <f>HYPERLINK("Structures\MMV011795.png","MMV011795")</f>
        <v>MMV011795</v>
      </c>
      <c r="B51" s="45" t="s">
        <v>677</v>
      </c>
      <c r="C51" s="42" t="s">
        <v>678</v>
      </c>
      <c r="D51" s="18" t="s">
        <v>679</v>
      </c>
      <c r="E51" s="18">
        <v>358.476</v>
      </c>
      <c r="F51" s="15">
        <v>0.33962264150943394</v>
      </c>
      <c r="G51" s="18">
        <v>5</v>
      </c>
      <c r="H51" s="18">
        <v>2</v>
      </c>
      <c r="I51" s="18">
        <v>2</v>
      </c>
      <c r="J51" s="18">
        <v>27.91</v>
      </c>
      <c r="K51" s="18">
        <v>1</v>
      </c>
      <c r="L51" s="40">
        <v>3.78</v>
      </c>
      <c r="M51" s="17">
        <v>-3.74</v>
      </c>
      <c r="N51" s="17">
        <v>4.2</v>
      </c>
      <c r="O51" s="18" t="s">
        <v>676</v>
      </c>
      <c r="P51" s="43">
        <f>IF(E51&lt;'Parameters for scoring'!O$9,1,0)+IF(E51&lt;'Parameters for scoring'!O$11,-1,0)+IF(E51&lt;'Parameters for scoring'!O$8,1,0)+IF(E51&lt;'Parameters for scoring'!O$12,-1,0)+IF(E51&lt;'Parameters for scoring'!O$7,1,0)+IF(E51&lt;'Parameters for scoring'!O$13,-2,0)+IF(E51&gt;'Parameters for scoring'!O$7,-1,0)</f>
        <v>3</v>
      </c>
      <c r="Q51" s="43">
        <f>IF(F51&lt;'Parameters for scoring'!P$9,1,0)+IF(F51&lt;'Parameters for scoring'!P$11,-1,0)+IF(F51&lt;'Parameters for scoring'!P$8,1,0)+IF(F51&lt;'Parameters for scoring'!P$12,-1,0)+IF(F51&lt;'Parameters for scoring'!P$7,1,0)+IF(F51&lt;'Parameters for scoring'!P$12,-2,0)+IF(F51&gt;'Parameters for scoring'!P$7,-1,0)</f>
        <v>3</v>
      </c>
      <c r="R51" s="43">
        <f>IF(G51='Parameters for scoring'!$U$8,3,0)+IF(G51='Parameters for scoring'!$U$7,2,0)+IF(G51='Parameters for scoring'!$U$10, 1,0)+IF(G51='Parameters for scoring'!$U$9,2,0)+IF(G51='Parameters for scoring'!$U$6,1,0)+IF(G51&gt;'Parameters for scoring'!$U$6,-1,0)+IF(G51&lt;'Parameters for scoring'!$U$10,-1,0)</f>
        <v>3</v>
      </c>
      <c r="S51" s="43">
        <f>IF(H51='Parameters for scoring'!V$8,3,0)+IF(H51='Parameters for scoring'!V$7,2,0)+IF(H51='Parameters for scoring'!V$9,2,0)+IF(H51='Parameters for scoring'!V$6,1,0)+IF(H51='Parameters for scoring'!V$10,1,0)+IF(H51&gt;'Parameters for scoring'!V$6,-1,0)</f>
        <v>3</v>
      </c>
      <c r="T51" s="43">
        <f>IF(I51='Parameters for scoring'!W$8,3,0)+IF(I51='Parameters for scoring'!W$7,2,0)+IF(I51='Parameters for scoring'!W$6,1,0)+IF(I51&gt;'Parameters for scoring'!W$6,-1,0)</f>
        <v>1</v>
      </c>
      <c r="U51" s="43">
        <f>IF(J51&lt;'Parameters for scoring'!Q$9,1,0)+IF(J51&lt;'Parameters for scoring'!Q$11,-1,0)+IF(J51&lt;'Parameters for scoring'!Q$8,1,0)+IF(J51&lt;'Parameters for scoring'!Q$11,-1,0)+IF(J51&lt;'Parameters for scoring'!Q$7,1,0)+IF(J51&lt;'Parameters for scoring'!Q$11,-2,0)+IF(J51&gt;'Parameters for scoring'!Q$7,-1,0)</f>
        <v>-1</v>
      </c>
      <c r="V51" s="43">
        <f t="shared" si="0"/>
        <v>-2</v>
      </c>
      <c r="W51" s="43">
        <f>IF(L51&lt;'Parameters for scoring'!R$9,1,0)+IF(L51&lt;'Parameters for scoring'!R$11,-1,0)+IF(L51&lt;'Parameters for scoring'!R$8,1,0)+IF(L51&lt;'Parameters for scoring'!R$12,-1,0)+IF(L51&lt;'Parameters for scoring'!R$7,1,0)+IF(L51&lt;'Parameters for scoring'!R$13,-2,0)+IF(L51&gt;'Parameters for scoring'!R$7,-1,0)</f>
        <v>3</v>
      </c>
      <c r="X51" s="43">
        <f>IF(M51&lt;'Parameters for scoring'!S$9,1,0)+IF(M51&lt;'Parameters for scoring'!S$11,-1,0)+IF(M51&lt;'Parameters for scoring'!S$8,1,0)+IF(M51&lt;'Parameters for scoring'!S$12,-1,0)+IF(M51&lt;'Parameters for scoring'!S$7,1,0)+IF(M51&lt;'Parameters for scoring'!S$13,-2,0)+IF(M51&gt;'Parameters for scoring'!S$7,-1,0)</f>
        <v>3</v>
      </c>
      <c r="Y51" s="43">
        <f>IF(N51&lt;'Parameters for scoring'!T$9,1,0)+IF(N51&lt;'Parameters for scoring'!T$11,-1,0)+IF(N51&lt;'Parameters for scoring'!T$8,1,0)+IF(N51&lt;'Parameters for scoring'!T$12,-1,0)+IF(N51&lt;'Parameters for scoring'!T$7,1,0)+IF(N51&lt;'Parameters for scoring'!T$13,-2,0)+IF(N51&gt;'Parameters for scoring'!T$7,-1,0)</f>
        <v>3</v>
      </c>
      <c r="Z51" s="43">
        <f t="shared" si="2"/>
        <v>10</v>
      </c>
      <c r="AA51" s="44" t="s">
        <v>1626</v>
      </c>
      <c r="AB51" s="50" t="s">
        <v>1628</v>
      </c>
      <c r="AD51" s="14"/>
      <c r="AE51" s="14"/>
      <c r="AF51" s="14"/>
      <c r="AG51" s="14"/>
      <c r="AH51" s="14"/>
      <c r="AI51" s="14"/>
      <c r="AJ51" s="14"/>
      <c r="AK51" s="14"/>
      <c r="AL51" s="14"/>
      <c r="AM51" s="14"/>
      <c r="AO51" s="22"/>
    </row>
    <row r="52" spans="1:41" x14ac:dyDescent="0.25">
      <c r="A52" s="46" t="str">
        <f>HYPERLINK("Structures\MMV666060.png","MMV666060")</f>
        <v>MMV666060</v>
      </c>
      <c r="B52" s="45" t="s">
        <v>1250</v>
      </c>
      <c r="C52" s="42" t="s">
        <v>1251</v>
      </c>
      <c r="D52" s="18" t="s">
        <v>1252</v>
      </c>
      <c r="E52" s="18">
        <v>393.39949999999999</v>
      </c>
      <c r="F52" s="15">
        <v>0.24</v>
      </c>
      <c r="G52" s="18">
        <v>6</v>
      </c>
      <c r="H52" s="18">
        <v>3</v>
      </c>
      <c r="I52" s="18">
        <v>2</v>
      </c>
      <c r="J52" s="18">
        <v>50.97</v>
      </c>
      <c r="K52" s="18">
        <v>1</v>
      </c>
      <c r="L52" s="40">
        <v>3.2</v>
      </c>
      <c r="M52" s="17">
        <v>-4.3899999999999997</v>
      </c>
      <c r="N52" s="17">
        <v>3.9299999999999997</v>
      </c>
      <c r="O52" s="18" t="s">
        <v>1249</v>
      </c>
      <c r="P52" s="43">
        <f>IF(E52&lt;'Parameters for scoring'!O$9,1,0)+IF(E52&lt;'Parameters for scoring'!O$11,-1,0)+IF(E52&lt;'Parameters for scoring'!O$8,1,0)+IF(E52&lt;'Parameters for scoring'!O$12,-1,0)+IF(E52&lt;'Parameters for scoring'!O$7,1,0)+IF(E52&lt;'Parameters for scoring'!O$13,-2,0)+IF(E52&gt;'Parameters for scoring'!O$7,-1,0)</f>
        <v>3</v>
      </c>
      <c r="Q52" s="43">
        <f>IF(F52&lt;'Parameters for scoring'!P$9,1,0)+IF(F52&lt;'Parameters for scoring'!P$11,-1,0)+IF(F52&lt;'Parameters for scoring'!P$8,1,0)+IF(F52&lt;'Parameters for scoring'!P$12,-1,0)+IF(F52&lt;'Parameters for scoring'!P$7,1,0)+IF(F52&lt;'Parameters for scoring'!P$12,-2,0)+IF(F52&gt;'Parameters for scoring'!P$7,-1,0)</f>
        <v>3</v>
      </c>
      <c r="R52" s="43">
        <f>IF(G52='Parameters for scoring'!$U$8,3,0)+IF(G52='Parameters for scoring'!$U$7,2,0)+IF(G52='Parameters for scoring'!$U$10, 1,0)+IF(G52='Parameters for scoring'!$U$9,2,0)+IF(G52='Parameters for scoring'!$U$6,1,0)+IF(G52&gt;'Parameters for scoring'!$U$6,-1,0)+IF(G52&lt;'Parameters for scoring'!$U$10,-1,0)</f>
        <v>2</v>
      </c>
      <c r="S52" s="43">
        <f>IF(H52='Parameters for scoring'!V$8,3,0)+IF(H52='Parameters for scoring'!V$7,2,0)+IF(H52='Parameters for scoring'!V$9,2,0)+IF(H52='Parameters for scoring'!V$6,1,0)+IF(H52='Parameters for scoring'!V$10,1,0)+IF(H52&gt;'Parameters for scoring'!V$6,-1,0)</f>
        <v>2</v>
      </c>
      <c r="T52" s="43">
        <f>IF(I52='Parameters for scoring'!W$8,3,0)+IF(I52='Parameters for scoring'!W$7,2,0)+IF(I52='Parameters for scoring'!W$6,1,0)+IF(I52&gt;'Parameters for scoring'!W$6,-1,0)</f>
        <v>1</v>
      </c>
      <c r="U52" s="43">
        <f>IF(J52&lt;'Parameters for scoring'!Q$9,1,0)+IF(J52&lt;'Parameters for scoring'!Q$11,-1,0)+IF(J52&lt;'Parameters for scoring'!Q$8,1,0)+IF(J52&lt;'Parameters for scoring'!Q$11,-1,0)+IF(J52&lt;'Parameters for scoring'!Q$7,1,0)+IF(J52&lt;'Parameters for scoring'!Q$11,-2,0)+IF(J52&gt;'Parameters for scoring'!Q$7,-1,0)</f>
        <v>3</v>
      </c>
      <c r="V52" s="43">
        <f t="shared" si="0"/>
        <v>-2</v>
      </c>
      <c r="W52" s="43">
        <f>IF(L52&lt;'Parameters for scoring'!R$9,1,0)+IF(L52&lt;'Parameters for scoring'!R$11,-1,0)+IF(L52&lt;'Parameters for scoring'!R$8,1,0)+IF(L52&lt;'Parameters for scoring'!R$12,-1,0)+IF(L52&lt;'Parameters for scoring'!R$7,1,0)+IF(L52&lt;'Parameters for scoring'!R$13,-2,0)+IF(L52&gt;'Parameters for scoring'!R$7,-1,0)</f>
        <v>3</v>
      </c>
      <c r="X52" s="43">
        <f>IF(M52&lt;'Parameters for scoring'!S$9,1,0)+IF(M52&lt;'Parameters for scoring'!S$11,-1,0)+IF(M52&lt;'Parameters for scoring'!S$8,1,0)+IF(M52&lt;'Parameters for scoring'!S$12,-1,0)+IF(M52&lt;'Parameters for scoring'!S$7,1,0)+IF(M52&lt;'Parameters for scoring'!S$13,-2,0)+IF(M52&gt;'Parameters for scoring'!S$7,-1,0)</f>
        <v>3</v>
      </c>
      <c r="Y52" s="43">
        <f>IF(N52&lt;'Parameters for scoring'!T$9,1,0)+IF(N52&lt;'Parameters for scoring'!T$11,-1,0)+IF(N52&lt;'Parameters for scoring'!T$8,1,0)+IF(N52&lt;'Parameters for scoring'!T$12,-1,0)+IF(N52&lt;'Parameters for scoring'!T$7,1,0)+IF(N52&lt;'Parameters for scoring'!T$13,-2,0)+IF(N52&gt;'Parameters for scoring'!T$7,-1,0)</f>
        <v>3</v>
      </c>
      <c r="Z52" s="43">
        <f t="shared" si="2"/>
        <v>11</v>
      </c>
      <c r="AA52" s="44" t="s">
        <v>1626</v>
      </c>
      <c r="AB52" s="50" t="s">
        <v>1628</v>
      </c>
      <c r="AD52" s="14"/>
      <c r="AE52" s="14"/>
      <c r="AF52" s="14"/>
      <c r="AG52" s="14"/>
      <c r="AH52" s="14"/>
      <c r="AI52" s="14"/>
      <c r="AJ52" s="14"/>
      <c r="AK52" s="14"/>
      <c r="AL52" s="14"/>
      <c r="AM52" s="14"/>
      <c r="AO52" s="22"/>
    </row>
    <row r="53" spans="1:41" x14ac:dyDescent="0.25">
      <c r="A53" s="46" t="str">
        <f>HYPERLINK("Structures\MMV666105.png","MMV666105")</f>
        <v>MMV666105</v>
      </c>
      <c r="B53" s="45" t="s">
        <v>380</v>
      </c>
      <c r="C53" s="42" t="s">
        <v>381</v>
      </c>
      <c r="D53" s="18" t="s">
        <v>382</v>
      </c>
      <c r="E53" s="18">
        <v>494.64600000000002</v>
      </c>
      <c r="F53" s="15">
        <v>0.24637681159420291</v>
      </c>
      <c r="G53" s="18">
        <v>12</v>
      </c>
      <c r="H53" s="18">
        <v>4</v>
      </c>
      <c r="I53" s="18">
        <v>1</v>
      </c>
      <c r="J53" s="18">
        <v>67.87</v>
      </c>
      <c r="K53" s="18">
        <v>0</v>
      </c>
      <c r="L53" s="40">
        <v>4.76</v>
      </c>
      <c r="M53" s="17">
        <v>-6.06</v>
      </c>
      <c r="N53" s="17">
        <v>4.5399999999999991</v>
      </c>
      <c r="O53" s="18" t="s">
        <v>379</v>
      </c>
      <c r="P53" s="43">
        <f>IF(E53&lt;'Parameters for scoring'!O$9,1,0)+IF(E53&lt;'Parameters for scoring'!O$11,-1,0)+IF(E53&lt;'Parameters for scoring'!O$8,1,0)+IF(E53&lt;'Parameters for scoring'!O$12,-1,0)+IF(E53&lt;'Parameters for scoring'!O$7,1,0)+IF(E53&lt;'Parameters for scoring'!O$13,-2,0)+IF(E53&gt;'Parameters for scoring'!O$7,-1,0)</f>
        <v>1</v>
      </c>
      <c r="Q53" s="43">
        <f>IF(F53&lt;'Parameters for scoring'!P$9,1,0)+IF(F53&lt;'Parameters for scoring'!P$11,-1,0)+IF(F53&lt;'Parameters for scoring'!P$8,1,0)+IF(F53&lt;'Parameters for scoring'!P$12,-1,0)+IF(F53&lt;'Parameters for scoring'!P$7,1,0)+IF(F53&lt;'Parameters for scoring'!P$12,-2,0)+IF(F53&gt;'Parameters for scoring'!P$7,-1,0)</f>
        <v>3</v>
      </c>
      <c r="R53" s="43">
        <f>IF(G53='Parameters for scoring'!$U$8,3,0)+IF(G53='Parameters for scoring'!$U$7,2,0)+IF(G53='Parameters for scoring'!$U$10, 1,0)+IF(G53='Parameters for scoring'!$U$9,2,0)+IF(G53='Parameters for scoring'!$U$6,1,0)+IF(G53&gt;'Parameters for scoring'!$U$6,-1,0)+IF(G53&lt;'Parameters for scoring'!$U$10,-1,0)</f>
        <v>-1</v>
      </c>
      <c r="S53" s="43">
        <f>IF(H53='Parameters for scoring'!V$8,3,0)+IF(H53='Parameters for scoring'!V$7,2,0)+IF(H53='Parameters for scoring'!V$9,2,0)+IF(H53='Parameters for scoring'!V$6,1,0)+IF(H53='Parameters for scoring'!V$10,1,0)+IF(H53&gt;'Parameters for scoring'!V$6,-1,0)</f>
        <v>1</v>
      </c>
      <c r="T53" s="43">
        <f>IF(I53='Parameters for scoring'!W$8,3,0)+IF(I53='Parameters for scoring'!W$7,2,0)+IF(I53='Parameters for scoring'!W$6,1,0)+IF(I53&gt;'Parameters for scoring'!W$6,-1,0)</f>
        <v>2</v>
      </c>
      <c r="U53" s="43">
        <f>IF(J53&lt;'Parameters for scoring'!Q$9,1,0)+IF(J53&lt;'Parameters for scoring'!Q$11,-1,0)+IF(J53&lt;'Parameters for scoring'!Q$8,1,0)+IF(J53&lt;'Parameters for scoring'!Q$11,-1,0)+IF(J53&lt;'Parameters for scoring'!Q$7,1,0)+IF(J53&lt;'Parameters for scoring'!Q$11,-2,0)+IF(J53&gt;'Parameters for scoring'!Q$7,-1,0)</f>
        <v>3</v>
      </c>
      <c r="V53" s="43">
        <f t="shared" si="0"/>
        <v>3</v>
      </c>
      <c r="W53" s="43">
        <f>IF(L53&lt;'Parameters for scoring'!R$9,1,0)+IF(L53&lt;'Parameters for scoring'!R$11,-1,0)+IF(L53&lt;'Parameters for scoring'!R$8,1,0)+IF(L53&lt;'Parameters for scoring'!R$12,-1,0)+IF(L53&lt;'Parameters for scoring'!R$7,1,0)+IF(L53&lt;'Parameters for scoring'!R$13,-2,0)+IF(L53&gt;'Parameters for scoring'!R$7,-1,0)</f>
        <v>2</v>
      </c>
      <c r="X53" s="43">
        <f>IF(M53&lt;'Parameters for scoring'!S$9,1,0)+IF(M53&lt;'Parameters for scoring'!S$11,-1,0)+IF(M53&lt;'Parameters for scoring'!S$8,1,0)+IF(M53&lt;'Parameters for scoring'!S$12,-1,0)+IF(M53&lt;'Parameters for scoring'!S$7,1,0)+IF(M53&lt;'Parameters for scoring'!S$13,-2,0)+IF(M53&gt;'Parameters for scoring'!S$7,-1,0)</f>
        <v>2</v>
      </c>
      <c r="Y53" s="43">
        <f>IF(N53&lt;'Parameters for scoring'!T$9,1,0)+IF(N53&lt;'Parameters for scoring'!T$11,-1,0)+IF(N53&lt;'Parameters for scoring'!T$8,1,0)+IF(N53&lt;'Parameters for scoring'!T$12,-1,0)+IF(N53&lt;'Parameters for scoring'!T$7,1,0)+IF(N53&lt;'Parameters for scoring'!T$13,-2,0)+IF(N53&gt;'Parameters for scoring'!T$7,-1,0)</f>
        <v>2</v>
      </c>
      <c r="Z53" s="43">
        <f t="shared" si="2"/>
        <v>11.5</v>
      </c>
      <c r="AA53" s="44" t="s">
        <v>1626</v>
      </c>
      <c r="AB53" s="50" t="s">
        <v>1628</v>
      </c>
      <c r="AD53" s="14"/>
      <c r="AE53" s="14"/>
      <c r="AF53" s="14"/>
      <c r="AG53" s="14"/>
      <c r="AH53" s="14"/>
      <c r="AI53" s="14"/>
      <c r="AJ53" s="14"/>
      <c r="AK53" s="14"/>
      <c r="AL53" s="14"/>
      <c r="AM53" s="14"/>
      <c r="AO53" s="22"/>
    </row>
    <row r="54" spans="1:41" x14ac:dyDescent="0.25">
      <c r="A54" s="46" t="str">
        <f>HYPERLINK("Structures\MMV665864.png","MMV665864")</f>
        <v>MMV665864</v>
      </c>
      <c r="B54" s="45" t="s">
        <v>1513</v>
      </c>
      <c r="C54" s="42" t="s">
        <v>1514</v>
      </c>
      <c r="D54" s="18" t="s">
        <v>1515</v>
      </c>
      <c r="E54" s="18">
        <v>294.43889999999999</v>
      </c>
      <c r="F54" s="15">
        <v>0.11764705882352941</v>
      </c>
      <c r="G54" s="18">
        <v>8</v>
      </c>
      <c r="H54" s="18">
        <v>5</v>
      </c>
      <c r="I54" s="18">
        <v>4</v>
      </c>
      <c r="J54" s="18">
        <v>76.010000000000005</v>
      </c>
      <c r="K54" s="18">
        <v>1</v>
      </c>
      <c r="L54" s="40">
        <v>3.1</v>
      </c>
      <c r="M54" s="17">
        <v>-4.3099999999999996</v>
      </c>
      <c r="N54" s="17">
        <v>4.57</v>
      </c>
      <c r="O54" s="18" t="s">
        <v>1512</v>
      </c>
      <c r="P54" s="43">
        <f>IF(E54&lt;'Parameters for scoring'!O$9,1,0)+IF(E54&lt;'Parameters for scoring'!O$11,-1,0)+IF(E54&lt;'Parameters for scoring'!O$8,1,0)+IF(E54&lt;'Parameters for scoring'!O$12,-1,0)+IF(E54&lt;'Parameters for scoring'!O$7,1,0)+IF(E54&lt;'Parameters for scoring'!O$13,-2,0)+IF(E54&gt;'Parameters for scoring'!O$7,-1,0)</f>
        <v>3</v>
      </c>
      <c r="Q54" s="43">
        <f>IF(F54&lt;'Parameters for scoring'!P$9,1,0)+IF(F54&lt;'Parameters for scoring'!P$11,-1,0)+IF(F54&lt;'Parameters for scoring'!P$8,1,0)+IF(F54&lt;'Parameters for scoring'!P$12,-1,0)+IF(F54&lt;'Parameters for scoring'!P$7,1,0)+IF(F54&lt;'Parameters for scoring'!P$12,-2,0)+IF(F54&gt;'Parameters for scoring'!P$7,-1,0)</f>
        <v>2</v>
      </c>
      <c r="R54" s="43">
        <f>IF(G54='Parameters for scoring'!$U$8,3,0)+IF(G54='Parameters for scoring'!$U$7,2,0)+IF(G54='Parameters for scoring'!$U$10, 1,0)+IF(G54='Parameters for scoring'!$U$9,2,0)+IF(G54='Parameters for scoring'!$U$6,1,0)+IF(G54&gt;'Parameters for scoring'!$U$6,-1,0)+IF(G54&lt;'Parameters for scoring'!$U$10,-1,0)</f>
        <v>-1</v>
      </c>
      <c r="S54" s="43">
        <f>IF(H54='Parameters for scoring'!V$8,3,0)+IF(H54='Parameters for scoring'!V$7,2,0)+IF(H54='Parameters for scoring'!V$9,2,0)+IF(H54='Parameters for scoring'!V$6,1,0)+IF(H54='Parameters for scoring'!V$10,1,0)+IF(H54&gt;'Parameters for scoring'!V$6,-1,0)</f>
        <v>-1</v>
      </c>
      <c r="T54" s="43">
        <f>IF(I54='Parameters for scoring'!W$8,3,0)+IF(I54='Parameters for scoring'!W$7,2,0)+IF(I54='Parameters for scoring'!W$6,1,0)+IF(I54&gt;'Parameters for scoring'!W$6,-1,0)</f>
        <v>-1</v>
      </c>
      <c r="U54" s="43">
        <f>IF(J54&lt;'Parameters for scoring'!Q$9,1,0)+IF(J54&lt;'Parameters for scoring'!Q$11,-1,0)+IF(J54&lt;'Parameters for scoring'!Q$8,1,0)+IF(J54&lt;'Parameters for scoring'!Q$11,-1,0)+IF(J54&lt;'Parameters for scoring'!Q$7,1,0)+IF(J54&lt;'Parameters for scoring'!Q$11,-2,0)+IF(J54&gt;'Parameters for scoring'!Q$7,-1,0)</f>
        <v>3</v>
      </c>
      <c r="V54" s="43">
        <f t="shared" si="0"/>
        <v>-2</v>
      </c>
      <c r="W54" s="43">
        <f>IF(L54&lt;'Parameters for scoring'!R$9,1,0)+IF(L54&lt;'Parameters for scoring'!R$11,-1,0)+IF(L54&lt;'Parameters for scoring'!R$8,1,0)+IF(L54&lt;'Parameters for scoring'!R$12,-1,0)+IF(L54&lt;'Parameters for scoring'!R$7,1,0)+IF(L54&lt;'Parameters for scoring'!R$13,-2,0)+IF(L54&gt;'Parameters for scoring'!R$7,-1,0)</f>
        <v>3</v>
      </c>
      <c r="X54" s="43">
        <f>IF(M54&lt;'Parameters for scoring'!S$9,1,0)+IF(M54&lt;'Parameters for scoring'!S$11,-1,0)+IF(M54&lt;'Parameters for scoring'!S$8,1,0)+IF(M54&lt;'Parameters for scoring'!S$12,-1,0)+IF(M54&lt;'Parameters for scoring'!S$7,1,0)+IF(M54&lt;'Parameters for scoring'!S$13,-2,0)+IF(M54&gt;'Parameters for scoring'!S$7,-1,0)</f>
        <v>3</v>
      </c>
      <c r="Y54" s="43">
        <f>IF(N54&lt;'Parameters for scoring'!T$9,1,0)+IF(N54&lt;'Parameters for scoring'!T$11,-1,0)+IF(N54&lt;'Parameters for scoring'!T$8,1,0)+IF(N54&lt;'Parameters for scoring'!T$12,-1,0)+IF(N54&lt;'Parameters for scoring'!T$7,1,0)+IF(N54&lt;'Parameters for scoring'!T$13,-2,0)+IF(N54&gt;'Parameters for scoring'!T$7,-1,0)</f>
        <v>2</v>
      </c>
      <c r="Z54" s="43">
        <f t="shared" si="2"/>
        <v>5.5</v>
      </c>
      <c r="AA54" s="44" t="s">
        <v>1626</v>
      </c>
      <c r="AB54" s="50" t="s">
        <v>1628</v>
      </c>
      <c r="AD54" s="14"/>
      <c r="AE54" s="14"/>
      <c r="AF54" s="14"/>
      <c r="AG54" s="14"/>
      <c r="AH54" s="14"/>
      <c r="AI54" s="14"/>
      <c r="AJ54" s="14"/>
      <c r="AK54" s="14"/>
      <c r="AL54" s="14"/>
      <c r="AM54" s="14"/>
      <c r="AO54" s="22"/>
    </row>
    <row r="55" spans="1:41" x14ac:dyDescent="0.25">
      <c r="A55" s="46" t="str">
        <f>HYPERLINK("Structures\MMV000248.png","MMV000248")</f>
        <v>MMV000248</v>
      </c>
      <c r="B55" s="45" t="s">
        <v>633</v>
      </c>
      <c r="C55" s="42" t="s">
        <v>634</v>
      </c>
      <c r="D55" s="18" t="s">
        <v>635</v>
      </c>
      <c r="E55" s="18">
        <v>421.363</v>
      </c>
      <c r="F55" s="15">
        <v>0.27777777777777779</v>
      </c>
      <c r="G55" s="18">
        <v>8</v>
      </c>
      <c r="H55" s="18">
        <v>3</v>
      </c>
      <c r="I55" s="18">
        <v>3</v>
      </c>
      <c r="J55" s="18">
        <v>56.74</v>
      </c>
      <c r="K55" s="18">
        <v>2</v>
      </c>
      <c r="L55" s="40">
        <v>1.63</v>
      </c>
      <c r="M55" s="17">
        <v>-3.84</v>
      </c>
      <c r="N55" s="17">
        <v>3.71</v>
      </c>
      <c r="O55" s="18" t="s">
        <v>632</v>
      </c>
      <c r="P55" s="14"/>
      <c r="Q55" s="14"/>
      <c r="R55" s="14"/>
      <c r="W55" s="14"/>
      <c r="X55" s="14"/>
      <c r="Y55" s="14"/>
      <c r="Z55" s="14"/>
      <c r="AB55" s="49"/>
    </row>
    <row r="56" spans="1:41" x14ac:dyDescent="0.25">
      <c r="A56" s="46" t="str">
        <f>HYPERLINK("Structures\MMV000340.png","MMV000340")</f>
        <v>MMV000340</v>
      </c>
      <c r="B56" s="45" t="s">
        <v>1532</v>
      </c>
      <c r="C56" s="42" t="s">
        <v>1533</v>
      </c>
      <c r="D56" s="18" t="s">
        <v>1534</v>
      </c>
      <c r="E56" s="18">
        <v>216.322</v>
      </c>
      <c r="F56" s="15">
        <v>0.16666666666666666</v>
      </c>
      <c r="G56" s="18">
        <v>1</v>
      </c>
      <c r="H56" s="18">
        <v>1</v>
      </c>
      <c r="I56" s="18">
        <v>1</v>
      </c>
      <c r="J56" s="18">
        <v>28.83</v>
      </c>
      <c r="K56" s="18">
        <v>1</v>
      </c>
      <c r="L56" s="40">
        <v>-0.63</v>
      </c>
      <c r="M56" s="17">
        <v>-2.78</v>
      </c>
      <c r="N56" s="17">
        <v>2.75</v>
      </c>
      <c r="O56" s="18" t="s">
        <v>1531</v>
      </c>
      <c r="P56" s="14"/>
      <c r="Q56" s="14"/>
      <c r="R56" s="14"/>
      <c r="W56" s="14"/>
      <c r="X56" s="14"/>
      <c r="Y56" s="14"/>
      <c r="Z56" s="14"/>
      <c r="AB56" s="49"/>
    </row>
    <row r="57" spans="1:41" x14ac:dyDescent="0.25">
      <c r="A57" s="46" t="str">
        <f>HYPERLINK("Structures\MMV000356.png","MMV000356")</f>
        <v>MMV000356</v>
      </c>
      <c r="B57" s="45" t="s">
        <v>892</v>
      </c>
      <c r="C57" s="42" t="s">
        <v>893</v>
      </c>
      <c r="D57" s="18" t="s">
        <v>894</v>
      </c>
      <c r="E57" s="18">
        <v>379.267</v>
      </c>
      <c r="F57" s="15">
        <v>0.27906976744186046</v>
      </c>
      <c r="G57" s="18">
        <v>4</v>
      </c>
      <c r="H57" s="18">
        <v>2</v>
      </c>
      <c r="I57" s="18">
        <v>2</v>
      </c>
      <c r="J57" s="18">
        <v>27.91</v>
      </c>
      <c r="K57" s="18">
        <v>1</v>
      </c>
      <c r="L57" s="40">
        <v>3.67</v>
      </c>
      <c r="M57" s="17">
        <v>-3.49</v>
      </c>
      <c r="N57" s="17">
        <v>3.33</v>
      </c>
      <c r="O57" s="18" t="s">
        <v>891</v>
      </c>
      <c r="P57" s="14"/>
      <c r="Q57" s="14"/>
      <c r="R57" s="14"/>
      <c r="W57" s="14"/>
      <c r="X57" s="14"/>
      <c r="Y57" s="14"/>
      <c r="Z57" s="14"/>
      <c r="AB57" s="49"/>
    </row>
    <row r="58" spans="1:41" x14ac:dyDescent="0.25">
      <c r="A58" s="46" t="str">
        <f>HYPERLINK("Structures\MMV000442.png","MMV000442")</f>
        <v>MMV000442</v>
      </c>
      <c r="B58" s="45" t="s">
        <v>1033</v>
      </c>
      <c r="C58" s="42" t="s">
        <v>1034</v>
      </c>
      <c r="D58" s="18" t="s">
        <v>1035</v>
      </c>
      <c r="E58" s="18">
        <v>315.83699999999999</v>
      </c>
      <c r="F58" s="15">
        <v>0.27272727272727271</v>
      </c>
      <c r="G58" s="18">
        <v>3</v>
      </c>
      <c r="H58" s="18">
        <v>2</v>
      </c>
      <c r="I58" s="18">
        <v>0</v>
      </c>
      <c r="J58" s="18">
        <v>12.47</v>
      </c>
      <c r="K58" s="18">
        <v>0</v>
      </c>
      <c r="L58" s="40">
        <v>5.57</v>
      </c>
      <c r="M58" s="17">
        <v>-4.9000000000000004</v>
      </c>
      <c r="N58" s="17">
        <v>5.2449999999999992</v>
      </c>
      <c r="O58" s="18" t="s">
        <v>1032</v>
      </c>
      <c r="P58" s="14"/>
      <c r="Q58" s="14"/>
      <c r="R58" s="14"/>
      <c r="W58" s="14"/>
      <c r="X58" s="14"/>
      <c r="Y58" s="14"/>
      <c r="Z58" s="14"/>
      <c r="AB58" s="49"/>
    </row>
    <row r="59" spans="1:41" x14ac:dyDescent="0.25">
      <c r="A59" s="46" t="str">
        <f>HYPERLINK("Structures\MMV000443.png","MMV000443")</f>
        <v>MMV000443</v>
      </c>
      <c r="B59" s="45" t="s">
        <v>1141</v>
      </c>
      <c r="C59" s="42" t="s">
        <v>1142</v>
      </c>
      <c r="D59" s="18" t="s">
        <v>1143</v>
      </c>
      <c r="E59" s="18">
        <v>303.78300000000002</v>
      </c>
      <c r="F59" s="15">
        <v>0.30769230769230771</v>
      </c>
      <c r="G59" s="18">
        <v>4</v>
      </c>
      <c r="H59" s="18">
        <v>3</v>
      </c>
      <c r="I59" s="18">
        <v>0</v>
      </c>
      <c r="J59" s="18">
        <v>21.7</v>
      </c>
      <c r="K59" s="18">
        <v>0</v>
      </c>
      <c r="L59" s="40">
        <v>4.22</v>
      </c>
      <c r="M59" s="17">
        <v>-3.95</v>
      </c>
      <c r="N59" s="17">
        <v>3.92</v>
      </c>
      <c r="O59" s="18" t="s">
        <v>1140</v>
      </c>
      <c r="P59" s="14"/>
      <c r="Q59" s="14"/>
      <c r="R59" s="14"/>
      <c r="W59" s="14"/>
      <c r="X59" s="14"/>
      <c r="Y59" s="14"/>
      <c r="Z59" s="14"/>
      <c r="AB59" s="49"/>
    </row>
    <row r="60" spans="1:41" x14ac:dyDescent="0.25">
      <c r="A60" s="46" t="str">
        <f>HYPERLINK("Structures\MMV000445.png","MMV000445")</f>
        <v>MMV000445</v>
      </c>
      <c r="B60" s="45" t="s">
        <v>985</v>
      </c>
      <c r="C60" s="42" t="s">
        <v>986</v>
      </c>
      <c r="D60" s="18" t="s">
        <v>987</v>
      </c>
      <c r="E60" s="18">
        <v>381.5111</v>
      </c>
      <c r="F60" s="15">
        <v>0.25423728813559321</v>
      </c>
      <c r="G60" s="18">
        <v>10</v>
      </c>
      <c r="H60" s="18">
        <v>4</v>
      </c>
      <c r="I60" s="18">
        <v>2</v>
      </c>
      <c r="J60" s="18">
        <v>61.53</v>
      </c>
      <c r="K60" s="18">
        <v>1</v>
      </c>
      <c r="L60" s="40">
        <v>3.29</v>
      </c>
      <c r="M60" s="17">
        <v>-4.05</v>
      </c>
      <c r="N60" s="17">
        <v>4.2050000000000001</v>
      </c>
      <c r="O60" s="18" t="s">
        <v>984</v>
      </c>
      <c r="P60" s="14"/>
      <c r="Q60" s="14"/>
      <c r="R60" s="14"/>
      <c r="W60" s="14"/>
      <c r="X60" s="14"/>
      <c r="Y60" s="14"/>
      <c r="Z60" s="14"/>
      <c r="AB60" s="49"/>
    </row>
    <row r="61" spans="1:41" x14ac:dyDescent="0.25">
      <c r="A61" s="46" t="str">
        <f>HYPERLINK("Structures\MMV000448.png","MMV000448")</f>
        <v>MMV000448</v>
      </c>
      <c r="B61" s="45" t="s">
        <v>121</v>
      </c>
      <c r="C61" s="42" t="s">
        <v>122</v>
      </c>
      <c r="D61" s="16" t="s">
        <v>123</v>
      </c>
      <c r="E61" s="18">
        <v>279.37939999999998</v>
      </c>
      <c r="F61" s="15">
        <v>0.33333333333333331</v>
      </c>
      <c r="G61" s="16">
        <v>5</v>
      </c>
      <c r="H61" s="16">
        <v>1</v>
      </c>
      <c r="I61" s="16">
        <v>3</v>
      </c>
      <c r="J61" s="16">
        <v>30.61</v>
      </c>
      <c r="K61" s="16">
        <v>2</v>
      </c>
      <c r="L61" s="41">
        <v>-0.63</v>
      </c>
      <c r="M61" s="17">
        <v>-4.18</v>
      </c>
      <c r="N61" s="17">
        <v>3.9249999999999998</v>
      </c>
      <c r="O61" s="18" t="s">
        <v>120</v>
      </c>
      <c r="P61" s="14"/>
      <c r="Q61" s="14"/>
      <c r="R61" s="14"/>
      <c r="W61" s="14"/>
      <c r="X61" s="14"/>
      <c r="Y61" s="14"/>
      <c r="Z61" s="14"/>
      <c r="AB61" s="49"/>
    </row>
    <row r="62" spans="1:41" x14ac:dyDescent="0.25">
      <c r="A62" s="46" t="str">
        <f>HYPERLINK("Structures\MMV000478.png","MMV000478")</f>
        <v>MMV000478</v>
      </c>
      <c r="B62" s="45" t="s">
        <v>1302</v>
      </c>
      <c r="C62" s="42" t="s">
        <v>1303</v>
      </c>
      <c r="D62" s="18" t="s">
        <v>334</v>
      </c>
      <c r="E62" s="18">
        <v>347.83600000000001</v>
      </c>
      <c r="F62" s="15">
        <v>0.2608695652173913</v>
      </c>
      <c r="G62" s="18">
        <v>5</v>
      </c>
      <c r="H62" s="18">
        <v>3</v>
      </c>
      <c r="I62" s="18">
        <v>2</v>
      </c>
      <c r="J62" s="18">
        <v>55.3</v>
      </c>
      <c r="K62" s="18">
        <v>1</v>
      </c>
      <c r="L62" s="40">
        <v>2.79</v>
      </c>
      <c r="M62" s="17">
        <v>-4.63</v>
      </c>
      <c r="N62" s="17">
        <v>4.0949999999999998</v>
      </c>
      <c r="O62" s="18" t="s">
        <v>1301</v>
      </c>
      <c r="P62" s="14"/>
      <c r="Q62" s="14"/>
      <c r="R62" s="14"/>
      <c r="W62" s="14"/>
      <c r="X62" s="14"/>
      <c r="Y62" s="14"/>
      <c r="Z62" s="14"/>
      <c r="AB62" s="49"/>
    </row>
    <row r="63" spans="1:41" x14ac:dyDescent="0.25">
      <c r="A63" s="46" t="str">
        <f>HYPERLINK("Structures\MMV000481.png","MMV000481")</f>
        <v>MMV000481</v>
      </c>
      <c r="B63" s="45" t="s">
        <v>958</v>
      </c>
      <c r="C63" s="42" t="s">
        <v>959</v>
      </c>
      <c r="D63" s="18" t="s">
        <v>960</v>
      </c>
      <c r="E63" s="18">
        <v>391.88799999999998</v>
      </c>
      <c r="F63" s="15">
        <v>0.22641509433962265</v>
      </c>
      <c r="G63" s="18">
        <v>7</v>
      </c>
      <c r="H63" s="18">
        <v>4</v>
      </c>
      <c r="I63" s="18">
        <v>2</v>
      </c>
      <c r="J63" s="18">
        <v>64.53</v>
      </c>
      <c r="K63" s="18">
        <v>1</v>
      </c>
      <c r="L63" s="40">
        <v>3.48</v>
      </c>
      <c r="M63" s="17">
        <v>-4.68</v>
      </c>
      <c r="N63" s="17">
        <v>4.59</v>
      </c>
      <c r="O63" s="18" t="s">
        <v>957</v>
      </c>
      <c r="P63" s="14"/>
      <c r="Q63" s="14"/>
      <c r="R63" s="14"/>
      <c r="W63" s="14"/>
      <c r="X63" s="14"/>
      <c r="Y63" s="14"/>
      <c r="Z63" s="14"/>
      <c r="AB63" s="49"/>
    </row>
    <row r="64" spans="1:41" x14ac:dyDescent="0.25">
      <c r="A64" s="46" t="str">
        <f>HYPERLINK("Structures\MMV000483.png","MMV000483")</f>
        <v>MMV000483</v>
      </c>
      <c r="B64" s="45" t="s">
        <v>872</v>
      </c>
      <c r="C64" s="42" t="s">
        <v>873</v>
      </c>
      <c r="D64" s="18" t="s">
        <v>874</v>
      </c>
      <c r="E64" s="18">
        <v>341.44400000000002</v>
      </c>
      <c r="F64" s="15">
        <v>0.23076923076923078</v>
      </c>
      <c r="G64" s="18">
        <v>5</v>
      </c>
      <c r="H64" s="18">
        <v>3</v>
      </c>
      <c r="I64" s="18">
        <v>2</v>
      </c>
      <c r="J64" s="18">
        <v>55.3</v>
      </c>
      <c r="K64" s="18">
        <v>1</v>
      </c>
      <c r="L64" s="40">
        <v>3.35</v>
      </c>
      <c r="M64" s="17">
        <v>-4.6100000000000003</v>
      </c>
      <c r="N64" s="17">
        <v>3.81</v>
      </c>
      <c r="O64" s="18" t="s">
        <v>871</v>
      </c>
      <c r="P64" s="14"/>
      <c r="Q64" s="14"/>
      <c r="R64" s="14"/>
      <c r="W64" s="14"/>
      <c r="X64" s="14"/>
      <c r="Y64" s="14"/>
      <c r="Z64" s="14"/>
      <c r="AB64" s="49"/>
    </row>
    <row r="65" spans="1:28" x14ac:dyDescent="0.25">
      <c r="A65" s="46" t="str">
        <f>HYPERLINK("Structures\MMV000498.png","MMV000498")</f>
        <v>MMV000498</v>
      </c>
      <c r="B65" s="45" t="s">
        <v>510</v>
      </c>
      <c r="C65" s="42" t="s">
        <v>511</v>
      </c>
      <c r="D65" s="18" t="s">
        <v>512</v>
      </c>
      <c r="E65" s="18">
        <v>363.45280000000002</v>
      </c>
      <c r="F65" s="15">
        <v>0.30769230769230771</v>
      </c>
      <c r="G65" s="18">
        <v>6</v>
      </c>
      <c r="H65" s="18">
        <v>4</v>
      </c>
      <c r="I65" s="18">
        <v>1</v>
      </c>
      <c r="J65" s="18">
        <v>54.46</v>
      </c>
      <c r="K65" s="18">
        <v>0</v>
      </c>
      <c r="L65" s="40">
        <v>4.93</v>
      </c>
      <c r="M65" s="17">
        <v>-4.58</v>
      </c>
      <c r="N65" s="17">
        <v>4.6449999999999996</v>
      </c>
      <c r="O65" s="18" t="s">
        <v>509</v>
      </c>
      <c r="P65" s="14"/>
      <c r="Q65" s="14"/>
      <c r="R65" s="14"/>
      <c r="W65" s="14"/>
      <c r="X65" s="14"/>
      <c r="Y65" s="14"/>
      <c r="Z65" s="14"/>
      <c r="AB65" s="49"/>
    </row>
    <row r="66" spans="1:28" x14ac:dyDescent="0.25">
      <c r="A66" s="46" t="str">
        <f>HYPERLINK("Structures\MMV000561.png","MMV000561")</f>
        <v>MMV000561</v>
      </c>
      <c r="B66" s="45" t="s">
        <v>629</v>
      </c>
      <c r="C66" s="42" t="s">
        <v>630</v>
      </c>
      <c r="D66" s="18" t="s">
        <v>631</v>
      </c>
      <c r="E66" s="18">
        <v>458.61700000000002</v>
      </c>
      <c r="F66" s="15">
        <v>0.21212121212121213</v>
      </c>
      <c r="G66" s="18">
        <v>12</v>
      </c>
      <c r="H66" s="18">
        <v>4</v>
      </c>
      <c r="I66" s="18">
        <v>2</v>
      </c>
      <c r="J66" s="18">
        <v>69.819999999999993</v>
      </c>
      <c r="K66" s="18">
        <v>1</v>
      </c>
      <c r="L66" s="40">
        <v>1.49</v>
      </c>
      <c r="M66" s="17">
        <v>-4.5199999999999996</v>
      </c>
      <c r="N66" s="17">
        <v>4.95</v>
      </c>
      <c r="O66" s="18" t="s">
        <v>628</v>
      </c>
      <c r="P66" s="14"/>
      <c r="Q66" s="14"/>
      <c r="R66" s="14"/>
      <c r="W66" s="14"/>
      <c r="X66" s="14"/>
      <c r="Y66" s="14"/>
      <c r="Z66" s="14"/>
      <c r="AB66" s="49"/>
    </row>
    <row r="67" spans="1:28" x14ac:dyDescent="0.25">
      <c r="A67" s="46" t="str">
        <f>HYPERLINK("Structures\MMV000563.png","MMV000563")</f>
        <v>MMV000563</v>
      </c>
      <c r="B67" s="45" t="s">
        <v>360</v>
      </c>
      <c r="C67" s="42" t="s">
        <v>361</v>
      </c>
      <c r="D67" s="18" t="s">
        <v>362</v>
      </c>
      <c r="E67" s="18">
        <v>371.452</v>
      </c>
      <c r="F67" s="15">
        <v>0.40909090909090912</v>
      </c>
      <c r="G67" s="18">
        <v>2</v>
      </c>
      <c r="H67" s="18">
        <v>2</v>
      </c>
      <c r="I67" s="18">
        <v>1</v>
      </c>
      <c r="J67" s="18">
        <v>46.26</v>
      </c>
      <c r="K67" s="18">
        <v>0</v>
      </c>
      <c r="L67" s="40">
        <v>5.19</v>
      </c>
      <c r="M67" s="17">
        <v>-5.36</v>
      </c>
      <c r="N67" s="17">
        <v>4.92</v>
      </c>
      <c r="O67" s="18" t="s">
        <v>359</v>
      </c>
      <c r="P67" s="14"/>
      <c r="Q67" s="14"/>
      <c r="R67" s="14"/>
      <c r="W67" s="14"/>
      <c r="X67" s="14"/>
      <c r="Y67" s="14"/>
      <c r="Z67" s="14"/>
      <c r="AB67" s="49"/>
    </row>
    <row r="68" spans="1:28" x14ac:dyDescent="0.25">
      <c r="A68" s="46" t="str">
        <f>HYPERLINK("Structures\MMV000570.png","MMV000570")</f>
        <v>MMV000570</v>
      </c>
      <c r="B68" s="45" t="s">
        <v>65</v>
      </c>
      <c r="C68" s="42" t="s">
        <v>66</v>
      </c>
      <c r="D68" s="16" t="s">
        <v>67</v>
      </c>
      <c r="E68" s="18">
        <v>278.34829999999999</v>
      </c>
      <c r="F68" s="15">
        <v>0.41025641025641024</v>
      </c>
      <c r="G68" s="16">
        <v>3</v>
      </c>
      <c r="H68" s="16">
        <v>3</v>
      </c>
      <c r="I68" s="16">
        <v>2</v>
      </c>
      <c r="J68" s="16">
        <v>45.15</v>
      </c>
      <c r="K68" s="16">
        <v>0</v>
      </c>
      <c r="L68" s="41">
        <v>3.43</v>
      </c>
      <c r="M68" s="17">
        <v>-4.5199999999999996</v>
      </c>
      <c r="N68" s="17">
        <v>4.8149999999999995</v>
      </c>
      <c r="O68" s="18" t="s">
        <v>64</v>
      </c>
      <c r="P68" s="14"/>
      <c r="Q68" s="14"/>
      <c r="R68" s="14"/>
      <c r="W68" s="14"/>
      <c r="X68" s="14"/>
      <c r="Y68" s="14"/>
      <c r="Z68" s="14"/>
      <c r="AB68" s="49"/>
    </row>
    <row r="69" spans="1:28" x14ac:dyDescent="0.25">
      <c r="A69" s="46" t="str">
        <f>HYPERLINK("Structures\MMV000604.png","MMV000604")</f>
        <v>MMV000604</v>
      </c>
      <c r="B69" s="45" t="s">
        <v>1105</v>
      </c>
      <c r="C69" s="42" t="s">
        <v>1106</v>
      </c>
      <c r="D69" s="18" t="s">
        <v>1107</v>
      </c>
      <c r="E69" s="18">
        <v>417.42899999999997</v>
      </c>
      <c r="F69" s="15">
        <v>0.43137254901960786</v>
      </c>
      <c r="G69" s="18">
        <v>4</v>
      </c>
      <c r="H69" s="18">
        <v>4</v>
      </c>
      <c r="I69" s="18">
        <v>0</v>
      </c>
      <c r="J69" s="18">
        <v>48</v>
      </c>
      <c r="K69" s="18">
        <v>0</v>
      </c>
      <c r="L69" s="40">
        <v>4.6500000000000004</v>
      </c>
      <c r="M69" s="17">
        <v>-4.97</v>
      </c>
      <c r="N69" s="17">
        <v>4.4350000000000005</v>
      </c>
      <c r="O69" s="18" t="s">
        <v>1104</v>
      </c>
      <c r="P69" s="14"/>
      <c r="Q69" s="14"/>
      <c r="R69" s="14"/>
      <c r="W69" s="14"/>
      <c r="X69" s="14"/>
      <c r="Y69" s="14"/>
      <c r="Z69" s="14"/>
      <c r="AB69" s="49"/>
    </row>
    <row r="70" spans="1:28" x14ac:dyDescent="0.25">
      <c r="A70" s="46" t="str">
        <f>HYPERLINK("Structures\MMV000619.png","MMV000619")</f>
        <v>MMV000619</v>
      </c>
      <c r="B70" s="45" t="s">
        <v>1069</v>
      </c>
      <c r="C70" s="42" t="s">
        <v>1070</v>
      </c>
      <c r="D70" s="18" t="s">
        <v>1071</v>
      </c>
      <c r="E70" s="18">
        <v>422.38799999999998</v>
      </c>
      <c r="F70" s="15">
        <v>0.21052631578947367</v>
      </c>
      <c r="G70" s="18">
        <v>8</v>
      </c>
      <c r="H70" s="18">
        <v>2</v>
      </c>
      <c r="I70" s="18">
        <v>2</v>
      </c>
      <c r="J70" s="18">
        <v>33.9</v>
      </c>
      <c r="K70" s="18">
        <v>1</v>
      </c>
      <c r="L70" s="40">
        <v>5.39</v>
      </c>
      <c r="M70" s="17">
        <v>-5.72</v>
      </c>
      <c r="N70" s="17">
        <v>5.4949999999999992</v>
      </c>
      <c r="O70" s="18" t="s">
        <v>1068</v>
      </c>
      <c r="P70" s="14"/>
      <c r="Q70" s="14"/>
      <c r="R70" s="14"/>
      <c r="W70" s="14"/>
      <c r="X70" s="14"/>
      <c r="Y70" s="14"/>
      <c r="Z70" s="14"/>
      <c r="AB70" s="49"/>
    </row>
    <row r="71" spans="1:28" x14ac:dyDescent="0.25">
      <c r="A71" s="46" t="str">
        <f>HYPERLINK("Structures\MMV000620.png","MMV000620")</f>
        <v>MMV000620</v>
      </c>
      <c r="B71" s="45" t="s">
        <v>392</v>
      </c>
      <c r="C71" s="42" t="s">
        <v>393</v>
      </c>
      <c r="D71" s="18" t="s">
        <v>394</v>
      </c>
      <c r="E71" s="18">
        <v>343.89</v>
      </c>
      <c r="F71" s="15">
        <v>0.24</v>
      </c>
      <c r="G71" s="18">
        <v>5</v>
      </c>
      <c r="H71" s="18">
        <v>1</v>
      </c>
      <c r="I71" s="18">
        <v>2</v>
      </c>
      <c r="J71" s="18">
        <v>24.67</v>
      </c>
      <c r="K71" s="18">
        <v>1</v>
      </c>
      <c r="L71" s="40">
        <v>2.5099999999999998</v>
      </c>
      <c r="M71" s="17">
        <v>-5.17</v>
      </c>
      <c r="N71" s="17">
        <v>4.5749999999999993</v>
      </c>
      <c r="O71" s="18" t="s">
        <v>391</v>
      </c>
      <c r="P71" s="14"/>
      <c r="Q71" s="14"/>
      <c r="R71" s="14"/>
      <c r="W71" s="14"/>
      <c r="X71" s="14"/>
      <c r="Y71" s="14"/>
      <c r="Z71" s="14"/>
      <c r="AB71" s="49"/>
    </row>
    <row r="72" spans="1:28" x14ac:dyDescent="0.25">
      <c r="A72" s="46" t="str">
        <f>HYPERLINK("Structures\MMV000634.png","MMV000634")</f>
        <v>MMV000634</v>
      </c>
      <c r="B72" s="45" t="s">
        <v>336</v>
      </c>
      <c r="C72" s="42" t="s">
        <v>337</v>
      </c>
      <c r="D72" s="18" t="s">
        <v>338</v>
      </c>
      <c r="E72" s="18">
        <v>450.57100000000003</v>
      </c>
      <c r="F72" s="15">
        <v>0.30508474576271188</v>
      </c>
      <c r="G72" s="18">
        <v>6</v>
      </c>
      <c r="H72" s="18">
        <v>2</v>
      </c>
      <c r="I72" s="18">
        <v>2</v>
      </c>
      <c r="J72" s="18">
        <v>50.84</v>
      </c>
      <c r="K72" s="18">
        <v>1</v>
      </c>
      <c r="L72" s="40">
        <v>2.4700000000000002</v>
      </c>
      <c r="M72" s="17">
        <v>-5.16</v>
      </c>
      <c r="N72" s="17">
        <v>5.5</v>
      </c>
      <c r="O72" s="18" t="s">
        <v>335</v>
      </c>
      <c r="P72" s="14"/>
      <c r="Q72" s="14"/>
      <c r="R72" s="14"/>
      <c r="W72" s="14"/>
      <c r="X72" s="14"/>
      <c r="Y72" s="14"/>
      <c r="Z72" s="14"/>
      <c r="AB72" s="49"/>
    </row>
    <row r="73" spans="1:28" x14ac:dyDescent="0.25">
      <c r="A73" s="46" t="str">
        <f>HYPERLINK("Structures\MMV000642.png","MMV000642")</f>
        <v>MMV000642</v>
      </c>
      <c r="B73" s="45" t="s">
        <v>177</v>
      </c>
      <c r="C73" s="42" t="s">
        <v>178</v>
      </c>
      <c r="D73" s="16" t="s">
        <v>179</v>
      </c>
      <c r="E73" s="18">
        <v>468.99599999999998</v>
      </c>
      <c r="F73" s="15">
        <v>0.2982456140350877</v>
      </c>
      <c r="G73" s="16">
        <v>6</v>
      </c>
      <c r="H73" s="16">
        <v>3</v>
      </c>
      <c r="I73" s="16">
        <v>1</v>
      </c>
      <c r="J73" s="16">
        <v>58.64</v>
      </c>
      <c r="K73" s="16">
        <v>0</v>
      </c>
      <c r="L73" s="41">
        <v>5.51</v>
      </c>
      <c r="M73" s="17">
        <v>-5.96</v>
      </c>
      <c r="N73" s="17">
        <v>5.13</v>
      </c>
      <c r="O73" s="18" t="s">
        <v>176</v>
      </c>
      <c r="P73" s="14"/>
      <c r="Q73" s="14"/>
      <c r="R73" s="14"/>
      <c r="W73" s="14"/>
      <c r="X73" s="14"/>
      <c r="Y73" s="14"/>
      <c r="Z73" s="14"/>
      <c r="AB73" s="49"/>
    </row>
    <row r="74" spans="1:28" x14ac:dyDescent="0.25">
      <c r="A74" s="46" t="str">
        <f>HYPERLINK("Structures\MMV000653.png","MMV000653")</f>
        <v>MMV000653</v>
      </c>
      <c r="B74" s="45" t="s">
        <v>388</v>
      </c>
      <c r="C74" s="42" t="s">
        <v>389</v>
      </c>
      <c r="D74" s="18" t="s">
        <v>390</v>
      </c>
      <c r="E74" s="18">
        <v>462.60399999999998</v>
      </c>
      <c r="F74" s="15">
        <v>0.26984126984126983</v>
      </c>
      <c r="G74" s="18">
        <v>8</v>
      </c>
      <c r="H74" s="18">
        <v>3</v>
      </c>
      <c r="I74" s="18">
        <v>1</v>
      </c>
      <c r="J74" s="18">
        <v>58.64</v>
      </c>
      <c r="K74" s="18">
        <v>0</v>
      </c>
      <c r="L74" s="40">
        <v>4.97</v>
      </c>
      <c r="M74" s="17">
        <v>-5.74</v>
      </c>
      <c r="N74" s="17">
        <v>4.7249999999999996</v>
      </c>
      <c r="O74" s="18" t="s">
        <v>387</v>
      </c>
      <c r="P74" s="14"/>
      <c r="Q74" s="14"/>
      <c r="R74" s="14"/>
      <c r="W74" s="14"/>
      <c r="X74" s="14"/>
      <c r="Y74" s="14"/>
      <c r="Z74" s="14"/>
      <c r="AB74" s="49"/>
    </row>
    <row r="75" spans="1:28" x14ac:dyDescent="0.25">
      <c r="A75" s="46" t="str">
        <f>HYPERLINK("Structures\MMV000662.png","MMV000662")</f>
        <v>MMV000662</v>
      </c>
      <c r="B75" s="45" t="s">
        <v>297</v>
      </c>
      <c r="C75" s="42" t="s">
        <v>298</v>
      </c>
      <c r="D75" s="18" t="s">
        <v>299</v>
      </c>
      <c r="E75" s="18">
        <v>434.55099999999999</v>
      </c>
      <c r="F75" s="15">
        <v>0.2982456140350877</v>
      </c>
      <c r="G75" s="18">
        <v>6</v>
      </c>
      <c r="H75" s="18">
        <v>3</v>
      </c>
      <c r="I75" s="18">
        <v>1</v>
      </c>
      <c r="J75" s="18">
        <v>58.64</v>
      </c>
      <c r="K75" s="18">
        <v>0</v>
      </c>
      <c r="L75" s="40">
        <v>4.91</v>
      </c>
      <c r="M75" s="17">
        <v>-5.52</v>
      </c>
      <c r="N75" s="17">
        <v>4.51</v>
      </c>
      <c r="O75" s="18" t="s">
        <v>296</v>
      </c>
      <c r="P75" s="14"/>
      <c r="Q75" s="14"/>
      <c r="R75" s="14"/>
      <c r="W75" s="14"/>
      <c r="X75" s="14"/>
      <c r="Y75" s="14"/>
      <c r="Z75" s="14"/>
      <c r="AB75" s="49"/>
    </row>
    <row r="76" spans="1:28" x14ac:dyDescent="0.25">
      <c r="A76" s="46" t="str">
        <f>HYPERLINK("Structures\MMV000699.png","MMV000699")</f>
        <v>MMV000699</v>
      </c>
      <c r="B76" s="45" t="s">
        <v>1113</v>
      </c>
      <c r="C76" s="42" t="s">
        <v>1114</v>
      </c>
      <c r="D76" s="18" t="s">
        <v>1115</v>
      </c>
      <c r="E76" s="18">
        <v>559.62459999999999</v>
      </c>
      <c r="F76" s="15">
        <v>0.31506849315068491</v>
      </c>
      <c r="G76" s="18">
        <v>6</v>
      </c>
      <c r="H76" s="18">
        <v>4</v>
      </c>
      <c r="I76" s="18">
        <v>1</v>
      </c>
      <c r="J76" s="18">
        <v>53.4</v>
      </c>
      <c r="K76" s="18">
        <v>0</v>
      </c>
      <c r="L76" s="40">
        <v>6.09</v>
      </c>
      <c r="M76" s="17">
        <v>-5.48</v>
      </c>
      <c r="N76" s="17">
        <v>6.2450000000000001</v>
      </c>
      <c r="O76" s="18" t="s">
        <v>1112</v>
      </c>
      <c r="P76" s="14"/>
      <c r="Q76" s="14"/>
      <c r="R76" s="14"/>
      <c r="W76" s="14"/>
      <c r="X76" s="14"/>
      <c r="Y76" s="14"/>
      <c r="Z76" s="14"/>
      <c r="AB76" s="49"/>
    </row>
    <row r="77" spans="1:28" x14ac:dyDescent="0.25">
      <c r="A77" s="46" t="str">
        <f>HYPERLINK("Structures\MMV000704.png","MMV000704")</f>
        <v>MMV000704</v>
      </c>
      <c r="B77" s="45" t="s">
        <v>1405</v>
      </c>
      <c r="C77" s="42" t="s">
        <v>1406</v>
      </c>
      <c r="D77" s="18" t="s">
        <v>1407</v>
      </c>
      <c r="E77" s="18">
        <v>420.50409999999999</v>
      </c>
      <c r="F77" s="15">
        <v>0.2711864406779661</v>
      </c>
      <c r="G77" s="18">
        <v>7</v>
      </c>
      <c r="H77" s="18">
        <v>5</v>
      </c>
      <c r="I77" s="18">
        <v>2</v>
      </c>
      <c r="J77" s="18">
        <v>68.13</v>
      </c>
      <c r="K77" s="18">
        <v>1</v>
      </c>
      <c r="L77" s="40">
        <v>4.33</v>
      </c>
      <c r="M77" s="17">
        <v>-3.83</v>
      </c>
      <c r="N77" s="17">
        <v>4.3049999999999997</v>
      </c>
      <c r="O77" s="18" t="s">
        <v>1404</v>
      </c>
      <c r="P77" s="14"/>
      <c r="Q77" s="14"/>
      <c r="R77" s="14"/>
      <c r="W77" s="14"/>
      <c r="X77" s="14"/>
      <c r="Y77" s="14"/>
      <c r="Z77" s="14"/>
      <c r="AB77" s="49"/>
    </row>
    <row r="78" spans="1:28" x14ac:dyDescent="0.25">
      <c r="A78" s="46" t="str">
        <f>HYPERLINK("Structures\MMV000720.png","MMV000720")</f>
        <v>MMV000720</v>
      </c>
      <c r="B78" s="45" t="s">
        <v>1065</v>
      </c>
      <c r="C78" s="42" t="s">
        <v>1066</v>
      </c>
      <c r="D78" s="18" t="s">
        <v>1067</v>
      </c>
      <c r="E78" s="18">
        <v>447.52769999999998</v>
      </c>
      <c r="F78" s="15">
        <v>0.47457627118644069</v>
      </c>
      <c r="G78" s="18">
        <v>7</v>
      </c>
      <c r="H78" s="18">
        <v>4</v>
      </c>
      <c r="I78" s="18">
        <v>3</v>
      </c>
      <c r="J78" s="18">
        <v>68.52</v>
      </c>
      <c r="K78" s="18">
        <v>1</v>
      </c>
      <c r="L78" s="40">
        <v>5.99</v>
      </c>
      <c r="M78" s="17">
        <v>-6.01</v>
      </c>
      <c r="N78" s="17">
        <v>5.82</v>
      </c>
      <c r="O78" s="18" t="s">
        <v>1064</v>
      </c>
      <c r="P78" s="14"/>
      <c r="Q78" s="14"/>
      <c r="R78" s="14"/>
      <c r="W78" s="14"/>
      <c r="X78" s="14"/>
      <c r="Y78" s="14"/>
      <c r="Z78" s="14"/>
      <c r="AB78" s="49"/>
    </row>
    <row r="79" spans="1:28" x14ac:dyDescent="0.25">
      <c r="A79" s="46" t="str">
        <f>HYPERLINK("Structures\MMV000753.png","MMV000753")</f>
        <v>MMV000753</v>
      </c>
      <c r="B79" s="45" t="s">
        <v>1421</v>
      </c>
      <c r="C79" s="42" t="s">
        <v>1422</v>
      </c>
      <c r="D79" s="18" t="s">
        <v>1423</v>
      </c>
      <c r="E79" s="18">
        <v>636.69669999999996</v>
      </c>
      <c r="F79" s="15">
        <v>0.61038961038961037</v>
      </c>
      <c r="G79" s="18">
        <v>6</v>
      </c>
      <c r="H79" s="18">
        <v>4</v>
      </c>
      <c r="I79" s="18">
        <v>4</v>
      </c>
      <c r="J79" s="18">
        <v>110.96</v>
      </c>
      <c r="K79" s="18">
        <v>0</v>
      </c>
      <c r="L79" s="40">
        <v>9.5500000000000007</v>
      </c>
      <c r="M79" s="17">
        <v>-4.88</v>
      </c>
      <c r="N79" s="17">
        <v>8.5399999999999991</v>
      </c>
      <c r="O79" s="18" t="s">
        <v>1420</v>
      </c>
      <c r="P79" s="14"/>
      <c r="Q79" s="14"/>
      <c r="R79" s="14"/>
      <c r="W79" s="14"/>
      <c r="X79" s="14"/>
      <c r="Y79" s="14"/>
      <c r="Z79" s="14"/>
      <c r="AB79" s="49"/>
    </row>
    <row r="80" spans="1:28" x14ac:dyDescent="0.25">
      <c r="A80" s="46" t="str">
        <f>HYPERLINK("Structures\MMV000760.png","MMV000760")</f>
        <v>MMV000760</v>
      </c>
      <c r="B80" s="45" t="s">
        <v>904</v>
      </c>
      <c r="C80" s="42" t="s">
        <v>905</v>
      </c>
      <c r="D80" s="18" t="s">
        <v>906</v>
      </c>
      <c r="E80" s="18">
        <v>416.28699999999998</v>
      </c>
      <c r="F80" s="15">
        <v>0.35555555555555557</v>
      </c>
      <c r="G80" s="18">
        <v>3</v>
      </c>
      <c r="H80" s="18">
        <v>4</v>
      </c>
      <c r="I80" s="18">
        <v>1</v>
      </c>
      <c r="J80" s="18">
        <v>39.6</v>
      </c>
      <c r="K80" s="18">
        <v>0</v>
      </c>
      <c r="L80" s="40">
        <v>4.0199999999999996</v>
      </c>
      <c r="M80" s="17">
        <v>-3.77</v>
      </c>
      <c r="N80" s="17">
        <v>4.1850000000000005</v>
      </c>
      <c r="O80" s="18" t="s">
        <v>903</v>
      </c>
      <c r="P80" s="14"/>
      <c r="Q80" s="14"/>
      <c r="R80" s="14"/>
      <c r="W80" s="14"/>
      <c r="X80" s="14"/>
      <c r="Y80" s="14"/>
      <c r="Z80" s="14"/>
      <c r="AB80" s="49"/>
    </row>
    <row r="81" spans="1:28" x14ac:dyDescent="0.25">
      <c r="A81" s="46" t="str">
        <f>HYPERLINK("Structures\MMV000787.png","MMV000787")</f>
        <v>MMV000787</v>
      </c>
      <c r="B81" s="45" t="s">
        <v>1205</v>
      </c>
      <c r="C81" s="42" t="s">
        <v>1206</v>
      </c>
      <c r="D81" s="18" t="s">
        <v>627</v>
      </c>
      <c r="E81" s="18">
        <v>425.95100000000002</v>
      </c>
      <c r="F81" s="15">
        <v>0.27586206896551724</v>
      </c>
      <c r="G81" s="18">
        <v>7</v>
      </c>
      <c r="H81" s="18">
        <v>4</v>
      </c>
      <c r="I81" s="18">
        <v>2</v>
      </c>
      <c r="J81" s="18">
        <v>50.03</v>
      </c>
      <c r="K81" s="18">
        <v>1</v>
      </c>
      <c r="L81" s="40">
        <v>3.82</v>
      </c>
      <c r="M81" s="17">
        <v>-3.71</v>
      </c>
      <c r="N81" s="17">
        <v>4.6900000000000004</v>
      </c>
      <c r="O81" s="18" t="s">
        <v>1204</v>
      </c>
      <c r="P81" s="14"/>
      <c r="Q81" s="14"/>
      <c r="R81" s="14"/>
      <c r="W81" s="14"/>
      <c r="X81" s="14"/>
      <c r="Y81" s="14"/>
      <c r="Z81" s="14"/>
      <c r="AB81" s="49"/>
    </row>
    <row r="82" spans="1:28" x14ac:dyDescent="0.25">
      <c r="A82" s="46" t="str">
        <f>HYPERLINK("Structures\MMV000788.png","MMV000788")</f>
        <v>MMV000788</v>
      </c>
      <c r="B82" s="45" t="s">
        <v>625</v>
      </c>
      <c r="C82" s="42" t="s">
        <v>626</v>
      </c>
      <c r="D82" s="18" t="s">
        <v>627</v>
      </c>
      <c r="E82" s="18">
        <v>425.95100000000002</v>
      </c>
      <c r="F82" s="15">
        <v>0.27586206896551724</v>
      </c>
      <c r="G82" s="18">
        <v>6</v>
      </c>
      <c r="H82" s="18">
        <v>4</v>
      </c>
      <c r="I82" s="18">
        <v>2</v>
      </c>
      <c r="J82" s="18">
        <v>50.03</v>
      </c>
      <c r="K82" s="18">
        <v>1</v>
      </c>
      <c r="L82" s="40">
        <v>3.71</v>
      </c>
      <c r="M82" s="17">
        <v>-3.78</v>
      </c>
      <c r="N82" s="17">
        <v>4.5</v>
      </c>
      <c r="O82" s="18" t="s">
        <v>624</v>
      </c>
      <c r="P82" s="14"/>
      <c r="Q82" s="14"/>
      <c r="R82" s="14"/>
      <c r="S82" s="14"/>
      <c r="T82" s="14"/>
      <c r="V82" s="14"/>
      <c r="W82" s="14"/>
      <c r="X82" s="14"/>
      <c r="Y82" s="14"/>
      <c r="Z82" s="14"/>
      <c r="AB82" s="49"/>
    </row>
    <row r="83" spans="1:28" x14ac:dyDescent="0.25">
      <c r="A83" s="46" t="str">
        <f>HYPERLINK("Structures\MMV000848.png","MMV000848")</f>
        <v>MMV000848</v>
      </c>
      <c r="B83" s="45" t="s">
        <v>709</v>
      </c>
      <c r="C83" s="42" t="s">
        <v>710</v>
      </c>
      <c r="D83" s="18" t="s">
        <v>711</v>
      </c>
      <c r="E83" s="18">
        <v>308.41739999999999</v>
      </c>
      <c r="F83" s="15">
        <v>0.27659574468085107</v>
      </c>
      <c r="G83" s="18">
        <v>5</v>
      </c>
      <c r="H83" s="18">
        <v>1</v>
      </c>
      <c r="I83" s="18">
        <v>2</v>
      </c>
      <c r="J83" s="18">
        <v>41.77</v>
      </c>
      <c r="K83" s="18">
        <v>1</v>
      </c>
      <c r="L83" s="40">
        <v>1.06</v>
      </c>
      <c r="M83" s="17">
        <v>-4.49</v>
      </c>
      <c r="N83" s="17">
        <v>3.5650000000000004</v>
      </c>
      <c r="O83" s="18" t="s">
        <v>708</v>
      </c>
      <c r="P83" s="14"/>
      <c r="Q83" s="14"/>
      <c r="R83" s="14"/>
      <c r="S83" s="14"/>
      <c r="T83" s="14"/>
      <c r="U83" s="14"/>
      <c r="V83" s="14"/>
      <c r="W83" s="14"/>
      <c r="X83" s="14"/>
      <c r="Y83" s="14"/>
      <c r="Z83" s="14"/>
      <c r="AB83" s="49"/>
    </row>
    <row r="84" spans="1:28" x14ac:dyDescent="0.25">
      <c r="A84" s="46" t="str">
        <f>HYPERLINK("Structures\MMV000911.png","MMV000911")</f>
        <v>MMV000911</v>
      </c>
      <c r="B84" s="45" t="s">
        <v>789</v>
      </c>
      <c r="C84" s="42" t="s">
        <v>790</v>
      </c>
      <c r="D84" s="18" t="s">
        <v>791</v>
      </c>
      <c r="E84" s="18">
        <v>278.709</v>
      </c>
      <c r="F84" s="15">
        <v>0.38709677419354838</v>
      </c>
      <c r="G84" s="18">
        <v>2</v>
      </c>
      <c r="H84" s="18">
        <v>1</v>
      </c>
      <c r="I84" s="18">
        <v>2</v>
      </c>
      <c r="J84" s="18">
        <v>41.13</v>
      </c>
      <c r="K84" s="18">
        <v>0</v>
      </c>
      <c r="L84" s="40">
        <v>4.38</v>
      </c>
      <c r="M84" s="17">
        <v>-4.62</v>
      </c>
      <c r="N84" s="17">
        <v>3.88</v>
      </c>
      <c r="O84" s="18" t="s">
        <v>788</v>
      </c>
      <c r="P84" s="14"/>
      <c r="Q84" s="14"/>
      <c r="R84" s="14"/>
      <c r="S84" s="14"/>
      <c r="T84" s="14"/>
      <c r="U84" s="14"/>
      <c r="V84" s="14"/>
      <c r="W84" s="14"/>
      <c r="X84" s="14"/>
      <c r="Y84" s="14"/>
      <c r="Z84" s="14"/>
      <c r="AB84" s="49"/>
    </row>
    <row r="85" spans="1:28" x14ac:dyDescent="0.25">
      <c r="A85" s="46" t="str">
        <f>HYPERLINK("Structures\MMV000917.png","MMV000917")</f>
        <v>MMV000917</v>
      </c>
      <c r="B85" s="45" t="s">
        <v>1085</v>
      </c>
      <c r="C85" s="42" t="s">
        <v>1086</v>
      </c>
      <c r="D85" s="18" t="s">
        <v>1087</v>
      </c>
      <c r="E85" s="18">
        <v>398.4538</v>
      </c>
      <c r="F85" s="15">
        <v>0.34615384615384615</v>
      </c>
      <c r="G85" s="18">
        <v>3</v>
      </c>
      <c r="H85" s="18">
        <v>4</v>
      </c>
      <c r="I85" s="18">
        <v>0</v>
      </c>
      <c r="J85" s="18">
        <v>51.13</v>
      </c>
      <c r="K85" s="18">
        <v>0</v>
      </c>
      <c r="L85" s="40">
        <v>4.5999999999999996</v>
      </c>
      <c r="M85" s="17">
        <v>-5.22</v>
      </c>
      <c r="N85" s="17">
        <v>3.9400000000000004</v>
      </c>
      <c r="O85" s="18" t="s">
        <v>1084</v>
      </c>
      <c r="P85" s="14"/>
      <c r="Q85" s="14"/>
      <c r="R85" s="14"/>
      <c r="S85" s="14"/>
      <c r="T85" s="14"/>
      <c r="U85" s="14"/>
      <c r="V85" s="14"/>
      <c r="W85" s="14"/>
      <c r="X85" s="14"/>
      <c r="Y85" s="14"/>
      <c r="Z85" s="14"/>
      <c r="AB85" s="49"/>
    </row>
    <row r="86" spans="1:28" x14ac:dyDescent="0.25">
      <c r="A86" s="46" t="str">
        <f>HYPERLINK("Structures\MMV000963.png","MMV000963")</f>
        <v>MMV000963</v>
      </c>
      <c r="B86" s="45" t="s">
        <v>817</v>
      </c>
      <c r="C86" s="42" t="s">
        <v>818</v>
      </c>
      <c r="D86" s="18" t="s">
        <v>819</v>
      </c>
      <c r="E86" s="18">
        <v>356.42039999999997</v>
      </c>
      <c r="F86" s="15">
        <v>0.46808510638297873</v>
      </c>
      <c r="G86" s="18">
        <v>6</v>
      </c>
      <c r="H86" s="18">
        <v>5</v>
      </c>
      <c r="I86" s="18">
        <v>2</v>
      </c>
      <c r="J86" s="18">
        <v>59.07</v>
      </c>
      <c r="K86" s="18">
        <v>0</v>
      </c>
      <c r="L86" s="40">
        <v>5.17</v>
      </c>
      <c r="M86" s="17">
        <v>-5.0599999999999996</v>
      </c>
      <c r="N86" s="17">
        <v>5.18</v>
      </c>
      <c r="O86" s="18" t="s">
        <v>816</v>
      </c>
      <c r="P86" s="14"/>
      <c r="Q86" s="14"/>
      <c r="R86" s="14"/>
      <c r="S86" s="14"/>
      <c r="T86" s="14"/>
      <c r="U86" s="14"/>
      <c r="V86" s="14"/>
      <c r="W86" s="14"/>
      <c r="X86" s="14"/>
      <c r="Y86" s="14"/>
      <c r="Z86" s="14"/>
      <c r="AB86" s="49"/>
    </row>
    <row r="87" spans="1:28" x14ac:dyDescent="0.25">
      <c r="A87" s="46" t="str">
        <f>HYPERLINK("Structures\MMV000986.png","MMV000986")</f>
        <v>MMV000986</v>
      </c>
      <c r="B87" s="45" t="s">
        <v>1413</v>
      </c>
      <c r="C87" s="42" t="s">
        <v>1414</v>
      </c>
      <c r="D87" s="18" t="s">
        <v>1415</v>
      </c>
      <c r="E87" s="18">
        <v>335.40289999999999</v>
      </c>
      <c r="F87" s="15">
        <v>0.34782608695652173</v>
      </c>
      <c r="G87" s="18">
        <v>3</v>
      </c>
      <c r="H87" s="18">
        <v>5</v>
      </c>
      <c r="I87" s="18">
        <v>3</v>
      </c>
      <c r="J87" s="18">
        <v>65.72</v>
      </c>
      <c r="K87" s="18">
        <v>1</v>
      </c>
      <c r="L87" s="40">
        <v>3.38</v>
      </c>
      <c r="M87" s="17">
        <v>-3.72</v>
      </c>
      <c r="N87" s="17">
        <v>3.4649999999999999</v>
      </c>
      <c r="O87" s="18" t="s">
        <v>1412</v>
      </c>
      <c r="P87" s="14"/>
      <c r="Q87" s="14"/>
      <c r="R87" s="14"/>
      <c r="S87" s="14"/>
      <c r="T87" s="14"/>
      <c r="U87" s="14"/>
      <c r="V87" s="14"/>
      <c r="W87" s="14"/>
      <c r="X87" s="14"/>
      <c r="Y87" s="14"/>
      <c r="Z87" s="14"/>
      <c r="AB87" s="49"/>
    </row>
    <row r="88" spans="1:28" x14ac:dyDescent="0.25">
      <c r="A88" s="46" t="str">
        <f>HYPERLINK("Structures\MMV001038.png","MMV001038")</f>
        <v>MMV001038</v>
      </c>
      <c r="B88" s="45" t="s">
        <v>289</v>
      </c>
      <c r="C88" s="42" t="s">
        <v>290</v>
      </c>
      <c r="D88" s="18" t="s">
        <v>291</v>
      </c>
      <c r="E88" s="18">
        <v>308.37759999999997</v>
      </c>
      <c r="F88" s="15">
        <v>0.37209302325581395</v>
      </c>
      <c r="G88" s="16">
        <v>5</v>
      </c>
      <c r="H88" s="16">
        <v>5</v>
      </c>
      <c r="I88" s="16">
        <v>3</v>
      </c>
      <c r="J88" s="16">
        <v>70.069999999999993</v>
      </c>
      <c r="K88" s="16">
        <v>0</v>
      </c>
      <c r="L88" s="41">
        <v>3.94</v>
      </c>
      <c r="M88" s="17">
        <v>-4.2</v>
      </c>
      <c r="N88" s="17">
        <v>3.6449999999999996</v>
      </c>
      <c r="O88" s="18" t="s">
        <v>288</v>
      </c>
      <c r="P88" s="14"/>
      <c r="Q88" s="14"/>
      <c r="R88" s="14"/>
      <c r="S88" s="14"/>
      <c r="T88" s="14"/>
      <c r="U88" s="14"/>
      <c r="V88" s="14"/>
      <c r="W88" s="14"/>
      <c r="X88" s="14"/>
      <c r="Y88" s="14"/>
      <c r="Z88" s="14"/>
      <c r="AB88" s="49"/>
    </row>
    <row r="89" spans="1:28" x14ac:dyDescent="0.25">
      <c r="A89" s="46" t="str">
        <f>HYPERLINK("Structures\MMV001041.png","MMV001041")</f>
        <v>MMV001041</v>
      </c>
      <c r="B89" s="45" t="s">
        <v>1596</v>
      </c>
      <c r="C89" s="42" t="s">
        <v>1597</v>
      </c>
      <c r="D89" s="18" t="s">
        <v>1598</v>
      </c>
      <c r="E89" s="18">
        <v>349.21499999999997</v>
      </c>
      <c r="F89" s="15">
        <v>0.43243243243243246</v>
      </c>
      <c r="G89" s="18">
        <v>5</v>
      </c>
      <c r="H89" s="18">
        <v>5</v>
      </c>
      <c r="I89" s="18">
        <v>3</v>
      </c>
      <c r="J89" s="18">
        <v>70.069999999999993</v>
      </c>
      <c r="K89" s="18">
        <v>0</v>
      </c>
      <c r="L89" s="40">
        <v>4.12</v>
      </c>
      <c r="M89" s="17">
        <v>-4.5</v>
      </c>
      <c r="N89" s="17">
        <v>4.1049999999999995</v>
      </c>
      <c r="O89" s="18" t="s">
        <v>1595</v>
      </c>
      <c r="P89" s="14"/>
      <c r="Q89" s="14"/>
      <c r="R89" s="14"/>
      <c r="S89" s="14"/>
      <c r="T89" s="14"/>
      <c r="U89" s="14"/>
      <c r="V89" s="14"/>
      <c r="W89" s="14"/>
      <c r="X89" s="14"/>
      <c r="Y89" s="14"/>
      <c r="Z89" s="14"/>
      <c r="AB89" s="49"/>
    </row>
    <row r="90" spans="1:28" x14ac:dyDescent="0.25">
      <c r="A90" s="46" t="str">
        <f>HYPERLINK("Structures\MMV001049.png","MMV001049")</f>
        <v>MMV001049</v>
      </c>
      <c r="B90" s="45" t="s">
        <v>880</v>
      </c>
      <c r="C90" s="42" t="s">
        <v>881</v>
      </c>
      <c r="D90" s="18" t="s">
        <v>882</v>
      </c>
      <c r="E90" s="18">
        <v>269.38130000000001</v>
      </c>
      <c r="F90" s="15">
        <v>0.27906976744186046</v>
      </c>
      <c r="G90" s="18">
        <v>6</v>
      </c>
      <c r="H90" s="18">
        <v>1</v>
      </c>
      <c r="I90" s="18">
        <v>2</v>
      </c>
      <c r="J90" s="18">
        <v>36.840000000000003</v>
      </c>
      <c r="K90" s="18">
        <v>1</v>
      </c>
      <c r="L90" s="40">
        <v>2.02</v>
      </c>
      <c r="M90" s="17">
        <v>-4.3899999999999997</v>
      </c>
      <c r="N90" s="17">
        <v>3.4249999999999998</v>
      </c>
      <c r="O90" s="18" t="s">
        <v>879</v>
      </c>
      <c r="P90" s="14"/>
      <c r="Q90" s="14"/>
      <c r="R90" s="14"/>
      <c r="S90" s="14"/>
      <c r="T90" s="14"/>
      <c r="U90" s="14"/>
      <c r="V90" s="14"/>
      <c r="W90" s="14"/>
      <c r="X90" s="14"/>
      <c r="Y90" s="14"/>
      <c r="Z90" s="14"/>
      <c r="AB90" s="49"/>
    </row>
    <row r="91" spans="1:28" x14ac:dyDescent="0.25">
      <c r="A91" s="46" t="str">
        <f>HYPERLINK("Structures\MMV001255.png","MMV001255")</f>
        <v>MMV001255</v>
      </c>
      <c r="B91" s="45" t="s">
        <v>352</v>
      </c>
      <c r="C91" s="42" t="s">
        <v>353</v>
      </c>
      <c r="D91" s="18" t="s">
        <v>354</v>
      </c>
      <c r="E91" s="18">
        <v>384.49200000000002</v>
      </c>
      <c r="F91" s="15">
        <v>0.23529411764705882</v>
      </c>
      <c r="G91" s="18">
        <v>5</v>
      </c>
      <c r="H91" s="18">
        <v>3</v>
      </c>
      <c r="I91" s="18">
        <v>1</v>
      </c>
      <c r="J91" s="18">
        <v>66.48</v>
      </c>
      <c r="K91" s="18">
        <v>0</v>
      </c>
      <c r="L91" s="40">
        <v>3.67</v>
      </c>
      <c r="M91" s="17">
        <v>-4.63</v>
      </c>
      <c r="N91" s="17">
        <v>3.625</v>
      </c>
      <c r="O91" s="18" t="s">
        <v>351</v>
      </c>
      <c r="P91" s="14"/>
      <c r="Q91" s="14"/>
      <c r="R91" s="14"/>
      <c r="S91" s="14"/>
      <c r="T91" s="14"/>
      <c r="U91" s="14"/>
      <c r="V91" s="14"/>
      <c r="W91" s="14"/>
      <c r="X91" s="14"/>
      <c r="Y91" s="14"/>
      <c r="Z91" s="14"/>
      <c r="AB91" s="49"/>
    </row>
    <row r="92" spans="1:28" x14ac:dyDescent="0.25">
      <c r="A92" s="46" t="str">
        <f>HYPERLINK("Structures\MMV001318.png","MMV001318")</f>
        <v>MMV001318</v>
      </c>
      <c r="B92" s="45" t="s">
        <v>832</v>
      </c>
      <c r="C92" s="42" t="s">
        <v>833</v>
      </c>
      <c r="D92" s="18" t="s">
        <v>834</v>
      </c>
      <c r="E92" s="18">
        <v>325.58800000000002</v>
      </c>
      <c r="F92" s="15">
        <v>0.42857142857142855</v>
      </c>
      <c r="G92" s="18">
        <v>2</v>
      </c>
      <c r="H92" s="18">
        <v>1</v>
      </c>
      <c r="I92" s="18">
        <v>2</v>
      </c>
      <c r="J92" s="18">
        <v>41.13</v>
      </c>
      <c r="K92" s="18">
        <v>0</v>
      </c>
      <c r="L92" s="40">
        <v>4.49</v>
      </c>
      <c r="M92" s="17">
        <v>-4.8099999999999996</v>
      </c>
      <c r="N92" s="17">
        <v>4.625</v>
      </c>
      <c r="O92" s="18" t="s">
        <v>831</v>
      </c>
      <c r="P92" s="14"/>
      <c r="Q92" s="14"/>
      <c r="R92" s="14"/>
      <c r="S92" s="14"/>
      <c r="T92" s="14"/>
      <c r="U92" s="14"/>
      <c r="V92" s="14"/>
      <c r="W92" s="14"/>
      <c r="X92" s="14"/>
      <c r="Y92" s="14"/>
      <c r="Z92" s="14"/>
      <c r="AB92" s="49"/>
    </row>
    <row r="93" spans="1:28" x14ac:dyDescent="0.25">
      <c r="A93" s="46" t="str">
        <f>HYPERLINK("Structures\MMV001344.png","MMV001344")</f>
        <v>MMV001344</v>
      </c>
      <c r="B93" s="45" t="s">
        <v>673</v>
      </c>
      <c r="C93" s="42" t="s">
        <v>674</v>
      </c>
      <c r="D93" s="18" t="s">
        <v>675</v>
      </c>
      <c r="E93" s="18">
        <v>286.197</v>
      </c>
      <c r="F93" s="15">
        <v>0.17142857142857143</v>
      </c>
      <c r="G93" s="18">
        <v>1</v>
      </c>
      <c r="H93" s="18">
        <v>1</v>
      </c>
      <c r="I93" s="18">
        <v>0</v>
      </c>
      <c r="J93" s="18">
        <v>20.309999999999999</v>
      </c>
      <c r="K93" s="18">
        <v>0</v>
      </c>
      <c r="L93" s="40">
        <v>4.0599999999999996</v>
      </c>
      <c r="M93" s="17">
        <v>-4.17</v>
      </c>
      <c r="N93" s="17">
        <v>4.3550000000000004</v>
      </c>
      <c r="O93" s="18" t="s">
        <v>672</v>
      </c>
      <c r="P93" s="14"/>
      <c r="Q93" s="14"/>
      <c r="R93" s="14"/>
      <c r="S93" s="14"/>
      <c r="T93" s="14"/>
      <c r="U93" s="14"/>
      <c r="V93" s="14"/>
      <c r="W93" s="14"/>
      <c r="X93" s="14"/>
      <c r="Y93" s="14"/>
      <c r="Z93" s="14"/>
      <c r="AB93" s="49"/>
    </row>
    <row r="94" spans="1:28" x14ac:dyDescent="0.25">
      <c r="A94" s="46" t="str">
        <f>HYPERLINK("Structures\MMV006087.png","MMV006087")</f>
        <v>MMV006087</v>
      </c>
      <c r="B94" s="45" t="s">
        <v>193</v>
      </c>
      <c r="C94" s="42" t="s">
        <v>194</v>
      </c>
      <c r="D94" s="16" t="s">
        <v>195</v>
      </c>
      <c r="E94" s="18">
        <v>277.79199999999997</v>
      </c>
      <c r="F94" s="15">
        <v>0.25641025641025639</v>
      </c>
      <c r="G94" s="16">
        <v>6</v>
      </c>
      <c r="H94" s="16">
        <v>1</v>
      </c>
      <c r="I94" s="16">
        <v>3</v>
      </c>
      <c r="J94" s="16">
        <v>30.61</v>
      </c>
      <c r="K94" s="16">
        <v>2</v>
      </c>
      <c r="L94" s="41">
        <v>0.72</v>
      </c>
      <c r="M94" s="17">
        <v>-3.59</v>
      </c>
      <c r="N94" s="17">
        <v>3.585</v>
      </c>
      <c r="O94" s="18" t="s">
        <v>192</v>
      </c>
      <c r="P94" s="14"/>
      <c r="Q94" s="14"/>
      <c r="R94" s="14"/>
      <c r="S94" s="14"/>
      <c r="T94" s="14"/>
      <c r="U94" s="14"/>
      <c r="V94" s="14"/>
      <c r="W94" s="14"/>
      <c r="X94" s="14"/>
      <c r="Y94" s="14"/>
      <c r="Z94" s="14"/>
      <c r="AB94" s="49"/>
    </row>
    <row r="95" spans="1:28" x14ac:dyDescent="0.25">
      <c r="A95" s="46" t="str">
        <f>HYPERLINK("Structures\MMV006169.png","MMV006169")</f>
        <v>MMV006169</v>
      </c>
      <c r="B95" s="45" t="s">
        <v>1333</v>
      </c>
      <c r="C95" s="42" t="s">
        <v>1334</v>
      </c>
      <c r="D95" s="18" t="s">
        <v>1335</v>
      </c>
      <c r="E95" s="18">
        <v>326.39440000000002</v>
      </c>
      <c r="F95" s="15">
        <v>0.51162790697674421</v>
      </c>
      <c r="G95" s="18">
        <v>5</v>
      </c>
      <c r="H95" s="18">
        <v>4</v>
      </c>
      <c r="I95" s="18">
        <v>2</v>
      </c>
      <c r="J95" s="18">
        <v>49.84</v>
      </c>
      <c r="K95" s="18">
        <v>0</v>
      </c>
      <c r="L95" s="40">
        <v>5.33</v>
      </c>
      <c r="M95" s="17">
        <v>-5.03</v>
      </c>
      <c r="N95" s="17">
        <v>5.0950000000000006</v>
      </c>
      <c r="O95" s="18" t="s">
        <v>1332</v>
      </c>
      <c r="P95" s="14"/>
      <c r="Q95" s="14"/>
      <c r="R95" s="14"/>
      <c r="S95" s="14"/>
      <c r="T95" s="14"/>
      <c r="U95" s="14"/>
      <c r="V95" s="14"/>
      <c r="W95" s="14"/>
      <c r="X95" s="14"/>
      <c r="Y95" s="14"/>
      <c r="Z95" s="14"/>
      <c r="AB95" s="49"/>
    </row>
    <row r="96" spans="1:28" x14ac:dyDescent="0.25">
      <c r="A96" s="46" t="str">
        <f>HYPERLINK("Structures\MMV006172.png","MMV006172")</f>
        <v>MMV006172</v>
      </c>
      <c r="B96" s="45" t="s">
        <v>185</v>
      </c>
      <c r="C96" s="42" t="s">
        <v>186</v>
      </c>
      <c r="D96" s="16" t="s">
        <v>187</v>
      </c>
      <c r="E96" s="18">
        <v>368.4742</v>
      </c>
      <c r="F96" s="15">
        <v>0.38461538461538464</v>
      </c>
      <c r="G96" s="16">
        <v>3</v>
      </c>
      <c r="H96" s="16">
        <v>2</v>
      </c>
      <c r="I96" s="16">
        <v>3</v>
      </c>
      <c r="J96" s="16">
        <v>33.85</v>
      </c>
      <c r="K96" s="16">
        <v>2</v>
      </c>
      <c r="L96" s="41">
        <v>3.18</v>
      </c>
      <c r="M96" s="17">
        <v>-4.4000000000000004</v>
      </c>
      <c r="N96" s="17">
        <v>5.0449999999999999</v>
      </c>
      <c r="O96" s="18" t="s">
        <v>184</v>
      </c>
      <c r="P96" s="14"/>
      <c r="Q96" s="14"/>
      <c r="R96" s="14"/>
      <c r="S96" s="14"/>
      <c r="T96" s="14"/>
      <c r="U96" s="14"/>
      <c r="V96" s="14"/>
      <c r="W96" s="14"/>
      <c r="X96" s="14"/>
      <c r="Y96" s="14"/>
      <c r="Z96" s="14"/>
      <c r="AB96" s="49"/>
    </row>
    <row r="97" spans="1:28" x14ac:dyDescent="0.25">
      <c r="A97" s="46" t="str">
        <f>HYPERLINK("Structures\MMV006203.png","MMV006203")</f>
        <v>MMV006203</v>
      </c>
      <c r="B97" s="45" t="s">
        <v>93</v>
      </c>
      <c r="C97" s="42" t="s">
        <v>94</v>
      </c>
      <c r="D97" s="16" t="s">
        <v>95</v>
      </c>
      <c r="E97" s="18">
        <v>319.44330000000002</v>
      </c>
      <c r="F97" s="15">
        <v>0.2857142857142857</v>
      </c>
      <c r="G97" s="16">
        <v>4</v>
      </c>
      <c r="H97" s="16">
        <v>1</v>
      </c>
      <c r="I97" s="16">
        <v>3</v>
      </c>
      <c r="J97" s="16">
        <v>30.61</v>
      </c>
      <c r="K97" s="16">
        <v>2</v>
      </c>
      <c r="L97" s="41">
        <v>1.59</v>
      </c>
      <c r="M97" s="17">
        <v>-4.6100000000000003</v>
      </c>
      <c r="N97" s="17">
        <v>4.6749999999999998</v>
      </c>
      <c r="O97" s="18" t="s">
        <v>92</v>
      </c>
      <c r="P97" s="14"/>
      <c r="Q97" s="14"/>
      <c r="R97" s="14"/>
      <c r="S97" s="14"/>
      <c r="T97" s="14"/>
      <c r="U97" s="14"/>
      <c r="V97" s="14"/>
      <c r="W97" s="14"/>
      <c r="X97" s="14"/>
      <c r="Y97" s="14"/>
      <c r="Z97" s="14"/>
      <c r="AB97" s="49"/>
    </row>
    <row r="98" spans="1:28" x14ac:dyDescent="0.25">
      <c r="A98" s="46" t="str">
        <f>HYPERLINK("Structures\MMV006250.png","MMV006250")</f>
        <v>MMV006250</v>
      </c>
      <c r="B98" s="45" t="s">
        <v>1125</v>
      </c>
      <c r="C98" s="42" t="s">
        <v>1126</v>
      </c>
      <c r="D98" s="18" t="s">
        <v>1127</v>
      </c>
      <c r="E98" s="18">
        <v>348.39510000000001</v>
      </c>
      <c r="F98" s="15">
        <v>0.34782608695652173</v>
      </c>
      <c r="G98" s="18">
        <v>6</v>
      </c>
      <c r="H98" s="18">
        <v>4</v>
      </c>
      <c r="I98" s="18">
        <v>1</v>
      </c>
      <c r="J98" s="18">
        <v>68.290000000000006</v>
      </c>
      <c r="K98" s="18">
        <v>0</v>
      </c>
      <c r="L98" s="40">
        <v>5.29</v>
      </c>
      <c r="M98" s="17">
        <v>-4.74</v>
      </c>
      <c r="N98" s="17">
        <v>4.4399999999999995</v>
      </c>
      <c r="O98" s="18" t="s">
        <v>1124</v>
      </c>
      <c r="P98" s="14"/>
      <c r="Q98" s="14"/>
      <c r="R98" s="14"/>
      <c r="S98" s="14"/>
      <c r="T98" s="14"/>
      <c r="U98" s="14"/>
      <c r="V98" s="14"/>
      <c r="W98" s="14"/>
      <c r="X98" s="14"/>
      <c r="Y98" s="14"/>
      <c r="Z98" s="14"/>
      <c r="AB98" s="49"/>
    </row>
    <row r="99" spans="1:28" x14ac:dyDescent="0.25">
      <c r="A99" s="46" t="str">
        <f>HYPERLINK("Structures\MMV006278.png","MMV006278")</f>
        <v>MMV006278</v>
      </c>
      <c r="B99" s="45" t="s">
        <v>41</v>
      </c>
      <c r="C99" s="42" t="s">
        <v>42</v>
      </c>
      <c r="D99" s="16" t="s">
        <v>43</v>
      </c>
      <c r="E99" s="18">
        <v>200.27950000000001</v>
      </c>
      <c r="F99" s="15">
        <v>0.32258064516129031</v>
      </c>
      <c r="G99" s="16">
        <v>1</v>
      </c>
      <c r="H99" s="16">
        <v>1</v>
      </c>
      <c r="I99" s="16">
        <v>1</v>
      </c>
      <c r="J99" s="16">
        <v>28.83</v>
      </c>
      <c r="K99" s="16">
        <v>1</v>
      </c>
      <c r="L99" s="41">
        <v>-0.5</v>
      </c>
      <c r="M99" s="17">
        <v>-3.01</v>
      </c>
      <c r="N99" s="17">
        <v>2.6150000000000002</v>
      </c>
      <c r="O99" s="18" t="s">
        <v>40</v>
      </c>
      <c r="P99" s="14"/>
      <c r="Q99" s="14"/>
      <c r="R99" s="14"/>
      <c r="S99" s="14"/>
      <c r="T99" s="14"/>
      <c r="U99" s="14"/>
      <c r="V99" s="14"/>
      <c r="W99" s="14"/>
      <c r="X99" s="14"/>
      <c r="Y99" s="14"/>
      <c r="Z99" s="14"/>
      <c r="AB99" s="49"/>
    </row>
    <row r="100" spans="1:28" x14ac:dyDescent="0.25">
      <c r="A100" s="46" t="str">
        <f>HYPERLINK("Structures\MMV006303.png","MMV006303")</f>
        <v>MMV006303</v>
      </c>
      <c r="B100" s="45" t="s">
        <v>1286</v>
      </c>
      <c r="C100" s="42" t="s">
        <v>1287</v>
      </c>
      <c r="D100" s="18" t="s">
        <v>1288</v>
      </c>
      <c r="E100" s="18">
        <v>293.40600000000001</v>
      </c>
      <c r="F100" s="15">
        <v>0.31111111111111112</v>
      </c>
      <c r="G100" s="18">
        <v>6</v>
      </c>
      <c r="H100" s="18">
        <v>1</v>
      </c>
      <c r="I100" s="18">
        <v>3</v>
      </c>
      <c r="J100" s="18">
        <v>30.61</v>
      </c>
      <c r="K100" s="18">
        <v>2</v>
      </c>
      <c r="L100" s="40">
        <v>0.79</v>
      </c>
      <c r="M100" s="17">
        <v>-4.3499999999999996</v>
      </c>
      <c r="N100" s="17">
        <v>4.165</v>
      </c>
      <c r="O100" s="18" t="s">
        <v>1285</v>
      </c>
      <c r="P100" s="14"/>
      <c r="Q100" s="14"/>
      <c r="R100" s="14"/>
      <c r="S100" s="14"/>
      <c r="T100" s="14"/>
      <c r="U100" s="14"/>
      <c r="V100" s="14"/>
      <c r="W100" s="14"/>
      <c r="X100" s="14"/>
      <c r="Y100" s="14"/>
      <c r="Z100" s="14"/>
      <c r="AB100" s="49"/>
    </row>
    <row r="101" spans="1:28" x14ac:dyDescent="0.25">
      <c r="A101" s="46" t="str">
        <f>HYPERLINK("Structures\MMV006309.png","MMV006309")</f>
        <v>MMV006309</v>
      </c>
      <c r="B101" s="45" t="s">
        <v>189</v>
      </c>
      <c r="C101" s="42" t="s">
        <v>190</v>
      </c>
      <c r="D101" s="16" t="s">
        <v>191</v>
      </c>
      <c r="E101" s="18">
        <v>292.33179999999999</v>
      </c>
      <c r="F101" s="15">
        <v>0.42105263157894735</v>
      </c>
      <c r="G101" s="16">
        <v>3</v>
      </c>
      <c r="H101" s="16">
        <v>3</v>
      </c>
      <c r="I101" s="16">
        <v>0</v>
      </c>
      <c r="J101" s="16">
        <v>41.9</v>
      </c>
      <c r="K101" s="16">
        <v>0</v>
      </c>
      <c r="L101" s="41">
        <v>3.29</v>
      </c>
      <c r="M101" s="17">
        <v>-4.51</v>
      </c>
      <c r="N101" s="17">
        <v>3.28</v>
      </c>
      <c r="O101" s="18" t="s">
        <v>188</v>
      </c>
      <c r="P101" s="14"/>
      <c r="Q101" s="14"/>
      <c r="R101" s="14"/>
      <c r="S101" s="14"/>
      <c r="T101" s="14"/>
      <c r="U101" s="14"/>
      <c r="V101" s="14"/>
      <c r="W101" s="14"/>
      <c r="X101" s="14"/>
      <c r="Y101" s="14"/>
      <c r="Z101" s="14"/>
      <c r="AB101" s="49"/>
    </row>
    <row r="102" spans="1:28" x14ac:dyDescent="0.25">
      <c r="A102" s="46" t="str">
        <f>HYPERLINK("Structures\MMV006389.png","MMV006389")</f>
        <v>MMV006389</v>
      </c>
      <c r="B102" s="45" t="s">
        <v>1001</v>
      </c>
      <c r="C102" s="42" t="s">
        <v>1002</v>
      </c>
      <c r="D102" s="18" t="s">
        <v>1003</v>
      </c>
      <c r="E102" s="18">
        <v>359.416</v>
      </c>
      <c r="F102" s="15">
        <v>0.45</v>
      </c>
      <c r="G102" s="18">
        <v>1</v>
      </c>
      <c r="H102" s="18">
        <v>2</v>
      </c>
      <c r="I102" s="18">
        <v>0</v>
      </c>
      <c r="J102" s="18">
        <v>29.43</v>
      </c>
      <c r="K102" s="18">
        <v>0</v>
      </c>
      <c r="L102" s="40">
        <v>5.49</v>
      </c>
      <c r="M102" s="17">
        <v>-5.86</v>
      </c>
      <c r="N102" s="17">
        <v>4.95</v>
      </c>
      <c r="O102" s="18" t="s">
        <v>1000</v>
      </c>
      <c r="P102" s="14"/>
      <c r="Q102" s="14"/>
      <c r="R102" s="14"/>
      <c r="S102" s="14"/>
      <c r="T102" s="14"/>
      <c r="U102" s="14"/>
      <c r="V102" s="14"/>
      <c r="W102" s="14"/>
      <c r="X102" s="14"/>
      <c r="Y102" s="14"/>
      <c r="Z102" s="14"/>
      <c r="AB102" s="49"/>
    </row>
    <row r="103" spans="1:28" x14ac:dyDescent="0.25">
      <c r="A103" s="46" t="str">
        <f>HYPERLINK("Structures\MMV006427.png","MMV006427")</f>
        <v>MMV006427</v>
      </c>
      <c r="B103" s="45" t="s">
        <v>53</v>
      </c>
      <c r="C103" s="42" t="s">
        <v>54</v>
      </c>
      <c r="D103" s="16" t="s">
        <v>55</v>
      </c>
      <c r="E103" s="18">
        <v>463.95400000000001</v>
      </c>
      <c r="F103" s="15">
        <v>0.35416666666666669</v>
      </c>
      <c r="G103" s="16">
        <v>4</v>
      </c>
      <c r="H103" s="16">
        <v>5</v>
      </c>
      <c r="I103" s="16">
        <v>0</v>
      </c>
      <c r="J103" s="16">
        <v>72.91</v>
      </c>
      <c r="K103" s="16">
        <v>0</v>
      </c>
      <c r="L103" s="41">
        <v>3.52</v>
      </c>
      <c r="M103" s="17">
        <v>-5.22</v>
      </c>
      <c r="N103" s="17">
        <v>3.84</v>
      </c>
      <c r="O103" s="18" t="s">
        <v>52</v>
      </c>
      <c r="P103" s="14"/>
      <c r="Q103" s="14"/>
      <c r="R103" s="14"/>
      <c r="S103" s="14"/>
      <c r="T103" s="14"/>
      <c r="U103" s="14"/>
      <c r="V103" s="14"/>
      <c r="W103" s="14"/>
      <c r="X103" s="14"/>
      <c r="Y103" s="14"/>
      <c r="Z103" s="14"/>
      <c r="AB103" s="49"/>
    </row>
    <row r="104" spans="1:28" x14ac:dyDescent="0.25">
      <c r="A104" s="46" t="str">
        <f>HYPERLINK("Structures\MMV006429.png","MMV006429")</f>
        <v>MMV006429</v>
      </c>
      <c r="B104" s="45" t="s">
        <v>229</v>
      </c>
      <c r="C104" s="42" t="s">
        <v>230</v>
      </c>
      <c r="D104" s="16" t="s">
        <v>231</v>
      </c>
      <c r="E104" s="18">
        <v>409.50099999999998</v>
      </c>
      <c r="F104" s="15">
        <v>0.30769230769230771</v>
      </c>
      <c r="G104" s="16">
        <v>5</v>
      </c>
      <c r="H104" s="16">
        <v>3</v>
      </c>
      <c r="I104" s="16">
        <v>1</v>
      </c>
      <c r="J104" s="16">
        <v>75.44</v>
      </c>
      <c r="K104" s="16">
        <v>0</v>
      </c>
      <c r="L104" s="41">
        <v>4.22</v>
      </c>
      <c r="M104" s="17">
        <v>-4.1900000000000004</v>
      </c>
      <c r="N104" s="17">
        <v>3.74</v>
      </c>
      <c r="O104" s="18" t="s">
        <v>228</v>
      </c>
      <c r="P104" s="14"/>
      <c r="Q104" s="14"/>
      <c r="R104" s="14"/>
      <c r="S104" s="14"/>
      <c r="T104" s="14"/>
      <c r="U104" s="14"/>
      <c r="V104" s="14"/>
      <c r="W104" s="14"/>
      <c r="X104" s="14"/>
      <c r="Y104" s="14"/>
      <c r="Z104" s="14"/>
      <c r="AB104" s="49"/>
    </row>
    <row r="105" spans="1:28" x14ac:dyDescent="0.25">
      <c r="A105" s="46" t="str">
        <f>HYPERLINK("Structures\MMV006455.png","MMV006455")</f>
        <v>MMV006455</v>
      </c>
      <c r="B105" s="45" t="s">
        <v>201</v>
      </c>
      <c r="C105" s="42" t="s">
        <v>202</v>
      </c>
      <c r="D105" s="16" t="s">
        <v>203</v>
      </c>
      <c r="E105" s="18">
        <v>370.48520000000002</v>
      </c>
      <c r="F105" s="15">
        <v>0.21052631578947367</v>
      </c>
      <c r="G105" s="16">
        <v>11</v>
      </c>
      <c r="H105" s="16">
        <v>3</v>
      </c>
      <c r="I105" s="16">
        <v>3</v>
      </c>
      <c r="J105" s="16">
        <v>63</v>
      </c>
      <c r="K105" s="16">
        <v>1</v>
      </c>
      <c r="L105" s="41">
        <v>1.69</v>
      </c>
      <c r="M105" s="17">
        <v>-4.01</v>
      </c>
      <c r="N105" s="17">
        <v>3.74</v>
      </c>
      <c r="O105" s="18" t="s">
        <v>200</v>
      </c>
      <c r="P105" s="14"/>
      <c r="Q105" s="14"/>
      <c r="R105" s="14"/>
      <c r="S105" s="14"/>
      <c r="T105" s="14"/>
      <c r="U105" s="14"/>
      <c r="V105" s="14"/>
      <c r="W105" s="14"/>
      <c r="X105" s="14"/>
      <c r="Y105" s="14"/>
      <c r="Z105" s="14"/>
      <c r="AB105" s="49"/>
    </row>
    <row r="106" spans="1:28" x14ac:dyDescent="0.25">
      <c r="A106" s="46" t="str">
        <f>HYPERLINK("Structures\MMV006457.png","MMV006457")</f>
        <v>MMV006457</v>
      </c>
      <c r="B106" s="45" t="s">
        <v>309</v>
      </c>
      <c r="C106" s="42" t="s">
        <v>310</v>
      </c>
      <c r="D106" s="18" t="s">
        <v>311</v>
      </c>
      <c r="E106" s="18">
        <v>293.31659999999999</v>
      </c>
      <c r="F106" s="15">
        <v>0.43243243243243246</v>
      </c>
      <c r="G106" s="18">
        <v>4</v>
      </c>
      <c r="H106" s="18">
        <v>3</v>
      </c>
      <c r="I106" s="18">
        <v>1</v>
      </c>
      <c r="J106" s="18">
        <v>59.42</v>
      </c>
      <c r="K106" s="18">
        <v>0</v>
      </c>
      <c r="L106" s="40">
        <v>3.69</v>
      </c>
      <c r="M106" s="17">
        <v>-4.07</v>
      </c>
      <c r="N106" s="17">
        <v>3.9750000000000005</v>
      </c>
      <c r="O106" s="18" t="s">
        <v>308</v>
      </c>
      <c r="P106" s="14"/>
      <c r="Q106" s="14"/>
      <c r="R106" s="14"/>
      <c r="S106" s="14"/>
      <c r="T106" s="14"/>
      <c r="U106" s="14"/>
      <c r="V106" s="14"/>
      <c r="W106" s="14"/>
      <c r="X106" s="14"/>
      <c r="Y106" s="14"/>
      <c r="Z106" s="14"/>
      <c r="AB106" s="49"/>
    </row>
    <row r="107" spans="1:28" x14ac:dyDescent="0.25">
      <c r="A107" s="46" t="str">
        <f>HYPERLINK("Structures\MMV006513.png","MMV006513")</f>
        <v>MMV006513</v>
      </c>
      <c r="B107" s="45" t="s">
        <v>1165</v>
      </c>
      <c r="C107" s="42" t="s">
        <v>1166</v>
      </c>
      <c r="D107" s="18" t="s">
        <v>1167</v>
      </c>
      <c r="E107" s="18">
        <v>337.4171</v>
      </c>
      <c r="F107" s="15">
        <v>0.51111111111111107</v>
      </c>
      <c r="G107" s="18">
        <v>4</v>
      </c>
      <c r="H107" s="18">
        <v>1</v>
      </c>
      <c r="I107" s="18">
        <v>3</v>
      </c>
      <c r="J107" s="18">
        <v>41.96</v>
      </c>
      <c r="K107" s="18">
        <v>1</v>
      </c>
      <c r="L107" s="40">
        <v>3.64</v>
      </c>
      <c r="M107" s="17">
        <v>-5.65</v>
      </c>
      <c r="N107" s="17">
        <v>5.835</v>
      </c>
      <c r="O107" s="18" t="s">
        <v>1164</v>
      </c>
      <c r="P107" s="14"/>
      <c r="Q107" s="14"/>
      <c r="R107" s="14"/>
      <c r="S107" s="14"/>
      <c r="T107" s="14"/>
      <c r="U107" s="14"/>
      <c r="V107" s="14"/>
      <c r="W107" s="14"/>
      <c r="X107" s="14"/>
      <c r="Y107" s="14"/>
      <c r="Z107" s="14"/>
      <c r="AB107" s="49"/>
    </row>
    <row r="108" spans="1:28" x14ac:dyDescent="0.25">
      <c r="A108" s="46" t="str">
        <f>HYPERLINK("Structures\MMV006522.png","MMV006522")</f>
        <v>MMV006522</v>
      </c>
      <c r="B108" s="45" t="s">
        <v>1373</v>
      </c>
      <c r="C108" s="42" t="s">
        <v>1374</v>
      </c>
      <c r="D108" s="18" t="s">
        <v>1375</v>
      </c>
      <c r="E108" s="18">
        <v>357.24400000000003</v>
      </c>
      <c r="F108" s="15">
        <v>0.41025641025641024</v>
      </c>
      <c r="G108" s="18">
        <v>4</v>
      </c>
      <c r="H108" s="18">
        <v>2</v>
      </c>
      <c r="I108" s="18">
        <v>2</v>
      </c>
      <c r="J108" s="18">
        <v>35.4</v>
      </c>
      <c r="K108" s="18">
        <v>1</v>
      </c>
      <c r="L108" s="40">
        <v>3.97</v>
      </c>
      <c r="M108" s="17">
        <v>-5.17</v>
      </c>
      <c r="N108" s="17">
        <v>5.34</v>
      </c>
      <c r="O108" s="18" t="s">
        <v>1372</v>
      </c>
      <c r="P108" s="14"/>
      <c r="Q108" s="14"/>
      <c r="R108" s="14"/>
      <c r="S108" s="14"/>
      <c r="T108" s="14"/>
      <c r="U108" s="14"/>
      <c r="V108" s="14"/>
      <c r="W108" s="14"/>
      <c r="X108" s="14"/>
      <c r="Y108" s="14"/>
      <c r="Z108" s="14"/>
      <c r="AB108" s="49"/>
    </row>
    <row r="109" spans="1:28" x14ac:dyDescent="0.25">
      <c r="A109" s="46" t="str">
        <f>HYPERLINK("Structures\MMV006545.png","MMV006545")</f>
        <v>MMV006545</v>
      </c>
      <c r="B109" s="45" t="s">
        <v>661</v>
      </c>
      <c r="C109" s="42" t="s">
        <v>662</v>
      </c>
      <c r="D109" s="18" t="s">
        <v>663</v>
      </c>
      <c r="E109" s="18">
        <v>362.26799999999997</v>
      </c>
      <c r="F109" s="15">
        <v>0.30952380952380953</v>
      </c>
      <c r="G109" s="18">
        <v>6</v>
      </c>
      <c r="H109" s="18">
        <v>3</v>
      </c>
      <c r="I109" s="18">
        <v>3</v>
      </c>
      <c r="J109" s="18">
        <v>58.04</v>
      </c>
      <c r="K109" s="18">
        <v>1</v>
      </c>
      <c r="L109" s="40">
        <v>1.22</v>
      </c>
      <c r="M109" s="17">
        <v>-4.08</v>
      </c>
      <c r="N109" s="17">
        <v>3.58</v>
      </c>
      <c r="O109" s="47" t="s">
        <v>660</v>
      </c>
      <c r="P109" s="14"/>
      <c r="Q109" s="14"/>
      <c r="R109" s="14"/>
      <c r="S109" s="14"/>
      <c r="T109" s="14"/>
      <c r="U109" s="14"/>
      <c r="V109" s="14"/>
      <c r="W109" s="14"/>
      <c r="X109" s="14"/>
      <c r="Y109" s="14"/>
      <c r="Z109" s="14"/>
      <c r="AB109" s="49"/>
    </row>
    <row r="110" spans="1:28" x14ac:dyDescent="0.25">
      <c r="A110" s="46" t="str">
        <f>HYPERLINK("Structures\MMV006558.png","MMV006558")</f>
        <v>MMV006558</v>
      </c>
      <c r="B110" s="45" t="s">
        <v>221</v>
      </c>
      <c r="C110" s="42" t="s">
        <v>222</v>
      </c>
      <c r="D110" s="16" t="s">
        <v>223</v>
      </c>
      <c r="E110" s="18">
        <v>287.78399999999999</v>
      </c>
      <c r="F110" s="15">
        <v>0.31578947368421051</v>
      </c>
      <c r="G110" s="16">
        <v>2</v>
      </c>
      <c r="H110" s="16">
        <v>2</v>
      </c>
      <c r="I110" s="16">
        <v>0</v>
      </c>
      <c r="J110" s="16">
        <v>12.47</v>
      </c>
      <c r="K110" s="16">
        <v>0</v>
      </c>
      <c r="L110" s="41">
        <v>5.05</v>
      </c>
      <c r="M110" s="17">
        <v>-4.1500000000000004</v>
      </c>
      <c r="N110" s="17">
        <v>4.2050000000000001</v>
      </c>
      <c r="O110" s="18" t="s">
        <v>220</v>
      </c>
      <c r="P110" s="14"/>
      <c r="Q110" s="14"/>
      <c r="R110" s="14"/>
      <c r="S110" s="14"/>
      <c r="T110" s="14"/>
      <c r="U110" s="14"/>
      <c r="V110" s="14"/>
      <c r="W110" s="14"/>
      <c r="X110" s="14"/>
      <c r="Y110" s="14"/>
      <c r="Z110" s="14"/>
      <c r="AB110" s="49"/>
    </row>
    <row r="111" spans="1:28" x14ac:dyDescent="0.25">
      <c r="A111" s="46" t="str">
        <f>HYPERLINK("Structures\MMV006587.png","MMV006587")</f>
        <v>MMV006587</v>
      </c>
      <c r="B111" s="45" t="s">
        <v>701</v>
      </c>
      <c r="C111" s="42" t="s">
        <v>702</v>
      </c>
      <c r="D111" s="18" t="s">
        <v>703</v>
      </c>
      <c r="E111" s="18">
        <v>345.827</v>
      </c>
      <c r="F111" s="15">
        <v>0.29545454545454547</v>
      </c>
      <c r="G111" s="18">
        <v>5</v>
      </c>
      <c r="H111" s="18">
        <v>4</v>
      </c>
      <c r="I111" s="18">
        <v>3</v>
      </c>
      <c r="J111" s="18">
        <v>67.27</v>
      </c>
      <c r="K111" s="18">
        <v>1</v>
      </c>
      <c r="L111" s="40">
        <v>1.88</v>
      </c>
      <c r="M111" s="17">
        <v>-3.64</v>
      </c>
      <c r="N111" s="17">
        <v>2.59</v>
      </c>
      <c r="O111" s="18" t="s">
        <v>700</v>
      </c>
      <c r="P111" s="14"/>
      <c r="Q111" s="14"/>
      <c r="R111" s="14"/>
      <c r="S111" s="14"/>
      <c r="T111" s="14"/>
      <c r="U111" s="14"/>
      <c r="V111" s="14"/>
      <c r="W111" s="14"/>
      <c r="X111" s="14"/>
      <c r="Y111" s="14"/>
      <c r="Z111" s="14"/>
      <c r="AB111" s="49"/>
    </row>
    <row r="112" spans="1:28" x14ac:dyDescent="0.25">
      <c r="A112" s="46" t="str">
        <f>HYPERLINK("Structures\MMV006656.png","MMV006656")</f>
        <v>MMV006656</v>
      </c>
      <c r="B112" s="45" t="s">
        <v>1365</v>
      </c>
      <c r="C112" s="42" t="s">
        <v>1366</v>
      </c>
      <c r="D112" s="18" t="s">
        <v>1367</v>
      </c>
      <c r="E112" s="18">
        <v>468.33800000000002</v>
      </c>
      <c r="F112" s="15">
        <v>0.10909090909090909</v>
      </c>
      <c r="G112" s="18">
        <v>10</v>
      </c>
      <c r="H112" s="18">
        <v>5</v>
      </c>
      <c r="I112" s="18">
        <v>0</v>
      </c>
      <c r="J112" s="18">
        <v>74.3</v>
      </c>
      <c r="K112" s="18">
        <v>0</v>
      </c>
      <c r="L112" s="40">
        <v>3.64</v>
      </c>
      <c r="M112" s="17">
        <v>-4.63</v>
      </c>
      <c r="N112" s="17">
        <v>3.91</v>
      </c>
      <c r="O112" s="18" t="s">
        <v>1364</v>
      </c>
      <c r="P112" s="14"/>
      <c r="Q112" s="14"/>
      <c r="R112" s="14"/>
      <c r="S112" s="14"/>
      <c r="T112" s="14"/>
      <c r="U112" s="14"/>
      <c r="V112" s="14"/>
      <c r="W112" s="14"/>
      <c r="X112" s="14"/>
      <c r="Y112" s="14"/>
      <c r="Z112" s="14"/>
      <c r="AB112" s="49"/>
    </row>
    <row r="113" spans="1:28" x14ac:dyDescent="0.25">
      <c r="A113" s="46" t="str">
        <f>HYPERLINK("Structures\MMV006704.png","MMV006704")</f>
        <v>MMV006704</v>
      </c>
      <c r="B113" s="45" t="s">
        <v>900</v>
      </c>
      <c r="C113" s="42" t="s">
        <v>901</v>
      </c>
      <c r="D113" s="18" t="s">
        <v>902</v>
      </c>
      <c r="E113" s="18">
        <v>291.39010000000002</v>
      </c>
      <c r="F113" s="15">
        <v>0.37209302325581395</v>
      </c>
      <c r="G113" s="18">
        <v>5</v>
      </c>
      <c r="H113" s="18">
        <v>1</v>
      </c>
      <c r="I113" s="18">
        <v>3</v>
      </c>
      <c r="J113" s="18">
        <v>30.61</v>
      </c>
      <c r="K113" s="18">
        <v>2</v>
      </c>
      <c r="L113" s="40">
        <v>1.86</v>
      </c>
      <c r="M113" s="17">
        <v>-4.04</v>
      </c>
      <c r="N113" s="17">
        <v>3.96</v>
      </c>
      <c r="O113" s="18" t="s">
        <v>899</v>
      </c>
      <c r="P113" s="14"/>
      <c r="Q113" s="14"/>
      <c r="R113" s="14"/>
      <c r="S113" s="14"/>
      <c r="T113" s="14"/>
      <c r="U113" s="14"/>
      <c r="V113" s="14"/>
      <c r="W113" s="14"/>
      <c r="X113" s="14"/>
      <c r="Y113" s="14"/>
      <c r="Z113" s="14"/>
      <c r="AB113" s="49"/>
    </row>
    <row r="114" spans="1:28" x14ac:dyDescent="0.25">
      <c r="A114" s="46" t="str">
        <f>HYPERLINK("Structures\MMV006706.png","MMV006706")</f>
        <v>MMV006706</v>
      </c>
      <c r="B114" s="45" t="s">
        <v>741</v>
      </c>
      <c r="C114" s="42" t="s">
        <v>742</v>
      </c>
      <c r="D114" s="18" t="s">
        <v>743</v>
      </c>
      <c r="E114" s="18">
        <v>359.4674</v>
      </c>
      <c r="F114" s="15">
        <v>0.25</v>
      </c>
      <c r="G114" s="18">
        <v>2</v>
      </c>
      <c r="H114" s="18">
        <v>3</v>
      </c>
      <c r="I114" s="18">
        <v>1</v>
      </c>
      <c r="J114" s="18">
        <v>48.77</v>
      </c>
      <c r="K114" s="18">
        <v>1</v>
      </c>
      <c r="L114" s="40">
        <v>2.48</v>
      </c>
      <c r="M114" s="17">
        <v>-3.9</v>
      </c>
      <c r="N114" s="17">
        <v>4.3249999999999993</v>
      </c>
      <c r="O114" s="18" t="s">
        <v>740</v>
      </c>
      <c r="P114" s="14"/>
      <c r="Q114" s="14"/>
      <c r="R114" s="14"/>
      <c r="S114" s="14"/>
      <c r="T114" s="14"/>
      <c r="U114" s="14"/>
      <c r="V114" s="14"/>
      <c r="W114" s="14"/>
      <c r="X114" s="14"/>
      <c r="Y114" s="14"/>
      <c r="Z114" s="14"/>
      <c r="AB114" s="49"/>
    </row>
    <row r="115" spans="1:28" x14ac:dyDescent="0.25">
      <c r="A115" s="46" t="str">
        <f>HYPERLINK("Structures\MMV006753.png","MMV006753")</f>
        <v>MMV006753</v>
      </c>
      <c r="B115" s="45" t="s">
        <v>1073</v>
      </c>
      <c r="C115" s="42" t="s">
        <v>1074</v>
      </c>
      <c r="D115" s="18" t="s">
        <v>1075</v>
      </c>
      <c r="E115" s="18">
        <v>318.32279999999997</v>
      </c>
      <c r="F115" s="15">
        <v>0.5</v>
      </c>
      <c r="G115" s="18">
        <v>2</v>
      </c>
      <c r="H115" s="18">
        <v>2</v>
      </c>
      <c r="I115" s="18">
        <v>0</v>
      </c>
      <c r="J115" s="18">
        <v>56.51</v>
      </c>
      <c r="K115" s="18">
        <v>0</v>
      </c>
      <c r="L115" s="40">
        <v>4.13</v>
      </c>
      <c r="M115" s="17">
        <v>-4.3899999999999997</v>
      </c>
      <c r="N115" s="17">
        <v>4.085</v>
      </c>
      <c r="O115" s="18" t="s">
        <v>1072</v>
      </c>
      <c r="P115" s="14"/>
      <c r="Q115" s="14"/>
      <c r="R115" s="14"/>
      <c r="S115" s="14"/>
      <c r="T115" s="14"/>
      <c r="U115" s="14"/>
      <c r="V115" s="14"/>
      <c r="W115" s="14"/>
      <c r="X115" s="14"/>
      <c r="Y115" s="14"/>
      <c r="Z115" s="14"/>
      <c r="AB115" s="49"/>
    </row>
    <row r="116" spans="1:28" x14ac:dyDescent="0.25">
      <c r="A116" s="46" t="str">
        <f>HYPERLINK("Structures\MMV006787.png","MMV006787")</f>
        <v>MMV006787</v>
      </c>
      <c r="B116" s="45" t="s">
        <v>1077</v>
      </c>
      <c r="C116" s="42" t="s">
        <v>1078</v>
      </c>
      <c r="D116" s="18" t="s">
        <v>1079</v>
      </c>
      <c r="E116" s="18">
        <v>310.4332</v>
      </c>
      <c r="F116" s="15">
        <v>0.26530612244897961</v>
      </c>
      <c r="G116" s="18">
        <v>7</v>
      </c>
      <c r="H116" s="18">
        <v>1</v>
      </c>
      <c r="I116" s="18">
        <v>2</v>
      </c>
      <c r="J116" s="18">
        <v>41.77</v>
      </c>
      <c r="K116" s="18">
        <v>1</v>
      </c>
      <c r="L116" s="40">
        <v>1.38</v>
      </c>
      <c r="M116" s="17">
        <v>-4.5199999999999996</v>
      </c>
      <c r="N116" s="17">
        <v>3.9649999999999999</v>
      </c>
      <c r="O116" s="18" t="s">
        <v>1076</v>
      </c>
      <c r="P116" s="14"/>
      <c r="Q116" s="14"/>
      <c r="R116" s="14"/>
      <c r="S116" s="14"/>
      <c r="T116" s="14"/>
      <c r="U116" s="14"/>
      <c r="V116" s="14"/>
      <c r="W116" s="14"/>
      <c r="X116" s="14"/>
      <c r="Y116" s="14"/>
      <c r="Z116" s="14"/>
      <c r="AB116" s="49"/>
    </row>
    <row r="117" spans="1:28" x14ac:dyDescent="0.25">
      <c r="A117" s="46" t="str">
        <f>HYPERLINK("Structures\MMV006820.png","MMV006820")</f>
        <v>MMV006820</v>
      </c>
      <c r="B117" s="45" t="s">
        <v>856</v>
      </c>
      <c r="C117" s="42" t="s">
        <v>857</v>
      </c>
      <c r="D117" s="18" t="s">
        <v>858</v>
      </c>
      <c r="E117" s="18">
        <v>245.3169</v>
      </c>
      <c r="F117" s="15">
        <v>0.27027027027027029</v>
      </c>
      <c r="G117" s="18">
        <v>4</v>
      </c>
      <c r="H117" s="18">
        <v>3</v>
      </c>
      <c r="I117" s="18">
        <v>1</v>
      </c>
      <c r="J117" s="18">
        <v>42.35</v>
      </c>
      <c r="K117" s="18">
        <v>0</v>
      </c>
      <c r="L117" s="40">
        <v>3.7</v>
      </c>
      <c r="M117" s="17">
        <v>-3.19</v>
      </c>
      <c r="N117" s="17">
        <v>4.1400000000000006</v>
      </c>
      <c r="O117" s="18" t="s">
        <v>855</v>
      </c>
      <c r="P117" s="14"/>
      <c r="Q117" s="14"/>
      <c r="R117" s="14"/>
      <c r="S117" s="14"/>
      <c r="T117" s="14"/>
      <c r="U117" s="14"/>
      <c r="V117" s="14"/>
      <c r="W117" s="14"/>
      <c r="X117" s="14"/>
      <c r="Y117" s="14"/>
      <c r="Z117" s="14"/>
      <c r="AB117" s="49"/>
    </row>
    <row r="118" spans="1:28" x14ac:dyDescent="0.25">
      <c r="A118" s="46" t="str">
        <f>HYPERLINK("Structures\MMV006861.png","MMV006861")</f>
        <v>MMV006861</v>
      </c>
      <c r="B118" s="45" t="s">
        <v>305</v>
      </c>
      <c r="C118" s="42" t="s">
        <v>306</v>
      </c>
      <c r="D118" s="18" t="s">
        <v>307</v>
      </c>
      <c r="E118" s="18">
        <v>355.4323</v>
      </c>
      <c r="F118" s="15">
        <v>0.41666666666666669</v>
      </c>
      <c r="G118" s="18">
        <v>3</v>
      </c>
      <c r="H118" s="18">
        <v>3</v>
      </c>
      <c r="I118" s="18">
        <v>2</v>
      </c>
      <c r="J118" s="18">
        <v>38.64</v>
      </c>
      <c r="K118" s="18">
        <v>1</v>
      </c>
      <c r="L118" s="40">
        <v>4.28</v>
      </c>
      <c r="M118" s="17">
        <v>-4.68</v>
      </c>
      <c r="N118" s="17">
        <v>4.62</v>
      </c>
      <c r="O118" s="18" t="s">
        <v>304</v>
      </c>
      <c r="P118" s="14"/>
      <c r="Q118" s="14"/>
      <c r="R118" s="14"/>
      <c r="S118" s="14"/>
      <c r="T118" s="14"/>
      <c r="U118" s="14"/>
      <c r="V118" s="14"/>
      <c r="W118" s="14"/>
      <c r="X118" s="14"/>
      <c r="Y118" s="14"/>
      <c r="Z118" s="14"/>
      <c r="AB118" s="49"/>
    </row>
    <row r="119" spans="1:28" x14ac:dyDescent="0.25">
      <c r="A119" s="46" t="str">
        <f>HYPERLINK("Structures\MMV006882.png","MMV006882")</f>
        <v>MMV006882</v>
      </c>
      <c r="B119" s="45" t="s">
        <v>989</v>
      </c>
      <c r="C119" s="42" t="s">
        <v>990</v>
      </c>
      <c r="D119" s="18" t="s">
        <v>991</v>
      </c>
      <c r="E119" s="18">
        <v>335.82799999999997</v>
      </c>
      <c r="F119" s="15">
        <v>0.22222222222222221</v>
      </c>
      <c r="G119" s="18">
        <v>8</v>
      </c>
      <c r="H119" s="18">
        <v>3</v>
      </c>
      <c r="I119" s="18">
        <v>2</v>
      </c>
      <c r="J119" s="18">
        <v>55.66</v>
      </c>
      <c r="K119" s="18">
        <v>1</v>
      </c>
      <c r="L119" s="40">
        <v>1.3</v>
      </c>
      <c r="M119" s="17">
        <v>-3.86</v>
      </c>
      <c r="N119" s="17">
        <v>3.8550000000000004</v>
      </c>
      <c r="O119" s="18" t="s">
        <v>988</v>
      </c>
      <c r="P119" s="14"/>
      <c r="Q119" s="14"/>
      <c r="R119" s="14"/>
      <c r="S119" s="14"/>
      <c r="T119" s="14"/>
      <c r="U119" s="14"/>
      <c r="V119" s="14"/>
      <c r="W119" s="14"/>
      <c r="X119" s="14"/>
      <c r="Y119" s="14"/>
      <c r="Z119" s="14"/>
      <c r="AB119" s="49"/>
    </row>
    <row r="120" spans="1:28" x14ac:dyDescent="0.25">
      <c r="A120" s="46" t="str">
        <f>HYPERLINK("Structures\MMV006913.png","MMV006913")</f>
        <v>MMV006913</v>
      </c>
      <c r="B120" s="45" t="s">
        <v>649</v>
      </c>
      <c r="C120" s="42" t="s">
        <v>650</v>
      </c>
      <c r="D120" s="18" t="s">
        <v>651</v>
      </c>
      <c r="E120" s="18">
        <v>199.2484</v>
      </c>
      <c r="F120" s="15">
        <v>0.35714285714285715</v>
      </c>
      <c r="G120" s="18">
        <v>2</v>
      </c>
      <c r="H120" s="18">
        <v>2</v>
      </c>
      <c r="I120" s="18">
        <v>1</v>
      </c>
      <c r="J120" s="18">
        <v>33.119999999999997</v>
      </c>
      <c r="K120" s="18">
        <v>0</v>
      </c>
      <c r="L120" s="40">
        <v>3.13</v>
      </c>
      <c r="M120" s="17">
        <v>-2.5299999999999998</v>
      </c>
      <c r="N120" s="17">
        <v>3.355</v>
      </c>
      <c r="O120" s="18" t="s">
        <v>648</v>
      </c>
      <c r="P120" s="14"/>
      <c r="Q120" s="14"/>
      <c r="R120" s="14"/>
      <c r="S120" s="14"/>
      <c r="T120" s="14"/>
      <c r="U120" s="14"/>
      <c r="V120" s="14"/>
      <c r="W120" s="14"/>
      <c r="X120" s="14"/>
      <c r="Y120" s="14"/>
      <c r="Z120" s="14"/>
      <c r="AB120" s="49"/>
    </row>
    <row r="121" spans="1:28" x14ac:dyDescent="0.25">
      <c r="A121" s="46" t="str">
        <f>HYPERLINK("Structures\MMV006937.png","MMV006937")</f>
        <v>MMV006937</v>
      </c>
      <c r="B121" s="45" t="s">
        <v>237</v>
      </c>
      <c r="C121" s="42" t="s">
        <v>238</v>
      </c>
      <c r="D121" s="16" t="s">
        <v>239</v>
      </c>
      <c r="E121" s="18">
        <v>279.33640000000003</v>
      </c>
      <c r="F121" s="15">
        <v>0.39473684210526316</v>
      </c>
      <c r="G121" s="16">
        <v>1</v>
      </c>
      <c r="H121" s="16">
        <v>3</v>
      </c>
      <c r="I121" s="16">
        <v>1</v>
      </c>
      <c r="J121" s="16">
        <v>50.42</v>
      </c>
      <c r="K121" s="16">
        <v>0</v>
      </c>
      <c r="L121" s="41">
        <v>2.63</v>
      </c>
      <c r="M121" s="17">
        <v>-3.72</v>
      </c>
      <c r="N121" s="17">
        <v>3.84</v>
      </c>
      <c r="O121" s="18" t="s">
        <v>236</v>
      </c>
      <c r="P121" s="14"/>
      <c r="Q121" s="14"/>
      <c r="R121" s="14"/>
      <c r="S121" s="14"/>
      <c r="T121" s="14"/>
      <c r="U121" s="14"/>
      <c r="V121" s="14"/>
      <c r="W121" s="14"/>
      <c r="X121" s="14"/>
      <c r="Y121" s="14"/>
      <c r="Z121" s="14"/>
      <c r="AB121" s="49"/>
    </row>
    <row r="122" spans="1:28" x14ac:dyDescent="0.25">
      <c r="A122" s="46" t="str">
        <f>HYPERLINK("Structures\MMV006962.png","MMV006962")</f>
        <v>MMV006962</v>
      </c>
      <c r="B122" s="45" t="s">
        <v>1385</v>
      </c>
      <c r="C122" s="42" t="s">
        <v>1386</v>
      </c>
      <c r="D122" s="18" t="s">
        <v>1387</v>
      </c>
      <c r="E122" s="18">
        <v>501.363</v>
      </c>
      <c r="F122" s="15">
        <v>0.50943396226415094</v>
      </c>
      <c r="G122" s="18">
        <v>5</v>
      </c>
      <c r="H122" s="18">
        <v>3</v>
      </c>
      <c r="I122" s="18">
        <v>3</v>
      </c>
      <c r="J122" s="18">
        <v>86.88</v>
      </c>
      <c r="K122" s="18">
        <v>0</v>
      </c>
      <c r="L122" s="40">
        <v>6.67</v>
      </c>
      <c r="M122" s="17">
        <v>-5.86</v>
      </c>
      <c r="N122" s="17">
        <v>5.92</v>
      </c>
      <c r="O122" s="18" t="s">
        <v>1384</v>
      </c>
      <c r="P122" s="14"/>
      <c r="Q122" s="14"/>
      <c r="R122" s="14"/>
      <c r="S122" s="14"/>
      <c r="T122" s="14"/>
      <c r="U122" s="14"/>
      <c r="V122" s="14"/>
      <c r="W122" s="14"/>
      <c r="X122" s="14"/>
      <c r="Y122" s="14"/>
      <c r="Z122" s="14"/>
      <c r="AB122" s="49"/>
    </row>
    <row r="123" spans="1:28" x14ac:dyDescent="0.25">
      <c r="A123" s="46" t="str">
        <f>HYPERLINK("Structures\MMV007020.png","MMV007020")</f>
        <v>MMV007020</v>
      </c>
      <c r="B123" s="45" t="s">
        <v>1361</v>
      </c>
      <c r="C123" s="42" t="s">
        <v>1362</v>
      </c>
      <c r="D123" s="18" t="s">
        <v>1363</v>
      </c>
      <c r="E123" s="18">
        <v>321.41609999999997</v>
      </c>
      <c r="F123" s="15">
        <v>0.34042553191489361</v>
      </c>
      <c r="G123" s="18">
        <v>5</v>
      </c>
      <c r="H123" s="18">
        <v>3</v>
      </c>
      <c r="I123" s="18">
        <v>2</v>
      </c>
      <c r="J123" s="18">
        <v>38.64</v>
      </c>
      <c r="K123" s="18">
        <v>1</v>
      </c>
      <c r="L123" s="40">
        <v>3.27</v>
      </c>
      <c r="M123" s="17">
        <v>-4.34</v>
      </c>
      <c r="N123" s="17">
        <v>4.8049999999999997</v>
      </c>
      <c r="O123" s="18" t="s">
        <v>1360</v>
      </c>
      <c r="P123" s="14"/>
      <c r="Q123" s="14"/>
      <c r="R123" s="14"/>
      <c r="S123" s="14"/>
      <c r="T123" s="14"/>
      <c r="U123" s="14"/>
      <c r="V123" s="14"/>
      <c r="W123" s="14"/>
      <c r="X123" s="14"/>
      <c r="Y123" s="14"/>
      <c r="Z123" s="14"/>
      <c r="AB123" s="49"/>
    </row>
    <row r="124" spans="1:28" x14ac:dyDescent="0.25">
      <c r="A124" s="46" t="str">
        <f>HYPERLINK("Structures\MMV007041.png","MMV007041")</f>
        <v>MMV007041</v>
      </c>
      <c r="B124" s="45" t="s">
        <v>1528</v>
      </c>
      <c r="C124" s="42" t="s">
        <v>1529</v>
      </c>
      <c r="D124" s="18" t="s">
        <v>1530</v>
      </c>
      <c r="E124" s="18">
        <v>341.40910000000002</v>
      </c>
      <c r="F124" s="15">
        <v>0.48888888888888887</v>
      </c>
      <c r="G124" s="18">
        <v>3</v>
      </c>
      <c r="H124" s="18">
        <v>5</v>
      </c>
      <c r="I124" s="18">
        <v>0</v>
      </c>
      <c r="J124" s="18">
        <v>60.79</v>
      </c>
      <c r="K124" s="18">
        <v>-1</v>
      </c>
      <c r="L124" s="40">
        <v>4.54</v>
      </c>
      <c r="M124" s="17">
        <v>-4.79</v>
      </c>
      <c r="N124" s="17">
        <v>4.835</v>
      </c>
      <c r="O124" s="18" t="s">
        <v>1527</v>
      </c>
      <c r="P124" s="14"/>
      <c r="Q124" s="14"/>
      <c r="R124" s="14"/>
      <c r="S124" s="14"/>
      <c r="T124" s="14"/>
      <c r="U124" s="14"/>
      <c r="V124" s="14"/>
      <c r="W124" s="14"/>
      <c r="X124" s="14"/>
      <c r="Y124" s="14"/>
      <c r="Z124" s="14"/>
      <c r="AB124" s="49"/>
    </row>
    <row r="125" spans="1:28" x14ac:dyDescent="0.25">
      <c r="A125" s="46" t="str">
        <f>HYPERLINK("Structures\MMV007092.png","MMV007092")</f>
        <v>MMV007092</v>
      </c>
      <c r="B125" s="45" t="s">
        <v>1505</v>
      </c>
      <c r="C125" s="42" t="s">
        <v>1506</v>
      </c>
      <c r="D125" s="18" t="s">
        <v>1507</v>
      </c>
      <c r="E125" s="18">
        <v>662.85860000000002</v>
      </c>
      <c r="F125" s="15">
        <v>0.17647058823529413</v>
      </c>
      <c r="G125" s="18">
        <v>18</v>
      </c>
      <c r="H125" s="18">
        <v>8</v>
      </c>
      <c r="I125" s="18">
        <v>4</v>
      </c>
      <c r="J125" s="18">
        <v>92.74</v>
      </c>
      <c r="K125" s="18">
        <v>2</v>
      </c>
      <c r="L125" s="40">
        <v>2.69</v>
      </c>
      <c r="M125" s="17">
        <v>-4.18</v>
      </c>
      <c r="N125" s="17">
        <v>3.8550000000000004</v>
      </c>
      <c r="O125" s="18" t="s">
        <v>1504</v>
      </c>
      <c r="P125" s="14"/>
      <c r="Q125" s="14"/>
      <c r="R125" s="14"/>
      <c r="S125" s="14"/>
      <c r="T125" s="14"/>
      <c r="U125" s="14"/>
      <c r="V125" s="14"/>
      <c r="W125" s="14"/>
      <c r="X125" s="14"/>
      <c r="Y125" s="14"/>
      <c r="Z125" s="14"/>
      <c r="AB125" s="49"/>
    </row>
    <row r="126" spans="1:28" x14ac:dyDescent="0.25">
      <c r="A126" s="46" t="str">
        <f>HYPERLINK("Structures\MMV007113.png","MMV007113")</f>
        <v>MMV007113</v>
      </c>
      <c r="B126" s="45" t="s">
        <v>1270</v>
      </c>
      <c r="C126" s="42" t="s">
        <v>1271</v>
      </c>
      <c r="D126" s="18" t="s">
        <v>1272</v>
      </c>
      <c r="E126" s="18">
        <v>358.43450000000001</v>
      </c>
      <c r="F126" s="15">
        <v>0.52173913043478259</v>
      </c>
      <c r="G126" s="18">
        <v>2</v>
      </c>
      <c r="H126" s="18">
        <v>2</v>
      </c>
      <c r="I126" s="18">
        <v>0</v>
      </c>
      <c r="J126" s="18">
        <v>24.72</v>
      </c>
      <c r="K126" s="18">
        <v>0</v>
      </c>
      <c r="L126" s="40">
        <v>7.24</v>
      </c>
      <c r="M126" s="17">
        <v>-6.45</v>
      </c>
      <c r="N126" s="17">
        <v>6.1099999999999994</v>
      </c>
      <c r="O126" s="18" t="s">
        <v>1269</v>
      </c>
      <c r="P126" s="14"/>
      <c r="Q126" s="14"/>
      <c r="R126" s="14"/>
      <c r="S126" s="14"/>
      <c r="T126" s="14"/>
      <c r="U126" s="14"/>
      <c r="V126" s="14"/>
      <c r="W126" s="14"/>
      <c r="X126" s="14"/>
      <c r="Y126" s="14"/>
      <c r="Z126" s="14"/>
      <c r="AB126" s="49"/>
    </row>
    <row r="127" spans="1:28" x14ac:dyDescent="0.25">
      <c r="A127" s="46" t="str">
        <f>HYPERLINK("Structures\MMV007116.png","MMV007116")</f>
        <v>MMV007116</v>
      </c>
      <c r="B127" s="45" t="s">
        <v>253</v>
      </c>
      <c r="C127" s="42" t="s">
        <v>254</v>
      </c>
      <c r="D127" s="16" t="s">
        <v>255</v>
      </c>
      <c r="E127" s="18">
        <v>245.27379999999999</v>
      </c>
      <c r="F127" s="15">
        <v>0.30303030303030304</v>
      </c>
      <c r="G127" s="16">
        <v>4</v>
      </c>
      <c r="H127" s="16">
        <v>3</v>
      </c>
      <c r="I127" s="16">
        <v>1</v>
      </c>
      <c r="J127" s="16">
        <v>59.42</v>
      </c>
      <c r="K127" s="16">
        <v>0</v>
      </c>
      <c r="L127" s="41">
        <v>3.79</v>
      </c>
      <c r="M127" s="17">
        <v>-2.97</v>
      </c>
      <c r="N127" s="17">
        <v>3.27</v>
      </c>
      <c r="O127" s="18" t="s">
        <v>252</v>
      </c>
      <c r="P127" s="14"/>
      <c r="Q127" s="14"/>
      <c r="R127" s="14"/>
      <c r="S127" s="14"/>
      <c r="T127" s="14"/>
      <c r="U127" s="14"/>
      <c r="V127" s="14"/>
      <c r="W127" s="14"/>
      <c r="X127" s="14"/>
      <c r="Y127" s="14"/>
      <c r="Z127" s="14"/>
      <c r="AB127" s="49"/>
    </row>
    <row r="128" spans="1:28" x14ac:dyDescent="0.25">
      <c r="A128" s="46" t="str">
        <f>HYPERLINK("Structures\MMV007127.png","MMV007127")</f>
        <v>MMV007127</v>
      </c>
      <c r="B128" s="45" t="s">
        <v>993</v>
      </c>
      <c r="C128" s="42" t="s">
        <v>994</v>
      </c>
      <c r="D128" s="18" t="s">
        <v>995</v>
      </c>
      <c r="E128" s="18">
        <v>420.322</v>
      </c>
      <c r="F128" s="15">
        <v>0.45</v>
      </c>
      <c r="G128" s="18">
        <v>1</v>
      </c>
      <c r="H128" s="18">
        <v>1</v>
      </c>
      <c r="I128" s="18">
        <v>1</v>
      </c>
      <c r="J128" s="18">
        <v>37.03</v>
      </c>
      <c r="K128" s="18">
        <v>0</v>
      </c>
      <c r="L128" s="40">
        <v>6.12</v>
      </c>
      <c r="M128" s="17">
        <v>-5.55</v>
      </c>
      <c r="N128" s="17">
        <v>5.49</v>
      </c>
      <c r="O128" s="18" t="s">
        <v>992</v>
      </c>
      <c r="P128" s="14"/>
      <c r="Q128" s="14"/>
      <c r="R128" s="14"/>
      <c r="S128" s="14"/>
      <c r="T128" s="14"/>
      <c r="U128" s="14"/>
      <c r="V128" s="14"/>
      <c r="W128" s="14"/>
      <c r="X128" s="14"/>
      <c r="Y128" s="14"/>
      <c r="Z128" s="14"/>
      <c r="AB128" s="49"/>
    </row>
    <row r="129" spans="1:28" x14ac:dyDescent="0.25">
      <c r="A129" s="46" t="str">
        <f>HYPERLINK("Structures\MMV007160.png","MMV007160")</f>
        <v>MMV007160</v>
      </c>
      <c r="B129" s="45" t="s">
        <v>225</v>
      </c>
      <c r="C129" s="42" t="s">
        <v>226</v>
      </c>
      <c r="D129" s="16" t="s">
        <v>227</v>
      </c>
      <c r="E129" s="18">
        <v>621.76800000000003</v>
      </c>
      <c r="F129" s="15">
        <v>0.4</v>
      </c>
      <c r="G129" s="16">
        <v>3</v>
      </c>
      <c r="H129" s="16">
        <v>5</v>
      </c>
      <c r="I129" s="16">
        <v>0</v>
      </c>
      <c r="J129" s="16">
        <v>78</v>
      </c>
      <c r="K129" s="16">
        <v>0</v>
      </c>
      <c r="L129" s="41">
        <v>8.8000000000000007</v>
      </c>
      <c r="M129" s="17">
        <v>-5.99</v>
      </c>
      <c r="N129" s="17">
        <v>6.3</v>
      </c>
      <c r="O129" s="18" t="s">
        <v>224</v>
      </c>
      <c r="P129" s="14"/>
      <c r="Q129" s="14"/>
      <c r="R129" s="14"/>
      <c r="S129" s="14"/>
      <c r="T129" s="14"/>
      <c r="U129" s="14"/>
      <c r="V129" s="14"/>
      <c r="W129" s="14"/>
      <c r="X129" s="14"/>
      <c r="Y129" s="14"/>
      <c r="Z129" s="14"/>
      <c r="AB129" s="49"/>
    </row>
    <row r="130" spans="1:28" x14ac:dyDescent="0.25">
      <c r="A130" s="46" t="str">
        <f>HYPERLINK("Structures\MMV007181.png","MMV007181")</f>
        <v>MMV007181</v>
      </c>
      <c r="B130" s="45" t="s">
        <v>1266</v>
      </c>
      <c r="C130" s="42" t="s">
        <v>1267</v>
      </c>
      <c r="D130" s="18" t="s">
        <v>1268</v>
      </c>
      <c r="E130" s="18">
        <v>356.4171</v>
      </c>
      <c r="F130" s="15">
        <v>0.46808510638297873</v>
      </c>
      <c r="G130" s="18">
        <v>5</v>
      </c>
      <c r="H130" s="18">
        <v>4</v>
      </c>
      <c r="I130" s="18">
        <v>2</v>
      </c>
      <c r="J130" s="18">
        <v>54.38</v>
      </c>
      <c r="K130" s="18">
        <v>0</v>
      </c>
      <c r="L130" s="40">
        <v>4.04</v>
      </c>
      <c r="M130" s="17">
        <v>-5.43</v>
      </c>
      <c r="N130" s="17">
        <v>5.49</v>
      </c>
      <c r="O130" s="18" t="s">
        <v>1265</v>
      </c>
      <c r="P130" s="14"/>
      <c r="Q130" s="14"/>
      <c r="R130" s="14"/>
      <c r="S130" s="14"/>
      <c r="T130" s="14"/>
      <c r="U130" s="14"/>
      <c r="V130" s="14"/>
      <c r="W130" s="14"/>
      <c r="X130" s="14"/>
      <c r="Y130" s="14"/>
      <c r="Z130" s="14"/>
      <c r="AB130" s="49"/>
    </row>
    <row r="131" spans="1:28" x14ac:dyDescent="0.25">
      <c r="A131" s="46" t="str">
        <f>HYPERLINK("Structures\MMV007199.png","MMV007199")</f>
        <v>MMV007199</v>
      </c>
      <c r="B131" s="45" t="s">
        <v>1153</v>
      </c>
      <c r="C131" s="42" t="s">
        <v>1154</v>
      </c>
      <c r="D131" s="18" t="s">
        <v>1155</v>
      </c>
      <c r="E131" s="18">
        <v>434.483</v>
      </c>
      <c r="F131" s="15">
        <v>0.36</v>
      </c>
      <c r="G131" s="18">
        <v>6</v>
      </c>
      <c r="H131" s="18">
        <v>4</v>
      </c>
      <c r="I131" s="18">
        <v>1</v>
      </c>
      <c r="J131" s="18">
        <v>62.62</v>
      </c>
      <c r="K131" s="18">
        <v>0</v>
      </c>
      <c r="L131" s="40">
        <v>5.3</v>
      </c>
      <c r="M131" s="17">
        <v>-5.77</v>
      </c>
      <c r="N131" s="17">
        <v>5.0299999999999994</v>
      </c>
      <c r="O131" s="18" t="s">
        <v>1152</v>
      </c>
      <c r="P131" s="14"/>
      <c r="Q131" s="14"/>
      <c r="R131" s="14"/>
      <c r="S131" s="14"/>
      <c r="T131" s="14"/>
      <c r="U131" s="14"/>
      <c r="V131" s="14"/>
      <c r="W131" s="14"/>
      <c r="X131" s="14"/>
      <c r="Y131" s="14"/>
      <c r="Z131" s="14"/>
      <c r="AB131" s="49"/>
    </row>
    <row r="132" spans="1:28" x14ac:dyDescent="0.25">
      <c r="A132" s="46" t="str">
        <f>HYPERLINK("Structures\MMV007208.png","MMV007208")</f>
        <v>MMV007208</v>
      </c>
      <c r="B132" s="45" t="s">
        <v>1029</v>
      </c>
      <c r="C132" s="42" t="s">
        <v>1030</v>
      </c>
      <c r="D132" s="18" t="s">
        <v>1031</v>
      </c>
      <c r="E132" s="18">
        <v>554.50400000000002</v>
      </c>
      <c r="F132" s="15">
        <v>0.16901408450704225</v>
      </c>
      <c r="G132" s="18">
        <v>4</v>
      </c>
      <c r="H132" s="18">
        <v>5</v>
      </c>
      <c r="I132" s="18">
        <v>0</v>
      </c>
      <c r="J132" s="18">
        <v>55.84</v>
      </c>
      <c r="K132" s="18">
        <v>0</v>
      </c>
      <c r="L132" s="40">
        <v>6.75</v>
      </c>
      <c r="M132" s="17">
        <v>-6.07</v>
      </c>
      <c r="N132" s="17">
        <v>6.625</v>
      </c>
      <c r="O132" s="18" t="s">
        <v>1028</v>
      </c>
      <c r="P132" s="14"/>
      <c r="Q132" s="14"/>
      <c r="R132" s="14"/>
      <c r="S132" s="14"/>
      <c r="T132" s="14"/>
      <c r="U132" s="14"/>
      <c r="V132" s="14"/>
      <c r="W132" s="14"/>
      <c r="X132" s="14"/>
      <c r="Y132" s="14"/>
      <c r="Z132" s="14"/>
      <c r="AB132" s="49"/>
    </row>
    <row r="133" spans="1:28" x14ac:dyDescent="0.25">
      <c r="A133" s="46" t="str">
        <f>HYPERLINK("Structures\MMV007224.png","MMV007224")</f>
        <v>MMV007224</v>
      </c>
      <c r="B133" s="45" t="s">
        <v>1258</v>
      </c>
      <c r="C133" s="42" t="s">
        <v>1259</v>
      </c>
      <c r="D133" s="18" t="s">
        <v>1260</v>
      </c>
      <c r="E133" s="18">
        <v>470.16</v>
      </c>
      <c r="F133" s="15">
        <v>0.55000000000000004</v>
      </c>
      <c r="G133" s="18">
        <v>4</v>
      </c>
      <c r="H133" s="18">
        <v>4</v>
      </c>
      <c r="I133" s="18">
        <v>2</v>
      </c>
      <c r="J133" s="18">
        <v>49.84</v>
      </c>
      <c r="K133" s="18">
        <v>0</v>
      </c>
      <c r="L133" s="40">
        <v>6.91</v>
      </c>
      <c r="M133" s="17">
        <v>-5.61</v>
      </c>
      <c r="N133" s="17">
        <v>6.2650000000000006</v>
      </c>
      <c r="O133" s="18" t="s">
        <v>1257</v>
      </c>
      <c r="P133" s="14"/>
      <c r="Q133" s="14"/>
      <c r="R133" s="14"/>
      <c r="S133" s="14"/>
      <c r="T133" s="14"/>
      <c r="U133" s="14"/>
      <c r="V133" s="14"/>
      <c r="W133" s="14"/>
      <c r="X133" s="14"/>
      <c r="Y133" s="14"/>
      <c r="Z133" s="14"/>
      <c r="AB133" s="49"/>
    </row>
    <row r="134" spans="1:28" x14ac:dyDescent="0.25">
      <c r="A134" s="46" t="str">
        <f>HYPERLINK("Structures\MMV007228.png","MMV007228")</f>
        <v>MMV007228</v>
      </c>
      <c r="B134" s="45" t="s">
        <v>1274</v>
      </c>
      <c r="C134" s="42" t="s">
        <v>1275</v>
      </c>
      <c r="D134" s="18" t="s">
        <v>1276</v>
      </c>
      <c r="E134" s="18">
        <v>659.68219999999997</v>
      </c>
      <c r="F134" s="15">
        <v>0.379746835443038</v>
      </c>
      <c r="G134" s="18">
        <v>5</v>
      </c>
      <c r="H134" s="18">
        <v>7</v>
      </c>
      <c r="I134" s="18">
        <v>0</v>
      </c>
      <c r="J134" s="18">
        <v>91.37</v>
      </c>
      <c r="K134" s="18">
        <v>0</v>
      </c>
      <c r="L134" s="40">
        <v>7.21</v>
      </c>
      <c r="M134" s="17">
        <v>-6.33</v>
      </c>
      <c r="N134" s="17">
        <v>6.1349999999999998</v>
      </c>
      <c r="O134" s="18" t="s">
        <v>1273</v>
      </c>
      <c r="P134" s="14"/>
      <c r="Q134" s="14"/>
      <c r="R134" s="14"/>
      <c r="S134" s="14"/>
      <c r="T134" s="14"/>
      <c r="U134" s="14"/>
      <c r="V134" s="14"/>
      <c r="W134" s="14"/>
      <c r="X134" s="14"/>
      <c r="Y134" s="14"/>
      <c r="Z134" s="14"/>
      <c r="AB134" s="49"/>
    </row>
    <row r="135" spans="1:28" x14ac:dyDescent="0.25">
      <c r="A135" s="46" t="str">
        <f>HYPERLINK("Structures\MMV007273.png","MMV007273")</f>
        <v>MMV007273</v>
      </c>
      <c r="B135" s="45" t="s">
        <v>1235</v>
      </c>
      <c r="C135" s="42" t="s">
        <v>1236</v>
      </c>
      <c r="D135" s="18" t="s">
        <v>1237</v>
      </c>
      <c r="E135" s="18">
        <v>480.577</v>
      </c>
      <c r="F135" s="15">
        <v>0.49152542372881358</v>
      </c>
      <c r="G135" s="18">
        <v>7</v>
      </c>
      <c r="H135" s="18">
        <v>4</v>
      </c>
      <c r="I135" s="18">
        <v>2</v>
      </c>
      <c r="J135" s="18">
        <v>67.37</v>
      </c>
      <c r="K135" s="18">
        <v>0</v>
      </c>
      <c r="L135" s="40">
        <v>7.04</v>
      </c>
      <c r="M135" s="17">
        <v>-6.45</v>
      </c>
      <c r="N135" s="17">
        <v>6.82</v>
      </c>
      <c r="O135" s="18" t="s">
        <v>1234</v>
      </c>
      <c r="P135" s="14"/>
      <c r="Q135" s="14"/>
      <c r="R135" s="14"/>
      <c r="S135" s="14"/>
      <c r="T135" s="14"/>
      <c r="U135" s="14"/>
      <c r="V135" s="14"/>
      <c r="W135" s="14"/>
      <c r="X135" s="14"/>
      <c r="Y135" s="14"/>
      <c r="Z135" s="14"/>
      <c r="AB135" s="49"/>
    </row>
    <row r="136" spans="1:28" x14ac:dyDescent="0.25">
      <c r="A136" s="46" t="str">
        <f>HYPERLINK("Structures\MMV007275.png","MMV007275")</f>
        <v>MMV007275</v>
      </c>
      <c r="B136" s="45" t="s">
        <v>1231</v>
      </c>
      <c r="C136" s="42" t="s">
        <v>1232</v>
      </c>
      <c r="D136" s="18" t="s">
        <v>1233</v>
      </c>
      <c r="E136" s="18">
        <v>354.80500000000001</v>
      </c>
      <c r="F136" s="15">
        <v>0.43902439024390244</v>
      </c>
      <c r="G136" s="18">
        <v>4</v>
      </c>
      <c r="H136" s="18">
        <v>2</v>
      </c>
      <c r="I136" s="18">
        <v>2</v>
      </c>
      <c r="J136" s="18">
        <v>41.13</v>
      </c>
      <c r="K136" s="18">
        <v>0</v>
      </c>
      <c r="L136" s="40">
        <v>7.07</v>
      </c>
      <c r="M136" s="17">
        <v>-5.81</v>
      </c>
      <c r="N136" s="17">
        <v>5.4</v>
      </c>
      <c r="O136" s="18" t="s">
        <v>1230</v>
      </c>
      <c r="P136" s="14"/>
      <c r="Q136" s="14"/>
      <c r="R136" s="14"/>
      <c r="S136" s="14"/>
      <c r="T136" s="14"/>
      <c r="U136" s="14"/>
      <c r="V136" s="14"/>
      <c r="W136" s="14"/>
      <c r="X136" s="14"/>
      <c r="Y136" s="14"/>
      <c r="Z136" s="14"/>
      <c r="AB136" s="49"/>
    </row>
    <row r="137" spans="1:28" x14ac:dyDescent="0.25">
      <c r="A137" s="46" t="str">
        <f>HYPERLINK("Structures\MMV007285.png","MMV007285")</f>
        <v>MMV007285</v>
      </c>
      <c r="B137" s="45" t="s">
        <v>1521</v>
      </c>
      <c r="C137" s="42" t="s">
        <v>1522</v>
      </c>
      <c r="D137" s="18" t="s">
        <v>854</v>
      </c>
      <c r="E137" s="18">
        <v>298.767</v>
      </c>
      <c r="F137" s="15">
        <v>0.44444444444444442</v>
      </c>
      <c r="G137" s="18">
        <v>4</v>
      </c>
      <c r="H137" s="18">
        <v>3</v>
      </c>
      <c r="I137" s="18">
        <v>1</v>
      </c>
      <c r="J137" s="18">
        <v>34.15</v>
      </c>
      <c r="K137" s="18">
        <v>0</v>
      </c>
      <c r="L137" s="40">
        <v>4.33</v>
      </c>
      <c r="M137" s="17">
        <v>-4.5599999999999996</v>
      </c>
      <c r="N137" s="17">
        <v>3.9350000000000005</v>
      </c>
      <c r="O137" s="18" t="s">
        <v>1520</v>
      </c>
      <c r="P137" s="14"/>
      <c r="Q137" s="14"/>
      <c r="R137" s="14"/>
      <c r="S137" s="14"/>
      <c r="T137" s="14"/>
      <c r="U137" s="14"/>
      <c r="V137" s="14"/>
      <c r="W137" s="14"/>
      <c r="X137" s="14"/>
      <c r="Y137" s="14"/>
      <c r="Z137" s="14"/>
      <c r="AB137" s="49"/>
    </row>
    <row r="138" spans="1:28" x14ac:dyDescent="0.25">
      <c r="A138" s="46" t="str">
        <f>HYPERLINK("Structures\MMV007363.png","MMV007363")</f>
        <v>MMV007363</v>
      </c>
      <c r="B138" s="45" t="s">
        <v>915</v>
      </c>
      <c r="C138" s="42" t="s">
        <v>916</v>
      </c>
      <c r="D138" s="18" t="s">
        <v>917</v>
      </c>
      <c r="E138" s="18">
        <v>232.709</v>
      </c>
      <c r="F138" s="15">
        <v>0.34482758620689657</v>
      </c>
      <c r="G138" s="18">
        <v>1</v>
      </c>
      <c r="H138" s="18">
        <v>1</v>
      </c>
      <c r="I138" s="18">
        <v>1</v>
      </c>
      <c r="J138" s="18">
        <v>17.38</v>
      </c>
      <c r="K138" s="18">
        <v>1</v>
      </c>
      <c r="L138" s="40">
        <v>3.05</v>
      </c>
      <c r="M138" s="17">
        <v>-2.83</v>
      </c>
      <c r="N138" s="17">
        <v>3.74</v>
      </c>
      <c r="O138" s="18" t="s">
        <v>914</v>
      </c>
      <c r="P138" s="14"/>
      <c r="Q138" s="14"/>
      <c r="R138" s="14"/>
      <c r="S138" s="14"/>
      <c r="T138" s="14"/>
      <c r="U138" s="14"/>
      <c r="V138" s="14"/>
      <c r="W138" s="14"/>
      <c r="X138" s="14"/>
      <c r="Y138" s="14"/>
      <c r="Z138" s="14"/>
      <c r="AB138" s="49"/>
    </row>
    <row r="139" spans="1:28" x14ac:dyDescent="0.25">
      <c r="A139" s="46" t="str">
        <f>HYPERLINK("Structures\MMV007374.png","MMV007374")</f>
        <v>MMV007374</v>
      </c>
      <c r="B139" s="45" t="s">
        <v>729</v>
      </c>
      <c r="C139" s="42" t="s">
        <v>730</v>
      </c>
      <c r="D139" s="18" t="s">
        <v>731</v>
      </c>
      <c r="E139" s="18">
        <v>267.32900000000001</v>
      </c>
      <c r="F139" s="15">
        <v>0.40540540540540543</v>
      </c>
      <c r="G139" s="18">
        <v>3</v>
      </c>
      <c r="H139" s="18">
        <v>4</v>
      </c>
      <c r="I139" s="18">
        <v>1</v>
      </c>
      <c r="J139" s="18">
        <v>55.11</v>
      </c>
      <c r="K139" s="18">
        <v>0</v>
      </c>
      <c r="L139" s="40">
        <v>3.3</v>
      </c>
      <c r="M139" s="17">
        <v>-4.0599999999999996</v>
      </c>
      <c r="N139" s="17">
        <v>3.625</v>
      </c>
      <c r="O139" s="18" t="s">
        <v>728</v>
      </c>
      <c r="P139" s="14"/>
      <c r="Q139" s="14"/>
      <c r="R139" s="14"/>
      <c r="S139" s="14"/>
      <c r="T139" s="14"/>
      <c r="U139" s="14"/>
      <c r="V139" s="14"/>
      <c r="W139" s="14"/>
      <c r="X139" s="14"/>
      <c r="Y139" s="14"/>
      <c r="Z139" s="14"/>
      <c r="AB139" s="49"/>
    </row>
    <row r="140" spans="1:28" x14ac:dyDescent="0.25">
      <c r="A140" s="46" t="str">
        <f>HYPERLINK("Structures\MMV007384.png","MMV007384")</f>
        <v>MMV007384</v>
      </c>
      <c r="B140" s="45" t="s">
        <v>257</v>
      </c>
      <c r="C140" s="42" t="s">
        <v>258</v>
      </c>
      <c r="D140" s="16" t="s">
        <v>259</v>
      </c>
      <c r="E140" s="18">
        <v>460.5265</v>
      </c>
      <c r="F140" s="15">
        <v>0.50847457627118642</v>
      </c>
      <c r="G140" s="16">
        <v>6</v>
      </c>
      <c r="H140" s="16">
        <v>4</v>
      </c>
      <c r="I140" s="16">
        <v>2</v>
      </c>
      <c r="J140" s="16">
        <v>75.819999999999993</v>
      </c>
      <c r="K140" s="16">
        <v>0</v>
      </c>
      <c r="L140" s="41">
        <v>6.36</v>
      </c>
      <c r="M140" s="17">
        <v>-5.68</v>
      </c>
      <c r="N140" s="17">
        <v>6.2650000000000006</v>
      </c>
      <c r="O140" s="18" t="s">
        <v>256</v>
      </c>
      <c r="P140" s="14"/>
      <c r="Q140" s="14"/>
      <c r="R140" s="14"/>
      <c r="S140" s="14"/>
      <c r="T140" s="14"/>
      <c r="U140" s="14"/>
      <c r="V140" s="14"/>
      <c r="W140" s="14"/>
      <c r="X140" s="14"/>
      <c r="Y140" s="14"/>
      <c r="Z140" s="14"/>
      <c r="AB140" s="49"/>
    </row>
    <row r="141" spans="1:28" x14ac:dyDescent="0.25">
      <c r="A141" s="46" t="str">
        <f>HYPERLINK("Structures\MMV007430.png","MMV007430")</f>
        <v>MMV007430</v>
      </c>
      <c r="B141" s="45" t="s">
        <v>793</v>
      </c>
      <c r="C141" s="42" t="s">
        <v>794</v>
      </c>
      <c r="D141" s="18" t="s">
        <v>795</v>
      </c>
      <c r="E141" s="18">
        <v>427.31299999999999</v>
      </c>
      <c r="F141" s="15">
        <v>0.25</v>
      </c>
      <c r="G141" s="18">
        <v>4</v>
      </c>
      <c r="H141" s="18">
        <v>3</v>
      </c>
      <c r="I141" s="18">
        <v>1</v>
      </c>
      <c r="J141" s="18">
        <v>79.62</v>
      </c>
      <c r="K141" s="18">
        <v>0</v>
      </c>
      <c r="L141" s="40">
        <v>2.0699999999999998</v>
      </c>
      <c r="M141" s="17">
        <v>-3.83</v>
      </c>
      <c r="N141" s="17">
        <v>2.0449999999999999</v>
      </c>
      <c r="O141" s="18" t="s">
        <v>792</v>
      </c>
      <c r="P141" s="14"/>
      <c r="Q141" s="14"/>
      <c r="R141" s="14"/>
      <c r="S141" s="14"/>
      <c r="T141" s="14"/>
      <c r="U141" s="14"/>
      <c r="V141" s="14"/>
      <c r="W141" s="14"/>
      <c r="X141" s="14"/>
      <c r="Y141" s="14"/>
      <c r="Z141" s="14"/>
      <c r="AB141" s="49"/>
    </row>
    <row r="142" spans="1:28" x14ac:dyDescent="0.25">
      <c r="A142" s="46" t="str">
        <f>HYPERLINK("Structures\MMV007474.png","MMV007474")</f>
        <v>MMV007474</v>
      </c>
      <c r="B142" s="45" t="s">
        <v>1381</v>
      </c>
      <c r="C142" s="42" t="s">
        <v>1382</v>
      </c>
      <c r="D142" s="18" t="s">
        <v>1383</v>
      </c>
      <c r="E142" s="18">
        <v>608.72329999999999</v>
      </c>
      <c r="F142" s="15">
        <v>0.28235294117647058</v>
      </c>
      <c r="G142" s="18">
        <v>3</v>
      </c>
      <c r="H142" s="18">
        <v>4</v>
      </c>
      <c r="I142" s="18">
        <v>3</v>
      </c>
      <c r="J142" s="18">
        <v>75.260000000000005</v>
      </c>
      <c r="K142" s="18">
        <v>2</v>
      </c>
      <c r="L142" s="40">
        <v>4.5999999999999996</v>
      </c>
      <c r="M142" s="17">
        <v>-4.91</v>
      </c>
      <c r="N142" s="17">
        <v>5.9399999999999995</v>
      </c>
      <c r="O142" s="18" t="s">
        <v>1380</v>
      </c>
      <c r="P142" s="14"/>
      <c r="Q142" s="14"/>
      <c r="R142" s="14"/>
      <c r="S142" s="14"/>
      <c r="T142" s="14"/>
      <c r="U142" s="14"/>
      <c r="V142" s="14"/>
      <c r="W142" s="14"/>
      <c r="X142" s="14"/>
      <c r="Y142" s="14"/>
      <c r="Z142" s="14"/>
      <c r="AB142" s="49"/>
    </row>
    <row r="143" spans="1:28" x14ac:dyDescent="0.25">
      <c r="A143" s="46" t="str">
        <f>HYPERLINK("Structures\MMV007557.png","MMV007557")</f>
        <v>MMV007557</v>
      </c>
      <c r="B143" s="45" t="s">
        <v>1109</v>
      </c>
      <c r="C143" s="42" t="s">
        <v>1110</v>
      </c>
      <c r="D143" s="18" t="s">
        <v>1111</v>
      </c>
      <c r="E143" s="18">
        <v>586.73800000000006</v>
      </c>
      <c r="F143" s="15">
        <v>0.24</v>
      </c>
      <c r="G143" s="18">
        <v>9</v>
      </c>
      <c r="H143" s="18">
        <v>5</v>
      </c>
      <c r="I143" s="18">
        <v>1</v>
      </c>
      <c r="J143" s="18">
        <v>84.94</v>
      </c>
      <c r="K143" s="18">
        <v>0</v>
      </c>
      <c r="L143" s="40">
        <v>5.71</v>
      </c>
      <c r="M143" s="17">
        <v>-6.39</v>
      </c>
      <c r="N143" s="17">
        <v>5.59</v>
      </c>
      <c r="O143" s="18" t="s">
        <v>1108</v>
      </c>
      <c r="P143" s="14"/>
      <c r="Q143" s="14"/>
      <c r="R143" s="14"/>
      <c r="S143" s="14"/>
      <c r="T143" s="14"/>
      <c r="U143" s="14"/>
      <c r="V143" s="14"/>
      <c r="W143" s="14"/>
      <c r="X143" s="14"/>
      <c r="Y143" s="14"/>
      <c r="Z143" s="14"/>
      <c r="AB143" s="49"/>
    </row>
    <row r="144" spans="1:28" x14ac:dyDescent="0.25">
      <c r="A144" s="46" t="str">
        <f>HYPERLINK("Structures\MMV007571.png","MMV007571")</f>
        <v>MMV007571</v>
      </c>
      <c r="B144" s="45" t="s">
        <v>589</v>
      </c>
      <c r="C144" s="42" t="s">
        <v>590</v>
      </c>
      <c r="D144" s="18" t="s">
        <v>591</v>
      </c>
      <c r="E144" s="18">
        <v>301.40300000000002</v>
      </c>
      <c r="F144" s="15">
        <v>0.27500000000000002</v>
      </c>
      <c r="G144" s="18">
        <v>6</v>
      </c>
      <c r="H144" s="18">
        <v>1</v>
      </c>
      <c r="I144" s="18">
        <v>1</v>
      </c>
      <c r="J144" s="18">
        <v>42.24</v>
      </c>
      <c r="K144" s="18">
        <v>0</v>
      </c>
      <c r="L144" s="40">
        <v>3.34</v>
      </c>
      <c r="M144" s="17">
        <v>-4.4000000000000004</v>
      </c>
      <c r="N144" s="17">
        <v>3.4649999999999999</v>
      </c>
      <c r="O144" s="18" t="s">
        <v>588</v>
      </c>
      <c r="P144" s="14"/>
      <c r="Q144" s="14"/>
      <c r="R144" s="14"/>
      <c r="S144" s="14"/>
      <c r="T144" s="14"/>
      <c r="U144" s="14"/>
      <c r="V144" s="14"/>
      <c r="W144" s="14"/>
      <c r="X144" s="14"/>
      <c r="Y144" s="14"/>
      <c r="Z144" s="14"/>
      <c r="AB144" s="49"/>
    </row>
    <row r="145" spans="1:28" x14ac:dyDescent="0.25">
      <c r="A145" s="46" t="str">
        <f>HYPERLINK("Structures\MMV007574.png","MMV007574")</f>
        <v>MMV007574</v>
      </c>
      <c r="B145" s="45" t="s">
        <v>1097</v>
      </c>
      <c r="C145" s="42" t="s">
        <v>1098</v>
      </c>
      <c r="D145" s="18" t="s">
        <v>1099</v>
      </c>
      <c r="E145" s="18">
        <v>413.57400000000001</v>
      </c>
      <c r="F145" s="15">
        <v>0.2982456140350877</v>
      </c>
      <c r="G145" s="18">
        <v>4</v>
      </c>
      <c r="H145" s="18">
        <v>1</v>
      </c>
      <c r="I145" s="18">
        <v>1</v>
      </c>
      <c r="J145" s="18">
        <v>29.1</v>
      </c>
      <c r="K145" s="18">
        <v>0</v>
      </c>
      <c r="L145" s="40">
        <v>6.76</v>
      </c>
      <c r="M145" s="17">
        <v>-6.94</v>
      </c>
      <c r="N145" s="17">
        <v>7.27</v>
      </c>
      <c r="O145" s="18" t="s">
        <v>1096</v>
      </c>
      <c r="P145" s="14"/>
      <c r="Q145" s="14"/>
      <c r="R145" s="14"/>
      <c r="S145" s="14"/>
      <c r="T145" s="14"/>
      <c r="U145" s="14"/>
      <c r="V145" s="14"/>
      <c r="W145" s="14"/>
      <c r="X145" s="14"/>
      <c r="Y145" s="14"/>
      <c r="Z145" s="14"/>
      <c r="AB145" s="49"/>
    </row>
    <row r="146" spans="1:28" x14ac:dyDescent="0.25">
      <c r="A146" s="46" t="str">
        <f>HYPERLINK("Structures\MMV007577.png","MMV007577")</f>
        <v>MMV007577</v>
      </c>
      <c r="B146" s="45" t="s">
        <v>1021</v>
      </c>
      <c r="C146" s="42" t="s">
        <v>1022</v>
      </c>
      <c r="D146" s="18" t="s">
        <v>1023</v>
      </c>
      <c r="E146" s="18">
        <v>420.54700000000003</v>
      </c>
      <c r="F146" s="15">
        <v>0.42857142857142855</v>
      </c>
      <c r="G146" s="18">
        <v>7</v>
      </c>
      <c r="H146" s="18">
        <v>3</v>
      </c>
      <c r="I146" s="18">
        <v>1</v>
      </c>
      <c r="J146" s="18">
        <v>51.22</v>
      </c>
      <c r="K146" s="18">
        <v>0</v>
      </c>
      <c r="L146" s="40">
        <v>6.42</v>
      </c>
      <c r="M146" s="17">
        <v>-5.89</v>
      </c>
      <c r="N146" s="17">
        <v>5.8249999999999993</v>
      </c>
      <c r="O146" s="18" t="s">
        <v>1020</v>
      </c>
      <c r="P146" s="14"/>
      <c r="Q146" s="14"/>
      <c r="R146" s="14"/>
      <c r="S146" s="14"/>
      <c r="T146" s="14"/>
      <c r="U146" s="14"/>
      <c r="V146" s="14"/>
      <c r="W146" s="14"/>
      <c r="X146" s="14"/>
      <c r="Y146" s="14"/>
      <c r="Z146" s="14"/>
      <c r="AB146" s="49"/>
    </row>
    <row r="147" spans="1:28" x14ac:dyDescent="0.25">
      <c r="A147" s="46" t="str">
        <f>HYPERLINK("Structures\MMV007591.png","MMV007591")</f>
        <v>MMV007591</v>
      </c>
      <c r="B147" s="45" t="s">
        <v>1461</v>
      </c>
      <c r="C147" s="42" t="s">
        <v>1462</v>
      </c>
      <c r="D147" s="18" t="s">
        <v>1463</v>
      </c>
      <c r="E147" s="18">
        <v>496.6814</v>
      </c>
      <c r="F147" s="15">
        <v>0.15</v>
      </c>
      <c r="G147" s="18">
        <v>15</v>
      </c>
      <c r="H147" s="18">
        <v>4</v>
      </c>
      <c r="I147" s="18">
        <v>2</v>
      </c>
      <c r="J147" s="18">
        <v>85.82</v>
      </c>
      <c r="K147" s="18">
        <v>2</v>
      </c>
      <c r="L147" s="40">
        <v>-0.36</v>
      </c>
      <c r="M147" s="17">
        <v>-6.01</v>
      </c>
      <c r="N147" s="17">
        <v>4.6500000000000004</v>
      </c>
      <c r="O147" s="18" t="s">
        <v>1460</v>
      </c>
      <c r="P147" s="14"/>
      <c r="Q147" s="14"/>
      <c r="R147" s="14"/>
      <c r="S147" s="14"/>
      <c r="T147" s="14"/>
      <c r="U147" s="14"/>
      <c r="V147" s="14"/>
      <c r="W147" s="14"/>
      <c r="X147" s="14"/>
      <c r="Y147" s="14"/>
      <c r="Z147" s="14"/>
      <c r="AB147" s="49"/>
    </row>
    <row r="148" spans="1:28" x14ac:dyDescent="0.25">
      <c r="A148" s="46" t="str">
        <f>HYPERLINK("Structures\MMV007617.png","MMV007617")</f>
        <v>MMV007617</v>
      </c>
      <c r="B148" s="45" t="s">
        <v>593</v>
      </c>
      <c r="C148" s="42" t="s">
        <v>594</v>
      </c>
      <c r="D148" s="18" t="s">
        <v>595</v>
      </c>
      <c r="E148" s="18">
        <v>335.4427</v>
      </c>
      <c r="F148" s="15">
        <v>0.3</v>
      </c>
      <c r="G148" s="18">
        <v>6</v>
      </c>
      <c r="H148" s="18">
        <v>2</v>
      </c>
      <c r="I148" s="18">
        <v>1</v>
      </c>
      <c r="J148" s="18">
        <v>46.92</v>
      </c>
      <c r="K148" s="18">
        <v>0</v>
      </c>
      <c r="L148" s="40">
        <v>3.71</v>
      </c>
      <c r="M148" s="17">
        <v>-4.78</v>
      </c>
      <c r="N148" s="17">
        <v>4.1100000000000003</v>
      </c>
      <c r="O148" s="18" t="s">
        <v>592</v>
      </c>
      <c r="P148" s="14"/>
      <c r="Q148" s="14"/>
      <c r="R148" s="14"/>
      <c r="S148" s="14"/>
      <c r="T148" s="14"/>
      <c r="U148" s="14"/>
      <c r="V148" s="14"/>
      <c r="W148" s="14"/>
      <c r="X148" s="14"/>
      <c r="Y148" s="14"/>
      <c r="Z148" s="14"/>
      <c r="AB148" s="49"/>
    </row>
    <row r="149" spans="1:28" x14ac:dyDescent="0.25">
      <c r="A149" s="46" t="str">
        <f>HYPERLINK("Structures\MMV007654.png","MMV007654")</f>
        <v>MMV007654</v>
      </c>
      <c r="B149" s="45" t="s">
        <v>1493</v>
      </c>
      <c r="C149" s="42" t="s">
        <v>1494</v>
      </c>
      <c r="D149" s="18" t="s">
        <v>1495</v>
      </c>
      <c r="E149" s="18">
        <v>308.44099999999997</v>
      </c>
      <c r="F149" s="15">
        <v>0.40476190476190477</v>
      </c>
      <c r="G149" s="18">
        <v>3</v>
      </c>
      <c r="H149" s="18">
        <v>2</v>
      </c>
      <c r="I149" s="18">
        <v>1</v>
      </c>
      <c r="J149" s="18">
        <v>24.92</v>
      </c>
      <c r="K149" s="18">
        <v>0</v>
      </c>
      <c r="L149" s="40">
        <v>6.84</v>
      </c>
      <c r="M149" s="17">
        <v>-5.57</v>
      </c>
      <c r="N149" s="17">
        <v>5.85</v>
      </c>
      <c r="O149" s="18" t="s">
        <v>1492</v>
      </c>
      <c r="P149" s="14"/>
      <c r="Q149" s="14"/>
      <c r="R149" s="14"/>
      <c r="S149" s="14"/>
      <c r="T149" s="14"/>
      <c r="U149" s="14"/>
      <c r="V149" s="14"/>
      <c r="W149" s="14"/>
      <c r="X149" s="14"/>
      <c r="Y149" s="14"/>
      <c r="Z149" s="14"/>
      <c r="AB149" s="49"/>
    </row>
    <row r="150" spans="1:28" x14ac:dyDescent="0.25">
      <c r="A150" s="46" t="str">
        <f>HYPERLINK("Structures\MMV007686.png","MMV007686")</f>
        <v>MMV007686</v>
      </c>
      <c r="B150" s="45" t="s">
        <v>269</v>
      </c>
      <c r="C150" s="42" t="s">
        <v>270</v>
      </c>
      <c r="D150" s="16" t="s">
        <v>271</v>
      </c>
      <c r="E150" s="18">
        <v>334.3852</v>
      </c>
      <c r="F150" s="15">
        <v>0.1276595744680851</v>
      </c>
      <c r="G150" s="16">
        <v>8</v>
      </c>
      <c r="H150" s="16">
        <v>2</v>
      </c>
      <c r="I150" s="16">
        <v>2</v>
      </c>
      <c r="J150" s="16">
        <v>67.430000000000007</v>
      </c>
      <c r="K150" s="16">
        <v>0</v>
      </c>
      <c r="L150" s="41">
        <v>3.5</v>
      </c>
      <c r="M150" s="17">
        <v>-4.4000000000000004</v>
      </c>
      <c r="N150" s="17">
        <v>3.335</v>
      </c>
      <c r="O150" s="18" t="s">
        <v>268</v>
      </c>
      <c r="P150" s="14"/>
      <c r="Q150" s="14"/>
      <c r="R150" s="14"/>
      <c r="S150" s="14"/>
      <c r="T150" s="14"/>
      <c r="U150" s="14"/>
      <c r="V150" s="14"/>
      <c r="W150" s="14"/>
      <c r="X150" s="14"/>
      <c r="Y150" s="14"/>
      <c r="Z150" s="14"/>
      <c r="AB150" s="49"/>
    </row>
    <row r="151" spans="1:28" x14ac:dyDescent="0.25">
      <c r="A151" s="46" t="str">
        <f>HYPERLINK("Structures\MMV007695.png","MMV007695")</f>
        <v>MMV007695</v>
      </c>
      <c r="B151" s="45" t="s">
        <v>117</v>
      </c>
      <c r="C151" s="42" t="s">
        <v>118</v>
      </c>
      <c r="D151" s="16" t="s">
        <v>119</v>
      </c>
      <c r="E151" s="18">
        <v>657.75239999999997</v>
      </c>
      <c r="F151" s="15">
        <v>0.35294117647058826</v>
      </c>
      <c r="G151" s="16">
        <v>7</v>
      </c>
      <c r="H151" s="16">
        <v>5</v>
      </c>
      <c r="I151" s="16">
        <v>0</v>
      </c>
      <c r="J151" s="16">
        <v>80.75</v>
      </c>
      <c r="K151" s="16">
        <v>0</v>
      </c>
      <c r="L151" s="41">
        <v>7.87</v>
      </c>
      <c r="M151" s="17">
        <v>-7.02</v>
      </c>
      <c r="N151" s="17">
        <v>6.6</v>
      </c>
      <c r="O151" s="18" t="s">
        <v>116</v>
      </c>
      <c r="P151" s="14"/>
      <c r="Q151" s="14"/>
      <c r="R151" s="14"/>
      <c r="S151" s="14"/>
      <c r="T151" s="14"/>
      <c r="U151" s="14"/>
      <c r="V151" s="14"/>
      <c r="W151" s="14"/>
      <c r="X151" s="14"/>
      <c r="Y151" s="14"/>
      <c r="Z151" s="14"/>
      <c r="AB151" s="49"/>
    </row>
    <row r="152" spans="1:28" x14ac:dyDescent="0.25">
      <c r="A152" s="46" t="str">
        <f>HYPERLINK("Structures\MMV007791.png","MMV007791")</f>
        <v>MMV007791</v>
      </c>
      <c r="B152" s="45" t="s">
        <v>919</v>
      </c>
      <c r="C152" s="42" t="s">
        <v>920</v>
      </c>
      <c r="D152" s="18" t="s">
        <v>921</v>
      </c>
      <c r="E152" s="18">
        <v>357.40359999999998</v>
      </c>
      <c r="F152" s="15">
        <v>0.22448979591836735</v>
      </c>
      <c r="G152" s="18">
        <v>6</v>
      </c>
      <c r="H152" s="18">
        <v>4</v>
      </c>
      <c r="I152" s="18">
        <v>1</v>
      </c>
      <c r="J152" s="18">
        <v>75.02</v>
      </c>
      <c r="K152" s="18">
        <v>0</v>
      </c>
      <c r="L152" s="40">
        <v>1.29</v>
      </c>
      <c r="M152" s="17">
        <v>-2.97</v>
      </c>
      <c r="N152" s="17">
        <v>2.0099999999999998</v>
      </c>
      <c r="O152" s="18" t="s">
        <v>918</v>
      </c>
      <c r="P152" s="14"/>
      <c r="Q152" s="14"/>
      <c r="R152" s="14"/>
      <c r="S152" s="14"/>
      <c r="T152" s="14"/>
      <c r="U152" s="14"/>
      <c r="V152" s="14"/>
      <c r="W152" s="14"/>
      <c r="X152" s="14"/>
      <c r="Y152" s="14"/>
      <c r="Z152" s="14"/>
      <c r="AB152" s="49"/>
    </row>
    <row r="153" spans="1:28" x14ac:dyDescent="0.25">
      <c r="A153" s="46" t="str">
        <f>HYPERLINK("Structures\MMV007808.png","MMV007808")</f>
        <v>MMV007808</v>
      </c>
      <c r="B153" s="45" t="s">
        <v>689</v>
      </c>
      <c r="C153" s="42" t="s">
        <v>690</v>
      </c>
      <c r="D153" s="18" t="s">
        <v>691</v>
      </c>
      <c r="E153" s="18">
        <v>274.31830000000002</v>
      </c>
      <c r="F153" s="15">
        <v>0.31578947368421051</v>
      </c>
      <c r="G153" s="18">
        <v>5</v>
      </c>
      <c r="H153" s="18">
        <v>6</v>
      </c>
      <c r="I153" s="18">
        <v>1</v>
      </c>
      <c r="J153" s="18">
        <v>69.16</v>
      </c>
      <c r="K153" s="18">
        <v>0</v>
      </c>
      <c r="L153" s="40">
        <v>4.26</v>
      </c>
      <c r="M153" s="17">
        <v>-3.74</v>
      </c>
      <c r="N153" s="17">
        <v>3.4950000000000001</v>
      </c>
      <c r="O153" s="18" t="s">
        <v>688</v>
      </c>
      <c r="P153" s="14"/>
      <c r="Q153" s="14"/>
      <c r="R153" s="14"/>
      <c r="S153" s="14"/>
      <c r="T153" s="14"/>
      <c r="U153" s="14"/>
      <c r="V153" s="14"/>
      <c r="W153" s="14"/>
      <c r="X153" s="14"/>
      <c r="Y153" s="14"/>
      <c r="Z153" s="14"/>
      <c r="AB153" s="49"/>
    </row>
    <row r="154" spans="1:28" x14ac:dyDescent="0.25">
      <c r="A154" s="46" t="str">
        <f>HYPERLINK("Structures\MMV007875.png","MMV007875")</f>
        <v>MMV007875</v>
      </c>
      <c r="B154" s="45" t="s">
        <v>852</v>
      </c>
      <c r="C154" s="42" t="s">
        <v>853</v>
      </c>
      <c r="D154" s="18" t="s">
        <v>854</v>
      </c>
      <c r="E154" s="18">
        <v>298.767</v>
      </c>
      <c r="F154" s="15">
        <v>0.44444444444444442</v>
      </c>
      <c r="G154" s="18">
        <v>3</v>
      </c>
      <c r="H154" s="18">
        <v>2</v>
      </c>
      <c r="I154" s="18">
        <v>2</v>
      </c>
      <c r="J154" s="18">
        <v>35.4</v>
      </c>
      <c r="K154" s="18">
        <v>1</v>
      </c>
      <c r="L154" s="40">
        <v>3.44</v>
      </c>
      <c r="M154" s="17">
        <v>-4.55</v>
      </c>
      <c r="N154" s="17">
        <v>4.9649999999999999</v>
      </c>
      <c r="O154" s="18" t="s">
        <v>851</v>
      </c>
      <c r="P154" s="14"/>
      <c r="Q154" s="14"/>
      <c r="R154" s="14"/>
      <c r="S154" s="14"/>
      <c r="T154" s="14"/>
      <c r="U154" s="14"/>
      <c r="V154" s="14"/>
      <c r="W154" s="14"/>
      <c r="X154" s="14"/>
      <c r="Y154" s="14"/>
      <c r="Z154" s="14"/>
      <c r="AB154" s="49"/>
    </row>
    <row r="155" spans="1:28" x14ac:dyDescent="0.25">
      <c r="A155" s="46" t="str">
        <f>HYPERLINK("Structures\MMV007881.png","MMV007881")</f>
        <v>MMV007881</v>
      </c>
      <c r="B155" s="45" t="s">
        <v>908</v>
      </c>
      <c r="C155" s="42" t="s">
        <v>909</v>
      </c>
      <c r="D155" s="18" t="s">
        <v>910</v>
      </c>
      <c r="E155" s="18">
        <v>378.48599999999999</v>
      </c>
      <c r="F155" s="15">
        <v>0.21153846153846154</v>
      </c>
      <c r="G155" s="18">
        <v>9</v>
      </c>
      <c r="H155" s="18">
        <v>3</v>
      </c>
      <c r="I155" s="18">
        <v>1</v>
      </c>
      <c r="J155" s="18">
        <v>79.62</v>
      </c>
      <c r="K155" s="18">
        <v>0</v>
      </c>
      <c r="L155" s="40">
        <v>3.83</v>
      </c>
      <c r="M155" s="17">
        <v>-4.2300000000000004</v>
      </c>
      <c r="N155" s="17">
        <v>3.665</v>
      </c>
      <c r="O155" s="18" t="s">
        <v>907</v>
      </c>
      <c r="P155" s="14"/>
      <c r="Q155" s="14"/>
      <c r="R155" s="14"/>
      <c r="S155" s="14"/>
      <c r="T155" s="14"/>
      <c r="U155" s="14"/>
      <c r="V155" s="14"/>
      <c r="W155" s="14"/>
      <c r="X155" s="14"/>
      <c r="Y155" s="14"/>
      <c r="Z155" s="14"/>
      <c r="AB155" s="49"/>
    </row>
    <row r="156" spans="1:28" x14ac:dyDescent="0.25">
      <c r="A156" s="46" t="str">
        <f>HYPERLINK("Structures\MMV007906.png","MMV007906")</f>
        <v>MMV007906</v>
      </c>
      <c r="B156" s="45" t="s">
        <v>753</v>
      </c>
      <c r="C156" s="42" t="s">
        <v>754</v>
      </c>
      <c r="D156" s="18" t="s">
        <v>755</v>
      </c>
      <c r="E156" s="18">
        <v>274.315</v>
      </c>
      <c r="F156" s="15">
        <v>0.28947368421052633</v>
      </c>
      <c r="G156" s="18">
        <v>6</v>
      </c>
      <c r="H156" s="18">
        <v>3</v>
      </c>
      <c r="I156" s="18">
        <v>1</v>
      </c>
      <c r="J156" s="18">
        <v>64.36</v>
      </c>
      <c r="K156" s="18">
        <v>0</v>
      </c>
      <c r="L156" s="40">
        <v>3.39</v>
      </c>
      <c r="M156" s="17">
        <v>-3.55</v>
      </c>
      <c r="N156" s="17">
        <v>3.2350000000000003</v>
      </c>
      <c r="O156" s="18" t="s">
        <v>752</v>
      </c>
      <c r="P156" s="14"/>
      <c r="Q156" s="14"/>
      <c r="R156" s="14"/>
      <c r="S156" s="14"/>
      <c r="T156" s="14"/>
      <c r="U156" s="14"/>
      <c r="V156" s="14"/>
      <c r="W156" s="14"/>
      <c r="X156" s="14"/>
      <c r="Y156" s="14"/>
      <c r="Z156" s="14"/>
      <c r="AB156" s="49"/>
    </row>
    <row r="157" spans="1:28" x14ac:dyDescent="0.25">
      <c r="A157" s="46" t="str">
        <f>HYPERLINK("Structures\MMV007907.png","MMV007907")</f>
        <v>MMV007907</v>
      </c>
      <c r="B157" s="45" t="s">
        <v>321</v>
      </c>
      <c r="C157" s="42" t="s">
        <v>322</v>
      </c>
      <c r="D157" s="18" t="s">
        <v>323</v>
      </c>
      <c r="E157" s="18">
        <v>267.34899999999999</v>
      </c>
      <c r="F157" s="15">
        <v>0.53125</v>
      </c>
      <c r="G157" s="18">
        <v>3</v>
      </c>
      <c r="H157" s="18">
        <v>3</v>
      </c>
      <c r="I157" s="18">
        <v>1</v>
      </c>
      <c r="J157" s="18">
        <v>37.81</v>
      </c>
      <c r="K157" s="18">
        <v>0</v>
      </c>
      <c r="L157" s="40">
        <v>4.47</v>
      </c>
      <c r="M157" s="17">
        <v>-4.5</v>
      </c>
      <c r="N157" s="17">
        <v>3.95</v>
      </c>
      <c r="O157" s="18" t="s">
        <v>320</v>
      </c>
      <c r="P157" s="14"/>
      <c r="Q157" s="14"/>
      <c r="R157" s="14"/>
      <c r="S157" s="14"/>
      <c r="T157" s="14"/>
      <c r="U157" s="14"/>
      <c r="V157" s="14"/>
      <c r="W157" s="14"/>
      <c r="X157" s="14"/>
      <c r="Y157" s="14"/>
      <c r="Z157" s="14"/>
      <c r="AB157" s="49"/>
    </row>
    <row r="158" spans="1:28" x14ac:dyDescent="0.25">
      <c r="A158" s="46" t="str">
        <f>HYPERLINK("Structures\MMV007977.png","MMV007977")</f>
        <v>MMV007977</v>
      </c>
      <c r="B158" s="45" t="s">
        <v>797</v>
      </c>
      <c r="C158" s="42" t="s">
        <v>798</v>
      </c>
      <c r="D158" s="18" t="s">
        <v>799</v>
      </c>
      <c r="E158" s="18">
        <v>283.709</v>
      </c>
      <c r="F158" s="15">
        <v>0.53333333333333333</v>
      </c>
      <c r="G158" s="18">
        <v>2</v>
      </c>
      <c r="H158" s="18">
        <v>2</v>
      </c>
      <c r="I158" s="18">
        <v>0</v>
      </c>
      <c r="J158" s="18">
        <v>38.659999999999997</v>
      </c>
      <c r="K158" s="18">
        <v>0</v>
      </c>
      <c r="L158" s="40">
        <v>3.79</v>
      </c>
      <c r="M158" s="17">
        <v>-5.48</v>
      </c>
      <c r="N158" s="17">
        <v>3.75</v>
      </c>
      <c r="O158" s="18" t="s">
        <v>796</v>
      </c>
      <c r="P158" s="14"/>
      <c r="Q158" s="14"/>
      <c r="R158" s="14"/>
      <c r="S158" s="14"/>
      <c r="T158" s="14"/>
      <c r="U158" s="14"/>
      <c r="V158" s="14"/>
      <c r="W158" s="14"/>
      <c r="X158" s="14"/>
      <c r="Y158" s="14"/>
      <c r="Z158" s="14"/>
      <c r="AB158" s="49"/>
    </row>
    <row r="159" spans="1:28" x14ac:dyDescent="0.25">
      <c r="A159" s="46" t="str">
        <f>HYPERLINK("Structures\MMV008127.png","MMV008127")</f>
        <v>MMV008127</v>
      </c>
      <c r="B159" s="45" t="s">
        <v>653</v>
      </c>
      <c r="C159" s="42" t="s">
        <v>654</v>
      </c>
      <c r="D159" s="18" t="s">
        <v>655</v>
      </c>
      <c r="E159" s="18">
        <v>331.41419999999999</v>
      </c>
      <c r="F159" s="15">
        <v>0.28260869565217389</v>
      </c>
      <c r="G159" s="18">
        <v>1</v>
      </c>
      <c r="H159" s="18">
        <v>3</v>
      </c>
      <c r="I159" s="18">
        <v>1</v>
      </c>
      <c r="J159" s="18">
        <v>48.77</v>
      </c>
      <c r="K159" s="18">
        <v>1</v>
      </c>
      <c r="L159" s="40">
        <v>2.56</v>
      </c>
      <c r="M159" s="17">
        <v>-3.63</v>
      </c>
      <c r="N159" s="17">
        <v>2.99</v>
      </c>
      <c r="O159" s="18" t="s">
        <v>652</v>
      </c>
      <c r="P159" s="14"/>
      <c r="Q159" s="14"/>
      <c r="R159" s="14"/>
      <c r="S159" s="14"/>
      <c r="T159" s="14"/>
      <c r="U159" s="14"/>
      <c r="V159" s="14"/>
      <c r="W159" s="14"/>
      <c r="X159" s="14"/>
      <c r="Y159" s="14"/>
      <c r="Z159" s="14"/>
      <c r="AB159" s="49"/>
    </row>
    <row r="160" spans="1:28" x14ac:dyDescent="0.25">
      <c r="A160" s="46" t="str">
        <f>HYPERLINK("Structures\MMV008149.png","MMV008149")</f>
        <v>MMV008149</v>
      </c>
      <c r="B160" s="45" t="s">
        <v>466</v>
      </c>
      <c r="C160" s="42" t="s">
        <v>467</v>
      </c>
      <c r="D160" s="18" t="s">
        <v>468</v>
      </c>
      <c r="E160" s="18">
        <v>376.42340000000002</v>
      </c>
      <c r="F160" s="15">
        <v>0.40816326530612246</v>
      </c>
      <c r="G160" s="18">
        <v>5</v>
      </c>
      <c r="H160" s="18">
        <v>1</v>
      </c>
      <c r="I160" s="18">
        <v>1</v>
      </c>
      <c r="J160" s="18">
        <v>47.17</v>
      </c>
      <c r="K160" s="18">
        <v>0</v>
      </c>
      <c r="L160" s="40">
        <v>4.7300000000000004</v>
      </c>
      <c r="M160" s="17">
        <v>-4.4000000000000004</v>
      </c>
      <c r="N160" s="17">
        <v>4.4749999999999996</v>
      </c>
      <c r="O160" s="18" t="s">
        <v>465</v>
      </c>
      <c r="P160" s="14"/>
      <c r="Q160" s="14"/>
      <c r="R160" s="14"/>
      <c r="S160" s="14"/>
      <c r="T160" s="14"/>
      <c r="U160" s="14"/>
      <c r="V160" s="14"/>
      <c r="W160" s="14"/>
      <c r="X160" s="14"/>
      <c r="Y160" s="14"/>
      <c r="Z160" s="14"/>
      <c r="AB160" s="49"/>
    </row>
    <row r="161" spans="1:28" x14ac:dyDescent="0.25">
      <c r="A161" s="46" t="str">
        <f>HYPERLINK("Structures\MMV008173.png","MMV008173")</f>
        <v>MMV008173</v>
      </c>
      <c r="B161" s="45" t="s">
        <v>1193</v>
      </c>
      <c r="C161" s="42" t="s">
        <v>1194</v>
      </c>
      <c r="D161" s="18" t="s">
        <v>1195</v>
      </c>
      <c r="E161" s="18">
        <v>480.57600000000002</v>
      </c>
      <c r="F161" s="15">
        <v>0.29032258064516131</v>
      </c>
      <c r="G161" s="18">
        <v>6</v>
      </c>
      <c r="H161" s="18">
        <v>5</v>
      </c>
      <c r="I161" s="18">
        <v>0</v>
      </c>
      <c r="J161" s="18">
        <v>76.150000000000006</v>
      </c>
      <c r="K161" s="18">
        <v>0</v>
      </c>
      <c r="L161" s="40">
        <v>5.2</v>
      </c>
      <c r="M161" s="17">
        <v>-5.96</v>
      </c>
      <c r="N161" s="17">
        <v>5.0449999999999999</v>
      </c>
      <c r="O161" s="18" t="s">
        <v>1192</v>
      </c>
      <c r="P161" s="14"/>
      <c r="Q161" s="14"/>
      <c r="R161" s="14"/>
      <c r="S161" s="14"/>
      <c r="T161" s="14"/>
      <c r="U161" s="14"/>
      <c r="V161" s="14"/>
      <c r="W161" s="14"/>
      <c r="X161" s="14"/>
      <c r="Y161" s="14"/>
      <c r="Z161" s="14"/>
      <c r="AB161" s="49"/>
    </row>
    <row r="162" spans="1:28" x14ac:dyDescent="0.25">
      <c r="A162" s="46" t="str">
        <f>HYPERLINK("Structures\MMV008212.png","MMV008212")</f>
        <v>MMV008212</v>
      </c>
      <c r="B162" s="45" t="s">
        <v>912</v>
      </c>
      <c r="C162" s="42" t="s">
        <v>913</v>
      </c>
      <c r="D162" s="18" t="s">
        <v>783</v>
      </c>
      <c r="E162" s="18">
        <v>280.3211</v>
      </c>
      <c r="F162" s="15">
        <v>0.43243243243243246</v>
      </c>
      <c r="G162" s="18">
        <v>3</v>
      </c>
      <c r="H162" s="18">
        <v>3</v>
      </c>
      <c r="I162" s="18">
        <v>3</v>
      </c>
      <c r="J162" s="18">
        <v>55.63</v>
      </c>
      <c r="K162" s="18">
        <v>1</v>
      </c>
      <c r="L162" s="40">
        <v>2.54</v>
      </c>
      <c r="M162" s="17">
        <v>-4.13</v>
      </c>
      <c r="N162" s="17">
        <v>3.835</v>
      </c>
      <c r="O162" s="18" t="s">
        <v>911</v>
      </c>
      <c r="P162" s="14"/>
      <c r="Q162" s="14"/>
      <c r="R162" s="14"/>
      <c r="S162" s="14"/>
      <c r="T162" s="14"/>
      <c r="U162" s="14"/>
      <c r="V162" s="14"/>
      <c r="W162" s="14"/>
      <c r="X162" s="14"/>
      <c r="Y162" s="14"/>
      <c r="Z162" s="14"/>
      <c r="AB162" s="49"/>
    </row>
    <row r="163" spans="1:28" x14ac:dyDescent="0.25">
      <c r="A163" s="46" t="str">
        <f>HYPERLINK("Structures\MMV008270.png","MMV008270")</f>
        <v>MMV008270</v>
      </c>
      <c r="B163" s="45" t="s">
        <v>757</v>
      </c>
      <c r="C163" s="42" t="s">
        <v>758</v>
      </c>
      <c r="D163" s="18" t="s">
        <v>759</v>
      </c>
      <c r="E163" s="18">
        <v>265.3098</v>
      </c>
      <c r="F163" s="15">
        <v>0.42857142857142855</v>
      </c>
      <c r="G163" s="18">
        <v>1</v>
      </c>
      <c r="H163" s="18">
        <v>3</v>
      </c>
      <c r="I163" s="18">
        <v>1</v>
      </c>
      <c r="J163" s="18">
        <v>50.42</v>
      </c>
      <c r="K163" s="18">
        <v>0</v>
      </c>
      <c r="L163" s="40">
        <v>2.11</v>
      </c>
      <c r="M163" s="17">
        <v>-3.4</v>
      </c>
      <c r="N163" s="17">
        <v>3.7800000000000002</v>
      </c>
      <c r="O163" s="18" t="s">
        <v>756</v>
      </c>
      <c r="P163" s="14"/>
      <c r="Q163" s="14"/>
      <c r="R163" s="14"/>
      <c r="S163" s="14"/>
      <c r="T163" s="14"/>
      <c r="U163" s="14"/>
      <c r="V163" s="14"/>
      <c r="W163" s="14"/>
      <c r="X163" s="14"/>
      <c r="Y163" s="14"/>
      <c r="Z163" s="14"/>
      <c r="AB163" s="49"/>
    </row>
    <row r="164" spans="1:28" x14ac:dyDescent="0.25">
      <c r="A164" s="46" t="str">
        <f>HYPERLINK("Structures\MMV008294.png","MMV008294")</f>
        <v>MMV008294</v>
      </c>
      <c r="B164" s="45" t="s">
        <v>29</v>
      </c>
      <c r="C164" s="42" t="s">
        <v>30</v>
      </c>
      <c r="D164" s="16" t="s">
        <v>31</v>
      </c>
      <c r="E164" s="18">
        <v>380.43700000000001</v>
      </c>
      <c r="F164" s="15">
        <v>0.30769230769230771</v>
      </c>
      <c r="G164" s="16">
        <v>7</v>
      </c>
      <c r="H164" s="16">
        <v>5</v>
      </c>
      <c r="I164" s="16">
        <v>1</v>
      </c>
      <c r="J164" s="16">
        <v>69.680000000000007</v>
      </c>
      <c r="K164" s="16">
        <v>0</v>
      </c>
      <c r="L164" s="41">
        <v>5.93</v>
      </c>
      <c r="M164" s="17">
        <v>-4.8499999999999996</v>
      </c>
      <c r="N164" s="17">
        <v>4.93</v>
      </c>
      <c r="O164" s="18" t="s">
        <v>28</v>
      </c>
      <c r="P164" s="14"/>
      <c r="Q164" s="14"/>
      <c r="R164" s="14"/>
      <c r="S164" s="14"/>
      <c r="T164" s="14"/>
      <c r="U164" s="14"/>
      <c r="V164" s="14"/>
      <c r="W164" s="14"/>
      <c r="X164" s="14"/>
      <c r="Y164" s="14"/>
      <c r="Z164" s="14"/>
      <c r="AB164" s="49"/>
    </row>
    <row r="165" spans="1:28" x14ac:dyDescent="0.25">
      <c r="A165" s="46" t="str">
        <f>HYPERLINK("Structures\MMV008416.png","MMV008416")</f>
        <v>MMV008416</v>
      </c>
      <c r="B165" s="45" t="s">
        <v>85</v>
      </c>
      <c r="C165" s="42" t="s">
        <v>86</v>
      </c>
      <c r="D165" s="16" t="s">
        <v>87</v>
      </c>
      <c r="E165" s="18">
        <v>228.33269999999999</v>
      </c>
      <c r="F165" s="15">
        <v>0.27027027027027029</v>
      </c>
      <c r="G165" s="16">
        <v>3</v>
      </c>
      <c r="H165" s="16">
        <v>1</v>
      </c>
      <c r="I165" s="16">
        <v>1</v>
      </c>
      <c r="J165" s="16">
        <v>28.83</v>
      </c>
      <c r="K165" s="16">
        <v>1</v>
      </c>
      <c r="L165" s="41">
        <v>0.39</v>
      </c>
      <c r="M165" s="17">
        <v>-3.38</v>
      </c>
      <c r="N165" s="17">
        <v>3.5199999999999996</v>
      </c>
      <c r="O165" s="18" t="s">
        <v>84</v>
      </c>
      <c r="P165" s="14"/>
      <c r="Q165" s="14"/>
      <c r="R165" s="14"/>
      <c r="S165" s="14"/>
      <c r="T165" s="14"/>
      <c r="U165" s="14"/>
      <c r="V165" s="14"/>
      <c r="W165" s="14"/>
      <c r="X165" s="14"/>
      <c r="Y165" s="14"/>
      <c r="Z165" s="14"/>
      <c r="AB165" s="49"/>
    </row>
    <row r="166" spans="1:28" x14ac:dyDescent="0.25">
      <c r="A166" s="46" t="str">
        <f>HYPERLINK("Structures\MMV008455.png","MMV008455")</f>
        <v>MMV008455</v>
      </c>
      <c r="B166" s="45" t="s">
        <v>1149</v>
      </c>
      <c r="C166" s="42" t="s">
        <v>1150</v>
      </c>
      <c r="D166" s="18" t="s">
        <v>1151</v>
      </c>
      <c r="E166" s="18">
        <v>484.58609999999999</v>
      </c>
      <c r="F166" s="15">
        <v>0.26470588235294118</v>
      </c>
      <c r="G166" s="18">
        <v>6</v>
      </c>
      <c r="H166" s="18">
        <v>4</v>
      </c>
      <c r="I166" s="18">
        <v>1</v>
      </c>
      <c r="J166" s="18">
        <v>67.87</v>
      </c>
      <c r="K166" s="18">
        <v>0</v>
      </c>
      <c r="L166" s="40">
        <v>5.39</v>
      </c>
      <c r="M166" s="17">
        <v>-5.66</v>
      </c>
      <c r="N166" s="17">
        <v>5.3650000000000002</v>
      </c>
      <c r="O166" s="18" t="s">
        <v>1148</v>
      </c>
      <c r="P166" s="14"/>
      <c r="Q166" s="14"/>
      <c r="R166" s="14"/>
      <c r="S166" s="14"/>
      <c r="T166" s="14"/>
      <c r="U166" s="14"/>
      <c r="V166" s="14"/>
      <c r="W166" s="14"/>
      <c r="X166" s="14"/>
      <c r="Y166" s="14"/>
      <c r="Z166" s="14"/>
      <c r="AB166" s="49"/>
    </row>
    <row r="167" spans="1:28" x14ac:dyDescent="0.25">
      <c r="A167" s="46" t="str">
        <f>HYPERLINK("Structures\MMV008474.png","MMV008474")</f>
        <v>MMV008474</v>
      </c>
      <c r="B167" s="45" t="s">
        <v>982</v>
      </c>
      <c r="C167" s="42" t="s">
        <v>983</v>
      </c>
      <c r="D167" s="18" t="s">
        <v>508</v>
      </c>
      <c r="E167" s="18">
        <v>405.48950000000002</v>
      </c>
      <c r="F167" s="15">
        <v>0.2807017543859649</v>
      </c>
      <c r="G167" s="18">
        <v>6</v>
      </c>
      <c r="H167" s="18">
        <v>5</v>
      </c>
      <c r="I167" s="18">
        <v>1</v>
      </c>
      <c r="J167" s="18">
        <v>56.15</v>
      </c>
      <c r="K167" s="18">
        <v>1</v>
      </c>
      <c r="L167" s="40">
        <v>3.13</v>
      </c>
      <c r="M167" s="17">
        <v>-3.58</v>
      </c>
      <c r="N167" s="17">
        <v>3.7050000000000001</v>
      </c>
      <c r="O167" s="18" t="s">
        <v>981</v>
      </c>
      <c r="P167" s="14"/>
      <c r="Q167" s="14"/>
      <c r="R167" s="14"/>
      <c r="S167" s="14"/>
      <c r="T167" s="14"/>
      <c r="U167" s="14"/>
      <c r="V167" s="14"/>
      <c r="W167" s="14"/>
      <c r="X167" s="14"/>
      <c r="Y167" s="14"/>
      <c r="Z167" s="14"/>
      <c r="AB167" s="49"/>
    </row>
    <row r="168" spans="1:28" x14ac:dyDescent="0.25">
      <c r="A168" s="46" t="str">
        <f>HYPERLINK("Structures\MMV008829.png","MMV008829")</f>
        <v>MMV008829</v>
      </c>
      <c r="B168" s="45" t="s">
        <v>1576</v>
      </c>
      <c r="C168" s="42" t="s">
        <v>1577</v>
      </c>
      <c r="D168" s="18" t="s">
        <v>1578</v>
      </c>
      <c r="E168" s="18">
        <v>393.4821</v>
      </c>
      <c r="F168" s="15">
        <v>0.25</v>
      </c>
      <c r="G168" s="18">
        <v>4</v>
      </c>
      <c r="H168" s="18">
        <v>5</v>
      </c>
      <c r="I168" s="18">
        <v>2</v>
      </c>
      <c r="J168" s="18">
        <v>88.86</v>
      </c>
      <c r="K168" s="18">
        <v>0</v>
      </c>
      <c r="L168" s="40">
        <v>2.5</v>
      </c>
      <c r="M168" s="17">
        <v>-3.56</v>
      </c>
      <c r="N168" s="17">
        <v>2.61</v>
      </c>
      <c r="O168" s="18" t="s">
        <v>1575</v>
      </c>
      <c r="P168" s="14"/>
      <c r="Q168" s="14"/>
      <c r="R168" s="14"/>
      <c r="S168" s="14"/>
      <c r="T168" s="14"/>
      <c r="U168" s="14"/>
      <c r="V168" s="14"/>
      <c r="W168" s="14"/>
      <c r="X168" s="14"/>
      <c r="Y168" s="14"/>
      <c r="Z168" s="14"/>
      <c r="AB168" s="49"/>
    </row>
    <row r="169" spans="1:28" x14ac:dyDescent="0.25">
      <c r="A169" s="46" t="str">
        <f>HYPERLINK("Structures\MMV008956.png","MMV008956")</f>
        <v>MMV008956</v>
      </c>
      <c r="B169" s="45" t="s">
        <v>281</v>
      </c>
      <c r="C169" s="42" t="s">
        <v>282</v>
      </c>
      <c r="D169" s="16" t="s">
        <v>283</v>
      </c>
      <c r="E169" s="18">
        <v>377.86200000000002</v>
      </c>
      <c r="F169" s="15">
        <v>0.24</v>
      </c>
      <c r="G169" s="16">
        <v>6</v>
      </c>
      <c r="H169" s="16">
        <v>4</v>
      </c>
      <c r="I169" s="16">
        <v>2</v>
      </c>
      <c r="J169" s="16">
        <v>64.53</v>
      </c>
      <c r="K169" s="16">
        <v>1</v>
      </c>
      <c r="L169" s="41">
        <v>3.49</v>
      </c>
      <c r="M169" s="17">
        <v>-4.46</v>
      </c>
      <c r="N169" s="17">
        <v>4.09</v>
      </c>
      <c r="O169" s="18" t="s">
        <v>280</v>
      </c>
      <c r="P169" s="14"/>
      <c r="Q169" s="14"/>
      <c r="R169" s="14"/>
      <c r="S169" s="14"/>
      <c r="T169" s="14"/>
      <c r="U169" s="14"/>
      <c r="V169" s="14"/>
      <c r="W169" s="14"/>
      <c r="X169" s="14"/>
      <c r="Y169" s="14"/>
      <c r="Z169" s="14"/>
      <c r="AB169" s="49"/>
    </row>
    <row r="170" spans="1:28" x14ac:dyDescent="0.25">
      <c r="A170" s="46" t="str">
        <f>HYPERLINK("Structures\MMV009015.png","MMV009015")</f>
        <v>MMV009015</v>
      </c>
      <c r="B170" s="45" t="s">
        <v>1572</v>
      </c>
      <c r="C170" s="42" t="s">
        <v>1573</v>
      </c>
      <c r="D170" s="18" t="s">
        <v>1574</v>
      </c>
      <c r="E170" s="18">
        <v>367.48129999999998</v>
      </c>
      <c r="F170" s="15">
        <v>0.21428571428571427</v>
      </c>
      <c r="G170" s="18">
        <v>9</v>
      </c>
      <c r="H170" s="18">
        <v>3</v>
      </c>
      <c r="I170" s="18">
        <v>2</v>
      </c>
      <c r="J170" s="18">
        <v>50.97</v>
      </c>
      <c r="K170" s="18">
        <v>1</v>
      </c>
      <c r="L170" s="40">
        <v>3.18</v>
      </c>
      <c r="M170" s="17">
        <v>-4.2</v>
      </c>
      <c r="N170" s="17">
        <v>3.42</v>
      </c>
      <c r="O170" s="18" t="s">
        <v>1571</v>
      </c>
      <c r="P170" s="14"/>
      <c r="Q170" s="14"/>
      <c r="R170" s="14"/>
      <c r="S170" s="14"/>
      <c r="T170" s="14"/>
      <c r="U170" s="14"/>
      <c r="V170" s="14"/>
      <c r="W170" s="14"/>
      <c r="X170" s="14"/>
      <c r="Y170" s="14"/>
      <c r="Z170" s="14"/>
      <c r="AB170" s="49"/>
    </row>
    <row r="171" spans="1:28" x14ac:dyDescent="0.25">
      <c r="A171" s="46" t="str">
        <f>HYPERLINK("Structures\MMV009060.png","MMV009060")</f>
        <v>MMV009060</v>
      </c>
      <c r="B171" s="45" t="s">
        <v>498</v>
      </c>
      <c r="C171" s="42" t="s">
        <v>499</v>
      </c>
      <c r="D171" s="18" t="s">
        <v>500</v>
      </c>
      <c r="E171" s="18">
        <v>274.38099999999997</v>
      </c>
      <c r="F171" s="15">
        <v>0.29729729729729731</v>
      </c>
      <c r="G171" s="18">
        <v>5</v>
      </c>
      <c r="H171" s="18">
        <v>2</v>
      </c>
      <c r="I171" s="18">
        <v>1</v>
      </c>
      <c r="J171" s="18">
        <v>32.340000000000003</v>
      </c>
      <c r="K171" s="18">
        <v>0</v>
      </c>
      <c r="L171" s="40">
        <v>3.8</v>
      </c>
      <c r="M171" s="17">
        <v>-3.86</v>
      </c>
      <c r="N171" s="17">
        <v>3.6850000000000001</v>
      </c>
      <c r="O171" s="18" t="s">
        <v>497</v>
      </c>
      <c r="P171" s="14"/>
      <c r="Q171" s="14"/>
      <c r="R171" s="14"/>
      <c r="S171" s="14"/>
      <c r="T171" s="14"/>
      <c r="U171" s="14"/>
      <c r="V171" s="14"/>
      <c r="W171" s="14"/>
      <c r="X171" s="14"/>
      <c r="Y171" s="14"/>
      <c r="Z171" s="14"/>
      <c r="AB171" s="49"/>
    </row>
    <row r="172" spans="1:28" x14ac:dyDescent="0.25">
      <c r="A172" s="46" t="str">
        <f>HYPERLINK("Structures\MMV009063.png","MMV009063")</f>
        <v>MMV009063</v>
      </c>
      <c r="B172" s="45" t="s">
        <v>217</v>
      </c>
      <c r="C172" s="42" t="s">
        <v>218</v>
      </c>
      <c r="D172" s="16" t="s">
        <v>219</v>
      </c>
      <c r="E172" s="18">
        <v>322.44389999999999</v>
      </c>
      <c r="F172" s="15">
        <v>0.26</v>
      </c>
      <c r="G172" s="16">
        <v>5</v>
      </c>
      <c r="H172" s="16">
        <v>1</v>
      </c>
      <c r="I172" s="16">
        <v>2</v>
      </c>
      <c r="J172" s="16">
        <v>41.77</v>
      </c>
      <c r="K172" s="16">
        <v>1</v>
      </c>
      <c r="L172" s="41">
        <v>1.45</v>
      </c>
      <c r="M172" s="17">
        <v>-4.74</v>
      </c>
      <c r="N172" s="17">
        <v>4.0350000000000001</v>
      </c>
      <c r="O172" s="18" t="s">
        <v>216</v>
      </c>
      <c r="P172" s="14"/>
      <c r="Q172" s="14"/>
      <c r="R172" s="14"/>
      <c r="S172" s="14"/>
      <c r="T172" s="14"/>
      <c r="U172" s="14"/>
      <c r="V172" s="14"/>
      <c r="W172" s="14"/>
      <c r="X172" s="14"/>
      <c r="Y172" s="14"/>
      <c r="Z172" s="14"/>
      <c r="AB172" s="49"/>
    </row>
    <row r="173" spans="1:28" x14ac:dyDescent="0.25">
      <c r="A173" s="46" t="str">
        <f>HYPERLINK("Structures\MMV009108.png","MMV009108")</f>
        <v>MMV009108</v>
      </c>
      <c r="B173" s="45" t="s">
        <v>745</v>
      </c>
      <c r="C173" s="42" t="s">
        <v>746</v>
      </c>
      <c r="D173" s="18" t="s">
        <v>747</v>
      </c>
      <c r="E173" s="18">
        <v>415.572</v>
      </c>
      <c r="F173" s="15">
        <v>0.32075471698113206</v>
      </c>
      <c r="G173" s="18">
        <v>6</v>
      </c>
      <c r="H173" s="18">
        <v>4</v>
      </c>
      <c r="I173" s="18">
        <v>1</v>
      </c>
      <c r="J173" s="18">
        <v>62.3</v>
      </c>
      <c r="K173" s="18">
        <v>0</v>
      </c>
      <c r="L173" s="40">
        <v>5.58</v>
      </c>
      <c r="M173" s="17">
        <v>-5.0999999999999996</v>
      </c>
      <c r="N173" s="17">
        <v>4.875</v>
      </c>
      <c r="O173" s="18" t="s">
        <v>744</v>
      </c>
      <c r="P173" s="14"/>
      <c r="Q173" s="14"/>
      <c r="R173" s="14"/>
      <c r="S173" s="14"/>
      <c r="T173" s="14"/>
      <c r="U173" s="14"/>
      <c r="V173" s="14"/>
      <c r="W173" s="14"/>
      <c r="X173" s="14"/>
      <c r="Y173" s="14"/>
      <c r="Z173" s="14"/>
      <c r="AB173" s="49"/>
    </row>
    <row r="174" spans="1:28" x14ac:dyDescent="0.25">
      <c r="A174" s="46" t="str">
        <f>HYPERLINK("Structures\MMV011099.png","MMV011099")</f>
        <v>MMV011099</v>
      </c>
      <c r="B174" s="45" t="s">
        <v>173</v>
      </c>
      <c r="C174" s="42" t="s">
        <v>174</v>
      </c>
      <c r="D174" s="16" t="s">
        <v>175</v>
      </c>
      <c r="E174" s="18">
        <v>275.30790000000002</v>
      </c>
      <c r="F174" s="15">
        <v>0.55882352941176472</v>
      </c>
      <c r="G174" s="16">
        <v>2</v>
      </c>
      <c r="H174" s="16">
        <v>4</v>
      </c>
      <c r="I174" s="16">
        <v>1</v>
      </c>
      <c r="J174" s="16">
        <v>55.11</v>
      </c>
      <c r="K174" s="16">
        <v>0</v>
      </c>
      <c r="L174" s="41">
        <v>2.86</v>
      </c>
      <c r="M174" s="17">
        <v>-4.1100000000000003</v>
      </c>
      <c r="N174" s="17">
        <v>3.3600000000000003</v>
      </c>
      <c r="O174" s="18" t="s">
        <v>172</v>
      </c>
      <c r="P174" s="14"/>
      <c r="Q174" s="14"/>
      <c r="R174" s="14"/>
      <c r="S174" s="14"/>
      <c r="T174" s="14"/>
      <c r="U174" s="14"/>
      <c r="V174" s="14"/>
      <c r="W174" s="14"/>
      <c r="X174" s="14"/>
      <c r="Y174" s="14"/>
      <c r="Z174" s="14"/>
      <c r="AB174" s="49"/>
    </row>
    <row r="175" spans="1:28" x14ac:dyDescent="0.25">
      <c r="A175" s="46" t="str">
        <f>HYPERLINK("Structures\MMV011259.png","MMV011259")</f>
        <v>MMV011259</v>
      </c>
      <c r="B175" s="45" t="s">
        <v>33</v>
      </c>
      <c r="C175" s="42" t="s">
        <v>34</v>
      </c>
      <c r="D175" s="16" t="s">
        <v>35</v>
      </c>
      <c r="E175" s="18">
        <v>321.30040000000002</v>
      </c>
      <c r="F175" s="15">
        <v>0.40540540540540543</v>
      </c>
      <c r="G175" s="16">
        <v>3</v>
      </c>
      <c r="H175" s="16">
        <v>4</v>
      </c>
      <c r="I175" s="16">
        <v>1</v>
      </c>
      <c r="J175" s="16">
        <v>55.11</v>
      </c>
      <c r="K175" s="16">
        <v>0</v>
      </c>
      <c r="L175" s="41">
        <v>4.4400000000000004</v>
      </c>
      <c r="M175" s="17">
        <v>-4.32</v>
      </c>
      <c r="N175" s="17">
        <v>4.0999999999999996</v>
      </c>
      <c r="O175" s="18" t="s">
        <v>32</v>
      </c>
      <c r="P175" s="14"/>
      <c r="Q175" s="14"/>
      <c r="R175" s="14"/>
      <c r="S175" s="14"/>
      <c r="T175" s="14"/>
      <c r="U175" s="14"/>
      <c r="V175" s="14"/>
      <c r="W175" s="14"/>
      <c r="X175" s="14"/>
      <c r="Y175" s="14"/>
      <c r="Z175" s="14"/>
      <c r="AB175" s="49"/>
    </row>
    <row r="176" spans="1:28" x14ac:dyDescent="0.25">
      <c r="A176" s="46" t="str">
        <f>HYPERLINK("Structures\MMV011436.png","MMV011436")</f>
        <v>MMV011436</v>
      </c>
      <c r="B176" s="45" t="s">
        <v>1425</v>
      </c>
      <c r="C176" s="42" t="s">
        <v>1426</v>
      </c>
      <c r="D176" s="18" t="s">
        <v>1427</v>
      </c>
      <c r="E176" s="18">
        <v>579.10299999999995</v>
      </c>
      <c r="F176" s="15">
        <v>0.32432432432432434</v>
      </c>
      <c r="G176" s="18">
        <v>4</v>
      </c>
      <c r="H176" s="18">
        <v>2</v>
      </c>
      <c r="I176" s="18">
        <v>2</v>
      </c>
      <c r="J176" s="18">
        <v>54.51</v>
      </c>
      <c r="K176" s="18">
        <v>1</v>
      </c>
      <c r="L176" s="40">
        <v>8.2200000000000006</v>
      </c>
      <c r="M176" s="17">
        <v>-6.82</v>
      </c>
      <c r="N176" s="17">
        <v>7.7050000000000001</v>
      </c>
      <c r="O176" s="18" t="s">
        <v>1424</v>
      </c>
      <c r="P176" s="14"/>
      <c r="Q176" s="14"/>
      <c r="R176" s="14"/>
      <c r="S176" s="14"/>
      <c r="T176" s="14"/>
      <c r="U176" s="14"/>
      <c r="V176" s="14"/>
      <c r="W176" s="14"/>
      <c r="X176" s="14"/>
      <c r="Y176" s="14"/>
      <c r="Z176" s="14"/>
      <c r="AB176" s="49"/>
    </row>
    <row r="177" spans="1:28" x14ac:dyDescent="0.25">
      <c r="A177" s="46" t="str">
        <f>HYPERLINK("Structures\MMV011438.png","MMV011438")</f>
        <v>MMV011438</v>
      </c>
      <c r="B177" s="45" t="s">
        <v>1544</v>
      </c>
      <c r="C177" s="42" t="s">
        <v>1545</v>
      </c>
      <c r="D177" s="18" t="s">
        <v>1546</v>
      </c>
      <c r="E177" s="18">
        <v>546.58759999999995</v>
      </c>
      <c r="F177" s="15">
        <v>0.35294117647058826</v>
      </c>
      <c r="G177" s="18">
        <v>5</v>
      </c>
      <c r="H177" s="18">
        <v>3</v>
      </c>
      <c r="I177" s="18">
        <v>2</v>
      </c>
      <c r="J177" s="18">
        <v>80.81</v>
      </c>
      <c r="K177" s="18">
        <v>1</v>
      </c>
      <c r="L177" s="40">
        <v>6.05</v>
      </c>
      <c r="M177" s="17">
        <v>-5.78</v>
      </c>
      <c r="N177" s="17">
        <v>5.37</v>
      </c>
      <c r="O177" s="18" t="s">
        <v>1543</v>
      </c>
      <c r="P177" s="14"/>
      <c r="Q177" s="14"/>
      <c r="R177" s="14"/>
      <c r="S177" s="14"/>
      <c r="T177" s="14"/>
      <c r="U177" s="14"/>
      <c r="V177" s="14"/>
      <c r="W177" s="14"/>
      <c r="X177" s="14"/>
      <c r="Y177" s="14"/>
      <c r="Z177" s="14"/>
      <c r="AB177" s="49"/>
    </row>
    <row r="178" spans="1:28" x14ac:dyDescent="0.25">
      <c r="A178" s="46" t="str">
        <f>HYPERLINK("Structures\MMV011522.png","MMV011522")</f>
        <v>MMV011522</v>
      </c>
      <c r="B178" s="45" t="s">
        <v>1556</v>
      </c>
      <c r="C178" s="42" t="s">
        <v>1557</v>
      </c>
      <c r="D178" s="18" t="s">
        <v>1558</v>
      </c>
      <c r="E178" s="18">
        <v>284.74400000000003</v>
      </c>
      <c r="F178" s="15">
        <v>0.48484848484848486</v>
      </c>
      <c r="G178" s="18">
        <v>2</v>
      </c>
      <c r="H178" s="18">
        <v>4</v>
      </c>
      <c r="I178" s="18">
        <v>2</v>
      </c>
      <c r="J178" s="18">
        <v>63.83</v>
      </c>
      <c r="K178" s="18">
        <v>0</v>
      </c>
      <c r="L178" s="40">
        <v>4.42</v>
      </c>
      <c r="M178" s="17">
        <v>-4.18</v>
      </c>
      <c r="N178" s="17">
        <v>4.0750000000000002</v>
      </c>
      <c r="O178" s="18" t="s">
        <v>1555</v>
      </c>
      <c r="P178" s="14"/>
      <c r="Q178" s="14"/>
      <c r="R178" s="14"/>
      <c r="S178" s="14"/>
      <c r="T178" s="14"/>
      <c r="U178" s="14"/>
      <c r="V178" s="14"/>
      <c r="W178" s="14"/>
      <c r="X178" s="14"/>
      <c r="Y178" s="14"/>
      <c r="Z178" s="14"/>
      <c r="AB178" s="49"/>
    </row>
    <row r="179" spans="1:28" x14ac:dyDescent="0.25">
      <c r="A179" s="46" t="str">
        <f>HYPERLINK("Structures\MMV011567.png","MMV011567")</f>
        <v>MMV011567</v>
      </c>
      <c r="B179" s="45" t="s">
        <v>317</v>
      </c>
      <c r="C179" s="42" t="s">
        <v>318</v>
      </c>
      <c r="D179" s="18" t="s">
        <v>319</v>
      </c>
      <c r="E179" s="18">
        <v>389.79</v>
      </c>
      <c r="F179" s="15">
        <v>0.39534883720930231</v>
      </c>
      <c r="G179" s="18">
        <v>6</v>
      </c>
      <c r="H179" s="18">
        <v>6</v>
      </c>
      <c r="I179" s="18">
        <v>1</v>
      </c>
      <c r="J179" s="18">
        <v>95.71</v>
      </c>
      <c r="K179" s="18">
        <v>0</v>
      </c>
      <c r="L179" s="40">
        <v>3.41</v>
      </c>
      <c r="M179" s="17">
        <v>-3.64</v>
      </c>
      <c r="N179" s="17">
        <v>3.45</v>
      </c>
      <c r="O179" s="18" t="s">
        <v>316</v>
      </c>
      <c r="P179" s="14"/>
      <c r="Q179" s="14"/>
      <c r="R179" s="14"/>
      <c r="S179" s="14"/>
      <c r="T179" s="14"/>
      <c r="U179" s="14"/>
      <c r="V179" s="14"/>
      <c r="W179" s="14"/>
      <c r="X179" s="14"/>
      <c r="Y179" s="14"/>
      <c r="Z179" s="14"/>
      <c r="AB179" s="49"/>
    </row>
    <row r="180" spans="1:28" x14ac:dyDescent="0.25">
      <c r="A180" s="46" t="str">
        <f>HYPERLINK("Structures\MMV011576.png","MMV011576")</f>
        <v>MMV011576</v>
      </c>
      <c r="B180" s="45" t="s">
        <v>864</v>
      </c>
      <c r="C180" s="42" t="s">
        <v>865</v>
      </c>
      <c r="D180" s="18" t="s">
        <v>866</v>
      </c>
      <c r="E180" s="18">
        <v>445.51029999999997</v>
      </c>
      <c r="F180" s="15">
        <v>0.25</v>
      </c>
      <c r="G180" s="18">
        <v>6</v>
      </c>
      <c r="H180" s="18">
        <v>3</v>
      </c>
      <c r="I180" s="18">
        <v>1</v>
      </c>
      <c r="J180" s="18">
        <v>82.71</v>
      </c>
      <c r="K180" s="18">
        <v>0</v>
      </c>
      <c r="L180" s="40">
        <v>2.6</v>
      </c>
      <c r="M180" s="17">
        <v>-3.86</v>
      </c>
      <c r="N180" s="17">
        <v>3.2749999999999999</v>
      </c>
      <c r="O180" s="18" t="s">
        <v>863</v>
      </c>
      <c r="P180" s="14"/>
      <c r="Q180" s="14"/>
      <c r="R180" s="14"/>
      <c r="S180" s="14"/>
      <c r="T180" s="14"/>
      <c r="U180" s="14"/>
      <c r="V180" s="14"/>
      <c r="W180" s="14"/>
      <c r="X180" s="14"/>
      <c r="Y180" s="14"/>
      <c r="Z180" s="14"/>
      <c r="AB180" s="49"/>
    </row>
    <row r="181" spans="1:28" x14ac:dyDescent="0.25">
      <c r="A181" s="46" t="str">
        <f>HYPERLINK("Structures\MMV011832.png","MMV011832")</f>
        <v>MMV011832</v>
      </c>
      <c r="B181" s="45" t="s">
        <v>1497</v>
      </c>
      <c r="C181" s="42" t="s">
        <v>1498</v>
      </c>
      <c r="D181" s="18" t="s">
        <v>1499</v>
      </c>
      <c r="E181" s="18">
        <v>289.33120000000002</v>
      </c>
      <c r="F181" s="15">
        <v>0.51351351351351349</v>
      </c>
      <c r="G181" s="18">
        <v>3</v>
      </c>
      <c r="H181" s="18">
        <v>3</v>
      </c>
      <c r="I181" s="18">
        <v>3</v>
      </c>
      <c r="J181" s="18">
        <v>60.94</v>
      </c>
      <c r="K181" s="18">
        <v>0</v>
      </c>
      <c r="L181" s="40">
        <v>3.69</v>
      </c>
      <c r="M181" s="17">
        <v>-4.4000000000000004</v>
      </c>
      <c r="N181" s="17">
        <v>4.0600000000000005</v>
      </c>
      <c r="O181" s="18" t="s">
        <v>1496</v>
      </c>
      <c r="P181" s="14"/>
      <c r="Q181" s="14"/>
      <c r="R181" s="14"/>
      <c r="S181" s="14"/>
      <c r="T181" s="14"/>
      <c r="U181" s="14"/>
      <c r="V181" s="14"/>
      <c r="W181" s="14"/>
      <c r="X181" s="14"/>
      <c r="Y181" s="14"/>
      <c r="Z181" s="14"/>
      <c r="AB181" s="49"/>
    </row>
    <row r="182" spans="1:28" x14ac:dyDescent="0.25">
      <c r="A182" s="46" t="str">
        <f>HYPERLINK("Structures\MMV011895.png","MMV011895")</f>
        <v>MMV011895</v>
      </c>
      <c r="B182" s="45" t="s">
        <v>1580</v>
      </c>
      <c r="C182" s="42" t="s">
        <v>1581</v>
      </c>
      <c r="D182" s="18" t="s">
        <v>1582</v>
      </c>
      <c r="E182" s="18">
        <v>524.572</v>
      </c>
      <c r="F182" s="15">
        <v>0.5625</v>
      </c>
      <c r="G182" s="18">
        <v>6</v>
      </c>
      <c r="H182" s="18">
        <v>4</v>
      </c>
      <c r="I182" s="18">
        <v>4</v>
      </c>
      <c r="J182" s="18">
        <v>127.86</v>
      </c>
      <c r="K182" s="18">
        <v>0</v>
      </c>
      <c r="L182" s="40">
        <v>5.93</v>
      </c>
      <c r="M182" s="17">
        <v>-6.04</v>
      </c>
      <c r="N182" s="17">
        <v>6.21</v>
      </c>
      <c r="O182" s="18" t="s">
        <v>1579</v>
      </c>
      <c r="P182" s="14"/>
      <c r="Q182" s="14"/>
      <c r="R182" s="14"/>
      <c r="S182" s="14"/>
      <c r="T182" s="14"/>
      <c r="U182" s="14"/>
      <c r="V182" s="14"/>
      <c r="W182" s="14"/>
      <c r="X182" s="14"/>
      <c r="Y182" s="14"/>
      <c r="Z182" s="14"/>
      <c r="AB182" s="49"/>
    </row>
    <row r="183" spans="1:28" x14ac:dyDescent="0.25">
      <c r="A183" s="46" t="str">
        <f>HYPERLINK("Structures\MMV011944.png","MMV011944")</f>
        <v>MMV011944</v>
      </c>
      <c r="B183" s="45" t="s">
        <v>554</v>
      </c>
      <c r="C183" s="42" t="s">
        <v>555</v>
      </c>
      <c r="D183" s="18" t="s">
        <v>556</v>
      </c>
      <c r="E183" s="18">
        <v>310.35039999999998</v>
      </c>
      <c r="F183" s="15">
        <v>0.3902439024390244</v>
      </c>
      <c r="G183" s="18">
        <v>6</v>
      </c>
      <c r="H183" s="18">
        <v>6</v>
      </c>
      <c r="I183" s="18">
        <v>3</v>
      </c>
      <c r="J183" s="18">
        <v>79.3</v>
      </c>
      <c r="K183" s="18">
        <v>0</v>
      </c>
      <c r="L183" s="40">
        <v>2.76</v>
      </c>
      <c r="M183" s="17">
        <v>-3.86</v>
      </c>
      <c r="N183" s="17">
        <v>2.9750000000000001</v>
      </c>
      <c r="O183" s="18" t="s">
        <v>553</v>
      </c>
      <c r="P183" s="14"/>
      <c r="Q183" s="14"/>
      <c r="R183" s="14"/>
      <c r="S183" s="14"/>
      <c r="T183" s="14"/>
      <c r="U183" s="14"/>
      <c r="V183" s="14"/>
      <c r="W183" s="14"/>
      <c r="X183" s="14"/>
      <c r="Y183" s="14"/>
      <c r="Z183" s="14"/>
      <c r="AB183" s="49"/>
    </row>
    <row r="184" spans="1:28" x14ac:dyDescent="0.25">
      <c r="A184" s="46" t="str">
        <f>HYPERLINK("Structures\MMV018984.png","MMV018984")</f>
        <v>MMV018984</v>
      </c>
      <c r="B184" s="45" t="s">
        <v>785</v>
      </c>
      <c r="C184" s="42" t="s">
        <v>786</v>
      </c>
      <c r="D184" s="18" t="s">
        <v>787</v>
      </c>
      <c r="E184" s="18">
        <v>278.30529999999999</v>
      </c>
      <c r="F184" s="15">
        <v>0.48571428571428571</v>
      </c>
      <c r="G184" s="18">
        <v>3</v>
      </c>
      <c r="H184" s="18">
        <v>2</v>
      </c>
      <c r="I184" s="18">
        <v>1</v>
      </c>
      <c r="J184" s="18">
        <v>55.13</v>
      </c>
      <c r="K184" s="18">
        <v>0</v>
      </c>
      <c r="L184" s="40">
        <v>3.87</v>
      </c>
      <c r="M184" s="17">
        <v>-3.95</v>
      </c>
      <c r="N184" s="17">
        <v>3.62</v>
      </c>
      <c r="O184" s="18" t="s">
        <v>784</v>
      </c>
      <c r="P184" s="14"/>
      <c r="Q184" s="14"/>
      <c r="R184" s="14"/>
      <c r="S184" s="14"/>
      <c r="T184" s="14"/>
      <c r="U184" s="14"/>
      <c r="V184" s="14"/>
      <c r="W184" s="14"/>
      <c r="X184" s="14"/>
      <c r="Y184" s="14"/>
      <c r="Z184" s="14"/>
      <c r="AB184" s="49"/>
    </row>
    <row r="185" spans="1:28" x14ac:dyDescent="0.25">
      <c r="A185" s="46" t="str">
        <f>HYPERLINK("Structures\MMV019064.png","MMV019064")</f>
        <v>MMV019064</v>
      </c>
      <c r="B185" s="45" t="s">
        <v>550</v>
      </c>
      <c r="C185" s="42" t="s">
        <v>551</v>
      </c>
      <c r="D185" s="18" t="s">
        <v>552</v>
      </c>
      <c r="E185" s="18">
        <v>493.596</v>
      </c>
      <c r="F185" s="15">
        <v>0.31746031746031744</v>
      </c>
      <c r="G185" s="18">
        <v>7</v>
      </c>
      <c r="H185" s="18">
        <v>5</v>
      </c>
      <c r="I185" s="18">
        <v>1</v>
      </c>
      <c r="J185" s="18">
        <v>62.63</v>
      </c>
      <c r="K185" s="18">
        <v>0</v>
      </c>
      <c r="L185" s="40">
        <v>4.5199999999999996</v>
      </c>
      <c r="M185" s="17">
        <v>-4.42</v>
      </c>
      <c r="N185" s="17">
        <v>4.4399999999999995</v>
      </c>
      <c r="O185" s="18" t="s">
        <v>549</v>
      </c>
      <c r="P185" s="14"/>
      <c r="Q185" s="14"/>
      <c r="R185" s="14"/>
      <c r="S185" s="14"/>
      <c r="T185" s="14"/>
      <c r="U185" s="14"/>
      <c r="V185" s="14"/>
      <c r="W185" s="14"/>
      <c r="X185" s="14"/>
      <c r="Y185" s="14"/>
      <c r="Z185" s="14"/>
      <c r="AB185" s="49"/>
    </row>
    <row r="186" spans="1:28" x14ac:dyDescent="0.25">
      <c r="A186" s="46" t="str">
        <f>HYPERLINK("Structures\MMV019066.png","MMV019066")</f>
        <v>MMV019066</v>
      </c>
      <c r="B186" s="45" t="s">
        <v>13</v>
      </c>
      <c r="C186" s="42" t="s">
        <v>14</v>
      </c>
      <c r="D186" s="16" t="s">
        <v>15</v>
      </c>
      <c r="E186" s="16">
        <v>359.4</v>
      </c>
      <c r="F186" s="15">
        <v>0.35714285714285715</v>
      </c>
      <c r="G186" s="16">
        <v>6</v>
      </c>
      <c r="H186" s="16">
        <v>4</v>
      </c>
      <c r="I186" s="16">
        <v>2</v>
      </c>
      <c r="J186" s="16">
        <v>87.74</v>
      </c>
      <c r="K186" s="16">
        <v>0</v>
      </c>
      <c r="L186" s="41">
        <v>2.23</v>
      </c>
      <c r="M186" s="17">
        <v>-4.25</v>
      </c>
      <c r="N186" s="17">
        <v>1.625</v>
      </c>
      <c r="O186" s="18" t="s">
        <v>12</v>
      </c>
      <c r="P186" s="14"/>
      <c r="Q186" s="14"/>
      <c r="R186" s="14"/>
      <c r="S186" s="14"/>
      <c r="T186" s="14"/>
      <c r="U186" s="14"/>
      <c r="V186" s="14"/>
      <c r="W186" s="14"/>
      <c r="X186" s="14"/>
      <c r="Y186" s="14"/>
      <c r="Z186" s="14"/>
      <c r="AB186" s="49"/>
    </row>
    <row r="187" spans="1:28" x14ac:dyDescent="0.25">
      <c r="A187" s="46" t="str">
        <f>HYPERLINK("Structures\MMV019074.png","MMV019074")</f>
        <v>MMV019074</v>
      </c>
      <c r="B187" s="45" t="s">
        <v>470</v>
      </c>
      <c r="C187" s="42" t="s">
        <v>471</v>
      </c>
      <c r="D187" s="18" t="s">
        <v>472</v>
      </c>
      <c r="E187" s="18">
        <v>434.53070000000002</v>
      </c>
      <c r="F187" s="15">
        <v>0.25806451612903225</v>
      </c>
      <c r="G187" s="18">
        <v>6</v>
      </c>
      <c r="H187" s="18">
        <v>5</v>
      </c>
      <c r="I187" s="18">
        <v>2</v>
      </c>
      <c r="J187" s="18">
        <v>68.13</v>
      </c>
      <c r="K187" s="18">
        <v>1</v>
      </c>
      <c r="L187" s="40">
        <v>3.64</v>
      </c>
      <c r="M187" s="17">
        <v>-4.05</v>
      </c>
      <c r="N187" s="17">
        <v>3.9000000000000004</v>
      </c>
      <c r="O187" s="18" t="s">
        <v>469</v>
      </c>
      <c r="P187" s="14"/>
      <c r="Q187" s="14"/>
      <c r="R187" s="14"/>
      <c r="S187" s="14"/>
      <c r="T187" s="14"/>
      <c r="U187" s="14"/>
      <c r="V187" s="14"/>
      <c r="W187" s="14"/>
      <c r="X187" s="14"/>
      <c r="Y187" s="14"/>
      <c r="Z187" s="14"/>
      <c r="AB187" s="49"/>
    </row>
    <row r="188" spans="1:28" x14ac:dyDescent="0.25">
      <c r="A188" s="46" t="str">
        <f>HYPERLINK("Structures\MMV019110.png","MMV019110")</f>
        <v>MMV019110</v>
      </c>
      <c r="B188" s="45" t="s">
        <v>49</v>
      </c>
      <c r="C188" s="42" t="s">
        <v>50</v>
      </c>
      <c r="D188" s="16" t="s">
        <v>51</v>
      </c>
      <c r="E188" s="18">
        <v>250.29849999999999</v>
      </c>
      <c r="F188" s="15">
        <v>0.48484848484848486</v>
      </c>
      <c r="G188" s="16">
        <v>2</v>
      </c>
      <c r="H188" s="16">
        <v>4</v>
      </c>
      <c r="I188" s="16">
        <v>2</v>
      </c>
      <c r="J188" s="16">
        <v>63.83</v>
      </c>
      <c r="K188" s="16">
        <v>0</v>
      </c>
      <c r="L188" s="41">
        <v>3.82</v>
      </c>
      <c r="M188" s="17">
        <v>-3.52</v>
      </c>
      <c r="N188" s="17">
        <v>3.4699999999999998</v>
      </c>
      <c r="O188" s="18" t="s">
        <v>48</v>
      </c>
      <c r="P188" s="14"/>
      <c r="Q188" s="14"/>
      <c r="R188" s="14"/>
      <c r="S188" s="14"/>
      <c r="T188" s="14"/>
      <c r="U188" s="14"/>
      <c r="V188" s="14"/>
      <c r="W188" s="14"/>
      <c r="X188" s="14"/>
      <c r="Y188" s="14"/>
      <c r="Z188" s="14"/>
      <c r="AB188" s="49"/>
    </row>
    <row r="189" spans="1:28" x14ac:dyDescent="0.25">
      <c r="A189" s="46" t="str">
        <f>HYPERLINK("Structures\MMV019124.png","MMV019124")</f>
        <v>MMV019124</v>
      </c>
      <c r="B189" s="45" t="s">
        <v>681</v>
      </c>
      <c r="C189" s="42" t="s">
        <v>682</v>
      </c>
      <c r="D189" s="18" t="s">
        <v>683</v>
      </c>
      <c r="E189" s="18">
        <v>373.40460000000002</v>
      </c>
      <c r="F189" s="15">
        <v>0.44680851063829785</v>
      </c>
      <c r="G189" s="18">
        <v>5</v>
      </c>
      <c r="H189" s="18">
        <v>4</v>
      </c>
      <c r="I189" s="18">
        <v>2</v>
      </c>
      <c r="J189" s="18">
        <v>76.239999999999995</v>
      </c>
      <c r="K189" s="18">
        <v>0</v>
      </c>
      <c r="L189" s="40">
        <v>4.0599999999999996</v>
      </c>
      <c r="M189" s="17">
        <v>-4.7699999999999996</v>
      </c>
      <c r="N189" s="17">
        <v>4</v>
      </c>
      <c r="O189" s="18" t="s">
        <v>680</v>
      </c>
      <c r="P189" s="14"/>
      <c r="Q189" s="14"/>
      <c r="R189" s="14"/>
      <c r="S189" s="14"/>
      <c r="T189" s="14"/>
      <c r="U189" s="14"/>
      <c r="V189" s="14"/>
      <c r="W189" s="14"/>
      <c r="X189" s="14"/>
      <c r="Y189" s="14"/>
      <c r="Z189" s="14"/>
      <c r="AB189" s="49"/>
    </row>
    <row r="190" spans="1:28" x14ac:dyDescent="0.25">
      <c r="A190" s="46" t="str">
        <f>HYPERLINK("Structures\MMV019127.png","MMV019127")</f>
        <v>MMV019127</v>
      </c>
      <c r="B190" s="45" t="s">
        <v>761</v>
      </c>
      <c r="C190" s="42" t="s">
        <v>762</v>
      </c>
      <c r="D190" s="18" t="s">
        <v>763</v>
      </c>
      <c r="E190" s="18">
        <v>403.35599999999999</v>
      </c>
      <c r="F190" s="15">
        <v>0.23076923076923078</v>
      </c>
      <c r="G190" s="18">
        <v>6</v>
      </c>
      <c r="H190" s="18">
        <v>2</v>
      </c>
      <c r="I190" s="18">
        <v>2</v>
      </c>
      <c r="J190" s="18">
        <v>27.91</v>
      </c>
      <c r="K190" s="18">
        <v>1</v>
      </c>
      <c r="L190" s="40">
        <v>2.29</v>
      </c>
      <c r="M190" s="17">
        <v>-4.53</v>
      </c>
      <c r="N190" s="17">
        <v>4.42</v>
      </c>
      <c r="O190" s="18" t="s">
        <v>760</v>
      </c>
      <c r="P190" s="14"/>
      <c r="Q190" s="14"/>
      <c r="R190" s="14"/>
      <c r="S190" s="14"/>
      <c r="T190" s="14"/>
      <c r="U190" s="14"/>
      <c r="V190" s="14"/>
      <c r="W190" s="14"/>
      <c r="X190" s="14"/>
      <c r="Y190" s="14"/>
      <c r="Z190" s="14"/>
      <c r="AB190" s="49"/>
    </row>
    <row r="191" spans="1:28" x14ac:dyDescent="0.25">
      <c r="A191" s="46" t="str">
        <f>HYPERLINK("Structures\MMV019199.png","MMV019199")</f>
        <v>MMV019199</v>
      </c>
      <c r="B191" s="45" t="s">
        <v>1397</v>
      </c>
      <c r="C191" s="42" t="s">
        <v>1398</v>
      </c>
      <c r="D191" s="18" t="s">
        <v>1399</v>
      </c>
      <c r="E191" s="18">
        <v>266.29790000000003</v>
      </c>
      <c r="F191" s="15">
        <v>0.47058823529411764</v>
      </c>
      <c r="G191" s="18">
        <v>3</v>
      </c>
      <c r="H191" s="18">
        <v>5</v>
      </c>
      <c r="I191" s="18">
        <v>2</v>
      </c>
      <c r="J191" s="18">
        <v>73.06</v>
      </c>
      <c r="K191" s="18">
        <v>0</v>
      </c>
      <c r="L191" s="40">
        <v>3.14</v>
      </c>
      <c r="M191" s="17">
        <v>-3.35</v>
      </c>
      <c r="N191" s="17">
        <v>3.13</v>
      </c>
      <c r="O191" s="18" t="s">
        <v>1396</v>
      </c>
      <c r="P191" s="14"/>
      <c r="Q191" s="14"/>
      <c r="R191" s="14"/>
      <c r="S191" s="14"/>
      <c r="T191" s="14"/>
      <c r="U191" s="14"/>
      <c r="V191" s="14"/>
      <c r="W191" s="14"/>
      <c r="X191" s="14"/>
      <c r="Y191" s="14"/>
      <c r="Z191" s="14"/>
      <c r="AB191" s="49"/>
    </row>
    <row r="192" spans="1:28" x14ac:dyDescent="0.25">
      <c r="A192" s="46" t="str">
        <f>HYPERLINK("Structures\MMV019202.png","MMV019202")</f>
        <v>MMV019202</v>
      </c>
      <c r="B192" s="45" t="s">
        <v>705</v>
      </c>
      <c r="C192" s="42" t="s">
        <v>706</v>
      </c>
      <c r="D192" s="18" t="s">
        <v>707</v>
      </c>
      <c r="E192" s="18">
        <v>357.40519999999998</v>
      </c>
      <c r="F192" s="15">
        <v>0.45652173913043476</v>
      </c>
      <c r="G192" s="18">
        <v>5</v>
      </c>
      <c r="H192" s="18">
        <v>3</v>
      </c>
      <c r="I192" s="18">
        <v>2</v>
      </c>
      <c r="J192" s="18">
        <v>67.010000000000005</v>
      </c>
      <c r="K192" s="18">
        <v>0</v>
      </c>
      <c r="L192" s="40">
        <v>4.57</v>
      </c>
      <c r="M192" s="17">
        <v>-5.32</v>
      </c>
      <c r="N192" s="17">
        <v>4.45</v>
      </c>
      <c r="O192" s="18" t="s">
        <v>704</v>
      </c>
      <c r="P192" s="14"/>
      <c r="Q192" s="14"/>
      <c r="R192" s="14"/>
      <c r="S192" s="14"/>
      <c r="T192" s="14"/>
      <c r="U192" s="14"/>
      <c r="V192" s="14"/>
      <c r="W192" s="14"/>
      <c r="X192" s="14"/>
      <c r="Y192" s="14"/>
      <c r="Z192" s="14"/>
      <c r="AB192" s="49"/>
    </row>
    <row r="193" spans="1:28" x14ac:dyDescent="0.25">
      <c r="A193" s="46" t="str">
        <f>HYPERLINK("Structures\MMV019241.png","MMV019241")</f>
        <v>MMV019241</v>
      </c>
      <c r="B193" s="45" t="s">
        <v>1197</v>
      </c>
      <c r="C193" s="42" t="s">
        <v>1198</v>
      </c>
      <c r="D193" s="18" t="s">
        <v>1199</v>
      </c>
      <c r="E193" s="18">
        <v>442.30700000000002</v>
      </c>
      <c r="F193" s="15">
        <v>0.55555555555555558</v>
      </c>
      <c r="G193" s="18">
        <v>3</v>
      </c>
      <c r="H193" s="18">
        <v>2</v>
      </c>
      <c r="I193" s="18">
        <v>2</v>
      </c>
      <c r="J193" s="18">
        <v>57.78</v>
      </c>
      <c r="K193" s="18">
        <v>0</v>
      </c>
      <c r="L193" s="40">
        <v>6.13</v>
      </c>
      <c r="M193" s="17">
        <v>-6.16</v>
      </c>
      <c r="N193" s="17">
        <v>5.625</v>
      </c>
      <c r="O193" s="18" t="s">
        <v>1196</v>
      </c>
      <c r="P193" s="14"/>
      <c r="Q193" s="14"/>
      <c r="R193" s="14"/>
      <c r="S193" s="14"/>
      <c r="T193" s="14"/>
      <c r="U193" s="14"/>
      <c r="V193" s="14"/>
      <c r="W193" s="14"/>
      <c r="X193" s="14"/>
      <c r="Y193" s="14"/>
      <c r="Z193" s="14"/>
      <c r="AB193" s="49"/>
    </row>
    <row r="194" spans="1:28" x14ac:dyDescent="0.25">
      <c r="A194" s="46" t="str">
        <f>HYPERLINK("Structures\MMV019266.png","MMV019266")</f>
        <v>MMV019266</v>
      </c>
      <c r="B194" s="45" t="s">
        <v>876</v>
      </c>
      <c r="C194" s="42" t="s">
        <v>877</v>
      </c>
      <c r="D194" s="18" t="s">
        <v>878</v>
      </c>
      <c r="E194" s="18">
        <v>312.41300000000001</v>
      </c>
      <c r="F194" s="15">
        <v>0.54545454545454541</v>
      </c>
      <c r="G194" s="18">
        <v>2</v>
      </c>
      <c r="H194" s="18">
        <v>3</v>
      </c>
      <c r="I194" s="18">
        <v>1</v>
      </c>
      <c r="J194" s="18">
        <v>54.46</v>
      </c>
      <c r="K194" s="18">
        <v>0</v>
      </c>
      <c r="L194" s="40">
        <v>5.2</v>
      </c>
      <c r="M194" s="17">
        <v>-4.6500000000000004</v>
      </c>
      <c r="N194" s="17">
        <v>3.93</v>
      </c>
      <c r="O194" s="18" t="s">
        <v>875</v>
      </c>
      <c r="P194" s="14"/>
      <c r="Q194" s="14"/>
      <c r="R194" s="14"/>
      <c r="S194" s="14"/>
      <c r="T194" s="14"/>
      <c r="U194" s="14"/>
      <c r="V194" s="14"/>
      <c r="W194" s="14"/>
      <c r="X194" s="14"/>
      <c r="Y194" s="14"/>
      <c r="Z194" s="14"/>
      <c r="AB194" s="49"/>
    </row>
    <row r="195" spans="1:28" x14ac:dyDescent="0.25">
      <c r="A195" s="46" t="str">
        <f>HYPERLINK("Structures\MMV019313.png","MMV019313")</f>
        <v>MMV019313</v>
      </c>
      <c r="B195" s="45" t="s">
        <v>542</v>
      </c>
      <c r="C195" s="42" t="s">
        <v>543</v>
      </c>
      <c r="D195" s="18" t="s">
        <v>544</v>
      </c>
      <c r="E195" s="18">
        <v>397.53399999999999</v>
      </c>
      <c r="F195" s="15">
        <v>0.23636363636363636</v>
      </c>
      <c r="G195" s="18">
        <v>5</v>
      </c>
      <c r="H195" s="18">
        <v>2</v>
      </c>
      <c r="I195" s="18">
        <v>2</v>
      </c>
      <c r="J195" s="18">
        <v>53.85</v>
      </c>
      <c r="K195" s="18">
        <v>1</v>
      </c>
      <c r="L195" s="40">
        <v>0.81</v>
      </c>
      <c r="M195" s="17">
        <v>-5</v>
      </c>
      <c r="N195" s="17">
        <v>3.5949999999999998</v>
      </c>
      <c r="O195" s="18" t="s">
        <v>541</v>
      </c>
      <c r="P195" s="14"/>
      <c r="Q195" s="14"/>
      <c r="R195" s="14"/>
      <c r="S195" s="14"/>
      <c r="T195" s="14"/>
      <c r="U195" s="14"/>
      <c r="V195" s="14"/>
      <c r="W195" s="14"/>
      <c r="X195" s="14"/>
      <c r="Y195" s="14"/>
      <c r="Z195" s="14"/>
      <c r="AB195" s="49"/>
    </row>
    <row r="196" spans="1:28" x14ac:dyDescent="0.25">
      <c r="A196" s="46" t="str">
        <f>HYPERLINK("Structures\MMV019406.png","MMV019406")</f>
        <v>MMV019406</v>
      </c>
      <c r="B196" s="45" t="s">
        <v>37</v>
      </c>
      <c r="C196" s="42" t="s">
        <v>38</v>
      </c>
      <c r="D196" s="16" t="s">
        <v>39</v>
      </c>
      <c r="E196" s="18">
        <v>367.52429999999998</v>
      </c>
      <c r="F196" s="15">
        <v>0.2</v>
      </c>
      <c r="G196" s="16">
        <v>7</v>
      </c>
      <c r="H196" s="16">
        <v>2</v>
      </c>
      <c r="I196" s="16">
        <v>2</v>
      </c>
      <c r="J196" s="16">
        <v>46.07</v>
      </c>
      <c r="K196" s="16">
        <v>1</v>
      </c>
      <c r="L196" s="41">
        <v>3.27</v>
      </c>
      <c r="M196" s="17">
        <v>-5.87</v>
      </c>
      <c r="N196" s="17">
        <v>5.08</v>
      </c>
      <c r="O196" s="18" t="s">
        <v>36</v>
      </c>
      <c r="P196" s="14"/>
      <c r="Q196" s="14"/>
      <c r="R196" s="14"/>
      <c r="S196" s="14"/>
      <c r="T196" s="14"/>
      <c r="U196" s="14"/>
      <c r="V196" s="14"/>
      <c r="W196" s="14"/>
      <c r="X196" s="14"/>
      <c r="Y196" s="14"/>
      <c r="Z196" s="14"/>
      <c r="AB196" s="49"/>
    </row>
    <row r="197" spans="1:28" x14ac:dyDescent="0.25">
      <c r="A197" s="46" t="str">
        <f>HYPERLINK("Structures\MMV019555.png","MMV019555")</f>
        <v>MMV019555</v>
      </c>
      <c r="B197" s="45" t="s">
        <v>1177</v>
      </c>
      <c r="C197" s="42" t="s">
        <v>1178</v>
      </c>
      <c r="D197" s="18" t="s">
        <v>1179</v>
      </c>
      <c r="E197" s="18">
        <v>478.67090000000002</v>
      </c>
      <c r="F197" s="15">
        <v>0.27027027027027029</v>
      </c>
      <c r="G197" s="18">
        <v>9</v>
      </c>
      <c r="H197" s="18">
        <v>2</v>
      </c>
      <c r="I197" s="18">
        <v>4</v>
      </c>
      <c r="J197" s="18">
        <v>52.34</v>
      </c>
      <c r="K197" s="18">
        <v>2</v>
      </c>
      <c r="L197" s="40">
        <v>4.22</v>
      </c>
      <c r="M197" s="17">
        <v>-5.77</v>
      </c>
      <c r="N197" s="17">
        <v>7.8550000000000004</v>
      </c>
      <c r="O197" s="18" t="s">
        <v>1176</v>
      </c>
      <c r="P197" s="14"/>
      <c r="Q197" s="14"/>
      <c r="R197" s="14"/>
      <c r="S197" s="14"/>
      <c r="T197" s="14"/>
      <c r="U197" s="14"/>
      <c r="V197" s="14"/>
      <c r="W197" s="14"/>
      <c r="X197" s="14"/>
      <c r="Y197" s="14"/>
      <c r="Z197" s="14"/>
      <c r="AB197" s="49"/>
    </row>
    <row r="198" spans="1:28" x14ac:dyDescent="0.25">
      <c r="A198" s="46" t="str">
        <f>HYPERLINK("Structures\MMV019662.png","MMV019662")</f>
        <v>MMV019662</v>
      </c>
      <c r="B198" s="45" t="s">
        <v>585</v>
      </c>
      <c r="C198" s="42" t="s">
        <v>586</v>
      </c>
      <c r="D198" s="18" t="s">
        <v>587</v>
      </c>
      <c r="E198" s="18">
        <v>465.58449999999999</v>
      </c>
      <c r="F198" s="15">
        <v>0.17391304347826086</v>
      </c>
      <c r="G198" s="18">
        <v>7</v>
      </c>
      <c r="H198" s="18">
        <v>6</v>
      </c>
      <c r="I198" s="18">
        <v>1</v>
      </c>
      <c r="J198" s="18">
        <v>63.27</v>
      </c>
      <c r="K198" s="18">
        <v>0</v>
      </c>
      <c r="L198" s="40">
        <v>4.24</v>
      </c>
      <c r="M198" s="17">
        <v>-3.82</v>
      </c>
      <c r="N198" s="17">
        <v>4.165</v>
      </c>
      <c r="O198" s="18" t="s">
        <v>584</v>
      </c>
      <c r="P198" s="14"/>
      <c r="Q198" s="14"/>
      <c r="R198" s="14"/>
      <c r="S198" s="14"/>
      <c r="T198" s="14"/>
      <c r="U198" s="14"/>
      <c r="V198" s="14"/>
      <c r="W198" s="14"/>
      <c r="X198" s="14"/>
      <c r="Y198" s="14"/>
      <c r="Z198" s="14"/>
      <c r="AB198" s="49"/>
    </row>
    <row r="199" spans="1:28" x14ac:dyDescent="0.25">
      <c r="A199" s="46" t="str">
        <f>HYPERLINK("Structures\MMV019670.png","MMV019670")</f>
        <v>MMV019670</v>
      </c>
      <c r="B199" s="45" t="s">
        <v>669</v>
      </c>
      <c r="C199" s="42" t="s">
        <v>670</v>
      </c>
      <c r="D199" s="18" t="s">
        <v>671</v>
      </c>
      <c r="E199" s="18">
        <v>377.50299999999999</v>
      </c>
      <c r="F199" s="15">
        <v>0.34</v>
      </c>
      <c r="G199" s="18">
        <v>5</v>
      </c>
      <c r="H199" s="18">
        <v>2</v>
      </c>
      <c r="I199" s="18">
        <v>2</v>
      </c>
      <c r="J199" s="18">
        <v>36.78</v>
      </c>
      <c r="K199" s="18">
        <v>1</v>
      </c>
      <c r="L199" s="40">
        <v>3.86</v>
      </c>
      <c r="M199" s="17">
        <v>-4.7</v>
      </c>
      <c r="N199" s="17">
        <v>4.1850000000000005</v>
      </c>
      <c r="O199" s="18" t="s">
        <v>668</v>
      </c>
      <c r="P199" s="14"/>
      <c r="Q199" s="14"/>
      <c r="R199" s="14"/>
      <c r="S199" s="14"/>
      <c r="T199" s="14"/>
      <c r="U199" s="14"/>
      <c r="V199" s="14"/>
      <c r="W199" s="14"/>
      <c r="X199" s="14"/>
      <c r="Y199" s="14"/>
      <c r="Z199" s="14"/>
      <c r="AB199" s="49"/>
    </row>
    <row r="200" spans="1:28" x14ac:dyDescent="0.25">
      <c r="A200" s="46" t="str">
        <f>HYPERLINK("Structures\MMV019690.png","MMV019690")</f>
        <v>MMV019690</v>
      </c>
      <c r="B200" s="45" t="s">
        <v>1185</v>
      </c>
      <c r="C200" s="42" t="s">
        <v>1186</v>
      </c>
      <c r="D200" s="18" t="s">
        <v>1187</v>
      </c>
      <c r="E200" s="18">
        <v>470.58100000000002</v>
      </c>
      <c r="F200" s="15">
        <v>0.31818181818181818</v>
      </c>
      <c r="G200" s="18">
        <v>5</v>
      </c>
      <c r="H200" s="18">
        <v>2</v>
      </c>
      <c r="I200" s="18">
        <v>3</v>
      </c>
      <c r="J200" s="18">
        <v>49.31</v>
      </c>
      <c r="K200" s="18">
        <v>2</v>
      </c>
      <c r="L200" s="40">
        <v>3.85</v>
      </c>
      <c r="M200" s="17">
        <v>-4.92</v>
      </c>
      <c r="N200" s="17">
        <v>4.6050000000000004</v>
      </c>
      <c r="O200" s="18" t="s">
        <v>1184</v>
      </c>
      <c r="P200" s="14"/>
      <c r="Q200" s="14"/>
      <c r="R200" s="14"/>
      <c r="S200" s="14"/>
      <c r="T200" s="14"/>
      <c r="U200" s="14"/>
      <c r="V200" s="14"/>
      <c r="W200" s="14"/>
      <c r="X200" s="14"/>
      <c r="Y200" s="14"/>
      <c r="Z200" s="14"/>
      <c r="AB200" s="49"/>
    </row>
    <row r="201" spans="1:28" x14ac:dyDescent="0.25">
      <c r="A201" s="46" t="str">
        <f>HYPERLINK("Structures\MMV019700.png","MMV019700")</f>
        <v>MMV019700</v>
      </c>
      <c r="B201" s="45" t="s">
        <v>665</v>
      </c>
      <c r="C201" s="42" t="s">
        <v>666</v>
      </c>
      <c r="D201" s="18" t="s">
        <v>667</v>
      </c>
      <c r="E201" s="18">
        <v>383.66699999999997</v>
      </c>
      <c r="F201" s="15">
        <v>0.28947368421052633</v>
      </c>
      <c r="G201" s="18">
        <v>3</v>
      </c>
      <c r="H201" s="18">
        <v>2</v>
      </c>
      <c r="I201" s="18">
        <v>1</v>
      </c>
      <c r="J201" s="18">
        <v>45.48</v>
      </c>
      <c r="K201" s="18">
        <v>0</v>
      </c>
      <c r="L201" s="40">
        <v>4.16</v>
      </c>
      <c r="M201" s="17">
        <v>-3.98</v>
      </c>
      <c r="N201" s="17">
        <v>4.8900000000000006</v>
      </c>
      <c r="O201" s="18" t="s">
        <v>664</v>
      </c>
      <c r="P201" s="14"/>
      <c r="Q201" s="14"/>
      <c r="R201" s="14"/>
      <c r="S201" s="14"/>
      <c r="T201" s="14"/>
      <c r="U201" s="14"/>
      <c r="V201" s="14"/>
      <c r="W201" s="14"/>
      <c r="X201" s="14"/>
      <c r="Y201" s="14"/>
      <c r="Z201" s="14"/>
      <c r="AB201" s="49"/>
    </row>
    <row r="202" spans="1:28" x14ac:dyDescent="0.25">
      <c r="A202" s="46" t="str">
        <f>HYPERLINK("Structures\MMV019738.png","MMV019738")</f>
        <v>MMV019738</v>
      </c>
      <c r="B202" s="45" t="s">
        <v>609</v>
      </c>
      <c r="C202" s="42" t="s">
        <v>610</v>
      </c>
      <c r="D202" s="18" t="s">
        <v>611</v>
      </c>
      <c r="E202" s="18">
        <v>391.48110000000003</v>
      </c>
      <c r="F202" s="15">
        <v>0.30909090909090908</v>
      </c>
      <c r="G202" s="18">
        <v>5</v>
      </c>
      <c r="H202" s="18">
        <v>1</v>
      </c>
      <c r="I202" s="18">
        <v>3</v>
      </c>
      <c r="J202" s="18">
        <v>49.33</v>
      </c>
      <c r="K202" s="18">
        <v>1</v>
      </c>
      <c r="L202" s="40">
        <v>2.56</v>
      </c>
      <c r="M202" s="17">
        <v>-4.8600000000000003</v>
      </c>
      <c r="N202" s="17">
        <v>3.9850000000000003</v>
      </c>
      <c r="O202" s="18" t="s">
        <v>608</v>
      </c>
      <c r="P202" s="14"/>
      <c r="Q202" s="14"/>
      <c r="R202" s="14"/>
      <c r="S202" s="14"/>
      <c r="T202" s="14"/>
      <c r="U202" s="14"/>
      <c r="V202" s="14"/>
      <c r="W202" s="14"/>
      <c r="X202" s="14"/>
      <c r="Y202" s="14"/>
      <c r="Z202" s="14"/>
      <c r="AB202" s="49"/>
    </row>
    <row r="203" spans="1:28" x14ac:dyDescent="0.25">
      <c r="A203" s="46" t="str">
        <f>HYPERLINK("Structures\MMV019746.png","MMV019746")</f>
        <v>MMV019746</v>
      </c>
      <c r="B203" s="45" t="s">
        <v>546</v>
      </c>
      <c r="C203" s="42" t="s">
        <v>547</v>
      </c>
      <c r="D203" s="18" t="s">
        <v>548</v>
      </c>
      <c r="E203" s="18">
        <v>495.05900000000003</v>
      </c>
      <c r="F203" s="15">
        <v>0.21428571428571427</v>
      </c>
      <c r="G203" s="18">
        <v>7</v>
      </c>
      <c r="H203" s="18">
        <v>4</v>
      </c>
      <c r="I203" s="18">
        <v>3</v>
      </c>
      <c r="J203" s="18">
        <v>68.7</v>
      </c>
      <c r="K203" s="18">
        <v>1</v>
      </c>
      <c r="L203" s="40">
        <v>3.95</v>
      </c>
      <c r="M203" s="17">
        <v>-3.96</v>
      </c>
      <c r="N203" s="17">
        <v>4.59</v>
      </c>
      <c r="O203" s="18" t="s">
        <v>545</v>
      </c>
      <c r="P203" s="14"/>
      <c r="Q203" s="14"/>
      <c r="R203" s="14"/>
      <c r="S203" s="14"/>
      <c r="T203" s="14"/>
      <c r="U203" s="14"/>
      <c r="V203" s="14"/>
      <c r="W203" s="14"/>
      <c r="X203" s="14"/>
      <c r="Y203" s="14"/>
      <c r="Z203" s="14"/>
      <c r="AB203" s="49"/>
    </row>
    <row r="204" spans="1:28" x14ac:dyDescent="0.25">
      <c r="A204" s="46" t="str">
        <f>HYPERLINK("Structures\MMV019758.png","MMV019758")</f>
        <v>MMV019758</v>
      </c>
      <c r="B204" s="45" t="s">
        <v>506</v>
      </c>
      <c r="C204" s="42" t="s">
        <v>507</v>
      </c>
      <c r="D204" s="18" t="s">
        <v>508</v>
      </c>
      <c r="E204" s="18">
        <v>405.48950000000002</v>
      </c>
      <c r="F204" s="15">
        <v>0.2807017543859649</v>
      </c>
      <c r="G204" s="18">
        <v>5</v>
      </c>
      <c r="H204" s="18">
        <v>5</v>
      </c>
      <c r="I204" s="18">
        <v>1</v>
      </c>
      <c r="J204" s="18">
        <v>63.69</v>
      </c>
      <c r="K204" s="18">
        <v>0</v>
      </c>
      <c r="L204" s="40">
        <v>4.91</v>
      </c>
      <c r="M204" s="17">
        <v>-4.71</v>
      </c>
      <c r="N204" s="17">
        <v>4.76</v>
      </c>
      <c r="O204" s="18" t="s">
        <v>505</v>
      </c>
      <c r="P204" s="14"/>
      <c r="Q204" s="14"/>
      <c r="R204" s="14"/>
      <c r="S204" s="14"/>
      <c r="T204" s="14"/>
      <c r="U204" s="14"/>
      <c r="V204" s="14"/>
      <c r="W204" s="14"/>
      <c r="X204" s="14"/>
      <c r="Y204" s="14"/>
      <c r="Z204" s="14"/>
      <c r="AB204" s="49"/>
    </row>
    <row r="205" spans="1:28" x14ac:dyDescent="0.25">
      <c r="A205" s="46" t="str">
        <f>HYPERLINK("Structures\MMV019762.png","MMV019762")</f>
        <v>MMV019762</v>
      </c>
      <c r="B205" s="45" t="s">
        <v>938</v>
      </c>
      <c r="C205" s="42" t="s">
        <v>939</v>
      </c>
      <c r="D205" s="18" t="s">
        <v>940</v>
      </c>
      <c r="E205" s="18">
        <v>343.37860000000001</v>
      </c>
      <c r="F205" s="15">
        <v>0.48837209302325579</v>
      </c>
      <c r="G205" s="18">
        <v>4</v>
      </c>
      <c r="H205" s="18">
        <v>3</v>
      </c>
      <c r="I205" s="18">
        <v>2</v>
      </c>
      <c r="J205" s="18">
        <v>67.010000000000005</v>
      </c>
      <c r="K205" s="18">
        <v>0</v>
      </c>
      <c r="L205" s="40">
        <v>4.22</v>
      </c>
      <c r="M205" s="17">
        <v>-5.21</v>
      </c>
      <c r="N205" s="17">
        <v>4.0749999999999993</v>
      </c>
      <c r="O205" s="18" t="s">
        <v>937</v>
      </c>
      <c r="P205" s="14"/>
      <c r="Q205" s="14"/>
      <c r="R205" s="14"/>
      <c r="S205" s="14"/>
      <c r="T205" s="14"/>
      <c r="U205" s="14"/>
      <c r="V205" s="14"/>
      <c r="W205" s="14"/>
      <c r="X205" s="14"/>
      <c r="Y205" s="14"/>
      <c r="Z205" s="14"/>
      <c r="AB205" s="49"/>
    </row>
    <row r="206" spans="1:28" x14ac:dyDescent="0.25">
      <c r="A206" s="46" t="str">
        <f>HYPERLINK("Structures\MMV019780.png","MMV019780")</f>
        <v>MMV019780</v>
      </c>
      <c r="B206" s="45" t="s">
        <v>569</v>
      </c>
      <c r="C206" s="42" t="s">
        <v>570</v>
      </c>
      <c r="D206" s="18" t="s">
        <v>571</v>
      </c>
      <c r="E206" s="18">
        <v>497.73899999999998</v>
      </c>
      <c r="F206" s="15">
        <v>0.11538461538461539</v>
      </c>
      <c r="G206" s="18">
        <v>7</v>
      </c>
      <c r="H206" s="18">
        <v>4</v>
      </c>
      <c r="I206" s="18">
        <v>2</v>
      </c>
      <c r="J206" s="18">
        <v>52.91</v>
      </c>
      <c r="K206" s="18">
        <v>1</v>
      </c>
      <c r="L206" s="40">
        <v>0.71</v>
      </c>
      <c r="M206" s="17">
        <v>-5.04</v>
      </c>
      <c r="N206" s="17">
        <v>5.0150000000000006</v>
      </c>
      <c r="O206" s="18" t="s">
        <v>568</v>
      </c>
      <c r="P206" s="14"/>
      <c r="Q206" s="14"/>
      <c r="R206" s="14"/>
      <c r="S206" s="14"/>
      <c r="T206" s="14"/>
      <c r="U206" s="14"/>
      <c r="V206" s="14"/>
      <c r="W206" s="14"/>
      <c r="X206" s="14"/>
      <c r="Y206" s="14"/>
      <c r="Z206" s="14"/>
      <c r="AB206" s="49"/>
    </row>
    <row r="207" spans="1:28" x14ac:dyDescent="0.25">
      <c r="A207" s="46" t="str">
        <f>HYPERLINK("Structures\MMV019871.png","MMV019871")</f>
        <v>MMV019871</v>
      </c>
      <c r="B207" s="45" t="s">
        <v>77</v>
      </c>
      <c r="C207" s="42" t="s">
        <v>78</v>
      </c>
      <c r="D207" s="16" t="s">
        <v>79</v>
      </c>
      <c r="E207" s="18">
        <v>329.37200000000001</v>
      </c>
      <c r="F207" s="15">
        <v>0.29545454545454547</v>
      </c>
      <c r="G207" s="16">
        <v>5</v>
      </c>
      <c r="H207" s="16">
        <v>4</v>
      </c>
      <c r="I207" s="16">
        <v>3</v>
      </c>
      <c r="J207" s="16">
        <v>67.27</v>
      </c>
      <c r="K207" s="16">
        <v>1</v>
      </c>
      <c r="L207" s="41">
        <v>1.42</v>
      </c>
      <c r="M207" s="17">
        <v>-3.51</v>
      </c>
      <c r="N207" s="17">
        <v>2.0549999999999997</v>
      </c>
      <c r="O207" s="18" t="s">
        <v>76</v>
      </c>
      <c r="P207" s="14"/>
      <c r="Q207" s="14"/>
      <c r="R207" s="14"/>
      <c r="S207" s="14"/>
      <c r="T207" s="14"/>
      <c r="U207" s="14"/>
      <c r="V207" s="14"/>
      <c r="W207" s="14"/>
      <c r="X207" s="14"/>
      <c r="Y207" s="14"/>
      <c r="Z207" s="14"/>
      <c r="AB207" s="49"/>
    </row>
    <row r="208" spans="1:28" x14ac:dyDescent="0.25">
      <c r="A208" s="46" t="str">
        <f>HYPERLINK("Structures\MMV019881.png","MMV019881")</f>
        <v>MMV019881</v>
      </c>
      <c r="B208" s="45" t="s">
        <v>1298</v>
      </c>
      <c r="C208" s="42" t="s">
        <v>1299</v>
      </c>
      <c r="D208" s="18" t="s">
        <v>1300</v>
      </c>
      <c r="E208" s="18">
        <v>726.94870000000003</v>
      </c>
      <c r="F208" s="15">
        <v>0.22222222222222221</v>
      </c>
      <c r="G208" s="18">
        <v>12</v>
      </c>
      <c r="H208" s="18">
        <v>3</v>
      </c>
      <c r="I208" s="18">
        <v>6</v>
      </c>
      <c r="J208" s="18">
        <v>100.62</v>
      </c>
      <c r="K208" s="18">
        <v>3</v>
      </c>
      <c r="L208" s="40">
        <v>-1.01</v>
      </c>
      <c r="M208" s="17">
        <v>-5.61</v>
      </c>
      <c r="N208" s="17">
        <v>5.3599999999999994</v>
      </c>
      <c r="O208" s="18" t="s">
        <v>1297</v>
      </c>
      <c r="P208" s="14"/>
      <c r="Q208" s="14"/>
      <c r="R208" s="14"/>
      <c r="S208" s="14"/>
      <c r="T208" s="14"/>
      <c r="U208" s="14"/>
      <c r="V208" s="14"/>
      <c r="W208" s="14"/>
      <c r="X208" s="14"/>
      <c r="Y208" s="14"/>
      <c r="Z208" s="14"/>
      <c r="AB208" s="49"/>
    </row>
    <row r="209" spans="1:28" x14ac:dyDescent="0.25">
      <c r="A209" s="46" t="str">
        <f>HYPERLINK("Structures\MMV019918.png","MMV019918")</f>
        <v>MMV019918</v>
      </c>
      <c r="B209" s="45" t="s">
        <v>717</v>
      </c>
      <c r="C209" s="42" t="s">
        <v>718</v>
      </c>
      <c r="D209" s="18" t="s">
        <v>719</v>
      </c>
      <c r="E209" s="18">
        <v>383.71100000000001</v>
      </c>
      <c r="F209" s="15">
        <v>0.26190476190476192</v>
      </c>
      <c r="G209" s="18">
        <v>5</v>
      </c>
      <c r="H209" s="18">
        <v>0</v>
      </c>
      <c r="I209" s="18">
        <v>2</v>
      </c>
      <c r="J209" s="18">
        <v>46.36</v>
      </c>
      <c r="K209" s="18">
        <v>2</v>
      </c>
      <c r="L209" s="40">
        <v>-1.25</v>
      </c>
      <c r="M209" s="17">
        <v>-4.24</v>
      </c>
      <c r="N209" s="17">
        <v>3.5999999999999996</v>
      </c>
      <c r="O209" s="18" t="s">
        <v>716</v>
      </c>
      <c r="P209" s="14"/>
      <c r="Q209" s="14"/>
      <c r="R209" s="14"/>
      <c r="S209" s="14"/>
      <c r="T209" s="14"/>
      <c r="U209" s="14"/>
      <c r="V209" s="14"/>
      <c r="W209" s="14"/>
      <c r="X209" s="14"/>
      <c r="Y209" s="14"/>
      <c r="Z209" s="14"/>
      <c r="AB209" s="49"/>
    </row>
    <row r="210" spans="1:28" x14ac:dyDescent="0.25">
      <c r="A210" s="46" t="str">
        <f>HYPERLINK("Structures\MMV019995.png","MMV019995")</f>
        <v>MMV019995</v>
      </c>
      <c r="B210" s="45" t="s">
        <v>1025</v>
      </c>
      <c r="C210" s="42" t="s">
        <v>1026</v>
      </c>
      <c r="D210" s="18" t="s">
        <v>1027</v>
      </c>
      <c r="E210" s="18">
        <v>462.423</v>
      </c>
      <c r="F210" s="15">
        <v>9.8360655737704916E-2</v>
      </c>
      <c r="G210" s="18">
        <v>6</v>
      </c>
      <c r="H210" s="18">
        <v>2</v>
      </c>
      <c r="I210" s="18">
        <v>3</v>
      </c>
      <c r="J210" s="18">
        <v>47.21</v>
      </c>
      <c r="K210" s="18">
        <v>2</v>
      </c>
      <c r="L210" s="40">
        <v>-0.93</v>
      </c>
      <c r="M210" s="17">
        <v>-4.4800000000000004</v>
      </c>
      <c r="N210" s="17">
        <v>3.92</v>
      </c>
      <c r="O210" s="18" t="s">
        <v>1024</v>
      </c>
      <c r="P210" s="14"/>
      <c r="Q210" s="14"/>
      <c r="R210" s="14"/>
      <c r="S210" s="14"/>
      <c r="T210" s="14"/>
      <c r="U210" s="14"/>
      <c r="V210" s="14"/>
      <c r="W210" s="14"/>
      <c r="X210" s="14"/>
      <c r="Y210" s="14"/>
      <c r="Z210" s="14"/>
      <c r="AB210" s="49"/>
    </row>
    <row r="211" spans="1:28" x14ac:dyDescent="0.25">
      <c r="A211" s="46" t="str">
        <f>HYPERLINK("Structures\MMV020275.png","MMV020275")</f>
        <v>MMV020275</v>
      </c>
      <c r="B211" s="45" t="s">
        <v>713</v>
      </c>
      <c r="C211" s="42" t="s">
        <v>714</v>
      </c>
      <c r="D211" s="18" t="s">
        <v>715</v>
      </c>
      <c r="E211" s="18">
        <v>456.96699999999998</v>
      </c>
      <c r="F211" s="15">
        <v>0.37931034482758619</v>
      </c>
      <c r="G211" s="18">
        <v>5</v>
      </c>
      <c r="H211" s="18">
        <v>3</v>
      </c>
      <c r="I211" s="18">
        <v>2</v>
      </c>
      <c r="J211" s="18">
        <v>59.32</v>
      </c>
      <c r="K211" s="18">
        <v>1</v>
      </c>
      <c r="L211" s="40">
        <v>3.17</v>
      </c>
      <c r="M211" s="17">
        <v>-5.29</v>
      </c>
      <c r="N211" s="17">
        <v>4.68</v>
      </c>
      <c r="O211" s="18" t="s">
        <v>712</v>
      </c>
      <c r="P211" s="14"/>
      <c r="Q211" s="14"/>
      <c r="R211" s="14"/>
      <c r="S211" s="14"/>
      <c r="T211" s="14"/>
      <c r="U211" s="14"/>
      <c r="V211" s="14"/>
      <c r="W211" s="14"/>
      <c r="X211" s="14"/>
      <c r="Y211" s="14"/>
      <c r="Z211" s="14"/>
      <c r="AB211" s="49"/>
    </row>
    <row r="212" spans="1:28" x14ac:dyDescent="0.25">
      <c r="A212" s="46" t="str">
        <f>HYPERLINK("Structures\MMV020403.png","MMV020403")</f>
        <v>MMV020403</v>
      </c>
      <c r="B212" s="45" t="s">
        <v>1305</v>
      </c>
      <c r="C212" s="42" t="s">
        <v>1306</v>
      </c>
      <c r="D212" s="18" t="s">
        <v>1307</v>
      </c>
      <c r="E212" s="18">
        <v>495.99900000000002</v>
      </c>
      <c r="F212" s="15">
        <v>0.41935483870967744</v>
      </c>
      <c r="G212" s="18">
        <v>5</v>
      </c>
      <c r="H212" s="18">
        <v>2</v>
      </c>
      <c r="I212" s="18">
        <v>1</v>
      </c>
      <c r="J212" s="18">
        <v>47.67</v>
      </c>
      <c r="K212" s="18">
        <v>0</v>
      </c>
      <c r="L212" s="40">
        <v>6.79</v>
      </c>
      <c r="M212" s="17">
        <v>-5.95</v>
      </c>
      <c r="N212" s="17">
        <v>6.625</v>
      </c>
      <c r="O212" s="18" t="s">
        <v>1304</v>
      </c>
      <c r="P212" s="14"/>
      <c r="Q212" s="14"/>
      <c r="R212" s="14"/>
      <c r="S212" s="14"/>
      <c r="T212" s="14"/>
      <c r="U212" s="14"/>
      <c r="V212" s="14"/>
      <c r="W212" s="14"/>
      <c r="X212" s="14"/>
      <c r="Y212" s="14"/>
      <c r="Z212" s="14"/>
      <c r="AB212" s="49"/>
    </row>
    <row r="213" spans="1:28" x14ac:dyDescent="0.25">
      <c r="A213" s="46" t="str">
        <f>HYPERLINK("Structures\MMV020439.png","MMV020439")</f>
        <v>MMV020439</v>
      </c>
      <c r="B213" s="45" t="s">
        <v>69</v>
      </c>
      <c r="C213" s="42" t="s">
        <v>70</v>
      </c>
      <c r="D213" s="16" t="s">
        <v>71</v>
      </c>
      <c r="E213" s="18">
        <v>459.60599999999999</v>
      </c>
      <c r="F213" s="15">
        <v>0.32258064516129031</v>
      </c>
      <c r="G213" s="16">
        <v>7</v>
      </c>
      <c r="H213" s="16">
        <v>3</v>
      </c>
      <c r="I213" s="16">
        <v>2</v>
      </c>
      <c r="J213" s="16">
        <v>54.6</v>
      </c>
      <c r="K213" s="16">
        <v>1</v>
      </c>
      <c r="L213" s="41">
        <v>3.77</v>
      </c>
      <c r="M213" s="17">
        <v>-4.01</v>
      </c>
      <c r="N213" s="17">
        <v>3.83</v>
      </c>
      <c r="O213" s="18" t="s">
        <v>68</v>
      </c>
      <c r="P213" s="14"/>
      <c r="Q213" s="14"/>
      <c r="R213" s="14"/>
      <c r="S213" s="14"/>
      <c r="T213" s="14"/>
      <c r="U213" s="14"/>
      <c r="V213" s="14"/>
      <c r="W213" s="14"/>
      <c r="X213" s="14"/>
      <c r="Y213" s="14"/>
      <c r="Z213" s="14"/>
      <c r="AB213" s="49"/>
    </row>
    <row r="214" spans="1:28" x14ac:dyDescent="0.25">
      <c r="A214" s="46" t="str">
        <f>HYPERLINK("Structures\MMV020490.png","MMV020490")</f>
        <v>MMV020490</v>
      </c>
      <c r="B214" s="45" t="s">
        <v>829</v>
      </c>
      <c r="C214" s="42" t="s">
        <v>830</v>
      </c>
      <c r="D214" s="18" t="s">
        <v>715</v>
      </c>
      <c r="E214" s="18">
        <v>456.96699999999998</v>
      </c>
      <c r="F214" s="15">
        <v>0.37931034482758619</v>
      </c>
      <c r="G214" s="18">
        <v>5</v>
      </c>
      <c r="H214" s="18">
        <v>3</v>
      </c>
      <c r="I214" s="18">
        <v>2</v>
      </c>
      <c r="J214" s="18">
        <v>59.32</v>
      </c>
      <c r="K214" s="18">
        <v>1</v>
      </c>
      <c r="L214" s="40">
        <v>3.17</v>
      </c>
      <c r="M214" s="17">
        <v>-5.29</v>
      </c>
      <c r="N214" s="17">
        <v>4.66</v>
      </c>
      <c r="O214" s="18" t="s">
        <v>828</v>
      </c>
      <c r="P214" s="14"/>
      <c r="Q214" s="14"/>
      <c r="R214" s="14"/>
      <c r="S214" s="14"/>
      <c r="T214" s="14"/>
      <c r="U214" s="14"/>
      <c r="V214" s="14"/>
      <c r="W214" s="14"/>
      <c r="X214" s="14"/>
      <c r="Y214" s="14"/>
      <c r="Z214" s="14"/>
      <c r="AB214" s="49"/>
    </row>
    <row r="215" spans="1:28" x14ac:dyDescent="0.25">
      <c r="A215" s="46" t="str">
        <f>HYPERLINK("Structures\MMV020492.png","MMV020492")</f>
        <v>MMV020492</v>
      </c>
      <c r="B215" s="45" t="s">
        <v>197</v>
      </c>
      <c r="C215" s="42" t="s">
        <v>198</v>
      </c>
      <c r="D215" s="16" t="s">
        <v>199</v>
      </c>
      <c r="E215" s="18">
        <v>309.81099999999998</v>
      </c>
      <c r="F215" s="15">
        <v>0.25</v>
      </c>
      <c r="G215" s="16">
        <v>1</v>
      </c>
      <c r="H215" s="16">
        <v>2</v>
      </c>
      <c r="I215" s="16">
        <v>0</v>
      </c>
      <c r="J215" s="16">
        <v>29.54</v>
      </c>
      <c r="K215" s="16">
        <v>0</v>
      </c>
      <c r="L215" s="41">
        <v>3.5</v>
      </c>
      <c r="M215" s="17">
        <v>-4.32</v>
      </c>
      <c r="N215" s="17">
        <v>3.8049999999999997</v>
      </c>
      <c r="O215" s="18" t="s">
        <v>196</v>
      </c>
      <c r="P215" s="14"/>
      <c r="Q215" s="14"/>
      <c r="R215" s="14"/>
      <c r="S215" s="14"/>
      <c r="T215" s="14"/>
      <c r="U215" s="14"/>
      <c r="V215" s="14"/>
      <c r="W215" s="14"/>
      <c r="X215" s="14"/>
      <c r="Y215" s="14"/>
      <c r="Z215" s="14"/>
      <c r="AB215" s="49"/>
    </row>
    <row r="216" spans="1:28" x14ac:dyDescent="0.25">
      <c r="A216" s="46" t="str">
        <f>HYPERLINK("Structures\MMV020500.png","MMV020500")</f>
        <v>MMV020500</v>
      </c>
      <c r="B216" s="45" t="s">
        <v>125</v>
      </c>
      <c r="C216" s="42" t="s">
        <v>126</v>
      </c>
      <c r="D216" s="16" t="s">
        <v>127</v>
      </c>
      <c r="E216" s="18">
        <v>249.739</v>
      </c>
      <c r="F216" s="15">
        <v>0.30303030303030304</v>
      </c>
      <c r="G216" s="16">
        <v>5</v>
      </c>
      <c r="H216" s="16">
        <v>1</v>
      </c>
      <c r="I216" s="16">
        <v>3</v>
      </c>
      <c r="J216" s="16">
        <v>42.78</v>
      </c>
      <c r="K216" s="16">
        <v>2</v>
      </c>
      <c r="L216" s="41">
        <v>-1.58</v>
      </c>
      <c r="M216" s="17">
        <v>-3.78</v>
      </c>
      <c r="N216" s="17">
        <v>3.125</v>
      </c>
      <c r="O216" s="18" t="s">
        <v>124</v>
      </c>
      <c r="P216" s="14"/>
      <c r="Q216" s="14"/>
      <c r="R216" s="14"/>
      <c r="S216" s="14"/>
      <c r="T216" s="14"/>
      <c r="U216" s="14"/>
      <c r="V216" s="14"/>
      <c r="W216" s="14"/>
      <c r="X216" s="14"/>
      <c r="Y216" s="14"/>
      <c r="Z216" s="14"/>
      <c r="AB216" s="49"/>
    </row>
    <row r="217" spans="1:28" x14ac:dyDescent="0.25">
      <c r="A217" s="46" t="str">
        <f>HYPERLINK("Structures\MMV020505.png","MMV020505")</f>
        <v>MMV020505</v>
      </c>
      <c r="B217" s="45" t="s">
        <v>942</v>
      </c>
      <c r="C217" s="42" t="s">
        <v>943</v>
      </c>
      <c r="D217" s="18" t="s">
        <v>944</v>
      </c>
      <c r="E217" s="18">
        <v>310.79399999999998</v>
      </c>
      <c r="F217" s="15">
        <v>0.26829268292682928</v>
      </c>
      <c r="G217" s="18">
        <v>7</v>
      </c>
      <c r="H217" s="18">
        <v>1</v>
      </c>
      <c r="I217" s="18">
        <v>2</v>
      </c>
      <c r="J217" s="18">
        <v>29.61</v>
      </c>
      <c r="K217" s="18">
        <v>1</v>
      </c>
      <c r="L217" s="40">
        <v>0.54</v>
      </c>
      <c r="M217" s="17">
        <v>-3.87</v>
      </c>
      <c r="N217" s="17">
        <v>3.2450000000000001</v>
      </c>
      <c r="O217" s="18" t="s">
        <v>941</v>
      </c>
      <c r="P217" s="14"/>
      <c r="Q217" s="14"/>
      <c r="R217" s="14"/>
      <c r="S217" s="14"/>
      <c r="T217" s="14"/>
      <c r="U217" s="14"/>
      <c r="V217" s="14"/>
      <c r="W217" s="14"/>
      <c r="X217" s="14"/>
      <c r="Y217" s="14"/>
      <c r="Z217" s="14"/>
      <c r="AB217" s="49"/>
    </row>
    <row r="218" spans="1:28" x14ac:dyDescent="0.25">
      <c r="A218" s="46" t="str">
        <f>HYPERLINK("Structures\MMV020548.png","MMV020548")</f>
        <v>MMV020548</v>
      </c>
      <c r="B218" s="45" t="s">
        <v>261</v>
      </c>
      <c r="C218" s="42" t="s">
        <v>262</v>
      </c>
      <c r="D218" s="16" t="s">
        <v>263</v>
      </c>
      <c r="E218" s="18">
        <v>413.51479999999998</v>
      </c>
      <c r="F218" s="15">
        <v>0.32758620689655171</v>
      </c>
      <c r="G218" s="16">
        <v>5</v>
      </c>
      <c r="H218" s="16">
        <v>3</v>
      </c>
      <c r="I218" s="16">
        <v>3</v>
      </c>
      <c r="J218" s="16">
        <v>65.459999999999994</v>
      </c>
      <c r="K218" s="16">
        <v>1</v>
      </c>
      <c r="L218" s="41">
        <v>2.2200000000000002</v>
      </c>
      <c r="M218" s="17">
        <v>-4.21</v>
      </c>
      <c r="N218" s="17">
        <v>3.4299999999999997</v>
      </c>
      <c r="O218" s="18" t="s">
        <v>260</v>
      </c>
      <c r="P218" s="14"/>
      <c r="Q218" s="14"/>
      <c r="R218" s="14"/>
      <c r="S218" s="14"/>
      <c r="T218" s="14"/>
      <c r="U218" s="14"/>
      <c r="V218" s="14"/>
      <c r="W218" s="14"/>
      <c r="X218" s="14"/>
      <c r="Y218" s="14"/>
      <c r="Z218" s="14"/>
      <c r="AB218" s="49"/>
    </row>
    <row r="219" spans="1:28" x14ac:dyDescent="0.25">
      <c r="A219" s="46" t="str">
        <f>HYPERLINK("Structures\MMV020549.png","MMV020549")</f>
        <v>MMV020549</v>
      </c>
      <c r="B219" s="45" t="s">
        <v>101</v>
      </c>
      <c r="C219" s="42" t="s">
        <v>102</v>
      </c>
      <c r="D219" s="16" t="s">
        <v>103</v>
      </c>
      <c r="E219" s="18">
        <v>398.50009999999997</v>
      </c>
      <c r="F219" s="15">
        <v>0.3392857142857143</v>
      </c>
      <c r="G219" s="16">
        <v>4</v>
      </c>
      <c r="H219" s="16">
        <v>2</v>
      </c>
      <c r="I219" s="16">
        <v>3</v>
      </c>
      <c r="J219" s="16">
        <v>62.22</v>
      </c>
      <c r="K219" s="16">
        <v>1</v>
      </c>
      <c r="L219" s="41">
        <v>2.5299999999999998</v>
      </c>
      <c r="M219" s="17">
        <v>-5.16</v>
      </c>
      <c r="N219" s="17">
        <v>4.6449999999999996</v>
      </c>
      <c r="O219" s="18" t="s">
        <v>100</v>
      </c>
      <c r="P219" s="14"/>
      <c r="Q219" s="14"/>
      <c r="R219" s="14"/>
      <c r="S219" s="14"/>
      <c r="T219" s="14"/>
      <c r="U219" s="14"/>
      <c r="V219" s="14"/>
      <c r="W219" s="14"/>
      <c r="X219" s="14"/>
      <c r="Y219" s="14"/>
      <c r="Z219" s="14"/>
      <c r="AB219" s="49"/>
    </row>
    <row r="220" spans="1:28" x14ac:dyDescent="0.25">
      <c r="A220" s="46" t="str">
        <f>HYPERLINK("Structures\MMV020651.png","MMV020651")</f>
        <v>MMV020651</v>
      </c>
      <c r="B220" s="45" t="s">
        <v>868</v>
      </c>
      <c r="C220" s="42" t="s">
        <v>869</v>
      </c>
      <c r="D220" s="18" t="s">
        <v>870</v>
      </c>
      <c r="E220" s="18">
        <v>431.31200000000001</v>
      </c>
      <c r="F220" s="15">
        <v>0.34693877551020408</v>
      </c>
      <c r="G220" s="18">
        <v>5</v>
      </c>
      <c r="H220" s="18">
        <v>3</v>
      </c>
      <c r="I220" s="18">
        <v>1</v>
      </c>
      <c r="J220" s="18">
        <v>54.71</v>
      </c>
      <c r="K220" s="18">
        <v>0</v>
      </c>
      <c r="L220" s="40">
        <v>4.5199999999999996</v>
      </c>
      <c r="M220" s="17">
        <v>-4.55</v>
      </c>
      <c r="N220" s="17">
        <v>4.6150000000000002</v>
      </c>
      <c r="O220" s="18" t="s">
        <v>867</v>
      </c>
      <c r="P220" s="14"/>
      <c r="Q220" s="14"/>
      <c r="R220" s="14"/>
      <c r="S220" s="14"/>
      <c r="T220" s="14"/>
      <c r="U220" s="14"/>
      <c r="V220" s="14"/>
      <c r="W220" s="14"/>
      <c r="X220" s="14"/>
      <c r="Y220" s="14"/>
      <c r="Z220" s="14"/>
      <c r="AB220" s="49"/>
    </row>
    <row r="221" spans="1:28" x14ac:dyDescent="0.25">
      <c r="A221" s="46" t="str">
        <f>HYPERLINK("Structures\MMV020654.png","MMV020654")</f>
        <v>MMV020654</v>
      </c>
      <c r="B221" s="45" t="s">
        <v>801</v>
      </c>
      <c r="C221" s="42" t="s">
        <v>802</v>
      </c>
      <c r="D221" s="18" t="s">
        <v>803</v>
      </c>
      <c r="E221" s="18">
        <v>368.65300000000002</v>
      </c>
      <c r="F221" s="15">
        <v>0.33333333333333331</v>
      </c>
      <c r="G221" s="18">
        <v>4</v>
      </c>
      <c r="H221" s="18">
        <v>2</v>
      </c>
      <c r="I221" s="18">
        <v>2</v>
      </c>
      <c r="J221" s="18">
        <v>49.33</v>
      </c>
      <c r="K221" s="18">
        <v>0</v>
      </c>
      <c r="L221" s="40">
        <v>4.6100000000000003</v>
      </c>
      <c r="M221" s="17">
        <v>-5.13</v>
      </c>
      <c r="N221" s="17">
        <v>4.415</v>
      </c>
      <c r="O221" s="18" t="s">
        <v>800</v>
      </c>
      <c r="P221" s="14"/>
      <c r="Q221" s="14"/>
      <c r="R221" s="14"/>
      <c r="S221" s="14"/>
      <c r="T221" s="14"/>
      <c r="U221" s="14"/>
      <c r="V221" s="14"/>
      <c r="W221" s="14"/>
      <c r="X221" s="14"/>
      <c r="Y221" s="14"/>
      <c r="Z221" s="14"/>
      <c r="AB221" s="49"/>
    </row>
    <row r="222" spans="1:28" x14ac:dyDescent="0.25">
      <c r="A222" s="46" t="str">
        <f>HYPERLINK("Structures\MMV020660.png","MMV020660")</f>
        <v>MMV020660</v>
      </c>
      <c r="B222" s="45" t="s">
        <v>840</v>
      </c>
      <c r="C222" s="42" t="s">
        <v>841</v>
      </c>
      <c r="D222" s="18" t="s">
        <v>842</v>
      </c>
      <c r="E222" s="18">
        <v>359.76400000000001</v>
      </c>
      <c r="F222" s="15">
        <v>0.4358974358974359</v>
      </c>
      <c r="G222" s="18">
        <v>5</v>
      </c>
      <c r="H222" s="18">
        <v>5</v>
      </c>
      <c r="I222" s="18">
        <v>1</v>
      </c>
      <c r="J222" s="18">
        <v>86.48</v>
      </c>
      <c r="K222" s="18">
        <v>0</v>
      </c>
      <c r="L222" s="40">
        <v>3.57</v>
      </c>
      <c r="M222" s="17">
        <v>-3.64</v>
      </c>
      <c r="N222" s="17">
        <v>3.5549999999999997</v>
      </c>
      <c r="O222" s="18" t="s">
        <v>839</v>
      </c>
      <c r="P222" s="14"/>
      <c r="Q222" s="14"/>
      <c r="R222" s="14"/>
      <c r="S222" s="14"/>
      <c r="T222" s="14"/>
      <c r="U222" s="14"/>
      <c r="V222" s="14"/>
      <c r="W222" s="14"/>
      <c r="X222" s="14"/>
      <c r="Y222" s="14"/>
      <c r="Z222" s="14"/>
      <c r="AB222" s="49"/>
    </row>
    <row r="223" spans="1:28" x14ac:dyDescent="0.25">
      <c r="A223" s="46" t="str">
        <f>HYPERLINK("Structures\MMV020700.png","MMV020700")</f>
        <v>MMV020700</v>
      </c>
      <c r="B223" s="45" t="s">
        <v>749</v>
      </c>
      <c r="C223" s="42" t="s">
        <v>750</v>
      </c>
      <c r="D223" s="18" t="s">
        <v>751</v>
      </c>
      <c r="E223" s="18">
        <v>349.51400000000001</v>
      </c>
      <c r="F223" s="15">
        <v>0.2391304347826087</v>
      </c>
      <c r="G223" s="18">
        <v>5</v>
      </c>
      <c r="H223" s="18">
        <v>3</v>
      </c>
      <c r="I223" s="18">
        <v>1</v>
      </c>
      <c r="J223" s="18">
        <v>54.88</v>
      </c>
      <c r="K223" s="18">
        <v>0</v>
      </c>
      <c r="L223" s="40">
        <v>5.18</v>
      </c>
      <c r="M223" s="17">
        <v>-5.49</v>
      </c>
      <c r="N223" s="17">
        <v>4.6449999999999996</v>
      </c>
      <c r="O223" s="18" t="s">
        <v>748</v>
      </c>
      <c r="P223" s="14"/>
      <c r="Q223" s="14"/>
      <c r="R223" s="14"/>
      <c r="S223" s="14"/>
      <c r="T223" s="14"/>
      <c r="U223" s="14"/>
      <c r="V223" s="14"/>
      <c r="W223" s="14"/>
      <c r="X223" s="14"/>
      <c r="Y223" s="14"/>
      <c r="Z223" s="14"/>
      <c r="AB223" s="49"/>
    </row>
    <row r="224" spans="1:28" x14ac:dyDescent="0.25">
      <c r="A224" s="46" t="str">
        <f>HYPERLINK("Structures\MMV020750.png","MMV020750")</f>
        <v>MMV020750</v>
      </c>
      <c r="B224" s="45" t="s">
        <v>1501</v>
      </c>
      <c r="C224" s="42" t="s">
        <v>1502</v>
      </c>
      <c r="D224" s="18" t="s">
        <v>1503</v>
      </c>
      <c r="E224" s="18">
        <v>372.41649999999998</v>
      </c>
      <c r="F224" s="15">
        <v>0.47916666666666669</v>
      </c>
      <c r="G224" s="18">
        <v>5</v>
      </c>
      <c r="H224" s="18">
        <v>4</v>
      </c>
      <c r="I224" s="18">
        <v>2</v>
      </c>
      <c r="J224" s="18">
        <v>67.37</v>
      </c>
      <c r="K224" s="18">
        <v>0</v>
      </c>
      <c r="L224" s="40">
        <v>4.8499999999999996</v>
      </c>
      <c r="M224" s="17">
        <v>-4.53</v>
      </c>
      <c r="N224" s="17">
        <v>4.9499999999999993</v>
      </c>
      <c r="O224" s="18" t="s">
        <v>1500</v>
      </c>
      <c r="P224" s="14"/>
      <c r="Q224" s="14"/>
      <c r="R224" s="14"/>
      <c r="S224" s="14"/>
      <c r="T224" s="14"/>
      <c r="U224" s="14"/>
      <c r="V224" s="14"/>
      <c r="W224" s="14"/>
      <c r="X224" s="14"/>
      <c r="Y224" s="14"/>
      <c r="Z224" s="14"/>
      <c r="AB224" s="49"/>
    </row>
    <row r="225" spans="1:28" x14ac:dyDescent="0.25">
      <c r="A225" s="46" t="str">
        <f>HYPERLINK("Structures\MMV020788.png","MMV020788")</f>
        <v>MMV020788</v>
      </c>
      <c r="B225" s="45" t="s">
        <v>157</v>
      </c>
      <c r="C225" s="42" t="s">
        <v>158</v>
      </c>
      <c r="D225" s="16" t="s">
        <v>159</v>
      </c>
      <c r="E225" s="18">
        <v>271.3972</v>
      </c>
      <c r="F225" s="15">
        <v>0.13333333333333333</v>
      </c>
      <c r="G225" s="16">
        <v>4</v>
      </c>
      <c r="H225" s="16">
        <v>1</v>
      </c>
      <c r="I225" s="16">
        <v>2</v>
      </c>
      <c r="J225" s="16">
        <v>36.840000000000003</v>
      </c>
      <c r="K225" s="16">
        <v>1</v>
      </c>
      <c r="L225" s="41">
        <v>2.34</v>
      </c>
      <c r="M225" s="17">
        <v>-4.8600000000000003</v>
      </c>
      <c r="N225" s="17">
        <v>4.0549999999999997</v>
      </c>
      <c r="O225" s="18" t="s">
        <v>156</v>
      </c>
      <c r="P225" s="14"/>
      <c r="Q225" s="14"/>
      <c r="R225" s="14"/>
      <c r="S225" s="14"/>
      <c r="T225" s="14"/>
      <c r="U225" s="14"/>
      <c r="V225" s="14"/>
      <c r="W225" s="14"/>
      <c r="X225" s="14"/>
      <c r="Y225" s="14"/>
      <c r="Z225" s="14"/>
      <c r="AB225" s="49"/>
    </row>
    <row r="226" spans="1:28" x14ac:dyDescent="0.25">
      <c r="A226" s="46" t="str">
        <f>HYPERLINK("Structures\MMV020885.png","MMV020885")</f>
        <v>MMV020885</v>
      </c>
      <c r="B226" s="45" t="s">
        <v>61</v>
      </c>
      <c r="C226" s="42" t="s">
        <v>62</v>
      </c>
      <c r="D226" s="16" t="s">
        <v>63</v>
      </c>
      <c r="E226" s="18">
        <v>510.42099999999999</v>
      </c>
      <c r="F226" s="15">
        <v>0.37931034482758619</v>
      </c>
      <c r="G226" s="16">
        <v>3</v>
      </c>
      <c r="H226" s="16">
        <v>3</v>
      </c>
      <c r="I226" s="16">
        <v>1</v>
      </c>
      <c r="J226" s="16">
        <v>38.33</v>
      </c>
      <c r="K226" s="16">
        <v>0</v>
      </c>
      <c r="L226" s="41">
        <v>6.91</v>
      </c>
      <c r="M226" s="17">
        <v>-6.67</v>
      </c>
      <c r="N226" s="17">
        <v>6.83</v>
      </c>
      <c r="O226" s="18" t="s">
        <v>60</v>
      </c>
      <c r="P226" s="14"/>
      <c r="Q226" s="14"/>
      <c r="R226" s="14"/>
      <c r="S226" s="14"/>
      <c r="T226" s="14"/>
      <c r="U226" s="14"/>
      <c r="V226" s="14"/>
      <c r="W226" s="14"/>
      <c r="X226" s="14"/>
      <c r="Y226" s="14"/>
      <c r="Z226" s="14"/>
      <c r="AB226" s="49"/>
    </row>
    <row r="227" spans="1:28" x14ac:dyDescent="0.25">
      <c r="A227" s="46" t="str">
        <f>HYPERLINK("Structures\MMV020912.png","MMV020912")</f>
        <v>MMV020912</v>
      </c>
      <c r="B227" s="45" t="s">
        <v>1262</v>
      </c>
      <c r="C227" s="42" t="s">
        <v>1263</v>
      </c>
      <c r="D227" s="18" t="s">
        <v>1264</v>
      </c>
      <c r="E227" s="18">
        <v>420.50240000000002</v>
      </c>
      <c r="F227" s="15">
        <v>0.48214285714285715</v>
      </c>
      <c r="G227" s="18">
        <v>6</v>
      </c>
      <c r="H227" s="18">
        <v>3</v>
      </c>
      <c r="I227" s="18">
        <v>2</v>
      </c>
      <c r="J227" s="18">
        <v>58.29</v>
      </c>
      <c r="K227" s="18">
        <v>0</v>
      </c>
      <c r="L227" s="40">
        <v>6.84</v>
      </c>
      <c r="M227" s="17">
        <v>-4.8099999999999996</v>
      </c>
      <c r="N227" s="17">
        <v>6.6099999999999994</v>
      </c>
      <c r="O227" s="18" t="s">
        <v>1261</v>
      </c>
      <c r="P227" s="14"/>
      <c r="Q227" s="14"/>
      <c r="R227" s="14"/>
      <c r="S227" s="14"/>
      <c r="T227" s="14"/>
      <c r="U227" s="14"/>
      <c r="V227" s="14"/>
      <c r="W227" s="14"/>
      <c r="X227" s="14"/>
      <c r="Y227" s="14"/>
      <c r="Z227" s="14"/>
      <c r="AB227" s="49"/>
    </row>
    <row r="228" spans="1:28" x14ac:dyDescent="0.25">
      <c r="A228" s="46" t="str">
        <f>HYPERLINK("Structures\MMV020942.png","MMV020942")</f>
        <v>MMV020942</v>
      </c>
      <c r="B228" s="45" t="s">
        <v>946</v>
      </c>
      <c r="C228" s="42" t="s">
        <v>947</v>
      </c>
      <c r="D228" s="18" t="s">
        <v>948</v>
      </c>
      <c r="E228" s="18">
        <v>307.36799999999999</v>
      </c>
      <c r="F228" s="15">
        <v>0.28947368421052633</v>
      </c>
      <c r="G228" s="18">
        <v>6</v>
      </c>
      <c r="H228" s="18">
        <v>5</v>
      </c>
      <c r="I228" s="18">
        <v>1</v>
      </c>
      <c r="J228" s="18">
        <v>73.34</v>
      </c>
      <c r="K228" s="18">
        <v>0</v>
      </c>
      <c r="L228" s="40">
        <v>2.0099999999999998</v>
      </c>
      <c r="M228" s="17">
        <v>-4.07</v>
      </c>
      <c r="N228" s="17">
        <v>2.42</v>
      </c>
      <c r="O228" s="18" t="s">
        <v>945</v>
      </c>
      <c r="P228" s="14"/>
      <c r="Q228" s="14"/>
      <c r="R228" s="14"/>
      <c r="S228" s="14"/>
      <c r="T228" s="14"/>
      <c r="U228" s="14"/>
      <c r="V228" s="14"/>
      <c r="W228" s="14"/>
      <c r="X228" s="14"/>
      <c r="Y228" s="14"/>
      <c r="Z228" s="14"/>
      <c r="AB228" s="49"/>
    </row>
    <row r="229" spans="1:28" x14ac:dyDescent="0.25">
      <c r="A229" s="46" t="str">
        <f>HYPERLINK("Structures\MMV056726.png","MMV056726")</f>
        <v>MMV056726</v>
      </c>
      <c r="B229" s="45" t="s">
        <v>777</v>
      </c>
      <c r="C229" s="42" t="s">
        <v>778</v>
      </c>
      <c r="D229" s="18" t="s">
        <v>779</v>
      </c>
      <c r="E229" s="18">
        <v>279.39800000000002</v>
      </c>
      <c r="F229" s="15">
        <v>0.15</v>
      </c>
      <c r="G229" s="18">
        <v>3</v>
      </c>
      <c r="H229" s="18">
        <v>2</v>
      </c>
      <c r="I229" s="18">
        <v>0</v>
      </c>
      <c r="J229" s="18">
        <v>29.54</v>
      </c>
      <c r="K229" s="18">
        <v>0</v>
      </c>
      <c r="L229" s="40">
        <v>2.96</v>
      </c>
      <c r="M229" s="17">
        <v>-3.71</v>
      </c>
      <c r="N229" s="17">
        <v>3.27</v>
      </c>
      <c r="O229" s="18" t="s">
        <v>776</v>
      </c>
      <c r="P229" s="14"/>
      <c r="Q229" s="14"/>
      <c r="R229" s="14"/>
      <c r="S229" s="14"/>
      <c r="T229" s="14"/>
      <c r="U229" s="14"/>
      <c r="V229" s="14"/>
      <c r="W229" s="14"/>
      <c r="X229" s="14"/>
      <c r="Y229" s="14"/>
      <c r="Z229" s="14"/>
      <c r="AB229" s="49"/>
    </row>
    <row r="230" spans="1:28" x14ac:dyDescent="0.25">
      <c r="A230" s="46" t="str">
        <f>HYPERLINK("Structures\MMV073843.png","MMV073843")</f>
        <v>MMV073843</v>
      </c>
      <c r="B230" s="45" t="s">
        <v>1282</v>
      </c>
      <c r="C230" s="42" t="s">
        <v>1283</v>
      </c>
      <c r="D230" s="18" t="s">
        <v>1284</v>
      </c>
      <c r="E230" s="18">
        <v>309.40539999999999</v>
      </c>
      <c r="F230" s="15">
        <v>0.2608695652173913</v>
      </c>
      <c r="G230" s="18">
        <v>4</v>
      </c>
      <c r="H230" s="18">
        <v>4</v>
      </c>
      <c r="I230" s="18">
        <v>0</v>
      </c>
      <c r="J230" s="18">
        <v>28.07</v>
      </c>
      <c r="K230" s="18">
        <v>0</v>
      </c>
      <c r="L230" s="40">
        <v>3.85</v>
      </c>
      <c r="M230" s="17">
        <v>-3.71</v>
      </c>
      <c r="N230" s="17">
        <v>3.4550000000000001</v>
      </c>
      <c r="O230" s="18" t="s">
        <v>1281</v>
      </c>
      <c r="P230" s="14"/>
      <c r="Q230" s="14"/>
      <c r="R230" s="14"/>
      <c r="S230" s="14"/>
      <c r="T230" s="14"/>
      <c r="U230" s="14"/>
      <c r="V230" s="14"/>
      <c r="W230" s="14"/>
      <c r="X230" s="14"/>
      <c r="Y230" s="14"/>
      <c r="Z230" s="14"/>
      <c r="AB230" s="49"/>
    </row>
    <row r="231" spans="1:28" x14ac:dyDescent="0.25">
      <c r="A231" s="46" t="str">
        <f>HYPERLINK("Structures\MMV075490.png","MMV075490")</f>
        <v>MMV075490</v>
      </c>
      <c r="B231" s="45" t="s">
        <v>721</v>
      </c>
      <c r="C231" s="42" t="s">
        <v>722</v>
      </c>
      <c r="D231" s="18" t="s">
        <v>723</v>
      </c>
      <c r="E231" s="18">
        <v>268.3535</v>
      </c>
      <c r="F231" s="15">
        <v>0.3</v>
      </c>
      <c r="G231" s="18">
        <v>3</v>
      </c>
      <c r="H231" s="18">
        <v>3</v>
      </c>
      <c r="I231" s="18">
        <v>0</v>
      </c>
      <c r="J231" s="18">
        <v>15.71</v>
      </c>
      <c r="K231" s="18">
        <v>0</v>
      </c>
      <c r="L231" s="40">
        <v>4.2699999999999996</v>
      </c>
      <c r="M231" s="17">
        <v>-2.57</v>
      </c>
      <c r="N231" s="17">
        <v>4.0500000000000007</v>
      </c>
      <c r="O231" s="18" t="s">
        <v>720</v>
      </c>
      <c r="P231" s="14"/>
      <c r="Q231" s="14"/>
      <c r="R231" s="14"/>
      <c r="S231" s="14"/>
      <c r="T231" s="14"/>
      <c r="U231" s="14"/>
      <c r="V231" s="14"/>
      <c r="W231" s="14"/>
      <c r="X231" s="14"/>
      <c r="Y231" s="14"/>
      <c r="Z231" s="14"/>
      <c r="AB231" s="49"/>
    </row>
    <row r="232" spans="1:28" x14ac:dyDescent="0.25">
      <c r="A232" s="46" t="str">
        <f>HYPERLINK("Structures\MMV080034.png","MMV080034")</f>
        <v>MMV080034</v>
      </c>
      <c r="B232" s="45" t="s">
        <v>1393</v>
      </c>
      <c r="C232" s="42" t="s">
        <v>1394</v>
      </c>
      <c r="D232" s="18" t="s">
        <v>1395</v>
      </c>
      <c r="E232" s="18">
        <v>254.26230000000001</v>
      </c>
      <c r="F232" s="15">
        <v>0.53333333333333333</v>
      </c>
      <c r="G232" s="18">
        <v>2</v>
      </c>
      <c r="H232" s="18">
        <v>4</v>
      </c>
      <c r="I232" s="18">
        <v>2</v>
      </c>
      <c r="J232" s="18">
        <v>63.83</v>
      </c>
      <c r="K232" s="18">
        <v>0</v>
      </c>
      <c r="L232" s="40">
        <v>3.45</v>
      </c>
      <c r="M232" s="17">
        <v>-3.41</v>
      </c>
      <c r="N232" s="17">
        <v>3.2</v>
      </c>
      <c r="O232" s="18" t="s">
        <v>1392</v>
      </c>
      <c r="P232" s="14"/>
      <c r="Q232" s="14"/>
      <c r="R232" s="14"/>
      <c r="S232" s="14"/>
      <c r="T232" s="14"/>
      <c r="U232" s="14"/>
      <c r="V232" s="14"/>
      <c r="W232" s="14"/>
      <c r="X232" s="14"/>
      <c r="Y232" s="14"/>
      <c r="Z232" s="14"/>
      <c r="AB232" s="49"/>
    </row>
    <row r="233" spans="1:28" x14ac:dyDescent="0.25">
      <c r="A233" s="46" t="str">
        <f>HYPERLINK("Structures\MMV084434.png","MMV084434")</f>
        <v>MMV084434</v>
      </c>
      <c r="B233" s="45" t="s">
        <v>1341</v>
      </c>
      <c r="C233" s="42" t="s">
        <v>1342</v>
      </c>
      <c r="D233" s="18" t="s">
        <v>1343</v>
      </c>
      <c r="E233" s="18">
        <v>358.387</v>
      </c>
      <c r="F233" s="15">
        <v>0.3</v>
      </c>
      <c r="G233" s="18">
        <v>4</v>
      </c>
      <c r="H233" s="18">
        <v>5</v>
      </c>
      <c r="I233" s="18">
        <v>1</v>
      </c>
      <c r="J233" s="18">
        <v>59.92</v>
      </c>
      <c r="K233" s="18">
        <v>0</v>
      </c>
      <c r="L233" s="40">
        <v>3.48</v>
      </c>
      <c r="M233" s="17">
        <v>-4.7300000000000004</v>
      </c>
      <c r="N233" s="17">
        <v>3.93</v>
      </c>
      <c r="O233" s="18" t="s">
        <v>1340</v>
      </c>
      <c r="P233" s="14"/>
      <c r="Q233" s="14"/>
      <c r="R233" s="14"/>
      <c r="S233" s="14"/>
      <c r="T233" s="14"/>
      <c r="U233" s="14"/>
      <c r="V233" s="14"/>
      <c r="W233" s="14"/>
      <c r="X233" s="14"/>
      <c r="Y233" s="14"/>
      <c r="Z233" s="14"/>
      <c r="AB233" s="49"/>
    </row>
    <row r="234" spans="1:28" x14ac:dyDescent="0.25">
      <c r="A234" s="46" t="str">
        <f>HYPERLINK("Structures\MMV084940.png","MMV084940")</f>
        <v>MMV084940</v>
      </c>
      <c r="B234" s="45" t="s">
        <v>809</v>
      </c>
      <c r="C234" s="42" t="s">
        <v>810</v>
      </c>
      <c r="D234" s="18" t="s">
        <v>811</v>
      </c>
      <c r="E234" s="18">
        <v>287.31380000000001</v>
      </c>
      <c r="F234" s="15">
        <v>0.15789473684210525</v>
      </c>
      <c r="G234" s="18">
        <v>2</v>
      </c>
      <c r="H234" s="18">
        <v>5</v>
      </c>
      <c r="I234" s="18">
        <v>1</v>
      </c>
      <c r="J234" s="18">
        <v>72.28</v>
      </c>
      <c r="K234" s="18">
        <v>0</v>
      </c>
      <c r="L234" s="40">
        <v>2.08</v>
      </c>
      <c r="M234" s="17">
        <v>-3.45</v>
      </c>
      <c r="N234" s="17">
        <v>1.7050000000000001</v>
      </c>
      <c r="O234" s="18" t="s">
        <v>808</v>
      </c>
      <c r="P234" s="14"/>
      <c r="Q234" s="14"/>
      <c r="R234" s="14"/>
      <c r="S234" s="14"/>
      <c r="T234" s="14"/>
      <c r="U234" s="14"/>
      <c r="V234" s="14"/>
      <c r="W234" s="14"/>
      <c r="X234" s="14"/>
      <c r="Y234" s="14"/>
      <c r="Z234" s="14"/>
      <c r="AB234" s="49"/>
    </row>
    <row r="235" spans="1:28" x14ac:dyDescent="0.25">
      <c r="A235" s="46" t="str">
        <f>HYPERLINK("Structures\MMV085471.png","MMV085471")</f>
        <v>MMV085471</v>
      </c>
      <c r="B235" s="45" t="s">
        <v>1157</v>
      </c>
      <c r="C235" s="42" t="s">
        <v>1158</v>
      </c>
      <c r="D235" s="18" t="s">
        <v>1159</v>
      </c>
      <c r="E235" s="18">
        <v>465.60899999999998</v>
      </c>
      <c r="F235" s="15">
        <v>0.44262295081967212</v>
      </c>
      <c r="G235" s="18">
        <v>7</v>
      </c>
      <c r="H235" s="18">
        <v>3</v>
      </c>
      <c r="I235" s="18">
        <v>0</v>
      </c>
      <c r="J235" s="18">
        <v>39.94</v>
      </c>
      <c r="K235" s="18">
        <v>0</v>
      </c>
      <c r="L235" s="40">
        <v>8.07</v>
      </c>
      <c r="M235" s="17">
        <v>-6.1</v>
      </c>
      <c r="N235" s="17">
        <v>7.1549999999999994</v>
      </c>
      <c r="O235" s="18" t="s">
        <v>1156</v>
      </c>
      <c r="P235" s="14"/>
      <c r="Q235" s="14"/>
      <c r="R235" s="14"/>
      <c r="S235" s="14"/>
      <c r="T235" s="14"/>
      <c r="U235" s="14"/>
      <c r="V235" s="14"/>
      <c r="W235" s="14"/>
      <c r="X235" s="14"/>
      <c r="Y235" s="14"/>
      <c r="Z235" s="14"/>
      <c r="AB235" s="49"/>
    </row>
    <row r="236" spans="1:28" x14ac:dyDescent="0.25">
      <c r="A236" s="46" t="str">
        <f>HYPERLINK("Structures\MMV085583.png","MMV085583")</f>
        <v>MMV085583</v>
      </c>
      <c r="B236" s="45" t="s">
        <v>81</v>
      </c>
      <c r="C236" s="42" t="s">
        <v>82</v>
      </c>
      <c r="D236" s="16" t="s">
        <v>83</v>
      </c>
      <c r="E236" s="18">
        <v>592.64790000000005</v>
      </c>
      <c r="F236" s="15">
        <v>0.23076923076923078</v>
      </c>
      <c r="G236" s="16">
        <v>9</v>
      </c>
      <c r="H236" s="16">
        <v>4</v>
      </c>
      <c r="I236" s="16">
        <v>2</v>
      </c>
      <c r="J236" s="16">
        <v>72.97</v>
      </c>
      <c r="K236" s="16">
        <v>1</v>
      </c>
      <c r="L236" s="41">
        <v>6.66</v>
      </c>
      <c r="M236" s="17">
        <v>-6.12</v>
      </c>
      <c r="N236" s="17">
        <v>6.4749999999999996</v>
      </c>
      <c r="O236" s="18" t="s">
        <v>80</v>
      </c>
      <c r="P236" s="14"/>
      <c r="Q236" s="14"/>
      <c r="R236" s="14"/>
      <c r="S236" s="14"/>
      <c r="T236" s="14"/>
      <c r="U236" s="14"/>
      <c r="V236" s="14"/>
      <c r="W236" s="14"/>
      <c r="X236" s="14"/>
      <c r="Y236" s="14"/>
      <c r="Z236" s="14"/>
      <c r="AB236" s="49"/>
    </row>
    <row r="237" spans="1:28" x14ac:dyDescent="0.25">
      <c r="A237" s="46" t="str">
        <f>HYPERLINK("Structures\MMV086103.png","MMV086103")</f>
        <v>MMV086103</v>
      </c>
      <c r="B237" s="45" t="s">
        <v>1337</v>
      </c>
      <c r="C237" s="42" t="s">
        <v>1338</v>
      </c>
      <c r="D237" s="18" t="s">
        <v>1339</v>
      </c>
      <c r="E237" s="18">
        <v>332.34930000000003</v>
      </c>
      <c r="F237" s="15">
        <v>0.46341463414634149</v>
      </c>
      <c r="G237" s="18">
        <v>2</v>
      </c>
      <c r="H237" s="18">
        <v>2</v>
      </c>
      <c r="I237" s="18">
        <v>0</v>
      </c>
      <c r="J237" s="18">
        <v>56.51</v>
      </c>
      <c r="K237" s="18">
        <v>0</v>
      </c>
      <c r="L237" s="40">
        <v>4.6500000000000004</v>
      </c>
      <c r="M237" s="17">
        <v>-4.49</v>
      </c>
      <c r="N237" s="17">
        <v>4.34</v>
      </c>
      <c r="O237" s="18" t="s">
        <v>1336</v>
      </c>
      <c r="P237" s="14"/>
      <c r="Q237" s="14"/>
      <c r="R237" s="14"/>
      <c r="S237" s="14"/>
      <c r="T237" s="14"/>
      <c r="U237" s="14"/>
      <c r="V237" s="14"/>
      <c r="W237" s="14"/>
      <c r="X237" s="14"/>
      <c r="Y237" s="14"/>
      <c r="Z237" s="14"/>
      <c r="AB237" s="49"/>
    </row>
    <row r="238" spans="1:28" x14ac:dyDescent="0.25">
      <c r="A238" s="46" t="str">
        <f>HYPERLINK("Structures\MMV128432.png","MMV128432")</f>
        <v>MMV128432</v>
      </c>
      <c r="B238" s="45" t="s">
        <v>1465</v>
      </c>
      <c r="C238" s="42" t="s">
        <v>1466</v>
      </c>
      <c r="D238" s="18" t="s">
        <v>1467</v>
      </c>
      <c r="E238" s="18">
        <v>321.79899999999998</v>
      </c>
      <c r="F238" s="15">
        <v>0.2857142857142857</v>
      </c>
      <c r="G238" s="18">
        <v>7</v>
      </c>
      <c r="H238" s="18">
        <v>3</v>
      </c>
      <c r="I238" s="18">
        <v>2</v>
      </c>
      <c r="J238" s="18">
        <v>55.3</v>
      </c>
      <c r="K238" s="18">
        <v>1</v>
      </c>
      <c r="L238" s="40">
        <v>1.54</v>
      </c>
      <c r="M238" s="17">
        <v>-4.3499999999999996</v>
      </c>
      <c r="N238" s="17">
        <v>3.3849999999999998</v>
      </c>
      <c r="O238" s="18" t="s">
        <v>1464</v>
      </c>
      <c r="P238" s="14"/>
      <c r="Q238" s="14"/>
      <c r="R238" s="14"/>
      <c r="S238" s="14"/>
      <c r="T238" s="14"/>
      <c r="U238" s="14"/>
      <c r="V238" s="14"/>
      <c r="W238" s="14"/>
      <c r="X238" s="14"/>
      <c r="Y238" s="14"/>
      <c r="Z238" s="14"/>
      <c r="AB238" s="49"/>
    </row>
    <row r="239" spans="1:28" x14ac:dyDescent="0.25">
      <c r="A239" s="46" t="str">
        <f>HYPERLINK("Structures\MMV142383.png","MMV142383")</f>
        <v>MMV142383</v>
      </c>
      <c r="B239" s="45" t="s">
        <v>621</v>
      </c>
      <c r="C239" s="42" t="s">
        <v>622</v>
      </c>
      <c r="D239" s="18" t="s">
        <v>623</v>
      </c>
      <c r="E239" s="18">
        <v>310.41300000000001</v>
      </c>
      <c r="F239" s="15">
        <v>0.375</v>
      </c>
      <c r="G239" s="18">
        <v>3</v>
      </c>
      <c r="H239" s="18">
        <v>2</v>
      </c>
      <c r="I239" s="18">
        <v>1</v>
      </c>
      <c r="J239" s="18">
        <v>41.99</v>
      </c>
      <c r="K239" s="18">
        <v>0</v>
      </c>
      <c r="L239" s="40">
        <v>5.43</v>
      </c>
      <c r="M239" s="17">
        <v>-5.33</v>
      </c>
      <c r="N239" s="17">
        <v>5.0949999999999998</v>
      </c>
      <c r="O239" s="18" t="s">
        <v>620</v>
      </c>
      <c r="P239" s="14"/>
      <c r="Q239" s="14"/>
      <c r="R239" s="14"/>
      <c r="S239" s="14"/>
      <c r="T239" s="14"/>
      <c r="U239" s="14"/>
      <c r="V239" s="14"/>
      <c r="W239" s="14"/>
      <c r="X239" s="14"/>
      <c r="Y239" s="14"/>
      <c r="Z239" s="14"/>
      <c r="AB239" s="49"/>
    </row>
    <row r="240" spans="1:28" x14ac:dyDescent="0.25">
      <c r="A240" s="46" t="str">
        <f>HYPERLINK("Structures\MMV274073.png","MMV274073")</f>
        <v>MMV274073</v>
      </c>
      <c r="B240" s="45" t="s">
        <v>781</v>
      </c>
      <c r="C240" s="42" t="s">
        <v>782</v>
      </c>
      <c r="D240" s="18" t="s">
        <v>783</v>
      </c>
      <c r="E240" s="18">
        <v>280.3211</v>
      </c>
      <c r="F240" s="15">
        <v>0.43243243243243246</v>
      </c>
      <c r="G240" s="18">
        <v>3</v>
      </c>
      <c r="H240" s="18">
        <v>3</v>
      </c>
      <c r="I240" s="18">
        <v>3</v>
      </c>
      <c r="J240" s="18">
        <v>55.63</v>
      </c>
      <c r="K240" s="18">
        <v>1</v>
      </c>
      <c r="L240" s="40">
        <v>2.58</v>
      </c>
      <c r="M240" s="17">
        <v>-4.04</v>
      </c>
      <c r="N240" s="17">
        <v>3.8600000000000003</v>
      </c>
      <c r="O240" s="18" t="s">
        <v>780</v>
      </c>
      <c r="P240" s="14"/>
      <c r="Q240" s="14"/>
      <c r="R240" s="14"/>
      <c r="S240" s="14"/>
      <c r="T240" s="14"/>
      <c r="U240" s="14"/>
      <c r="V240" s="14"/>
      <c r="W240" s="14"/>
      <c r="X240" s="14"/>
      <c r="Y240" s="14"/>
      <c r="Z240" s="14"/>
      <c r="AB240" s="49"/>
    </row>
    <row r="241" spans="1:28" x14ac:dyDescent="0.25">
      <c r="A241" s="46" t="str">
        <f>HYPERLINK("Structures\MMV306025.png","MMV306025")</f>
        <v>MMV306025</v>
      </c>
      <c r="B241" s="45" t="s">
        <v>773</v>
      </c>
      <c r="C241" s="42" t="s">
        <v>774</v>
      </c>
      <c r="D241" s="18" t="s">
        <v>775</v>
      </c>
      <c r="E241" s="18">
        <v>341.32139999999998</v>
      </c>
      <c r="F241" s="15">
        <v>0.4</v>
      </c>
      <c r="G241" s="18">
        <v>4</v>
      </c>
      <c r="H241" s="18">
        <v>7</v>
      </c>
      <c r="I241" s="18">
        <v>0</v>
      </c>
      <c r="J241" s="18">
        <v>104</v>
      </c>
      <c r="K241" s="18">
        <v>0</v>
      </c>
      <c r="L241" s="40">
        <v>1.1399999999999999</v>
      </c>
      <c r="M241" s="17">
        <v>-3.67</v>
      </c>
      <c r="N241" s="17">
        <v>1.115</v>
      </c>
      <c r="O241" s="18" t="s">
        <v>772</v>
      </c>
      <c r="P241" s="14"/>
      <c r="Q241" s="14"/>
      <c r="R241" s="14"/>
      <c r="S241" s="14"/>
      <c r="T241" s="14"/>
      <c r="U241" s="14"/>
      <c r="V241" s="14"/>
      <c r="W241" s="14"/>
      <c r="X241" s="14"/>
      <c r="Y241" s="14"/>
      <c r="Z241" s="14"/>
      <c r="AB241" s="49"/>
    </row>
    <row r="242" spans="1:28" x14ac:dyDescent="0.25">
      <c r="A242" s="46" t="str">
        <f>HYPERLINK("Structures\MMV396594.png","MMV396594")</f>
        <v>MMV396594</v>
      </c>
      <c r="B242" s="45" t="s">
        <v>1481</v>
      </c>
      <c r="C242" s="42" t="s">
        <v>1482</v>
      </c>
      <c r="D242" s="18" t="s">
        <v>1483</v>
      </c>
      <c r="E242" s="18">
        <v>490.66</v>
      </c>
      <c r="F242" s="15">
        <v>0.21739130434782608</v>
      </c>
      <c r="G242" s="18">
        <v>4</v>
      </c>
      <c r="H242" s="18">
        <v>5</v>
      </c>
      <c r="I242" s="18">
        <v>0</v>
      </c>
      <c r="J242" s="18">
        <v>58.56</v>
      </c>
      <c r="K242" s="18">
        <v>0</v>
      </c>
      <c r="L242" s="40">
        <v>6.9</v>
      </c>
      <c r="M242" s="17">
        <v>-5.3</v>
      </c>
      <c r="N242" s="17">
        <v>5.9649999999999999</v>
      </c>
      <c r="O242" s="18" t="s">
        <v>1480</v>
      </c>
      <c r="P242" s="14"/>
      <c r="Q242" s="14"/>
      <c r="R242" s="14"/>
      <c r="S242" s="14"/>
      <c r="T242" s="14"/>
      <c r="U242" s="14"/>
      <c r="V242" s="14"/>
      <c r="W242" s="14"/>
      <c r="X242" s="14"/>
      <c r="Y242" s="14"/>
      <c r="Z242" s="14"/>
      <c r="AB242" s="49"/>
    </row>
    <row r="243" spans="1:28" x14ac:dyDescent="0.25">
      <c r="A243" s="46" t="str">
        <f>HYPERLINK("Structures\MMV396595.png","MMV396595")</f>
        <v>MMV396595</v>
      </c>
      <c r="B243" s="45" t="s">
        <v>926</v>
      </c>
      <c r="C243" s="42" t="s">
        <v>927</v>
      </c>
      <c r="D243" s="18" t="s">
        <v>928</v>
      </c>
      <c r="E243" s="18">
        <v>380.48329999999999</v>
      </c>
      <c r="F243" s="15">
        <v>0.26785714285714285</v>
      </c>
      <c r="G243" s="18">
        <v>5</v>
      </c>
      <c r="H243" s="18">
        <v>5</v>
      </c>
      <c r="I243" s="18">
        <v>0</v>
      </c>
      <c r="J243" s="18">
        <v>65.72</v>
      </c>
      <c r="K243" s="18">
        <v>-1</v>
      </c>
      <c r="L243" s="40">
        <v>2.37</v>
      </c>
      <c r="M243" s="17">
        <v>-3.75</v>
      </c>
      <c r="N243" s="17">
        <v>3.74</v>
      </c>
      <c r="O243" s="18" t="s">
        <v>925</v>
      </c>
      <c r="P243" s="14"/>
      <c r="Q243" s="14"/>
      <c r="R243" s="14"/>
      <c r="S243" s="14"/>
      <c r="T243" s="14"/>
      <c r="U243" s="14"/>
      <c r="V243" s="14"/>
      <c r="W243" s="14"/>
      <c r="X243" s="14"/>
      <c r="Y243" s="14"/>
      <c r="Z243" s="14"/>
      <c r="AB243" s="49"/>
    </row>
    <row r="244" spans="1:28" x14ac:dyDescent="0.25">
      <c r="A244" s="46" t="str">
        <f>HYPERLINK("Structures\MMV396632.png","MMV396632")</f>
        <v>MMV396632</v>
      </c>
      <c r="B244" s="45" t="s">
        <v>848</v>
      </c>
      <c r="C244" s="42" t="s">
        <v>849</v>
      </c>
      <c r="D244" s="18" t="s">
        <v>850</v>
      </c>
      <c r="E244" s="18">
        <v>335.82499999999999</v>
      </c>
      <c r="F244" s="15">
        <v>0.26666666666666666</v>
      </c>
      <c r="G244" s="18">
        <v>8</v>
      </c>
      <c r="H244" s="18">
        <v>3</v>
      </c>
      <c r="I244" s="18">
        <v>2</v>
      </c>
      <c r="J244" s="18">
        <v>55.3</v>
      </c>
      <c r="K244" s="18">
        <v>1</v>
      </c>
      <c r="L244" s="40">
        <v>1.8</v>
      </c>
      <c r="M244" s="17">
        <v>-4.55</v>
      </c>
      <c r="N244" s="17">
        <v>3.3099999999999996</v>
      </c>
      <c r="O244" s="18" t="s">
        <v>847</v>
      </c>
      <c r="P244" s="14"/>
      <c r="Q244" s="14"/>
      <c r="R244" s="14"/>
      <c r="S244" s="14"/>
      <c r="T244" s="14"/>
      <c r="U244" s="14"/>
      <c r="V244" s="14"/>
      <c r="W244" s="14"/>
      <c r="X244" s="14"/>
      <c r="Y244" s="14"/>
      <c r="Z244" s="14"/>
      <c r="AB244" s="49"/>
    </row>
    <row r="245" spans="1:28" x14ac:dyDescent="0.25">
      <c r="A245" s="46" t="str">
        <f>HYPERLINK("Structures\MMV396633.png","MMV396633")</f>
        <v>MMV396633</v>
      </c>
      <c r="B245" s="45" t="s">
        <v>725</v>
      </c>
      <c r="C245" s="42" t="s">
        <v>726</v>
      </c>
      <c r="D245" s="18" t="s">
        <v>727</v>
      </c>
      <c r="E245" s="18">
        <v>363.87799999999999</v>
      </c>
      <c r="F245" s="15">
        <v>0.23529411764705882</v>
      </c>
      <c r="G245" s="18">
        <v>9</v>
      </c>
      <c r="H245" s="18">
        <v>3</v>
      </c>
      <c r="I245" s="18">
        <v>2</v>
      </c>
      <c r="J245" s="18">
        <v>55.3</v>
      </c>
      <c r="K245" s="18">
        <v>1</v>
      </c>
      <c r="L245" s="40">
        <v>2.4900000000000002</v>
      </c>
      <c r="M245" s="17">
        <v>-5</v>
      </c>
      <c r="N245" s="17">
        <v>4.0950000000000006</v>
      </c>
      <c r="O245" s="18" t="s">
        <v>724</v>
      </c>
      <c r="P245" s="14"/>
      <c r="Q245" s="14"/>
      <c r="R245" s="14"/>
      <c r="S245" s="14"/>
      <c r="T245" s="14"/>
      <c r="U245" s="14"/>
      <c r="V245" s="14"/>
      <c r="W245" s="14"/>
      <c r="X245" s="14"/>
      <c r="Y245" s="14"/>
      <c r="Z245" s="14"/>
      <c r="AB245" s="49"/>
    </row>
    <row r="246" spans="1:28" x14ac:dyDescent="0.25">
      <c r="A246" s="46" t="str">
        <f>HYPERLINK("Structures\MMV396635.png","MMV396635")</f>
        <v>MMV396635</v>
      </c>
      <c r="B246" s="45" t="s">
        <v>1409</v>
      </c>
      <c r="C246" s="42" t="s">
        <v>1410</v>
      </c>
      <c r="D246" s="18" t="s">
        <v>1411</v>
      </c>
      <c r="E246" s="18">
        <v>519.97</v>
      </c>
      <c r="F246" s="15">
        <v>0.35714285714285715</v>
      </c>
      <c r="G246" s="18">
        <v>6</v>
      </c>
      <c r="H246" s="18">
        <v>3</v>
      </c>
      <c r="I246" s="18">
        <v>2</v>
      </c>
      <c r="J246" s="18">
        <v>63.73</v>
      </c>
      <c r="K246" s="18">
        <v>1</v>
      </c>
      <c r="L246" s="40">
        <v>4.09</v>
      </c>
      <c r="M246" s="17">
        <v>-5.95</v>
      </c>
      <c r="N246" s="17">
        <v>5.03</v>
      </c>
      <c r="O246" s="18" t="s">
        <v>1408</v>
      </c>
      <c r="P246" s="14"/>
      <c r="Q246" s="14"/>
      <c r="R246" s="14"/>
      <c r="S246" s="14"/>
      <c r="T246" s="14"/>
      <c r="U246" s="14"/>
      <c r="V246" s="14"/>
      <c r="W246" s="14"/>
      <c r="X246" s="14"/>
      <c r="Y246" s="14"/>
      <c r="Z246" s="14"/>
      <c r="AB246" s="49"/>
    </row>
    <row r="247" spans="1:28" x14ac:dyDescent="0.25">
      <c r="A247" s="46" t="str">
        <f>HYPERLINK("Structures\MMV396652.png","MMV396652")</f>
        <v>MMV396652</v>
      </c>
      <c r="B247" s="45" t="s">
        <v>1401</v>
      </c>
      <c r="C247" s="42" t="s">
        <v>1402</v>
      </c>
      <c r="D247" s="18" t="s">
        <v>1403</v>
      </c>
      <c r="E247" s="18">
        <v>487.67899999999997</v>
      </c>
      <c r="F247" s="15">
        <v>0.34920634920634919</v>
      </c>
      <c r="G247" s="18">
        <v>6</v>
      </c>
      <c r="H247" s="18">
        <v>2</v>
      </c>
      <c r="I247" s="18">
        <v>2</v>
      </c>
      <c r="J247" s="18">
        <v>36.78</v>
      </c>
      <c r="K247" s="18">
        <v>1</v>
      </c>
      <c r="L247" s="40">
        <v>7.11</v>
      </c>
      <c r="M247" s="17">
        <v>-4.95</v>
      </c>
      <c r="N247" s="17">
        <v>6.22</v>
      </c>
      <c r="O247" s="18" t="s">
        <v>1400</v>
      </c>
      <c r="P247" s="14"/>
      <c r="Q247" s="14"/>
      <c r="R247" s="14"/>
      <c r="S247" s="14"/>
      <c r="T247" s="14"/>
      <c r="U247" s="14"/>
      <c r="V247" s="14"/>
      <c r="W247" s="14"/>
      <c r="X247" s="14"/>
      <c r="Y247" s="14"/>
      <c r="Z247" s="14"/>
      <c r="AB247" s="49"/>
    </row>
    <row r="248" spans="1:28" x14ac:dyDescent="0.25">
      <c r="A248" s="46" t="str">
        <f>HYPERLINK("Structures\MMV396663.png","MMV396663")</f>
        <v>MMV396663</v>
      </c>
      <c r="B248" s="45" t="s">
        <v>1524</v>
      </c>
      <c r="C248" s="42" t="s">
        <v>1525</v>
      </c>
      <c r="D248" s="18" t="s">
        <v>1526</v>
      </c>
      <c r="E248" s="18">
        <v>485.64</v>
      </c>
      <c r="F248" s="15">
        <v>0.33333333333333331</v>
      </c>
      <c r="G248" s="18">
        <v>7</v>
      </c>
      <c r="H248" s="18">
        <v>2</v>
      </c>
      <c r="I248" s="18">
        <v>2</v>
      </c>
      <c r="J248" s="18">
        <v>59.57</v>
      </c>
      <c r="K248" s="18">
        <v>1</v>
      </c>
      <c r="L248" s="40">
        <v>5.63</v>
      </c>
      <c r="M248" s="17">
        <v>-4.8099999999999996</v>
      </c>
      <c r="N248" s="17">
        <v>5.8</v>
      </c>
      <c r="O248" s="18" t="s">
        <v>1523</v>
      </c>
      <c r="P248" s="14"/>
      <c r="Q248" s="14"/>
      <c r="R248" s="14"/>
      <c r="S248" s="14"/>
      <c r="T248" s="14"/>
      <c r="U248" s="14"/>
      <c r="V248" s="14"/>
      <c r="W248" s="14"/>
      <c r="X248" s="14"/>
      <c r="Y248" s="14"/>
      <c r="Z248" s="14"/>
      <c r="AB248" s="49"/>
    </row>
    <row r="249" spans="1:28" x14ac:dyDescent="0.25">
      <c r="A249" s="46" t="str">
        <f>HYPERLINK("Structures\MMV396664.png","MMV396664")</f>
        <v>MMV396664</v>
      </c>
      <c r="B249" s="45" t="s">
        <v>1321</v>
      </c>
      <c r="C249" s="42" t="s">
        <v>1322</v>
      </c>
      <c r="D249" s="18" t="s">
        <v>1323</v>
      </c>
      <c r="E249" s="18">
        <v>489.51650000000001</v>
      </c>
      <c r="F249" s="15">
        <v>0.33333333333333331</v>
      </c>
      <c r="G249" s="18">
        <v>10</v>
      </c>
      <c r="H249" s="18">
        <v>5</v>
      </c>
      <c r="I249" s="18">
        <v>0</v>
      </c>
      <c r="J249" s="18">
        <v>85.22</v>
      </c>
      <c r="K249" s="18">
        <v>0</v>
      </c>
      <c r="L249" s="40">
        <v>5.7</v>
      </c>
      <c r="M249" s="17">
        <v>-5.92</v>
      </c>
      <c r="N249" s="17">
        <v>5.4649999999999999</v>
      </c>
      <c r="O249" s="18" t="s">
        <v>1320</v>
      </c>
      <c r="P249" s="14"/>
      <c r="Q249" s="14"/>
      <c r="R249" s="14"/>
      <c r="S249" s="14"/>
      <c r="T249" s="14"/>
      <c r="U249" s="14"/>
      <c r="V249" s="14"/>
      <c r="W249" s="14"/>
      <c r="X249" s="14"/>
      <c r="Y249" s="14"/>
      <c r="Z249" s="14"/>
      <c r="AB249" s="49"/>
    </row>
    <row r="250" spans="1:28" x14ac:dyDescent="0.25">
      <c r="A250" s="46" t="str">
        <f>HYPERLINK("Structures\MMV396665.png","MMV396665")</f>
        <v>MMV396665</v>
      </c>
      <c r="B250" s="45" t="s">
        <v>1485</v>
      </c>
      <c r="C250" s="42" t="s">
        <v>1486</v>
      </c>
      <c r="D250" s="18" t="s">
        <v>1487</v>
      </c>
      <c r="E250" s="18">
        <v>420.48099999999999</v>
      </c>
      <c r="F250" s="15">
        <v>0.38</v>
      </c>
      <c r="G250" s="18">
        <v>5</v>
      </c>
      <c r="H250" s="18">
        <v>5</v>
      </c>
      <c r="I250" s="18">
        <v>1</v>
      </c>
      <c r="J250" s="18">
        <v>69.680000000000007</v>
      </c>
      <c r="K250" s="18">
        <v>0</v>
      </c>
      <c r="L250" s="40">
        <v>4.97</v>
      </c>
      <c r="M250" s="17">
        <v>-5.7</v>
      </c>
      <c r="N250" s="17">
        <v>4.9550000000000001</v>
      </c>
      <c r="O250" s="18" t="s">
        <v>1484</v>
      </c>
      <c r="P250" s="14"/>
      <c r="Q250" s="14"/>
      <c r="R250" s="14"/>
      <c r="S250" s="14"/>
      <c r="T250" s="14"/>
      <c r="U250" s="14"/>
      <c r="V250" s="14"/>
      <c r="W250" s="14"/>
      <c r="X250" s="14"/>
      <c r="Y250" s="14"/>
      <c r="Z250" s="14"/>
      <c r="AB250" s="49"/>
    </row>
    <row r="251" spans="1:28" x14ac:dyDescent="0.25">
      <c r="A251" s="46" t="str">
        <f>HYPERLINK("Structures\MMV396672.png","MMV396672")</f>
        <v>MMV396672</v>
      </c>
      <c r="B251" s="45" t="s">
        <v>73</v>
      </c>
      <c r="C251" s="42" t="s">
        <v>74</v>
      </c>
      <c r="D251" s="16" t="s">
        <v>75</v>
      </c>
      <c r="E251" s="18">
        <v>396.47</v>
      </c>
      <c r="F251" s="15">
        <v>0.22</v>
      </c>
      <c r="G251" s="16">
        <v>6</v>
      </c>
      <c r="H251" s="16">
        <v>1</v>
      </c>
      <c r="I251" s="16">
        <v>2</v>
      </c>
      <c r="J251" s="16">
        <v>33.54</v>
      </c>
      <c r="K251" s="16">
        <v>1</v>
      </c>
      <c r="L251" s="41">
        <v>3.76</v>
      </c>
      <c r="M251" s="17">
        <v>-5.22</v>
      </c>
      <c r="N251" s="17">
        <v>4.6449999999999996</v>
      </c>
      <c r="O251" s="18" t="s">
        <v>72</v>
      </c>
      <c r="P251" s="14"/>
      <c r="Q251" s="14"/>
      <c r="R251" s="14"/>
      <c r="S251" s="14"/>
      <c r="T251" s="14"/>
      <c r="U251" s="14"/>
      <c r="V251" s="14"/>
      <c r="W251" s="14"/>
      <c r="X251" s="14"/>
      <c r="Y251" s="14"/>
      <c r="Z251" s="14"/>
      <c r="AB251" s="49"/>
    </row>
    <row r="252" spans="1:28" x14ac:dyDescent="0.25">
      <c r="A252" s="46" t="str">
        <f>HYPERLINK("Structures\MMV396678.png","MMV396678")</f>
        <v>MMV396678</v>
      </c>
      <c r="B252" s="45" t="s">
        <v>301</v>
      </c>
      <c r="C252" s="42" t="s">
        <v>302</v>
      </c>
      <c r="D252" s="18" t="s">
        <v>303</v>
      </c>
      <c r="E252" s="18">
        <v>462.875</v>
      </c>
      <c r="F252" s="15">
        <v>0.46666666666666667</v>
      </c>
      <c r="G252" s="18">
        <v>6</v>
      </c>
      <c r="H252" s="18">
        <v>3</v>
      </c>
      <c r="I252" s="18">
        <v>1</v>
      </c>
      <c r="J252" s="18">
        <v>59.29</v>
      </c>
      <c r="K252" s="18">
        <v>0</v>
      </c>
      <c r="L252" s="40">
        <v>5.62</v>
      </c>
      <c r="M252" s="17">
        <v>-5.91</v>
      </c>
      <c r="N252" s="17">
        <v>4.9450000000000003</v>
      </c>
      <c r="O252" s="18" t="s">
        <v>300</v>
      </c>
      <c r="P252" s="14"/>
      <c r="Q252" s="14"/>
      <c r="R252" s="14"/>
      <c r="S252" s="14"/>
      <c r="T252" s="14"/>
      <c r="U252" s="14"/>
      <c r="V252" s="14"/>
      <c r="W252" s="14"/>
      <c r="X252" s="14"/>
      <c r="Y252" s="14"/>
      <c r="Z252" s="14"/>
      <c r="AB252" s="49"/>
    </row>
    <row r="253" spans="1:28" x14ac:dyDescent="0.25">
      <c r="A253" s="46" t="str">
        <f>HYPERLINK("Structures\MMV396679.png","MMV396679")</f>
        <v>MMV396679</v>
      </c>
      <c r="B253" s="45" t="s">
        <v>141</v>
      </c>
      <c r="C253" s="42" t="s">
        <v>142</v>
      </c>
      <c r="D253" s="16" t="s">
        <v>143</v>
      </c>
      <c r="E253" s="18">
        <v>492.90100000000001</v>
      </c>
      <c r="F253" s="15">
        <v>0.42857142857142855</v>
      </c>
      <c r="G253" s="16">
        <v>7</v>
      </c>
      <c r="H253" s="16">
        <v>4</v>
      </c>
      <c r="I253" s="16">
        <v>1</v>
      </c>
      <c r="J253" s="16">
        <v>68.52</v>
      </c>
      <c r="K253" s="16">
        <v>0</v>
      </c>
      <c r="L253" s="41">
        <v>5.47</v>
      </c>
      <c r="M253" s="17">
        <v>-5.86</v>
      </c>
      <c r="N253" s="17">
        <v>5.0199999999999996</v>
      </c>
      <c r="O253" s="18" t="s">
        <v>140</v>
      </c>
      <c r="P253" s="14"/>
      <c r="Q253" s="14"/>
      <c r="R253" s="14"/>
      <c r="S253" s="14"/>
      <c r="T253" s="14"/>
      <c r="U253" s="14"/>
      <c r="V253" s="14"/>
      <c r="W253" s="14"/>
      <c r="X253" s="14"/>
      <c r="Y253" s="14"/>
      <c r="Z253" s="14"/>
      <c r="AB253" s="49"/>
    </row>
    <row r="254" spans="1:28" x14ac:dyDescent="0.25">
      <c r="A254" s="46" t="str">
        <f>HYPERLINK("Structures\MMV396680.png","MMV396680")</f>
        <v>MMV396680</v>
      </c>
      <c r="B254" s="45" t="s">
        <v>21</v>
      </c>
      <c r="C254" s="42" t="s">
        <v>22</v>
      </c>
      <c r="D254" s="16" t="s">
        <v>23</v>
      </c>
      <c r="E254" s="18">
        <v>476.90199999999999</v>
      </c>
      <c r="F254" s="15">
        <v>0.4375</v>
      </c>
      <c r="G254" s="16">
        <v>6</v>
      </c>
      <c r="H254" s="16">
        <v>3</v>
      </c>
      <c r="I254" s="16">
        <v>1</v>
      </c>
      <c r="J254" s="16">
        <v>59.29</v>
      </c>
      <c r="K254" s="16">
        <v>0</v>
      </c>
      <c r="L254" s="41">
        <v>6.14</v>
      </c>
      <c r="M254" s="17">
        <v>-6.07</v>
      </c>
      <c r="N254" s="17">
        <v>5.24</v>
      </c>
      <c r="O254" s="18" t="s">
        <v>20</v>
      </c>
      <c r="P254" s="14"/>
      <c r="Q254" s="14"/>
      <c r="R254" s="14"/>
      <c r="S254" s="14"/>
      <c r="T254" s="14"/>
      <c r="U254" s="14"/>
      <c r="V254" s="14"/>
      <c r="W254" s="14"/>
      <c r="X254" s="14"/>
      <c r="Y254" s="14"/>
      <c r="Z254" s="14"/>
      <c r="AB254" s="49"/>
    </row>
    <row r="255" spans="1:28" x14ac:dyDescent="0.25">
      <c r="A255" s="46" t="str">
        <f>HYPERLINK("Structures\MMV396681.png","MMV396681")</f>
        <v>MMV396681</v>
      </c>
      <c r="B255" s="45" t="s">
        <v>697</v>
      </c>
      <c r="C255" s="42" t="s">
        <v>698</v>
      </c>
      <c r="D255" s="18" t="s">
        <v>699</v>
      </c>
      <c r="E255" s="18">
        <v>472.44</v>
      </c>
      <c r="F255" s="15">
        <v>0.45833333333333331</v>
      </c>
      <c r="G255" s="18">
        <v>5</v>
      </c>
      <c r="H255" s="18">
        <v>5</v>
      </c>
      <c r="I255" s="18">
        <v>1</v>
      </c>
      <c r="J255" s="18">
        <v>78.27</v>
      </c>
      <c r="K255" s="18">
        <v>0</v>
      </c>
      <c r="L255" s="40">
        <v>5.25</v>
      </c>
      <c r="M255" s="17">
        <v>-5.07</v>
      </c>
      <c r="N255" s="17">
        <v>5.0299999999999994</v>
      </c>
      <c r="O255" s="18" t="s">
        <v>696</v>
      </c>
      <c r="P255" s="14"/>
      <c r="Q255" s="14"/>
      <c r="R255" s="14"/>
      <c r="S255" s="14"/>
      <c r="T255" s="14"/>
      <c r="U255" s="14"/>
      <c r="V255" s="14"/>
      <c r="W255" s="14"/>
      <c r="X255" s="14"/>
      <c r="Y255" s="14"/>
      <c r="Z255" s="14"/>
      <c r="AB255" s="49"/>
    </row>
    <row r="256" spans="1:28" x14ac:dyDescent="0.25">
      <c r="A256" s="46" t="str">
        <f>HYPERLINK("Structures\MMV396693.png","MMV396693")</f>
        <v>MMV396693</v>
      </c>
      <c r="B256" s="45" t="s">
        <v>313</v>
      </c>
      <c r="C256" s="42" t="s">
        <v>314</v>
      </c>
      <c r="D256" s="18" t="s">
        <v>315</v>
      </c>
      <c r="E256" s="18">
        <v>254.3065</v>
      </c>
      <c r="F256" s="15">
        <v>0.4</v>
      </c>
      <c r="G256" s="18">
        <v>3</v>
      </c>
      <c r="H256" s="18">
        <v>3</v>
      </c>
      <c r="I256" s="18">
        <v>2</v>
      </c>
      <c r="J256" s="18">
        <v>49.03</v>
      </c>
      <c r="K256" s="18">
        <v>1</v>
      </c>
      <c r="L256" s="40">
        <v>-2.81</v>
      </c>
      <c r="M256" s="17">
        <v>-4.72</v>
      </c>
      <c r="N256" s="17">
        <v>0.495</v>
      </c>
      <c r="O256" s="18" t="s">
        <v>312</v>
      </c>
      <c r="P256" s="14"/>
      <c r="Q256" s="14"/>
      <c r="R256" s="14"/>
      <c r="S256" s="14"/>
      <c r="T256" s="14"/>
      <c r="U256" s="14"/>
      <c r="V256" s="14"/>
      <c r="W256" s="14"/>
      <c r="X256" s="14"/>
      <c r="Y256" s="14"/>
      <c r="Z256" s="14"/>
      <c r="AB256" s="49"/>
    </row>
    <row r="257" spans="1:28" x14ac:dyDescent="0.25">
      <c r="A257" s="46" t="str">
        <f>HYPERLINK("Structures\MMV396703.png","MMV396703")</f>
        <v>MMV396703</v>
      </c>
      <c r="B257" s="45" t="s">
        <v>233</v>
      </c>
      <c r="C257" s="42" t="s">
        <v>234</v>
      </c>
      <c r="D257" s="16" t="s">
        <v>235</v>
      </c>
      <c r="E257" s="18">
        <v>317.81700000000001</v>
      </c>
      <c r="F257" s="15">
        <v>0.30952380952380953</v>
      </c>
      <c r="G257" s="16">
        <v>6</v>
      </c>
      <c r="H257" s="16">
        <v>3</v>
      </c>
      <c r="I257" s="16">
        <v>3</v>
      </c>
      <c r="J257" s="16">
        <v>58.04</v>
      </c>
      <c r="K257" s="16">
        <v>1</v>
      </c>
      <c r="L257" s="41">
        <v>1.06</v>
      </c>
      <c r="M257" s="17">
        <v>-4</v>
      </c>
      <c r="N257" s="17">
        <v>3.5300000000000002</v>
      </c>
      <c r="O257" s="18" t="s">
        <v>232</v>
      </c>
      <c r="P257" s="14"/>
      <c r="Q257" s="14"/>
      <c r="R257" s="14"/>
      <c r="S257" s="14"/>
      <c r="T257" s="14"/>
      <c r="U257" s="14"/>
      <c r="V257" s="14"/>
      <c r="W257" s="14"/>
      <c r="X257" s="14"/>
      <c r="Y257" s="14"/>
      <c r="Z257" s="14"/>
      <c r="AB257" s="49"/>
    </row>
    <row r="258" spans="1:28" x14ac:dyDescent="0.25">
      <c r="A258" s="46" t="str">
        <f>HYPERLINK("Structures\MMV396704.png","MMV396704")</f>
        <v>MMV396704</v>
      </c>
      <c r="B258" s="45" t="s">
        <v>934</v>
      </c>
      <c r="C258" s="42" t="s">
        <v>935</v>
      </c>
      <c r="D258" s="18" t="s">
        <v>936</v>
      </c>
      <c r="E258" s="18">
        <v>301.774</v>
      </c>
      <c r="F258" s="15">
        <v>0.35135135135135137</v>
      </c>
      <c r="G258" s="18">
        <v>1</v>
      </c>
      <c r="H258" s="18">
        <v>3</v>
      </c>
      <c r="I258" s="18">
        <v>2</v>
      </c>
      <c r="J258" s="18">
        <v>49.25</v>
      </c>
      <c r="K258" s="18">
        <v>1</v>
      </c>
      <c r="L258" s="40">
        <v>2.31</v>
      </c>
      <c r="M258" s="17">
        <v>-3.51</v>
      </c>
      <c r="N258" s="17">
        <v>2.44</v>
      </c>
      <c r="O258" s="18" t="s">
        <v>933</v>
      </c>
      <c r="P258" s="14"/>
      <c r="Q258" s="14"/>
      <c r="R258" s="14"/>
      <c r="S258" s="14"/>
      <c r="T258" s="14"/>
      <c r="U258" s="14"/>
      <c r="V258" s="14"/>
      <c r="W258" s="14"/>
      <c r="X258" s="14"/>
      <c r="Y258" s="14"/>
      <c r="Z258" s="14"/>
      <c r="AB258" s="49"/>
    </row>
    <row r="259" spans="1:28" x14ac:dyDescent="0.25">
      <c r="A259" s="46" t="str">
        <f>HYPERLINK("Structures\MMV396705.png","MMV396705")</f>
        <v>MMV396705</v>
      </c>
      <c r="B259" s="45" t="s">
        <v>896</v>
      </c>
      <c r="C259" s="42" t="s">
        <v>897</v>
      </c>
      <c r="D259" s="18" t="s">
        <v>898</v>
      </c>
      <c r="E259" s="18">
        <v>392.40789999999998</v>
      </c>
      <c r="F259" s="15">
        <v>0.42857142857142855</v>
      </c>
      <c r="G259" s="18">
        <v>5</v>
      </c>
      <c r="H259" s="18">
        <v>4</v>
      </c>
      <c r="I259" s="18">
        <v>0</v>
      </c>
      <c r="J259" s="18">
        <v>76.900000000000006</v>
      </c>
      <c r="K259" s="18">
        <v>0</v>
      </c>
      <c r="L259" s="40">
        <v>3.21</v>
      </c>
      <c r="M259" s="17">
        <v>-3.62</v>
      </c>
      <c r="N259" s="17">
        <v>3.06</v>
      </c>
      <c r="O259" s="18" t="s">
        <v>895</v>
      </c>
      <c r="P259" s="14"/>
      <c r="Q259" s="14"/>
      <c r="R259" s="14"/>
      <c r="S259" s="14"/>
      <c r="T259" s="14"/>
      <c r="U259" s="14"/>
      <c r="V259" s="14"/>
      <c r="W259" s="14"/>
      <c r="X259" s="14"/>
      <c r="Y259" s="14"/>
      <c r="Z259" s="14"/>
      <c r="AB259" s="49"/>
    </row>
    <row r="260" spans="1:28" x14ac:dyDescent="0.25">
      <c r="A260" s="46" t="str">
        <f>HYPERLINK("Structures\MMV396715.png","MMV396715")</f>
        <v>MMV396715</v>
      </c>
      <c r="B260" s="45" t="s">
        <v>813</v>
      </c>
      <c r="C260" s="42" t="s">
        <v>814</v>
      </c>
      <c r="D260" s="18" t="s">
        <v>815</v>
      </c>
      <c r="E260" s="18">
        <v>311.37979999999999</v>
      </c>
      <c r="F260" s="15">
        <v>0.51219512195121952</v>
      </c>
      <c r="G260" s="18">
        <v>1</v>
      </c>
      <c r="H260" s="18">
        <v>2</v>
      </c>
      <c r="I260" s="18">
        <v>1</v>
      </c>
      <c r="J260" s="18">
        <v>29.85</v>
      </c>
      <c r="K260" s="18">
        <v>0</v>
      </c>
      <c r="L260" s="40">
        <v>5.1100000000000003</v>
      </c>
      <c r="M260" s="17">
        <v>-4.53</v>
      </c>
      <c r="N260" s="17">
        <v>5.0049999999999999</v>
      </c>
      <c r="O260" s="18" t="s">
        <v>812</v>
      </c>
      <c r="P260" s="14"/>
      <c r="Q260" s="14"/>
      <c r="R260" s="14"/>
      <c r="S260" s="14"/>
      <c r="T260" s="14"/>
      <c r="U260" s="14"/>
      <c r="V260" s="14"/>
      <c r="W260" s="14"/>
      <c r="X260" s="14"/>
      <c r="Y260" s="14"/>
      <c r="Z260" s="14"/>
      <c r="AB260" s="49"/>
    </row>
    <row r="261" spans="1:28" x14ac:dyDescent="0.25">
      <c r="A261" s="46" t="str">
        <f>HYPERLINK("Structures\MMV396717.png","MMV396717")</f>
        <v>MMV396717</v>
      </c>
      <c r="B261" s="45" t="s">
        <v>1473</v>
      </c>
      <c r="C261" s="42" t="s">
        <v>1474</v>
      </c>
      <c r="D261" s="18" t="s">
        <v>1475</v>
      </c>
      <c r="E261" s="18">
        <v>491.94099999999997</v>
      </c>
      <c r="F261" s="15">
        <v>0.39655172413793105</v>
      </c>
      <c r="G261" s="18">
        <v>6</v>
      </c>
      <c r="H261" s="18">
        <v>5</v>
      </c>
      <c r="I261" s="18">
        <v>1</v>
      </c>
      <c r="J261" s="18">
        <v>75.55</v>
      </c>
      <c r="K261" s="18">
        <v>-1</v>
      </c>
      <c r="L261" s="40">
        <v>5.77</v>
      </c>
      <c r="M261" s="17">
        <v>-5.36</v>
      </c>
      <c r="N261" s="17">
        <v>5.3550000000000004</v>
      </c>
      <c r="O261" s="18" t="s">
        <v>1472</v>
      </c>
      <c r="P261" s="14"/>
      <c r="Q261" s="14"/>
      <c r="R261" s="14"/>
      <c r="S261" s="14"/>
      <c r="T261" s="14"/>
      <c r="U261" s="14"/>
      <c r="V261" s="14"/>
      <c r="W261" s="14"/>
      <c r="X261" s="14"/>
      <c r="Y261" s="14"/>
      <c r="Z261" s="14"/>
      <c r="AB261" s="49"/>
    </row>
    <row r="262" spans="1:28" x14ac:dyDescent="0.25">
      <c r="A262" s="46" t="str">
        <f>HYPERLINK("Structures\MMV396719.png","MMV396719")</f>
        <v>MMV396719</v>
      </c>
      <c r="B262" s="45" t="s">
        <v>733</v>
      </c>
      <c r="C262" s="42" t="s">
        <v>734</v>
      </c>
      <c r="D262" s="18" t="s">
        <v>735</v>
      </c>
      <c r="E262" s="18">
        <v>341.4058</v>
      </c>
      <c r="F262" s="15">
        <v>0.46666666666666667</v>
      </c>
      <c r="G262" s="18">
        <v>2</v>
      </c>
      <c r="H262" s="18">
        <v>3</v>
      </c>
      <c r="I262" s="18">
        <v>1</v>
      </c>
      <c r="J262" s="18">
        <v>39.08</v>
      </c>
      <c r="K262" s="18">
        <v>0</v>
      </c>
      <c r="L262" s="40">
        <v>4.95</v>
      </c>
      <c r="M262" s="17">
        <v>-4.6900000000000004</v>
      </c>
      <c r="N262" s="17">
        <v>4.9350000000000005</v>
      </c>
      <c r="O262" s="18" t="s">
        <v>732</v>
      </c>
      <c r="P262" s="14"/>
      <c r="Q262" s="14"/>
      <c r="R262" s="14"/>
      <c r="S262" s="14"/>
      <c r="T262" s="14"/>
      <c r="U262" s="14"/>
      <c r="V262" s="14"/>
      <c r="W262" s="14"/>
      <c r="X262" s="14"/>
      <c r="Y262" s="14"/>
      <c r="Z262" s="14"/>
      <c r="AB262" s="49"/>
    </row>
    <row r="263" spans="1:28" x14ac:dyDescent="0.25">
      <c r="A263" s="46" t="str">
        <f>HYPERLINK("Structures\MMV396723.png","MMV396723")</f>
        <v>MMV396723</v>
      </c>
      <c r="B263" s="45" t="s">
        <v>1489</v>
      </c>
      <c r="C263" s="42" t="s">
        <v>1490</v>
      </c>
      <c r="D263" s="18" t="s">
        <v>1491</v>
      </c>
      <c r="E263" s="18">
        <v>431.358</v>
      </c>
      <c r="F263" s="15">
        <v>0.28301886792452829</v>
      </c>
      <c r="G263" s="18">
        <v>6</v>
      </c>
      <c r="H263" s="18">
        <v>3</v>
      </c>
      <c r="I263" s="18">
        <v>2</v>
      </c>
      <c r="J263" s="18">
        <v>53.58</v>
      </c>
      <c r="K263" s="18">
        <v>2</v>
      </c>
      <c r="L263" s="40">
        <v>2.23</v>
      </c>
      <c r="M263" s="17">
        <v>-4.18</v>
      </c>
      <c r="N263" s="17">
        <v>4.2350000000000003</v>
      </c>
      <c r="O263" s="18" t="s">
        <v>1488</v>
      </c>
      <c r="P263" s="14"/>
      <c r="Q263" s="14"/>
      <c r="R263" s="14"/>
      <c r="S263" s="14"/>
      <c r="T263" s="14"/>
      <c r="U263" s="14"/>
      <c r="V263" s="14"/>
      <c r="W263" s="14"/>
      <c r="X263" s="14"/>
      <c r="Y263" s="14"/>
      <c r="Z263" s="14"/>
      <c r="AB263" s="49"/>
    </row>
    <row r="264" spans="1:28" x14ac:dyDescent="0.25">
      <c r="A264" s="46" t="str">
        <f>HYPERLINK("Structures\MMV396726.png","MMV396726")</f>
        <v>MMV396726</v>
      </c>
      <c r="B264" s="45" t="s">
        <v>1369</v>
      </c>
      <c r="C264" s="42" t="s">
        <v>1370</v>
      </c>
      <c r="D264" s="18" t="s">
        <v>1371</v>
      </c>
      <c r="E264" s="18">
        <v>484.59089999999998</v>
      </c>
      <c r="F264" s="15">
        <v>0.41538461538461541</v>
      </c>
      <c r="G264" s="18">
        <v>6</v>
      </c>
      <c r="H264" s="18">
        <v>4</v>
      </c>
      <c r="I264" s="18">
        <v>0</v>
      </c>
      <c r="J264" s="18">
        <v>56.3</v>
      </c>
      <c r="K264" s="18">
        <v>0</v>
      </c>
      <c r="L264" s="40">
        <v>6.48</v>
      </c>
      <c r="M264" s="17">
        <v>-4.07</v>
      </c>
      <c r="N264" s="17">
        <v>6.5</v>
      </c>
      <c r="O264" s="18" t="s">
        <v>1368</v>
      </c>
      <c r="P264" s="14"/>
      <c r="Q264" s="14"/>
      <c r="R264" s="14"/>
      <c r="S264" s="14"/>
      <c r="T264" s="14"/>
      <c r="U264" s="14"/>
      <c r="V264" s="14"/>
      <c r="W264" s="14"/>
      <c r="X264" s="14"/>
      <c r="Y264" s="14"/>
      <c r="Z264" s="14"/>
      <c r="AB264" s="49"/>
    </row>
    <row r="265" spans="1:28" x14ac:dyDescent="0.25">
      <c r="A265" s="46" t="str">
        <f>HYPERLINK("Structures\MMV396736.png","MMV396736")</f>
        <v>MMV396736</v>
      </c>
      <c r="B265" s="45" t="s">
        <v>769</v>
      </c>
      <c r="C265" s="42" t="s">
        <v>770</v>
      </c>
      <c r="D265" s="18" t="s">
        <v>771</v>
      </c>
      <c r="E265" s="18">
        <v>393.30700000000002</v>
      </c>
      <c r="F265" s="15">
        <v>0.27083333333333331</v>
      </c>
      <c r="G265" s="18">
        <v>6</v>
      </c>
      <c r="H265" s="18">
        <v>2</v>
      </c>
      <c r="I265" s="18">
        <v>2</v>
      </c>
      <c r="J265" s="18">
        <v>51</v>
      </c>
      <c r="K265" s="18">
        <v>1</v>
      </c>
      <c r="L265" s="40">
        <v>1.97</v>
      </c>
      <c r="M265" s="17">
        <v>-4.8899999999999997</v>
      </c>
      <c r="N265" s="17">
        <v>3.875</v>
      </c>
      <c r="O265" s="18" t="s">
        <v>768</v>
      </c>
      <c r="P265" s="14"/>
      <c r="Q265" s="14"/>
      <c r="R265" s="14"/>
      <c r="S265" s="14"/>
      <c r="T265" s="14"/>
      <c r="U265" s="14"/>
      <c r="V265" s="14"/>
      <c r="W265" s="14"/>
      <c r="X265" s="14"/>
      <c r="Y265" s="14"/>
      <c r="Z265" s="14"/>
      <c r="AB265" s="49"/>
    </row>
    <row r="266" spans="1:28" x14ac:dyDescent="0.25">
      <c r="A266" s="46" t="str">
        <f>HYPERLINK("Structures\MMV396744.png","MMV396744")</f>
        <v>MMV396744</v>
      </c>
      <c r="B266" s="45" t="s">
        <v>737</v>
      </c>
      <c r="C266" s="42" t="s">
        <v>738</v>
      </c>
      <c r="D266" s="18" t="s">
        <v>739</v>
      </c>
      <c r="E266" s="18">
        <v>405.46800000000002</v>
      </c>
      <c r="F266" s="15">
        <v>0.35185185185185186</v>
      </c>
      <c r="G266" s="18">
        <v>6</v>
      </c>
      <c r="H266" s="18">
        <v>4</v>
      </c>
      <c r="I266" s="18">
        <v>2</v>
      </c>
      <c r="J266" s="18">
        <v>85.83</v>
      </c>
      <c r="K266" s="18">
        <v>0</v>
      </c>
      <c r="L266" s="40">
        <v>4.76</v>
      </c>
      <c r="M266" s="17">
        <v>-4.87</v>
      </c>
      <c r="N266" s="17">
        <v>4.18</v>
      </c>
      <c r="O266" s="18" t="s">
        <v>736</v>
      </c>
      <c r="P266" s="14"/>
      <c r="Q266" s="14"/>
      <c r="R266" s="14"/>
      <c r="S266" s="14"/>
      <c r="T266" s="14"/>
      <c r="U266" s="14"/>
      <c r="V266" s="14"/>
      <c r="W266" s="14"/>
      <c r="X266" s="14"/>
      <c r="Y266" s="14"/>
      <c r="Z266" s="14"/>
      <c r="AB266" s="49"/>
    </row>
    <row r="267" spans="1:28" x14ac:dyDescent="0.25">
      <c r="A267" s="46" t="str">
        <f>HYPERLINK("Structures\MMV396749.png","MMV396749")</f>
        <v>MMV396749</v>
      </c>
      <c r="B267" s="45" t="s">
        <v>860</v>
      </c>
      <c r="C267" s="42" t="s">
        <v>861</v>
      </c>
      <c r="D267" s="18" t="s">
        <v>862</v>
      </c>
      <c r="E267" s="18">
        <v>368.38799999999998</v>
      </c>
      <c r="F267" s="15">
        <v>0.47727272727272729</v>
      </c>
      <c r="G267" s="18">
        <v>1</v>
      </c>
      <c r="H267" s="18">
        <v>4</v>
      </c>
      <c r="I267" s="18">
        <v>2</v>
      </c>
      <c r="J267" s="18">
        <v>68.180000000000007</v>
      </c>
      <c r="K267" s="18">
        <v>0</v>
      </c>
      <c r="L267" s="40">
        <v>4.18</v>
      </c>
      <c r="M267" s="17">
        <v>-4.0999999999999996</v>
      </c>
      <c r="N267" s="17">
        <v>3.5750000000000002</v>
      </c>
      <c r="O267" s="18" t="s">
        <v>859</v>
      </c>
      <c r="P267" s="14"/>
      <c r="Q267" s="14"/>
      <c r="R267" s="14"/>
      <c r="S267" s="14"/>
      <c r="T267" s="14"/>
      <c r="U267" s="14"/>
      <c r="V267" s="14"/>
      <c r="W267" s="14"/>
      <c r="X267" s="14"/>
      <c r="Y267" s="14"/>
      <c r="Z267" s="14"/>
      <c r="AB267" s="49"/>
    </row>
    <row r="268" spans="1:28" x14ac:dyDescent="0.25">
      <c r="A268" s="46" t="str">
        <f>HYPERLINK("Structures\MMV396770.png","MMV396770")</f>
        <v>MMV396770</v>
      </c>
      <c r="B268" s="45" t="s">
        <v>1568</v>
      </c>
      <c r="C268" s="42" t="s">
        <v>1569</v>
      </c>
      <c r="D268" s="18" t="s">
        <v>1570</v>
      </c>
      <c r="E268" s="18">
        <v>352.43349999999998</v>
      </c>
      <c r="F268" s="15">
        <v>0.24</v>
      </c>
      <c r="G268" s="18">
        <v>5</v>
      </c>
      <c r="H268" s="18">
        <v>6</v>
      </c>
      <c r="I268" s="18">
        <v>2</v>
      </c>
      <c r="J268" s="18">
        <v>73.39</v>
      </c>
      <c r="K268" s="18">
        <v>0</v>
      </c>
      <c r="L268" s="40">
        <v>3.85</v>
      </c>
      <c r="M268" s="17">
        <v>-3.81</v>
      </c>
      <c r="N268" s="17">
        <v>3.395</v>
      </c>
      <c r="O268" s="18" t="s">
        <v>1567</v>
      </c>
      <c r="P268" s="14"/>
      <c r="Q268" s="14"/>
      <c r="R268" s="14"/>
      <c r="S268" s="14"/>
      <c r="T268" s="14"/>
      <c r="U268" s="14"/>
      <c r="V268" s="14"/>
      <c r="W268" s="14"/>
      <c r="X268" s="14"/>
      <c r="Y268" s="14"/>
      <c r="Z268" s="14"/>
      <c r="AB268" s="49"/>
    </row>
    <row r="269" spans="1:28" x14ac:dyDescent="0.25">
      <c r="A269" s="46" t="str">
        <f>HYPERLINK("Structures\MMV396797.png","MMV396797")</f>
        <v>MMV396797</v>
      </c>
      <c r="B269" s="45" t="s">
        <v>145</v>
      </c>
      <c r="C269" s="42" t="s">
        <v>146</v>
      </c>
      <c r="D269" s="16" t="s">
        <v>147</v>
      </c>
      <c r="E269" s="18">
        <v>309.32260000000002</v>
      </c>
      <c r="F269" s="15">
        <v>0.39473684210526316</v>
      </c>
      <c r="G269" s="16">
        <v>3</v>
      </c>
      <c r="H269" s="16">
        <v>6</v>
      </c>
      <c r="I269" s="16">
        <v>1</v>
      </c>
      <c r="J269" s="16">
        <v>98.46</v>
      </c>
      <c r="K269" s="16">
        <v>0</v>
      </c>
      <c r="L269" s="41">
        <v>1.23</v>
      </c>
      <c r="M269" s="17">
        <v>-3.85</v>
      </c>
      <c r="N269" s="17">
        <v>2.14</v>
      </c>
      <c r="O269" s="18" t="s">
        <v>144</v>
      </c>
      <c r="P269" s="14"/>
      <c r="Q269" s="14"/>
      <c r="R269" s="14"/>
      <c r="S269" s="14"/>
      <c r="T269" s="14"/>
      <c r="U269" s="14"/>
      <c r="V269" s="14"/>
      <c r="W269" s="14"/>
      <c r="X269" s="14"/>
      <c r="Y269" s="14"/>
      <c r="Z269" s="14"/>
      <c r="AB269" s="49"/>
    </row>
    <row r="270" spans="1:28" x14ac:dyDescent="0.25">
      <c r="A270" s="46" t="str">
        <f>HYPERLINK("Structures\MMV403679.png","MMV403679")</f>
        <v>MMV403679</v>
      </c>
      <c r="B270" s="45" t="s">
        <v>657</v>
      </c>
      <c r="C270" s="42" t="s">
        <v>658</v>
      </c>
      <c r="D270" s="18" t="s">
        <v>659</v>
      </c>
      <c r="E270" s="18">
        <v>465.46350000000001</v>
      </c>
      <c r="F270" s="15">
        <v>0.53703703703703709</v>
      </c>
      <c r="G270" s="18">
        <v>4</v>
      </c>
      <c r="H270" s="18">
        <v>5</v>
      </c>
      <c r="I270" s="18">
        <v>2</v>
      </c>
      <c r="J270" s="18">
        <v>119.34</v>
      </c>
      <c r="K270" s="18">
        <v>0</v>
      </c>
      <c r="L270" s="40">
        <v>3.2</v>
      </c>
      <c r="M270" s="17">
        <v>-3.76</v>
      </c>
      <c r="N270" s="17">
        <v>3.9350000000000001</v>
      </c>
      <c r="O270" s="18" t="s">
        <v>656</v>
      </c>
      <c r="P270" s="14"/>
      <c r="Q270" s="14"/>
      <c r="R270" s="14"/>
      <c r="S270" s="14"/>
      <c r="T270" s="14"/>
      <c r="U270" s="14"/>
      <c r="V270" s="14"/>
      <c r="W270" s="14"/>
      <c r="X270" s="14"/>
      <c r="Y270" s="14"/>
      <c r="Z270" s="14"/>
      <c r="AB270" s="49"/>
    </row>
    <row r="271" spans="1:28" x14ac:dyDescent="0.25">
      <c r="A271" s="46" t="str">
        <f>HYPERLINK("Structures\MMV498479.png","MMV498479")</f>
        <v>MMV498479</v>
      </c>
      <c r="B271" s="45" t="s">
        <v>1216</v>
      </c>
      <c r="C271" s="42" t="s">
        <v>1217</v>
      </c>
      <c r="D271" s="18" t="s">
        <v>255</v>
      </c>
      <c r="E271" s="18">
        <v>245.27379999999999</v>
      </c>
      <c r="F271" s="15">
        <v>0.30303030303030304</v>
      </c>
      <c r="G271" s="18">
        <v>4</v>
      </c>
      <c r="H271" s="18">
        <v>3</v>
      </c>
      <c r="I271" s="18">
        <v>1</v>
      </c>
      <c r="J271" s="18">
        <v>59.42</v>
      </c>
      <c r="K271" s="18">
        <v>0</v>
      </c>
      <c r="L271" s="40">
        <v>3.79</v>
      </c>
      <c r="M271" s="17">
        <v>-2.98</v>
      </c>
      <c r="N271" s="17">
        <v>3.2450000000000001</v>
      </c>
      <c r="O271" s="18" t="s">
        <v>1215</v>
      </c>
      <c r="P271" s="14"/>
      <c r="Q271" s="14"/>
      <c r="R271" s="14"/>
      <c r="S271" s="14"/>
      <c r="T271" s="14"/>
      <c r="U271" s="14"/>
      <c r="V271" s="14"/>
      <c r="W271" s="14"/>
      <c r="X271" s="14"/>
      <c r="Y271" s="14"/>
      <c r="Z271" s="14"/>
      <c r="AB271" s="49"/>
    </row>
    <row r="272" spans="1:28" x14ac:dyDescent="0.25">
      <c r="A272" s="46" t="str">
        <f>HYPERLINK("Structures\MMV638723.png","MMV638723")</f>
        <v>MMV638723</v>
      </c>
      <c r="B272" s="45" t="s">
        <v>1477</v>
      </c>
      <c r="C272" s="42" t="s">
        <v>1478</v>
      </c>
      <c r="D272" s="18" t="s">
        <v>1479</v>
      </c>
      <c r="E272" s="18">
        <v>243.2166</v>
      </c>
      <c r="F272" s="15">
        <v>0.2</v>
      </c>
      <c r="G272" s="18">
        <v>2</v>
      </c>
      <c r="H272" s="18">
        <v>7</v>
      </c>
      <c r="I272" s="18">
        <v>4</v>
      </c>
      <c r="J272" s="18">
        <v>128.61000000000001</v>
      </c>
      <c r="K272" s="18">
        <v>0</v>
      </c>
      <c r="L272" s="40">
        <v>-2.8</v>
      </c>
      <c r="M272" s="17">
        <v>-0.74</v>
      </c>
      <c r="N272" s="17">
        <v>-2.1550000000000002</v>
      </c>
      <c r="O272" s="18" t="s">
        <v>1476</v>
      </c>
      <c r="P272" s="14"/>
      <c r="Q272" s="14"/>
      <c r="R272" s="14"/>
      <c r="S272" s="14"/>
      <c r="T272" s="14"/>
      <c r="U272" s="14"/>
      <c r="V272" s="14"/>
      <c r="W272" s="14"/>
      <c r="X272" s="14"/>
      <c r="Y272" s="14"/>
      <c r="Z272" s="14"/>
      <c r="AB272" s="49"/>
    </row>
    <row r="273" spans="1:28" x14ac:dyDescent="0.25">
      <c r="A273" s="46" t="str">
        <f>HYPERLINK("Structures\MMV645672.png","MMV645672")</f>
        <v>MMV645672</v>
      </c>
      <c r="B273" s="45" t="s">
        <v>1540</v>
      </c>
      <c r="C273" s="42" t="s">
        <v>1541</v>
      </c>
      <c r="D273" s="18" t="s">
        <v>1542</v>
      </c>
      <c r="E273" s="18">
        <v>341.42599999999999</v>
      </c>
      <c r="F273" s="15">
        <v>0.45</v>
      </c>
      <c r="G273" s="18">
        <v>1</v>
      </c>
      <c r="H273" s="18">
        <v>2</v>
      </c>
      <c r="I273" s="18">
        <v>1</v>
      </c>
      <c r="J273" s="18">
        <v>29.1</v>
      </c>
      <c r="K273" s="18">
        <v>0</v>
      </c>
      <c r="L273" s="40">
        <v>4.4400000000000004</v>
      </c>
      <c r="M273" s="17">
        <v>-5.23</v>
      </c>
      <c r="N273" s="17">
        <v>5.125</v>
      </c>
      <c r="O273" s="18" t="s">
        <v>1539</v>
      </c>
      <c r="P273" s="14"/>
      <c r="Q273" s="14"/>
      <c r="R273" s="14"/>
      <c r="S273" s="14"/>
      <c r="T273" s="14"/>
      <c r="U273" s="14"/>
      <c r="V273" s="14"/>
      <c r="W273" s="14"/>
      <c r="X273" s="14"/>
      <c r="Y273" s="14"/>
      <c r="Z273" s="14"/>
      <c r="AB273" s="49"/>
    </row>
    <row r="274" spans="1:28" x14ac:dyDescent="0.25">
      <c r="A274" s="46" t="str">
        <f>HYPERLINK("Structures\MMV665782.png","MMV665782")</f>
        <v>MMV665782</v>
      </c>
      <c r="B274" s="45" t="s">
        <v>205</v>
      </c>
      <c r="C274" s="42" t="s">
        <v>206</v>
      </c>
      <c r="D274" s="16" t="s">
        <v>207</v>
      </c>
      <c r="E274" s="18">
        <v>324.41680000000002</v>
      </c>
      <c r="F274" s="15">
        <v>0.20833333333333334</v>
      </c>
      <c r="G274" s="16">
        <v>4</v>
      </c>
      <c r="H274" s="16">
        <v>3</v>
      </c>
      <c r="I274" s="16">
        <v>2</v>
      </c>
      <c r="J274" s="16">
        <v>46.79</v>
      </c>
      <c r="K274" s="16">
        <v>1</v>
      </c>
      <c r="L274" s="41">
        <v>0.95</v>
      </c>
      <c r="M274" s="17">
        <v>-3.17</v>
      </c>
      <c r="N274" s="17">
        <v>3.2349999999999999</v>
      </c>
      <c r="O274" s="18" t="s">
        <v>204</v>
      </c>
      <c r="P274" s="14"/>
      <c r="Q274" s="14"/>
      <c r="R274" s="14"/>
      <c r="S274" s="14"/>
      <c r="T274" s="14"/>
      <c r="U274" s="14"/>
      <c r="V274" s="14"/>
      <c r="W274" s="14"/>
      <c r="X274" s="14"/>
      <c r="Y274" s="14"/>
      <c r="Z274" s="14"/>
      <c r="AB274" s="49"/>
    </row>
    <row r="275" spans="1:28" x14ac:dyDescent="0.25">
      <c r="A275" s="46" t="str">
        <f>HYPERLINK("Structures\MMV665783.png","MMV665783")</f>
        <v>MMV665783</v>
      </c>
      <c r="B275" s="45" t="s">
        <v>1201</v>
      </c>
      <c r="C275" s="42" t="s">
        <v>1202</v>
      </c>
      <c r="D275" s="18" t="s">
        <v>1203</v>
      </c>
      <c r="E275" s="18">
        <v>307.43259999999998</v>
      </c>
      <c r="F275" s="15">
        <v>0.29166666666666669</v>
      </c>
      <c r="G275" s="18">
        <v>7</v>
      </c>
      <c r="H275" s="18">
        <v>1</v>
      </c>
      <c r="I275" s="18">
        <v>3</v>
      </c>
      <c r="J275" s="18">
        <v>30.61</v>
      </c>
      <c r="K275" s="18">
        <v>2</v>
      </c>
      <c r="L275" s="40">
        <v>-0.35</v>
      </c>
      <c r="M275" s="17">
        <v>-4.47</v>
      </c>
      <c r="N275" s="17">
        <v>4.4050000000000002</v>
      </c>
      <c r="O275" s="18" t="s">
        <v>1200</v>
      </c>
      <c r="P275" s="14"/>
      <c r="Q275" s="14"/>
      <c r="R275" s="14"/>
      <c r="S275" s="14"/>
      <c r="T275" s="14"/>
      <c r="U275" s="14"/>
      <c r="V275" s="14"/>
      <c r="W275" s="14"/>
      <c r="X275" s="14"/>
      <c r="Y275" s="14"/>
      <c r="Z275" s="14"/>
      <c r="AB275" s="49"/>
    </row>
    <row r="276" spans="1:28" x14ac:dyDescent="0.25">
      <c r="A276" s="46" t="str">
        <f>HYPERLINK("Structures\MMV665785.png","MMV665785")</f>
        <v>MMV665785</v>
      </c>
      <c r="B276" s="45" t="s">
        <v>165</v>
      </c>
      <c r="C276" s="42" t="s">
        <v>166</v>
      </c>
      <c r="D276" s="16" t="s">
        <v>167</v>
      </c>
      <c r="E276" s="18">
        <v>261.4024</v>
      </c>
      <c r="F276" s="15">
        <v>0.13043478260869565</v>
      </c>
      <c r="G276" s="16">
        <v>4</v>
      </c>
      <c r="H276" s="16">
        <v>1</v>
      </c>
      <c r="I276" s="16">
        <v>2</v>
      </c>
      <c r="J276" s="16">
        <v>36.840000000000003</v>
      </c>
      <c r="K276" s="16">
        <v>1</v>
      </c>
      <c r="L276" s="41">
        <v>3.08</v>
      </c>
      <c r="M276" s="17">
        <v>-4.17</v>
      </c>
      <c r="N276" s="17">
        <v>4.5750000000000002</v>
      </c>
      <c r="O276" s="18" t="s">
        <v>164</v>
      </c>
      <c r="P276" s="14"/>
      <c r="Q276" s="14"/>
      <c r="R276" s="14"/>
      <c r="S276" s="14"/>
      <c r="T276" s="14"/>
      <c r="U276" s="14"/>
      <c r="V276" s="14"/>
      <c r="W276" s="14"/>
      <c r="X276" s="14"/>
      <c r="Y276" s="14"/>
      <c r="Z276" s="14"/>
      <c r="AB276" s="49"/>
    </row>
    <row r="277" spans="1:28" x14ac:dyDescent="0.25">
      <c r="A277" s="46" t="str">
        <f>HYPERLINK("Structures\MMV665786.png","MMV665786")</f>
        <v>MMV665786</v>
      </c>
      <c r="B277" s="45" t="s">
        <v>1121</v>
      </c>
      <c r="C277" s="42" t="s">
        <v>1122</v>
      </c>
      <c r="D277" s="18" t="s">
        <v>1123</v>
      </c>
      <c r="E277" s="18">
        <v>396.91</v>
      </c>
      <c r="F277" s="15">
        <v>0.30188679245283018</v>
      </c>
      <c r="G277" s="18">
        <v>6</v>
      </c>
      <c r="H277" s="18">
        <v>2</v>
      </c>
      <c r="I277" s="18">
        <v>2</v>
      </c>
      <c r="J277" s="18">
        <v>42.77</v>
      </c>
      <c r="K277" s="18">
        <v>1</v>
      </c>
      <c r="L277" s="40">
        <v>1.73</v>
      </c>
      <c r="M277" s="17">
        <v>-5.52</v>
      </c>
      <c r="N277" s="17">
        <v>4.9950000000000001</v>
      </c>
      <c r="O277" s="18" t="s">
        <v>1120</v>
      </c>
      <c r="P277" s="14"/>
      <c r="Q277" s="14"/>
      <c r="R277" s="14"/>
      <c r="S277" s="14"/>
      <c r="T277" s="14"/>
      <c r="U277" s="14"/>
      <c r="V277" s="14"/>
      <c r="W277" s="14"/>
      <c r="X277" s="14"/>
      <c r="Y277" s="14"/>
      <c r="Z277" s="14"/>
      <c r="AB277" s="49"/>
    </row>
    <row r="278" spans="1:28" x14ac:dyDescent="0.25">
      <c r="A278" s="46" t="str">
        <f>HYPERLINK("Structures\MMV665789.png","MMV665789")</f>
        <v>MMV665789</v>
      </c>
      <c r="B278" s="45" t="s">
        <v>518</v>
      </c>
      <c r="C278" s="42" t="s">
        <v>519</v>
      </c>
      <c r="D278" s="18" t="s">
        <v>520</v>
      </c>
      <c r="E278" s="18">
        <v>261.74700000000001</v>
      </c>
      <c r="F278" s="15">
        <v>0.35294117647058826</v>
      </c>
      <c r="G278" s="18">
        <v>4</v>
      </c>
      <c r="H278" s="18">
        <v>1</v>
      </c>
      <c r="I278" s="18">
        <v>2</v>
      </c>
      <c r="J278" s="18">
        <v>36.840000000000003</v>
      </c>
      <c r="K278" s="18">
        <v>1</v>
      </c>
      <c r="L278" s="40">
        <v>2.4700000000000002</v>
      </c>
      <c r="M278" s="17">
        <v>-4.2</v>
      </c>
      <c r="N278" s="17">
        <v>3.6449999999999996</v>
      </c>
      <c r="O278" s="18" t="s">
        <v>517</v>
      </c>
      <c r="P278" s="14"/>
      <c r="Q278" s="14"/>
      <c r="R278" s="14"/>
      <c r="S278" s="14"/>
      <c r="T278" s="14"/>
      <c r="U278" s="14"/>
      <c r="V278" s="14"/>
      <c r="W278" s="14"/>
      <c r="X278" s="14"/>
      <c r="Y278" s="14"/>
      <c r="Z278" s="14"/>
      <c r="AB278" s="49"/>
    </row>
    <row r="279" spans="1:28" x14ac:dyDescent="0.25">
      <c r="A279" s="46" t="str">
        <f>HYPERLINK("Structures\MMV665794.png","MMV665794")</f>
        <v>MMV665794</v>
      </c>
      <c r="B279" s="45" t="s">
        <v>1081</v>
      </c>
      <c r="C279" s="42" t="s">
        <v>1082</v>
      </c>
      <c r="D279" s="18" t="s">
        <v>1083</v>
      </c>
      <c r="E279" s="18">
        <v>448.36380000000003</v>
      </c>
      <c r="F279" s="15">
        <v>0.47826086956521741</v>
      </c>
      <c r="G279" s="18">
        <v>6</v>
      </c>
      <c r="H279" s="18">
        <v>4</v>
      </c>
      <c r="I279" s="18">
        <v>2</v>
      </c>
      <c r="J279" s="18">
        <v>49.84</v>
      </c>
      <c r="K279" s="18">
        <v>0</v>
      </c>
      <c r="L279" s="40">
        <v>7.12</v>
      </c>
      <c r="M279" s="17">
        <v>-5.22</v>
      </c>
      <c r="N279" s="17">
        <v>6.29</v>
      </c>
      <c r="O279" s="18" t="s">
        <v>1080</v>
      </c>
      <c r="P279" s="14"/>
      <c r="Q279" s="14"/>
      <c r="R279" s="14"/>
      <c r="S279" s="14"/>
      <c r="T279" s="14"/>
      <c r="U279" s="14"/>
      <c r="V279" s="14"/>
      <c r="W279" s="14"/>
      <c r="X279" s="14"/>
      <c r="Y279" s="14"/>
      <c r="Z279" s="14"/>
      <c r="AB279" s="49"/>
    </row>
    <row r="280" spans="1:28" x14ac:dyDescent="0.25">
      <c r="A280" s="46" t="str">
        <f>HYPERLINK("Structures\MMV665797.png","MMV665797")</f>
        <v>MMV665797</v>
      </c>
      <c r="B280" s="45" t="s">
        <v>1161</v>
      </c>
      <c r="C280" s="42" t="s">
        <v>1162</v>
      </c>
      <c r="D280" s="18" t="s">
        <v>1163</v>
      </c>
      <c r="E280" s="18">
        <v>364.43759999999997</v>
      </c>
      <c r="F280" s="15">
        <v>0.31372549019607843</v>
      </c>
      <c r="G280" s="18">
        <v>8</v>
      </c>
      <c r="H280" s="18">
        <v>3</v>
      </c>
      <c r="I280" s="18">
        <v>2</v>
      </c>
      <c r="J280" s="18">
        <v>61.7</v>
      </c>
      <c r="K280" s="18">
        <v>1</v>
      </c>
      <c r="L280" s="40">
        <v>4.17</v>
      </c>
      <c r="M280" s="17">
        <v>-5.13</v>
      </c>
      <c r="N280" s="17">
        <v>5.3100000000000005</v>
      </c>
      <c r="O280" s="18" t="s">
        <v>1160</v>
      </c>
      <c r="P280" s="14"/>
      <c r="Q280" s="14"/>
      <c r="R280" s="14"/>
      <c r="S280" s="14"/>
      <c r="T280" s="14"/>
      <c r="U280" s="14"/>
      <c r="V280" s="14"/>
      <c r="W280" s="14"/>
      <c r="X280" s="14"/>
      <c r="Y280" s="14"/>
      <c r="Z280" s="14"/>
      <c r="AB280" s="49"/>
    </row>
    <row r="281" spans="1:28" x14ac:dyDescent="0.25">
      <c r="A281" s="46" t="str">
        <f>HYPERLINK("Structures\MMV665798.png","MMV665798")</f>
        <v>MMV665798</v>
      </c>
      <c r="B281" s="45" t="s">
        <v>478</v>
      </c>
      <c r="C281" s="42" t="s">
        <v>479</v>
      </c>
      <c r="D281" s="18" t="s">
        <v>480</v>
      </c>
      <c r="E281" s="18">
        <v>366.33920000000001</v>
      </c>
      <c r="F281" s="15">
        <v>0.55000000000000004</v>
      </c>
      <c r="G281" s="18">
        <v>4</v>
      </c>
      <c r="H281" s="18">
        <v>4</v>
      </c>
      <c r="I281" s="18">
        <v>1</v>
      </c>
      <c r="J281" s="18">
        <v>50.7</v>
      </c>
      <c r="K281" s="18">
        <v>0</v>
      </c>
      <c r="L281" s="40">
        <v>5.74</v>
      </c>
      <c r="M281" s="17">
        <v>-4.8600000000000003</v>
      </c>
      <c r="N281" s="17">
        <v>5.0999999999999996</v>
      </c>
      <c r="O281" s="18" t="s">
        <v>477</v>
      </c>
      <c r="P281" s="14"/>
      <c r="Q281" s="14"/>
      <c r="R281" s="14"/>
      <c r="S281" s="14"/>
      <c r="T281" s="14"/>
      <c r="U281" s="14"/>
      <c r="V281" s="14"/>
      <c r="W281" s="14"/>
      <c r="X281" s="14"/>
      <c r="Y281" s="14"/>
      <c r="Z281" s="14"/>
      <c r="AB281" s="49"/>
    </row>
    <row r="282" spans="1:28" x14ac:dyDescent="0.25">
      <c r="A282" s="46" t="str">
        <f>HYPERLINK("Structures\MMV665799.png","MMV665799")</f>
        <v>MMV665799</v>
      </c>
      <c r="B282" s="45" t="s">
        <v>438</v>
      </c>
      <c r="C282" s="42" t="s">
        <v>439</v>
      </c>
      <c r="D282" s="18" t="s">
        <v>440</v>
      </c>
      <c r="E282" s="18">
        <v>381.81200000000001</v>
      </c>
      <c r="F282" s="15">
        <v>0.41860465116279072</v>
      </c>
      <c r="G282" s="18">
        <v>5</v>
      </c>
      <c r="H282" s="18">
        <v>4</v>
      </c>
      <c r="I282" s="18">
        <v>2</v>
      </c>
      <c r="J282" s="18">
        <v>80.319999999999993</v>
      </c>
      <c r="K282" s="18">
        <v>0</v>
      </c>
      <c r="L282" s="40">
        <v>3.38</v>
      </c>
      <c r="M282" s="17">
        <v>-4.83</v>
      </c>
      <c r="N282" s="17">
        <v>3.3200000000000003</v>
      </c>
      <c r="O282" s="18" t="s">
        <v>437</v>
      </c>
      <c r="P282" s="14"/>
      <c r="Q282" s="14"/>
      <c r="R282" s="14"/>
      <c r="S282" s="14"/>
      <c r="T282" s="14"/>
      <c r="U282" s="14"/>
      <c r="V282" s="14"/>
      <c r="W282" s="14"/>
      <c r="X282" s="14"/>
      <c r="Y282" s="14"/>
      <c r="Z282" s="14"/>
      <c r="AB282" s="49"/>
    </row>
    <row r="283" spans="1:28" x14ac:dyDescent="0.25">
      <c r="A283" s="46" t="str">
        <f>HYPERLINK("Structures\MMV665800.png","MMV665800")</f>
        <v>MMV665800</v>
      </c>
      <c r="B283" s="45" t="s">
        <v>332</v>
      </c>
      <c r="C283" s="42" t="s">
        <v>333</v>
      </c>
      <c r="D283" s="18" t="s">
        <v>334</v>
      </c>
      <c r="E283" s="18">
        <v>347.83600000000001</v>
      </c>
      <c r="F283" s="15">
        <v>0.2608695652173913</v>
      </c>
      <c r="G283" s="18">
        <v>7</v>
      </c>
      <c r="H283" s="18">
        <v>3</v>
      </c>
      <c r="I283" s="18">
        <v>1</v>
      </c>
      <c r="J283" s="18">
        <v>47.56</v>
      </c>
      <c r="K283" s="18">
        <v>0</v>
      </c>
      <c r="L283" s="40">
        <v>4.1900000000000004</v>
      </c>
      <c r="M283" s="17">
        <v>-5.23</v>
      </c>
      <c r="N283" s="17">
        <v>4.4649999999999999</v>
      </c>
      <c r="O283" s="18" t="s">
        <v>331</v>
      </c>
      <c r="P283" s="14"/>
      <c r="Q283" s="14"/>
      <c r="R283" s="14"/>
      <c r="S283" s="14"/>
      <c r="T283" s="14"/>
      <c r="U283" s="14"/>
      <c r="V283" s="14"/>
      <c r="W283" s="14"/>
      <c r="X283" s="14"/>
      <c r="Y283" s="14"/>
      <c r="Z283" s="14"/>
      <c r="AB283" s="49"/>
    </row>
    <row r="284" spans="1:28" x14ac:dyDescent="0.25">
      <c r="A284" s="46" t="str">
        <f>HYPERLINK("Structures\MMV665805.png","MMV665805")</f>
        <v>MMV665805</v>
      </c>
      <c r="B284" s="45" t="s">
        <v>325</v>
      </c>
      <c r="C284" s="42" t="s">
        <v>326</v>
      </c>
      <c r="D284" s="18" t="s">
        <v>131</v>
      </c>
      <c r="E284" s="18">
        <v>367.39839999999998</v>
      </c>
      <c r="F284" s="15">
        <v>0.35416666666666669</v>
      </c>
      <c r="G284" s="18">
        <v>7</v>
      </c>
      <c r="H284" s="18">
        <v>5</v>
      </c>
      <c r="I284" s="18">
        <v>1</v>
      </c>
      <c r="J284" s="18">
        <v>86.48</v>
      </c>
      <c r="K284" s="18">
        <v>0</v>
      </c>
      <c r="L284" s="40">
        <v>4.1900000000000004</v>
      </c>
      <c r="M284" s="17">
        <v>-3.77</v>
      </c>
      <c r="N284" s="17">
        <v>3.85</v>
      </c>
      <c r="O284" s="18" t="s">
        <v>324</v>
      </c>
      <c r="P284" s="14"/>
      <c r="Q284" s="14"/>
      <c r="R284" s="14"/>
      <c r="S284" s="14"/>
      <c r="T284" s="14"/>
      <c r="U284" s="14"/>
      <c r="V284" s="14"/>
      <c r="W284" s="14"/>
      <c r="X284" s="14"/>
      <c r="Y284" s="14"/>
      <c r="Z284" s="14"/>
      <c r="AB284" s="49"/>
    </row>
    <row r="285" spans="1:28" x14ac:dyDescent="0.25">
      <c r="A285" s="46" t="str">
        <f>HYPERLINK("Structures\MMV665806.png","MMV665806")</f>
        <v>MMV665806</v>
      </c>
      <c r="B285" s="45" t="s">
        <v>884</v>
      </c>
      <c r="C285" s="42" t="s">
        <v>885</v>
      </c>
      <c r="D285" s="18" t="s">
        <v>886</v>
      </c>
      <c r="E285" s="18">
        <v>314.46499999999997</v>
      </c>
      <c r="F285" s="15">
        <v>0.16981132075471697</v>
      </c>
      <c r="G285" s="18">
        <v>5</v>
      </c>
      <c r="H285" s="18">
        <v>1</v>
      </c>
      <c r="I285" s="18">
        <v>2</v>
      </c>
      <c r="J285" s="18">
        <v>41.77</v>
      </c>
      <c r="K285" s="18">
        <v>1</v>
      </c>
      <c r="L285" s="40">
        <v>1.39</v>
      </c>
      <c r="M285" s="17">
        <v>-4.54</v>
      </c>
      <c r="N285" s="17">
        <v>3.855</v>
      </c>
      <c r="O285" s="18" t="s">
        <v>883</v>
      </c>
      <c r="P285" s="14"/>
      <c r="Q285" s="14"/>
      <c r="R285" s="14"/>
      <c r="S285" s="14"/>
      <c r="T285" s="14"/>
      <c r="U285" s="14"/>
      <c r="V285" s="14"/>
      <c r="W285" s="14"/>
      <c r="X285" s="14"/>
      <c r="Y285" s="14"/>
      <c r="Z285" s="14"/>
      <c r="AB285" s="49"/>
    </row>
    <row r="286" spans="1:28" x14ac:dyDescent="0.25">
      <c r="A286" s="46" t="str">
        <f>HYPERLINK("Structures\MMV665807.png","MMV665807")</f>
        <v>MMV665807</v>
      </c>
      <c r="B286" s="45" t="s">
        <v>446</v>
      </c>
      <c r="C286" s="42" t="s">
        <v>447</v>
      </c>
      <c r="D286" s="18" t="s">
        <v>448</v>
      </c>
      <c r="E286" s="18">
        <v>315.67500000000001</v>
      </c>
      <c r="F286" s="15">
        <v>0.4</v>
      </c>
      <c r="G286" s="18">
        <v>3</v>
      </c>
      <c r="H286" s="18">
        <v>2</v>
      </c>
      <c r="I286" s="18">
        <v>1</v>
      </c>
      <c r="J286" s="18">
        <v>52.16</v>
      </c>
      <c r="K286" s="18">
        <v>-1</v>
      </c>
      <c r="L286" s="40">
        <v>3.94</v>
      </c>
      <c r="M286" s="17">
        <v>-4.7</v>
      </c>
      <c r="N286" s="17">
        <v>4.5</v>
      </c>
      <c r="O286" s="18" t="s">
        <v>445</v>
      </c>
      <c r="P286" s="14"/>
      <c r="Q286" s="14"/>
      <c r="R286" s="14"/>
      <c r="S286" s="14"/>
      <c r="T286" s="14"/>
      <c r="U286" s="14"/>
      <c r="V286" s="14"/>
      <c r="W286" s="14"/>
      <c r="X286" s="14"/>
      <c r="Y286" s="14"/>
      <c r="Z286" s="14"/>
      <c r="AB286" s="49"/>
    </row>
    <row r="287" spans="1:28" x14ac:dyDescent="0.25">
      <c r="A287" s="46" t="str">
        <f>HYPERLINK("Structures\MMV665809.png","MMV665809")</f>
        <v>MMV665809</v>
      </c>
      <c r="B287" s="45" t="s">
        <v>1433</v>
      </c>
      <c r="C287" s="42" t="s">
        <v>1434</v>
      </c>
      <c r="D287" s="18" t="s">
        <v>1435</v>
      </c>
      <c r="E287" s="18">
        <v>395.721</v>
      </c>
      <c r="F287" s="15">
        <v>0.27906976744186046</v>
      </c>
      <c r="G287" s="18">
        <v>4</v>
      </c>
      <c r="H287" s="18">
        <v>2</v>
      </c>
      <c r="I287" s="18">
        <v>2</v>
      </c>
      <c r="J287" s="18">
        <v>27.91</v>
      </c>
      <c r="K287" s="18">
        <v>1</v>
      </c>
      <c r="L287" s="40">
        <v>4.17</v>
      </c>
      <c r="M287" s="17">
        <v>-4.16</v>
      </c>
      <c r="N287" s="17">
        <v>3.7800000000000002</v>
      </c>
      <c r="O287" s="18" t="s">
        <v>1432</v>
      </c>
      <c r="P287" s="14"/>
      <c r="Q287" s="14"/>
      <c r="R287" s="14"/>
      <c r="S287" s="14"/>
      <c r="T287" s="14"/>
      <c r="U287" s="14"/>
      <c r="V287" s="14"/>
      <c r="W287" s="14"/>
      <c r="X287" s="14"/>
      <c r="Y287" s="14"/>
      <c r="Z287" s="14"/>
      <c r="AB287" s="49"/>
    </row>
    <row r="288" spans="1:28" x14ac:dyDescent="0.25">
      <c r="A288" s="46" t="str">
        <f>HYPERLINK("Structures\MMV665810.png","MMV665810")</f>
        <v>MMV665810</v>
      </c>
      <c r="B288" s="45" t="s">
        <v>1437</v>
      </c>
      <c r="C288" s="42" t="s">
        <v>1438</v>
      </c>
      <c r="D288" s="18" t="s">
        <v>1439</v>
      </c>
      <c r="E288" s="18">
        <v>348.40170000000001</v>
      </c>
      <c r="F288" s="15">
        <v>0.2608695652173913</v>
      </c>
      <c r="G288" s="18">
        <v>4</v>
      </c>
      <c r="H288" s="18">
        <v>3</v>
      </c>
      <c r="I288" s="18">
        <v>6</v>
      </c>
      <c r="J288" s="18">
        <v>93.13</v>
      </c>
      <c r="K288" s="18">
        <v>2</v>
      </c>
      <c r="L288" s="40">
        <v>-2.67</v>
      </c>
      <c r="M288" s="17">
        <v>-3.31</v>
      </c>
      <c r="N288" s="17">
        <v>1.3150000000000002</v>
      </c>
      <c r="O288" s="18" t="s">
        <v>1436</v>
      </c>
      <c r="P288" s="14"/>
      <c r="Q288" s="14"/>
      <c r="R288" s="14"/>
      <c r="S288" s="14"/>
      <c r="T288" s="14"/>
      <c r="U288" s="14"/>
      <c r="V288" s="14"/>
      <c r="W288" s="14"/>
      <c r="X288" s="14"/>
      <c r="Y288" s="14"/>
      <c r="Z288" s="14"/>
      <c r="AB288" s="49"/>
    </row>
    <row r="289" spans="1:28" x14ac:dyDescent="0.25">
      <c r="A289" s="46" t="str">
        <f>HYPERLINK("Structures\MMV665812.png","MMV665812")</f>
        <v>MMV665812</v>
      </c>
      <c r="B289" s="45" t="s">
        <v>1592</v>
      </c>
      <c r="C289" s="42" t="s">
        <v>1593</v>
      </c>
      <c r="D289" s="18" t="s">
        <v>1594</v>
      </c>
      <c r="E289" s="18">
        <v>255.35470000000001</v>
      </c>
      <c r="F289" s="15">
        <v>0.3</v>
      </c>
      <c r="G289" s="18">
        <v>6</v>
      </c>
      <c r="H289" s="18">
        <v>1</v>
      </c>
      <c r="I289" s="18">
        <v>2</v>
      </c>
      <c r="J289" s="18">
        <v>36.840000000000003</v>
      </c>
      <c r="K289" s="18">
        <v>1</v>
      </c>
      <c r="L289" s="40">
        <v>1.72</v>
      </c>
      <c r="M289" s="17">
        <v>-4.13</v>
      </c>
      <c r="N289" s="17">
        <v>3.05</v>
      </c>
      <c r="O289" s="18" t="s">
        <v>1591</v>
      </c>
      <c r="P289" s="14"/>
      <c r="Q289" s="14"/>
      <c r="R289" s="14"/>
      <c r="S289" s="14"/>
      <c r="T289" s="14"/>
      <c r="U289" s="14"/>
      <c r="V289" s="14"/>
      <c r="W289" s="14"/>
      <c r="X289" s="14"/>
      <c r="Y289" s="14"/>
      <c r="Z289" s="14"/>
      <c r="AB289" s="49"/>
    </row>
    <row r="290" spans="1:28" x14ac:dyDescent="0.25">
      <c r="A290" s="46" t="str">
        <f>HYPERLINK("Structures\MMV665813.png","MMV665813")</f>
        <v>MMV665813</v>
      </c>
      <c r="B290" s="45" t="s">
        <v>1389</v>
      </c>
      <c r="C290" s="42" t="s">
        <v>1390</v>
      </c>
      <c r="D290" s="18" t="s">
        <v>1391</v>
      </c>
      <c r="E290" s="18">
        <v>336.38440000000003</v>
      </c>
      <c r="F290" s="15">
        <v>0.35555555555555557</v>
      </c>
      <c r="G290" s="18">
        <v>7</v>
      </c>
      <c r="H290" s="18">
        <v>4</v>
      </c>
      <c r="I290" s="18">
        <v>1</v>
      </c>
      <c r="J290" s="18">
        <v>60.45</v>
      </c>
      <c r="K290" s="18">
        <v>0</v>
      </c>
      <c r="L290" s="40">
        <v>4.12</v>
      </c>
      <c r="M290" s="17">
        <v>-4.6399999999999997</v>
      </c>
      <c r="N290" s="17">
        <v>4.0650000000000004</v>
      </c>
      <c r="O290" s="18" t="s">
        <v>1388</v>
      </c>
      <c r="P290" s="14"/>
      <c r="Q290" s="14"/>
      <c r="R290" s="14"/>
      <c r="S290" s="14"/>
      <c r="T290" s="14"/>
      <c r="U290" s="14"/>
      <c r="V290" s="14"/>
      <c r="W290" s="14"/>
      <c r="X290" s="14"/>
      <c r="Y290" s="14"/>
      <c r="Z290" s="14"/>
      <c r="AB290" s="49"/>
    </row>
    <row r="291" spans="1:28" x14ac:dyDescent="0.25">
      <c r="A291" s="46" t="str">
        <f>HYPERLINK("Structures\MMV665814.png","MMV665814")</f>
        <v>MMV665814</v>
      </c>
      <c r="B291" s="45" t="s">
        <v>1517</v>
      </c>
      <c r="C291" s="42" t="s">
        <v>1518</v>
      </c>
      <c r="D291" s="18" t="s">
        <v>1519</v>
      </c>
      <c r="E291" s="18">
        <v>419.47449999999998</v>
      </c>
      <c r="F291" s="15">
        <v>0.52830188679245282</v>
      </c>
      <c r="G291" s="18">
        <v>6</v>
      </c>
      <c r="H291" s="18">
        <v>4</v>
      </c>
      <c r="I291" s="18">
        <v>2</v>
      </c>
      <c r="J291" s="18">
        <v>67.27</v>
      </c>
      <c r="K291" s="18">
        <v>0</v>
      </c>
      <c r="L291" s="40">
        <v>5.6</v>
      </c>
      <c r="M291" s="17">
        <v>-5.78</v>
      </c>
      <c r="N291" s="17">
        <v>5.6099999999999994</v>
      </c>
      <c r="O291" s="18" t="s">
        <v>1516</v>
      </c>
      <c r="P291" s="14"/>
      <c r="Q291" s="14"/>
      <c r="R291" s="14"/>
      <c r="S291" s="14"/>
      <c r="T291" s="14"/>
      <c r="U291" s="14"/>
      <c r="V291" s="14"/>
      <c r="W291" s="14"/>
      <c r="X291" s="14"/>
      <c r="Y291" s="14"/>
      <c r="Z291" s="14"/>
      <c r="AB291" s="49"/>
    </row>
    <row r="292" spans="1:28" x14ac:dyDescent="0.25">
      <c r="A292" s="46" t="str">
        <f>HYPERLINK("Structures\MMV665817.png","MMV665817")</f>
        <v>MMV665817</v>
      </c>
      <c r="B292" s="45" t="s">
        <v>368</v>
      </c>
      <c r="C292" s="42" t="s">
        <v>369</v>
      </c>
      <c r="D292" s="18" t="s">
        <v>370</v>
      </c>
      <c r="E292" s="18">
        <v>319.48149999999998</v>
      </c>
      <c r="F292" s="15">
        <v>0.10714285714285714</v>
      </c>
      <c r="G292" s="18">
        <v>8</v>
      </c>
      <c r="H292" s="18">
        <v>2</v>
      </c>
      <c r="I292" s="18">
        <v>2</v>
      </c>
      <c r="J292" s="18">
        <v>46.07</v>
      </c>
      <c r="K292" s="18">
        <v>1</v>
      </c>
      <c r="L292" s="40">
        <v>1.93</v>
      </c>
      <c r="M292" s="17">
        <v>-4.54</v>
      </c>
      <c r="N292" s="17">
        <v>4.32</v>
      </c>
      <c r="O292" s="18" t="s">
        <v>367</v>
      </c>
      <c r="P292" s="14"/>
      <c r="Q292" s="14"/>
      <c r="R292" s="14"/>
      <c r="S292" s="14"/>
      <c r="T292" s="14"/>
      <c r="U292" s="14"/>
      <c r="V292" s="14"/>
      <c r="W292" s="14"/>
      <c r="X292" s="14"/>
      <c r="Y292" s="14"/>
      <c r="Z292" s="14"/>
      <c r="AB292" s="49"/>
    </row>
    <row r="293" spans="1:28" x14ac:dyDescent="0.25">
      <c r="A293" s="46" t="str">
        <f>HYPERLINK("Structures\MMV665820.png","MMV665820")</f>
        <v>MMV665820</v>
      </c>
      <c r="B293" s="45" t="s">
        <v>245</v>
      </c>
      <c r="C293" s="42" t="s">
        <v>246</v>
      </c>
      <c r="D293" s="16" t="s">
        <v>247</v>
      </c>
      <c r="E293" s="18">
        <v>293.52999999999997</v>
      </c>
      <c r="F293" s="15">
        <v>0.41666666666666669</v>
      </c>
      <c r="G293" s="16">
        <v>2</v>
      </c>
      <c r="H293" s="16">
        <v>3</v>
      </c>
      <c r="I293" s="16">
        <v>0</v>
      </c>
      <c r="J293" s="16">
        <v>35.53</v>
      </c>
      <c r="K293" s="16">
        <v>0</v>
      </c>
      <c r="L293" s="41">
        <v>2.93</v>
      </c>
      <c r="M293" s="17">
        <v>-5.45</v>
      </c>
      <c r="N293" s="17">
        <v>3.7850000000000001</v>
      </c>
      <c r="O293" s="18" t="s">
        <v>244</v>
      </c>
      <c r="P293" s="14"/>
      <c r="Q293" s="14"/>
      <c r="R293" s="14"/>
      <c r="S293" s="14"/>
      <c r="T293" s="14"/>
      <c r="U293" s="14"/>
      <c r="V293" s="14"/>
      <c r="W293" s="14"/>
      <c r="X293" s="14"/>
      <c r="Y293" s="14"/>
      <c r="Z293" s="14"/>
      <c r="AB293" s="49"/>
    </row>
    <row r="294" spans="1:28" x14ac:dyDescent="0.25">
      <c r="A294" s="46" t="str">
        <f>HYPERLINK("Structures\MMV665824.png","MMV665824")</f>
        <v>MMV665824</v>
      </c>
      <c r="B294" s="45" t="s">
        <v>1588</v>
      </c>
      <c r="C294" s="42" t="s">
        <v>1589</v>
      </c>
      <c r="D294" s="18" t="s">
        <v>1590</v>
      </c>
      <c r="E294" s="18">
        <v>286.32729999999998</v>
      </c>
      <c r="F294" s="15">
        <v>0.52777777777777779</v>
      </c>
      <c r="G294" s="18">
        <v>2</v>
      </c>
      <c r="H294" s="18">
        <v>2</v>
      </c>
      <c r="I294" s="18">
        <v>0</v>
      </c>
      <c r="J294" s="18">
        <v>34.89</v>
      </c>
      <c r="K294" s="18">
        <v>0</v>
      </c>
      <c r="L294" s="40">
        <v>4.3099999999999996</v>
      </c>
      <c r="M294" s="17">
        <v>-4.6900000000000004</v>
      </c>
      <c r="N294" s="17">
        <v>4.28</v>
      </c>
      <c r="O294" s="18" t="s">
        <v>1587</v>
      </c>
      <c r="P294" s="14"/>
      <c r="Q294" s="14"/>
      <c r="R294" s="14"/>
      <c r="S294" s="14"/>
      <c r="T294" s="14"/>
      <c r="U294" s="14"/>
      <c r="V294" s="14"/>
      <c r="W294" s="14"/>
      <c r="X294" s="14"/>
      <c r="Y294" s="14"/>
      <c r="Z294" s="14"/>
      <c r="AB294" s="49"/>
    </row>
    <row r="295" spans="1:28" x14ac:dyDescent="0.25">
      <c r="A295" s="46" t="str">
        <f>HYPERLINK("Structures\MMV665826.png","MMV665826")</f>
        <v>MMV665826</v>
      </c>
      <c r="B295" s="45" t="s">
        <v>442</v>
      </c>
      <c r="C295" s="42" t="s">
        <v>443</v>
      </c>
      <c r="D295" s="18" t="s">
        <v>444</v>
      </c>
      <c r="E295" s="18">
        <v>319.35719999999998</v>
      </c>
      <c r="F295" s="15">
        <v>0.36585365853658536</v>
      </c>
      <c r="G295" s="18">
        <v>4</v>
      </c>
      <c r="H295" s="18">
        <v>3</v>
      </c>
      <c r="I295" s="18">
        <v>1</v>
      </c>
      <c r="J295" s="18">
        <v>67.05</v>
      </c>
      <c r="K295" s="18">
        <v>0</v>
      </c>
      <c r="L295" s="40">
        <v>3.11</v>
      </c>
      <c r="M295" s="17">
        <v>-3.69</v>
      </c>
      <c r="N295" s="17">
        <v>3.21</v>
      </c>
      <c r="O295" s="18" t="s">
        <v>441</v>
      </c>
      <c r="P295" s="14"/>
      <c r="Q295" s="14"/>
      <c r="R295" s="14"/>
      <c r="S295" s="14"/>
      <c r="T295" s="14"/>
      <c r="U295" s="14"/>
      <c r="V295" s="14"/>
      <c r="W295" s="14"/>
      <c r="X295" s="14"/>
      <c r="Y295" s="14"/>
      <c r="Z295" s="14"/>
      <c r="AB295" s="49"/>
    </row>
    <row r="296" spans="1:28" x14ac:dyDescent="0.25">
      <c r="A296" s="46" t="str">
        <f>HYPERLINK("Structures\MMV665830.png","MMV665830")</f>
        <v>MMV665830</v>
      </c>
      <c r="B296" s="45" t="s">
        <v>1313</v>
      </c>
      <c r="C296" s="42" t="s">
        <v>1314</v>
      </c>
      <c r="D296" s="18" t="s">
        <v>1315</v>
      </c>
      <c r="E296" s="18">
        <v>292.5025</v>
      </c>
      <c r="F296" s="15">
        <v>0</v>
      </c>
      <c r="G296" s="18">
        <v>6</v>
      </c>
      <c r="H296" s="18">
        <v>0</v>
      </c>
      <c r="I296" s="18">
        <v>2</v>
      </c>
      <c r="J296" s="18">
        <v>21.05</v>
      </c>
      <c r="K296" s="18">
        <v>2</v>
      </c>
      <c r="L296" s="40">
        <v>-0.6</v>
      </c>
      <c r="M296" s="17">
        <v>-4.37</v>
      </c>
      <c r="N296" s="17">
        <v>3.92</v>
      </c>
      <c r="O296" s="18" t="s">
        <v>1312</v>
      </c>
      <c r="P296" s="14"/>
      <c r="Q296" s="14"/>
      <c r="R296" s="14"/>
      <c r="S296" s="14"/>
      <c r="T296" s="14"/>
      <c r="U296" s="14"/>
      <c r="V296" s="14"/>
      <c r="W296" s="14"/>
      <c r="X296" s="14"/>
      <c r="Y296" s="14"/>
      <c r="Z296" s="14"/>
      <c r="AB296" s="49"/>
    </row>
    <row r="297" spans="1:28" x14ac:dyDescent="0.25">
      <c r="A297" s="46" t="str">
        <f>HYPERLINK("Structures\MMV665831.png","MMV665831")</f>
        <v>MMV665831</v>
      </c>
      <c r="B297" s="45" t="s">
        <v>169</v>
      </c>
      <c r="C297" s="42" t="s">
        <v>170</v>
      </c>
      <c r="D297" s="16" t="s">
        <v>171</v>
      </c>
      <c r="E297" s="18">
        <v>426.529</v>
      </c>
      <c r="F297" s="15">
        <v>0.26785714285714285</v>
      </c>
      <c r="G297" s="16">
        <v>9</v>
      </c>
      <c r="H297" s="16">
        <v>3</v>
      </c>
      <c r="I297" s="16">
        <v>2</v>
      </c>
      <c r="J297" s="16">
        <v>82.9</v>
      </c>
      <c r="K297" s="16">
        <v>0</v>
      </c>
      <c r="L297" s="41">
        <v>4.6500000000000004</v>
      </c>
      <c r="M297" s="17">
        <v>-5.26</v>
      </c>
      <c r="N297" s="17">
        <v>4.7799999999999994</v>
      </c>
      <c r="O297" s="18" t="s">
        <v>168</v>
      </c>
      <c r="P297" s="14"/>
      <c r="Q297" s="14"/>
      <c r="R297" s="14"/>
      <c r="S297" s="14"/>
      <c r="T297" s="14"/>
      <c r="U297" s="14"/>
      <c r="V297" s="14"/>
      <c r="W297" s="14"/>
      <c r="X297" s="14"/>
      <c r="Y297" s="14"/>
      <c r="Z297" s="14"/>
      <c r="AB297" s="49"/>
    </row>
    <row r="298" spans="1:28" x14ac:dyDescent="0.25">
      <c r="A298" s="46" t="str">
        <f>HYPERLINK("Structures\MMV665836.png","MMV665836")</f>
        <v>MMV665836</v>
      </c>
      <c r="B298" s="45" t="s">
        <v>1349</v>
      </c>
      <c r="C298" s="42" t="s">
        <v>1350</v>
      </c>
      <c r="D298" s="18" t="s">
        <v>1351</v>
      </c>
      <c r="E298" s="18">
        <v>310.37</v>
      </c>
      <c r="F298" s="15">
        <v>0.33333333333333331</v>
      </c>
      <c r="G298" s="18">
        <v>3</v>
      </c>
      <c r="H298" s="18">
        <v>4</v>
      </c>
      <c r="I298" s="18">
        <v>1</v>
      </c>
      <c r="J298" s="18">
        <v>50.69</v>
      </c>
      <c r="K298" s="18">
        <v>0</v>
      </c>
      <c r="L298" s="40">
        <v>3.49</v>
      </c>
      <c r="M298" s="17">
        <v>-4.5</v>
      </c>
      <c r="N298" s="17">
        <v>3.875</v>
      </c>
      <c r="O298" s="18" t="s">
        <v>1348</v>
      </c>
      <c r="P298" s="14"/>
      <c r="Q298" s="14"/>
      <c r="R298" s="14"/>
      <c r="S298" s="14"/>
      <c r="T298" s="14"/>
      <c r="U298" s="14"/>
      <c r="V298" s="14"/>
      <c r="W298" s="14"/>
      <c r="X298" s="14"/>
      <c r="Y298" s="14"/>
      <c r="Z298" s="14"/>
      <c r="AB298" s="49"/>
    </row>
    <row r="299" spans="1:28" x14ac:dyDescent="0.25">
      <c r="A299" s="46" t="str">
        <f>HYPERLINK("Structures\MMV665840.png","MMV665840")</f>
        <v>MMV665840</v>
      </c>
      <c r="B299" s="45" t="s">
        <v>1548</v>
      </c>
      <c r="C299" s="42" t="s">
        <v>1549</v>
      </c>
      <c r="D299" s="18" t="s">
        <v>1550</v>
      </c>
      <c r="E299" s="18">
        <v>382.24299999999999</v>
      </c>
      <c r="F299" s="15">
        <v>0.53846153846153844</v>
      </c>
      <c r="G299" s="18">
        <v>3</v>
      </c>
      <c r="H299" s="18">
        <v>2</v>
      </c>
      <c r="I299" s="18">
        <v>2</v>
      </c>
      <c r="J299" s="18">
        <v>57.78</v>
      </c>
      <c r="K299" s="18">
        <v>0</v>
      </c>
      <c r="L299" s="40">
        <v>5.58</v>
      </c>
      <c r="M299" s="17">
        <v>-5.53</v>
      </c>
      <c r="N299" s="17">
        <v>5.3949999999999996</v>
      </c>
      <c r="O299" s="18" t="s">
        <v>1547</v>
      </c>
      <c r="P299" s="14"/>
      <c r="Q299" s="14"/>
      <c r="R299" s="14"/>
      <c r="S299" s="14"/>
      <c r="T299" s="14"/>
      <c r="U299" s="14"/>
      <c r="V299" s="14"/>
      <c r="W299" s="14"/>
      <c r="X299" s="14"/>
      <c r="Y299" s="14"/>
      <c r="Z299" s="14"/>
      <c r="AB299" s="49"/>
    </row>
    <row r="300" spans="1:28" x14ac:dyDescent="0.25">
      <c r="A300" s="46" t="str">
        <f>HYPERLINK("Structures\MMV665841.png","MMV665841")</f>
        <v>MMV665841</v>
      </c>
      <c r="B300" s="45" t="s">
        <v>249</v>
      </c>
      <c r="C300" s="42" t="s">
        <v>250</v>
      </c>
      <c r="D300" s="16" t="s">
        <v>251</v>
      </c>
      <c r="E300" s="18">
        <v>273.327</v>
      </c>
      <c r="F300" s="15">
        <v>0.25641025641025639</v>
      </c>
      <c r="G300" s="16">
        <v>2</v>
      </c>
      <c r="H300" s="16">
        <v>3</v>
      </c>
      <c r="I300" s="16">
        <v>1</v>
      </c>
      <c r="J300" s="16">
        <v>49.77</v>
      </c>
      <c r="K300" s="16">
        <v>0</v>
      </c>
      <c r="L300" s="41">
        <v>2.16</v>
      </c>
      <c r="M300" s="17">
        <v>-2.44</v>
      </c>
      <c r="N300" s="17">
        <v>2.4500000000000002</v>
      </c>
      <c r="O300" s="18" t="s">
        <v>248</v>
      </c>
      <c r="P300" s="14"/>
      <c r="Q300" s="14"/>
      <c r="R300" s="14"/>
      <c r="S300" s="14"/>
      <c r="T300" s="14"/>
      <c r="U300" s="14"/>
      <c r="V300" s="14"/>
      <c r="W300" s="14"/>
      <c r="X300" s="14"/>
      <c r="Y300" s="14"/>
      <c r="Z300" s="14"/>
      <c r="AB300" s="49"/>
    </row>
    <row r="301" spans="1:28" x14ac:dyDescent="0.25">
      <c r="A301" s="46" t="str">
        <f>HYPERLINK("Structures\MMV665843.png","MMV665843")</f>
        <v>MMV665843</v>
      </c>
      <c r="B301" s="45" t="s">
        <v>923</v>
      </c>
      <c r="C301" s="42" t="s">
        <v>924</v>
      </c>
      <c r="D301" s="18" t="s">
        <v>651</v>
      </c>
      <c r="E301" s="18">
        <v>199.2484</v>
      </c>
      <c r="F301" s="15">
        <v>0.35714285714285715</v>
      </c>
      <c r="G301" s="18">
        <v>0</v>
      </c>
      <c r="H301" s="18">
        <v>2</v>
      </c>
      <c r="I301" s="18">
        <v>1</v>
      </c>
      <c r="J301" s="18">
        <v>33.119999999999997</v>
      </c>
      <c r="K301" s="18">
        <v>0</v>
      </c>
      <c r="L301" s="40">
        <v>3.05</v>
      </c>
      <c r="M301" s="17">
        <v>-2.97</v>
      </c>
      <c r="N301" s="17">
        <v>3.19</v>
      </c>
      <c r="O301" s="18" t="s">
        <v>922</v>
      </c>
      <c r="P301" s="14"/>
      <c r="Q301" s="14"/>
      <c r="R301" s="14"/>
      <c r="S301" s="14"/>
      <c r="T301" s="14"/>
      <c r="U301" s="14"/>
      <c r="V301" s="14"/>
      <c r="W301" s="14"/>
      <c r="X301" s="14"/>
      <c r="Y301" s="14"/>
      <c r="Z301" s="14"/>
      <c r="AB301" s="49"/>
    </row>
    <row r="302" spans="1:28" x14ac:dyDescent="0.25">
      <c r="A302" s="46" t="str">
        <f>HYPERLINK("Structures\MMV665850.png","MMV665850")</f>
        <v>MMV665850</v>
      </c>
      <c r="B302" s="45" t="s">
        <v>364</v>
      </c>
      <c r="C302" s="42" t="s">
        <v>365</v>
      </c>
      <c r="D302" s="18" t="s">
        <v>366</v>
      </c>
      <c r="E302" s="18">
        <v>273.71800000000002</v>
      </c>
      <c r="F302" s="15">
        <v>0.4838709677419355</v>
      </c>
      <c r="G302" s="18">
        <v>3</v>
      </c>
      <c r="H302" s="18">
        <v>3</v>
      </c>
      <c r="I302" s="18">
        <v>3</v>
      </c>
      <c r="J302" s="18">
        <v>60.94</v>
      </c>
      <c r="K302" s="18">
        <v>0</v>
      </c>
      <c r="L302" s="40">
        <v>3.29</v>
      </c>
      <c r="M302" s="17">
        <v>-3.73</v>
      </c>
      <c r="N302" s="17">
        <v>3.4950000000000001</v>
      </c>
      <c r="O302" s="18" t="s">
        <v>363</v>
      </c>
      <c r="P302" s="14"/>
      <c r="Q302" s="14"/>
      <c r="R302" s="14"/>
      <c r="S302" s="14"/>
      <c r="T302" s="14"/>
      <c r="U302" s="14"/>
      <c r="V302" s="14"/>
      <c r="W302" s="14"/>
      <c r="X302" s="14"/>
      <c r="Y302" s="14"/>
      <c r="Z302" s="14"/>
      <c r="AB302" s="49"/>
    </row>
    <row r="303" spans="1:28" x14ac:dyDescent="0.25">
      <c r="A303" s="46" t="str">
        <f>HYPERLINK("Structures\MMV665852.png","MMV665852")</f>
        <v>MMV665852</v>
      </c>
      <c r="B303" s="45" t="s">
        <v>1469</v>
      </c>
      <c r="C303" s="42" t="s">
        <v>1470</v>
      </c>
      <c r="D303" s="18" t="s">
        <v>1471</v>
      </c>
      <c r="E303" s="18">
        <v>350.02699999999999</v>
      </c>
      <c r="F303" s="15">
        <v>0.42857142857142855</v>
      </c>
      <c r="G303" s="18">
        <v>2</v>
      </c>
      <c r="H303" s="18">
        <v>1</v>
      </c>
      <c r="I303" s="18">
        <v>2</v>
      </c>
      <c r="J303" s="18">
        <v>41.13</v>
      </c>
      <c r="K303" s="18">
        <v>0</v>
      </c>
      <c r="L303" s="40">
        <v>5.53</v>
      </c>
      <c r="M303" s="17">
        <v>-5.47</v>
      </c>
      <c r="N303" s="17">
        <v>5.8100000000000005</v>
      </c>
      <c r="O303" s="18" t="s">
        <v>1468</v>
      </c>
      <c r="P303" s="14"/>
      <c r="Q303" s="14"/>
      <c r="R303" s="14"/>
      <c r="S303" s="14"/>
      <c r="T303" s="14"/>
      <c r="U303" s="14"/>
      <c r="V303" s="14"/>
      <c r="W303" s="14"/>
      <c r="X303" s="14"/>
      <c r="Y303" s="14"/>
      <c r="Z303" s="14"/>
      <c r="AB303" s="49"/>
    </row>
    <row r="304" spans="1:28" x14ac:dyDescent="0.25">
      <c r="A304" s="46" t="str">
        <f>HYPERLINK("Structures\MMV665857.png","MMV665857")</f>
        <v>MMV665857</v>
      </c>
      <c r="B304" s="45" t="s">
        <v>561</v>
      </c>
      <c r="C304" s="42" t="s">
        <v>562</v>
      </c>
      <c r="D304" s="18" t="s">
        <v>563</v>
      </c>
      <c r="E304" s="18">
        <v>349.85199999999998</v>
      </c>
      <c r="F304" s="15">
        <v>0.25</v>
      </c>
      <c r="G304" s="18">
        <v>8</v>
      </c>
      <c r="H304" s="18">
        <v>3</v>
      </c>
      <c r="I304" s="18">
        <v>2</v>
      </c>
      <c r="J304" s="18">
        <v>55.3</v>
      </c>
      <c r="K304" s="18">
        <v>1</v>
      </c>
      <c r="L304" s="40">
        <v>2.13</v>
      </c>
      <c r="M304" s="17">
        <v>-4.79</v>
      </c>
      <c r="N304" s="17">
        <v>3.6749999999999998</v>
      </c>
      <c r="O304" s="18" t="s">
        <v>560</v>
      </c>
      <c r="P304" s="14"/>
      <c r="Q304" s="14"/>
      <c r="R304" s="14"/>
      <c r="S304" s="14"/>
      <c r="T304" s="14"/>
      <c r="U304" s="14"/>
      <c r="V304" s="14"/>
      <c r="W304" s="14"/>
      <c r="X304" s="14"/>
      <c r="Y304" s="14"/>
      <c r="Z304" s="14"/>
      <c r="AB304" s="49"/>
    </row>
    <row r="305" spans="1:28" x14ac:dyDescent="0.25">
      <c r="A305" s="46" t="str">
        <f>HYPERLINK("Structures\MMV665875.png","MMV665875")</f>
        <v>MMV665875</v>
      </c>
      <c r="B305" s="45" t="s">
        <v>1357</v>
      </c>
      <c r="C305" s="42" t="s">
        <v>1358</v>
      </c>
      <c r="D305" s="18" t="s">
        <v>1359</v>
      </c>
      <c r="E305" s="18">
        <v>395.88499999999999</v>
      </c>
      <c r="F305" s="15">
        <v>0.38</v>
      </c>
      <c r="G305" s="18">
        <v>6</v>
      </c>
      <c r="H305" s="18">
        <v>2</v>
      </c>
      <c r="I305" s="18">
        <v>3</v>
      </c>
      <c r="J305" s="18">
        <v>66.33</v>
      </c>
      <c r="K305" s="18">
        <v>2</v>
      </c>
      <c r="L305" s="40">
        <v>0.97</v>
      </c>
      <c r="M305" s="17">
        <v>-4.33</v>
      </c>
      <c r="N305" s="17">
        <v>2.9950000000000001</v>
      </c>
      <c r="O305" s="18" t="s">
        <v>1356</v>
      </c>
      <c r="P305" s="14"/>
      <c r="Q305" s="14"/>
      <c r="R305" s="14"/>
      <c r="S305" s="14"/>
      <c r="T305" s="14"/>
      <c r="U305" s="14"/>
      <c r="V305" s="14"/>
      <c r="W305" s="14"/>
      <c r="X305" s="14"/>
      <c r="Y305" s="14"/>
      <c r="Z305" s="14"/>
      <c r="AB305" s="49"/>
    </row>
    <row r="306" spans="1:28" x14ac:dyDescent="0.25">
      <c r="A306" s="46" t="str">
        <f>HYPERLINK("Structures\MMV665876.png","MMV665876")</f>
        <v>MMV665876</v>
      </c>
      <c r="B306" s="45" t="s">
        <v>209</v>
      </c>
      <c r="C306" s="42" t="s">
        <v>210</v>
      </c>
      <c r="D306" s="16" t="s">
        <v>211</v>
      </c>
      <c r="E306" s="18">
        <v>326.43900000000002</v>
      </c>
      <c r="F306" s="15">
        <v>0.52777777777777779</v>
      </c>
      <c r="G306" s="16">
        <v>4</v>
      </c>
      <c r="H306" s="16">
        <v>3</v>
      </c>
      <c r="I306" s="16">
        <v>0</v>
      </c>
      <c r="J306" s="16">
        <v>43.08</v>
      </c>
      <c r="K306" s="16">
        <v>0</v>
      </c>
      <c r="L306" s="41">
        <v>4.57</v>
      </c>
      <c r="M306" s="17">
        <v>-3.64</v>
      </c>
      <c r="N306" s="17">
        <v>3.6850000000000001</v>
      </c>
      <c r="O306" s="18" t="s">
        <v>208</v>
      </c>
      <c r="P306" s="14"/>
      <c r="Q306" s="14"/>
      <c r="R306" s="14"/>
      <c r="S306" s="14"/>
      <c r="T306" s="14"/>
      <c r="U306" s="14"/>
      <c r="V306" s="14"/>
      <c r="W306" s="14"/>
      <c r="X306" s="14"/>
      <c r="Y306" s="14"/>
      <c r="Z306" s="14"/>
      <c r="AB306" s="49"/>
    </row>
    <row r="307" spans="1:28" x14ac:dyDescent="0.25">
      <c r="A307" s="46" t="str">
        <f>HYPERLINK("Structures\MMV665878.png","MMV665878")</f>
        <v>MMV665878</v>
      </c>
      <c r="B307" s="45" t="s">
        <v>129</v>
      </c>
      <c r="C307" s="42" t="s">
        <v>130</v>
      </c>
      <c r="D307" s="16" t="s">
        <v>131</v>
      </c>
      <c r="E307" s="18">
        <v>367.39839999999998</v>
      </c>
      <c r="F307" s="15">
        <v>0.33333333333333331</v>
      </c>
      <c r="G307" s="16">
        <v>5</v>
      </c>
      <c r="H307" s="16">
        <v>4</v>
      </c>
      <c r="I307" s="16">
        <v>2</v>
      </c>
      <c r="J307" s="16">
        <v>87.74</v>
      </c>
      <c r="K307" s="16">
        <v>0</v>
      </c>
      <c r="L307" s="41">
        <v>3.83</v>
      </c>
      <c r="M307" s="17">
        <v>-4.09</v>
      </c>
      <c r="N307" s="17">
        <v>2.64</v>
      </c>
      <c r="O307" s="18" t="s">
        <v>128</v>
      </c>
      <c r="P307" s="14"/>
      <c r="Q307" s="14"/>
      <c r="R307" s="14"/>
      <c r="S307" s="14"/>
      <c r="T307" s="14"/>
      <c r="U307" s="14"/>
      <c r="V307" s="14"/>
      <c r="W307" s="14"/>
      <c r="X307" s="14"/>
      <c r="Y307" s="14"/>
      <c r="Z307" s="14"/>
      <c r="AB307" s="49"/>
    </row>
    <row r="308" spans="1:28" x14ac:dyDescent="0.25">
      <c r="A308" s="46" t="str">
        <f>HYPERLINK("Structures\MMV665879.png","MMV665879")</f>
        <v>MMV665879</v>
      </c>
      <c r="B308" s="45" t="s">
        <v>637</v>
      </c>
      <c r="C308" s="42" t="s">
        <v>638</v>
      </c>
      <c r="D308" s="18" t="s">
        <v>639</v>
      </c>
      <c r="E308" s="18">
        <v>412.4837</v>
      </c>
      <c r="F308" s="15">
        <v>0.38181818181818183</v>
      </c>
      <c r="G308" s="18">
        <v>5</v>
      </c>
      <c r="H308" s="18">
        <v>3</v>
      </c>
      <c r="I308" s="18">
        <v>3</v>
      </c>
      <c r="J308" s="18">
        <v>86.88</v>
      </c>
      <c r="K308" s="18">
        <v>0</v>
      </c>
      <c r="L308" s="40">
        <v>5.41</v>
      </c>
      <c r="M308" s="17">
        <v>-5.39</v>
      </c>
      <c r="N308" s="17">
        <v>4.6900000000000004</v>
      </c>
      <c r="O308" s="18" t="s">
        <v>636</v>
      </c>
      <c r="P308" s="14"/>
      <c r="Q308" s="14"/>
      <c r="R308" s="14"/>
      <c r="S308" s="14"/>
      <c r="T308" s="14"/>
      <c r="U308" s="14"/>
      <c r="V308" s="14"/>
      <c r="W308" s="14"/>
      <c r="X308" s="14"/>
      <c r="Y308" s="14"/>
      <c r="Z308" s="14"/>
      <c r="AB308" s="49"/>
    </row>
    <row r="309" spans="1:28" x14ac:dyDescent="0.25">
      <c r="A309" s="46" t="str">
        <f>HYPERLINK("Structures\MMV665881.png","MMV665881")</f>
        <v>MMV665881</v>
      </c>
      <c r="B309" s="45" t="s">
        <v>1353</v>
      </c>
      <c r="C309" s="42" t="s">
        <v>1354</v>
      </c>
      <c r="D309" s="18" t="s">
        <v>1355</v>
      </c>
      <c r="E309" s="18">
        <v>479.52980000000002</v>
      </c>
      <c r="F309" s="15">
        <v>0.42622950819672129</v>
      </c>
      <c r="G309" s="18">
        <v>7</v>
      </c>
      <c r="H309" s="18">
        <v>6</v>
      </c>
      <c r="I309" s="18">
        <v>2</v>
      </c>
      <c r="J309" s="18">
        <v>98.09</v>
      </c>
      <c r="K309" s="18">
        <v>0</v>
      </c>
      <c r="L309" s="40">
        <v>3.01</v>
      </c>
      <c r="M309" s="17">
        <v>-4.47</v>
      </c>
      <c r="N309" s="17">
        <v>3.05</v>
      </c>
      <c r="O309" s="18" t="s">
        <v>1352</v>
      </c>
      <c r="P309" s="14"/>
      <c r="Q309" s="14"/>
      <c r="R309" s="14"/>
      <c r="S309" s="14"/>
      <c r="T309" s="14"/>
      <c r="U309" s="14"/>
      <c r="V309" s="14"/>
      <c r="W309" s="14"/>
      <c r="X309" s="14"/>
      <c r="Y309" s="14"/>
      <c r="Z309" s="14"/>
      <c r="AB309" s="49"/>
    </row>
    <row r="310" spans="1:28" x14ac:dyDescent="0.25">
      <c r="A310" s="46" t="str">
        <f>HYPERLINK("Structures\MMV665882.png","MMV665882")</f>
        <v>MMV665882</v>
      </c>
      <c r="B310" s="45" t="s">
        <v>1429</v>
      </c>
      <c r="C310" s="42" t="s">
        <v>1430</v>
      </c>
      <c r="D310" s="18" t="s">
        <v>1431</v>
      </c>
      <c r="E310" s="18">
        <v>574.23699999999997</v>
      </c>
      <c r="F310" s="15">
        <v>0.26</v>
      </c>
      <c r="G310" s="18">
        <v>5</v>
      </c>
      <c r="H310" s="18">
        <v>1</v>
      </c>
      <c r="I310" s="18">
        <v>2</v>
      </c>
      <c r="J310" s="18">
        <v>41.77</v>
      </c>
      <c r="K310" s="18">
        <v>1</v>
      </c>
      <c r="L310" s="40">
        <v>3.3</v>
      </c>
      <c r="M310" s="17">
        <v>-5.38</v>
      </c>
      <c r="N310" s="17">
        <v>4.9849999999999994</v>
      </c>
      <c r="O310" s="18" t="s">
        <v>1428</v>
      </c>
      <c r="P310" s="14"/>
      <c r="Q310" s="14"/>
      <c r="R310" s="14"/>
      <c r="S310" s="14"/>
      <c r="T310" s="14"/>
      <c r="U310" s="14"/>
      <c r="V310" s="14"/>
      <c r="W310" s="14"/>
      <c r="X310" s="14"/>
      <c r="Y310" s="14"/>
      <c r="Z310" s="14"/>
      <c r="AB310" s="49"/>
    </row>
    <row r="311" spans="1:28" x14ac:dyDescent="0.25">
      <c r="A311" s="46" t="str">
        <f>HYPERLINK("Structures\MMV665883.png","MMV665883")</f>
        <v>MMV665883</v>
      </c>
      <c r="B311" s="45" t="s">
        <v>805</v>
      </c>
      <c r="C311" s="42" t="s">
        <v>806</v>
      </c>
      <c r="D311" s="18" t="s">
        <v>807</v>
      </c>
      <c r="E311" s="18">
        <v>422.43540000000002</v>
      </c>
      <c r="F311" s="15">
        <v>0.52</v>
      </c>
      <c r="G311" s="18">
        <v>5</v>
      </c>
      <c r="H311" s="18">
        <v>3</v>
      </c>
      <c r="I311" s="18">
        <v>3</v>
      </c>
      <c r="J311" s="18">
        <v>100.02</v>
      </c>
      <c r="K311" s="18">
        <v>0</v>
      </c>
      <c r="L311" s="40">
        <v>4.53</v>
      </c>
      <c r="M311" s="17">
        <v>-4.2300000000000004</v>
      </c>
      <c r="N311" s="17">
        <v>4.2649999999999997</v>
      </c>
      <c r="O311" s="18" t="s">
        <v>804</v>
      </c>
      <c r="P311" s="14"/>
      <c r="Q311" s="14"/>
      <c r="R311" s="14"/>
      <c r="S311" s="14"/>
      <c r="T311" s="14"/>
      <c r="U311" s="14"/>
      <c r="V311" s="14"/>
      <c r="W311" s="14"/>
      <c r="X311" s="14"/>
      <c r="Y311" s="14"/>
      <c r="Z311" s="14"/>
      <c r="AB311" s="49"/>
    </row>
    <row r="312" spans="1:28" x14ac:dyDescent="0.25">
      <c r="A312" s="46" t="str">
        <f>HYPERLINK("Structures\MMV665886.png","MMV665886")</f>
        <v>MMV665886</v>
      </c>
      <c r="B312" s="45" t="s">
        <v>1317</v>
      </c>
      <c r="C312" s="42" t="s">
        <v>1318</v>
      </c>
      <c r="D312" s="18" t="s">
        <v>1319</v>
      </c>
      <c r="E312" s="18">
        <v>385.86399999999998</v>
      </c>
      <c r="F312" s="15">
        <v>0.40476190476190477</v>
      </c>
      <c r="G312" s="18">
        <v>6</v>
      </c>
      <c r="H312" s="18">
        <v>3</v>
      </c>
      <c r="I312" s="18">
        <v>1</v>
      </c>
      <c r="J312" s="18">
        <v>55.4</v>
      </c>
      <c r="K312" s="18">
        <v>0</v>
      </c>
      <c r="L312" s="40">
        <v>5.23</v>
      </c>
      <c r="M312" s="17">
        <v>-5.79</v>
      </c>
      <c r="N312" s="17">
        <v>5.1099999999999994</v>
      </c>
      <c r="O312" s="18" t="s">
        <v>1316</v>
      </c>
      <c r="P312" s="14"/>
      <c r="Q312" s="14"/>
      <c r="R312" s="14"/>
      <c r="S312" s="14"/>
      <c r="T312" s="14"/>
      <c r="U312" s="14"/>
      <c r="V312" s="14"/>
      <c r="W312" s="14"/>
      <c r="X312" s="14"/>
      <c r="Y312" s="14"/>
      <c r="Z312" s="14"/>
      <c r="AB312" s="49"/>
    </row>
    <row r="313" spans="1:28" x14ac:dyDescent="0.25">
      <c r="A313" s="46" t="str">
        <f>HYPERLINK("Structures\MMV665888.png","MMV665888")</f>
        <v>MMV665888</v>
      </c>
      <c r="B313" s="45" t="s">
        <v>486</v>
      </c>
      <c r="C313" s="42" t="s">
        <v>487</v>
      </c>
      <c r="D313" s="18" t="s">
        <v>488</v>
      </c>
      <c r="E313" s="18">
        <v>440.44740000000002</v>
      </c>
      <c r="F313" s="15">
        <v>0.45283018867924529</v>
      </c>
      <c r="G313" s="18">
        <v>6</v>
      </c>
      <c r="H313" s="18">
        <v>4</v>
      </c>
      <c r="I313" s="18">
        <v>4</v>
      </c>
      <c r="J313" s="18">
        <v>107.89</v>
      </c>
      <c r="K313" s="18">
        <v>0</v>
      </c>
      <c r="L313" s="40">
        <v>5.01</v>
      </c>
      <c r="M313" s="17">
        <v>-5.35</v>
      </c>
      <c r="N313" s="17">
        <v>4.5950000000000006</v>
      </c>
      <c r="O313" s="18" t="s">
        <v>485</v>
      </c>
      <c r="P313" s="14"/>
      <c r="Q313" s="14"/>
      <c r="R313" s="14"/>
      <c r="S313" s="14"/>
      <c r="T313" s="14"/>
      <c r="U313" s="14"/>
      <c r="V313" s="14"/>
      <c r="W313" s="14"/>
      <c r="X313" s="14"/>
      <c r="Y313" s="14"/>
      <c r="Z313" s="14"/>
      <c r="AB313" s="49"/>
    </row>
    <row r="314" spans="1:28" x14ac:dyDescent="0.25">
      <c r="A314" s="46" t="str">
        <f>HYPERLINK("Structures\MMV665890.png","MMV665890")</f>
        <v>MMV665890</v>
      </c>
      <c r="B314" s="45" t="s">
        <v>641</v>
      </c>
      <c r="C314" s="42" t="s">
        <v>642</v>
      </c>
      <c r="D314" s="18" t="s">
        <v>643</v>
      </c>
      <c r="E314" s="18">
        <v>339.34530000000001</v>
      </c>
      <c r="F314" s="15">
        <v>0.40476190476190477</v>
      </c>
      <c r="G314" s="18">
        <v>5</v>
      </c>
      <c r="H314" s="18">
        <v>5</v>
      </c>
      <c r="I314" s="18">
        <v>1</v>
      </c>
      <c r="J314" s="18">
        <v>86.48</v>
      </c>
      <c r="K314" s="18">
        <v>0</v>
      </c>
      <c r="L314" s="40">
        <v>3.48</v>
      </c>
      <c r="M314" s="17">
        <v>-3.49</v>
      </c>
      <c r="N314" s="17">
        <v>3.105</v>
      </c>
      <c r="O314" s="18" t="s">
        <v>640</v>
      </c>
      <c r="P314" s="14"/>
      <c r="Q314" s="14"/>
      <c r="R314" s="14"/>
      <c r="S314" s="14"/>
      <c r="T314" s="14"/>
      <c r="U314" s="14"/>
      <c r="V314" s="14"/>
      <c r="W314" s="14"/>
      <c r="X314" s="14"/>
      <c r="Y314" s="14"/>
      <c r="Z314" s="14"/>
      <c r="AB314" s="49"/>
    </row>
    <row r="315" spans="1:28" x14ac:dyDescent="0.25">
      <c r="A315" s="46" t="str">
        <f>HYPERLINK("Structures\MMV665891.png","MMV665891")</f>
        <v>MMV665891</v>
      </c>
      <c r="B315" s="45" t="s">
        <v>403</v>
      </c>
      <c r="C315" s="42" t="s">
        <v>404</v>
      </c>
      <c r="D315" s="18" t="s">
        <v>405</v>
      </c>
      <c r="E315" s="18">
        <v>270.3279</v>
      </c>
      <c r="F315" s="15">
        <v>0.6</v>
      </c>
      <c r="G315" s="18">
        <v>2</v>
      </c>
      <c r="H315" s="18">
        <v>1</v>
      </c>
      <c r="I315" s="18">
        <v>1</v>
      </c>
      <c r="J315" s="18">
        <v>28.68</v>
      </c>
      <c r="K315" s="18">
        <v>0</v>
      </c>
      <c r="L315" s="40">
        <v>4.93</v>
      </c>
      <c r="M315" s="17">
        <v>-5.51</v>
      </c>
      <c r="N315" s="17">
        <v>4.9700000000000006</v>
      </c>
      <c r="O315" s="18" t="s">
        <v>402</v>
      </c>
      <c r="P315" s="14"/>
      <c r="Q315" s="14"/>
      <c r="R315" s="14"/>
      <c r="S315" s="14"/>
      <c r="T315" s="14"/>
      <c r="U315" s="14"/>
      <c r="V315" s="14"/>
      <c r="W315" s="14"/>
      <c r="X315" s="14"/>
      <c r="Y315" s="14"/>
      <c r="Z315" s="14"/>
      <c r="AB315" s="49"/>
    </row>
    <row r="316" spans="1:28" x14ac:dyDescent="0.25">
      <c r="A316" s="46" t="str">
        <f>HYPERLINK("Structures\MMV665897.png","MMV665897")</f>
        <v>MMV665897</v>
      </c>
      <c r="B316" s="45" t="s">
        <v>962</v>
      </c>
      <c r="C316" s="42" t="s">
        <v>963</v>
      </c>
      <c r="D316" s="18" t="s">
        <v>964</v>
      </c>
      <c r="E316" s="18">
        <v>189.21379999999999</v>
      </c>
      <c r="F316" s="15">
        <v>0.4</v>
      </c>
      <c r="G316" s="18">
        <v>1</v>
      </c>
      <c r="H316" s="18">
        <v>4</v>
      </c>
      <c r="I316" s="18">
        <v>1</v>
      </c>
      <c r="J316" s="18">
        <v>61.03</v>
      </c>
      <c r="K316" s="18">
        <v>0</v>
      </c>
      <c r="L316" s="40">
        <v>1.25</v>
      </c>
      <c r="M316" s="17">
        <v>-2.0299999999999998</v>
      </c>
      <c r="N316" s="17">
        <v>1.605</v>
      </c>
      <c r="O316" s="18" t="s">
        <v>961</v>
      </c>
      <c r="P316" s="14"/>
      <c r="Q316" s="14"/>
      <c r="R316" s="14"/>
      <c r="S316" s="14"/>
      <c r="T316" s="14"/>
      <c r="U316" s="14"/>
      <c r="V316" s="14"/>
      <c r="W316" s="14"/>
      <c r="X316" s="14"/>
      <c r="Y316" s="14"/>
      <c r="Z316" s="14"/>
      <c r="AB316" s="49"/>
    </row>
    <row r="317" spans="1:28" x14ac:dyDescent="0.25">
      <c r="A317" s="46" t="str">
        <f>HYPERLINK("Structures\MMV665898.png","MMV665898")</f>
        <v>MMV665898</v>
      </c>
      <c r="B317" s="45" t="s">
        <v>1509</v>
      </c>
      <c r="C317" s="42" t="s">
        <v>1510</v>
      </c>
      <c r="D317" s="18" t="s">
        <v>1511</v>
      </c>
      <c r="E317" s="18">
        <v>403.43049999999999</v>
      </c>
      <c r="F317" s="15">
        <v>0.41176470588235292</v>
      </c>
      <c r="G317" s="18">
        <v>6</v>
      </c>
      <c r="H317" s="18">
        <v>5</v>
      </c>
      <c r="I317" s="18">
        <v>2</v>
      </c>
      <c r="J317" s="18">
        <v>85.47</v>
      </c>
      <c r="K317" s="18">
        <v>0</v>
      </c>
      <c r="L317" s="40">
        <v>3.9</v>
      </c>
      <c r="M317" s="17">
        <v>-4.72</v>
      </c>
      <c r="N317" s="17">
        <v>4.04</v>
      </c>
      <c r="O317" s="18" t="s">
        <v>1508</v>
      </c>
      <c r="P317" s="14"/>
      <c r="Q317" s="14"/>
      <c r="R317" s="14"/>
      <c r="S317" s="14"/>
      <c r="T317" s="14"/>
      <c r="U317" s="14"/>
      <c r="V317" s="14"/>
      <c r="W317" s="14"/>
      <c r="X317" s="14"/>
      <c r="Y317" s="14"/>
      <c r="Z317" s="14"/>
      <c r="AB317" s="49"/>
    </row>
    <row r="318" spans="1:28" x14ac:dyDescent="0.25">
      <c r="A318" s="46" t="str">
        <f>HYPERLINK("Structures\MMV665899.png","MMV665899")</f>
        <v>MMV665899</v>
      </c>
      <c r="B318" s="45" t="s">
        <v>407</v>
      </c>
      <c r="C318" s="42" t="s">
        <v>408</v>
      </c>
      <c r="D318" s="18" t="s">
        <v>409</v>
      </c>
      <c r="E318" s="18">
        <v>340.779</v>
      </c>
      <c r="F318" s="15">
        <v>0.47368421052631576</v>
      </c>
      <c r="G318" s="18">
        <v>4</v>
      </c>
      <c r="H318" s="18">
        <v>2</v>
      </c>
      <c r="I318" s="18">
        <v>0</v>
      </c>
      <c r="J318" s="18">
        <v>33.200000000000003</v>
      </c>
      <c r="K318" s="18">
        <v>0</v>
      </c>
      <c r="L318" s="40">
        <v>4.78</v>
      </c>
      <c r="M318" s="17">
        <v>-5.0199999999999996</v>
      </c>
      <c r="N318" s="17">
        <v>3.96</v>
      </c>
      <c r="O318" s="18" t="s">
        <v>406</v>
      </c>
      <c r="P318" s="14"/>
      <c r="Q318" s="14"/>
      <c r="R318" s="14"/>
      <c r="S318" s="14"/>
      <c r="T318" s="14"/>
      <c r="U318" s="14"/>
      <c r="V318" s="14"/>
      <c r="W318" s="14"/>
      <c r="X318" s="14"/>
      <c r="Y318" s="14"/>
      <c r="Z318" s="14"/>
      <c r="AB318" s="49"/>
    </row>
    <row r="319" spans="1:28" x14ac:dyDescent="0.25">
      <c r="A319" s="46" t="str">
        <f>HYPERLINK("Structures\MMV665901.png","MMV665901")</f>
        <v>MMV665901</v>
      </c>
      <c r="B319" s="45" t="s">
        <v>522</v>
      </c>
      <c r="C319" s="42" t="s">
        <v>523</v>
      </c>
      <c r="D319" s="18" t="s">
        <v>524</v>
      </c>
      <c r="E319" s="18">
        <v>441.31799999999998</v>
      </c>
      <c r="F319" s="15">
        <v>0.34693877551020408</v>
      </c>
      <c r="G319" s="18">
        <v>5</v>
      </c>
      <c r="H319" s="18">
        <v>3</v>
      </c>
      <c r="I319" s="18">
        <v>1</v>
      </c>
      <c r="J319" s="18">
        <v>54.71</v>
      </c>
      <c r="K319" s="18">
        <v>0</v>
      </c>
      <c r="L319" s="40">
        <v>4.08</v>
      </c>
      <c r="M319" s="17">
        <v>-4.21</v>
      </c>
      <c r="N319" s="17">
        <v>3.85</v>
      </c>
      <c r="O319" s="18" t="s">
        <v>521</v>
      </c>
      <c r="P319" s="14"/>
      <c r="Q319" s="14"/>
      <c r="R319" s="14"/>
      <c r="S319" s="14"/>
      <c r="T319" s="14"/>
      <c r="U319" s="14"/>
      <c r="V319" s="14"/>
      <c r="W319" s="14"/>
      <c r="X319" s="14"/>
      <c r="Y319" s="14"/>
      <c r="Z319" s="14"/>
      <c r="AB319" s="49"/>
    </row>
    <row r="320" spans="1:28" x14ac:dyDescent="0.25">
      <c r="A320" s="46" t="str">
        <f>HYPERLINK("Structures\MMV665902.png","MMV665902")</f>
        <v>MMV665902</v>
      </c>
      <c r="B320" s="45" t="s">
        <v>482</v>
      </c>
      <c r="C320" s="42" t="s">
        <v>483</v>
      </c>
      <c r="D320" s="18" t="s">
        <v>484</v>
      </c>
      <c r="E320" s="18">
        <v>443.38</v>
      </c>
      <c r="F320" s="15">
        <v>0.27272727272727271</v>
      </c>
      <c r="G320" s="18">
        <v>6</v>
      </c>
      <c r="H320" s="18">
        <v>3</v>
      </c>
      <c r="I320" s="18">
        <v>3</v>
      </c>
      <c r="J320" s="18">
        <v>56.74</v>
      </c>
      <c r="K320" s="18">
        <v>2</v>
      </c>
      <c r="L320" s="40">
        <v>-0.35</v>
      </c>
      <c r="M320" s="17">
        <v>-3.86</v>
      </c>
      <c r="N320" s="17">
        <v>3.16</v>
      </c>
      <c r="O320" s="18" t="s">
        <v>481</v>
      </c>
      <c r="P320" s="14"/>
      <c r="Q320" s="14"/>
      <c r="R320" s="14"/>
      <c r="S320" s="14"/>
      <c r="T320" s="14"/>
      <c r="U320" s="14"/>
      <c r="V320" s="14"/>
      <c r="W320" s="14"/>
      <c r="X320" s="14"/>
      <c r="Y320" s="14"/>
      <c r="Z320" s="14"/>
      <c r="AB320" s="49"/>
    </row>
    <row r="321" spans="1:28" x14ac:dyDescent="0.25">
      <c r="A321" s="46" t="str">
        <f>HYPERLINK("Structures\MMV665904.png","MMV665904")</f>
        <v>MMV665904</v>
      </c>
      <c r="B321" s="45" t="s">
        <v>844</v>
      </c>
      <c r="C321" s="42" t="s">
        <v>845</v>
      </c>
      <c r="D321" s="18" t="s">
        <v>846</v>
      </c>
      <c r="E321" s="18">
        <v>218.2518</v>
      </c>
      <c r="F321" s="15">
        <v>0.33333333333333331</v>
      </c>
      <c r="G321" s="18">
        <v>3</v>
      </c>
      <c r="H321" s="18">
        <v>3</v>
      </c>
      <c r="I321" s="18">
        <v>0</v>
      </c>
      <c r="J321" s="18">
        <v>41.9</v>
      </c>
      <c r="K321" s="18">
        <v>0</v>
      </c>
      <c r="L321" s="40">
        <v>0.95</v>
      </c>
      <c r="M321" s="17">
        <v>-2.59</v>
      </c>
      <c r="N321" s="17">
        <v>0.84499999999999997</v>
      </c>
      <c r="O321" s="18" t="s">
        <v>843</v>
      </c>
      <c r="P321" s="14"/>
      <c r="Q321" s="14"/>
      <c r="R321" s="14"/>
      <c r="S321" s="14"/>
      <c r="T321" s="14"/>
      <c r="U321" s="14"/>
      <c r="V321" s="14"/>
      <c r="W321" s="14"/>
      <c r="X321" s="14"/>
      <c r="Y321" s="14"/>
      <c r="Z321" s="14"/>
      <c r="AB321" s="49"/>
    </row>
    <row r="322" spans="1:28" x14ac:dyDescent="0.25">
      <c r="A322" s="46" t="str">
        <f>HYPERLINK("Structures\MMV665906.png","MMV665906")</f>
        <v>MMV665906</v>
      </c>
      <c r="B322" s="45" t="s">
        <v>601</v>
      </c>
      <c r="C322" s="42" t="s">
        <v>602</v>
      </c>
      <c r="D322" s="18" t="s">
        <v>603</v>
      </c>
      <c r="E322" s="18">
        <v>440.51499999999999</v>
      </c>
      <c r="F322" s="15">
        <v>0.30909090909090908</v>
      </c>
      <c r="G322" s="18">
        <v>4</v>
      </c>
      <c r="H322" s="18">
        <v>5</v>
      </c>
      <c r="I322" s="18">
        <v>3</v>
      </c>
      <c r="J322" s="18">
        <v>115.39</v>
      </c>
      <c r="K322" s="18">
        <v>0</v>
      </c>
      <c r="L322" s="40">
        <v>3.43</v>
      </c>
      <c r="M322" s="17">
        <v>-3.65</v>
      </c>
      <c r="N322" s="17">
        <v>3.08</v>
      </c>
      <c r="O322" s="18" t="s">
        <v>600</v>
      </c>
      <c r="P322" s="14"/>
      <c r="Q322" s="14"/>
      <c r="R322" s="14"/>
      <c r="S322" s="14"/>
      <c r="T322" s="14"/>
      <c r="U322" s="14"/>
      <c r="V322" s="14"/>
      <c r="W322" s="14"/>
      <c r="X322" s="14"/>
      <c r="Y322" s="14"/>
      <c r="Z322" s="14"/>
      <c r="AB322" s="49"/>
    </row>
    <row r="323" spans="1:28" x14ac:dyDescent="0.25">
      <c r="A323" s="46" t="str">
        <f>HYPERLINK("Structures\MMV665908.png","MMV665908")</f>
        <v>MMV665908</v>
      </c>
      <c r="B323" s="45" t="s">
        <v>966</v>
      </c>
      <c r="C323" s="42" t="s">
        <v>967</v>
      </c>
      <c r="D323" s="18" t="s">
        <v>968</v>
      </c>
      <c r="E323" s="18">
        <v>453.57380000000001</v>
      </c>
      <c r="F323" s="15">
        <v>0.17647058823529413</v>
      </c>
      <c r="G323" s="18">
        <v>8</v>
      </c>
      <c r="H323" s="18">
        <v>6</v>
      </c>
      <c r="I323" s="18">
        <v>1</v>
      </c>
      <c r="J323" s="18">
        <v>63.27</v>
      </c>
      <c r="K323" s="18">
        <v>0</v>
      </c>
      <c r="L323" s="40">
        <v>3.86</v>
      </c>
      <c r="M323" s="17">
        <v>-3.61</v>
      </c>
      <c r="N323" s="17">
        <v>3.9899999999999998</v>
      </c>
      <c r="O323" s="18" t="s">
        <v>965</v>
      </c>
      <c r="P323" s="14"/>
      <c r="Q323" s="14"/>
      <c r="R323" s="14"/>
      <c r="S323" s="14"/>
      <c r="T323" s="14"/>
      <c r="U323" s="14"/>
      <c r="V323" s="14"/>
      <c r="W323" s="14"/>
      <c r="X323" s="14"/>
      <c r="Y323" s="14"/>
      <c r="Z323" s="14"/>
      <c r="AB323" s="49"/>
    </row>
    <row r="324" spans="1:28" x14ac:dyDescent="0.25">
      <c r="A324" s="46" t="str">
        <f>HYPERLINK("Structures\MMV665913.png","MMV665913")</f>
        <v>MMV665913</v>
      </c>
      <c r="B324" s="45" t="s">
        <v>514</v>
      </c>
      <c r="C324" s="42" t="s">
        <v>515</v>
      </c>
      <c r="D324" s="18" t="s">
        <v>516</v>
      </c>
      <c r="E324" s="18">
        <v>416.51400000000001</v>
      </c>
      <c r="F324" s="15">
        <v>0.35416666666666669</v>
      </c>
      <c r="G324" s="18">
        <v>6</v>
      </c>
      <c r="H324" s="18">
        <v>5</v>
      </c>
      <c r="I324" s="18">
        <v>1</v>
      </c>
      <c r="J324" s="18">
        <v>85.36</v>
      </c>
      <c r="K324" s="18">
        <v>0</v>
      </c>
      <c r="L324" s="40">
        <v>4.13</v>
      </c>
      <c r="M324" s="17">
        <v>-5.07</v>
      </c>
      <c r="N324" s="17">
        <v>3.9299999999999997</v>
      </c>
      <c r="O324" s="18" t="s">
        <v>513</v>
      </c>
      <c r="P324" s="14"/>
      <c r="Q324" s="14"/>
      <c r="R324" s="14"/>
      <c r="S324" s="14"/>
      <c r="T324" s="14"/>
      <c r="U324" s="14"/>
      <c r="V324" s="14"/>
      <c r="W324" s="14"/>
      <c r="X324" s="14"/>
      <c r="Y324" s="14"/>
      <c r="Z324" s="14"/>
      <c r="AB324" s="49"/>
    </row>
    <row r="325" spans="1:28" x14ac:dyDescent="0.25">
      <c r="A325" s="46" t="str">
        <f>HYPERLINK("Structures\MMV665915.png","MMV665915")</f>
        <v>MMV665915</v>
      </c>
      <c r="B325" s="45" t="s">
        <v>113</v>
      </c>
      <c r="C325" s="42" t="s">
        <v>114</v>
      </c>
      <c r="D325" s="16" t="s">
        <v>115</v>
      </c>
      <c r="E325" s="18">
        <v>420.47800000000001</v>
      </c>
      <c r="F325" s="15">
        <v>0.37777777777777777</v>
      </c>
      <c r="G325" s="16">
        <v>6</v>
      </c>
      <c r="H325" s="16">
        <v>5</v>
      </c>
      <c r="I325" s="16">
        <v>1</v>
      </c>
      <c r="J325" s="16">
        <v>85.36</v>
      </c>
      <c r="K325" s="16">
        <v>0</v>
      </c>
      <c r="L325" s="41">
        <v>4.1900000000000004</v>
      </c>
      <c r="M325" s="17">
        <v>-5.0199999999999996</v>
      </c>
      <c r="N325" s="17">
        <v>3.87</v>
      </c>
      <c r="O325" s="18" t="s">
        <v>112</v>
      </c>
      <c r="P325" s="14"/>
      <c r="Q325" s="14"/>
      <c r="R325" s="14"/>
      <c r="S325" s="14"/>
      <c r="T325" s="14"/>
      <c r="U325" s="14"/>
      <c r="V325" s="14"/>
      <c r="W325" s="14"/>
      <c r="X325" s="14"/>
      <c r="Y325" s="14"/>
      <c r="Z325" s="14"/>
      <c r="AB325" s="49"/>
    </row>
    <row r="326" spans="1:28" x14ac:dyDescent="0.25">
      <c r="A326" s="46" t="str">
        <f>HYPERLINK("Structures\MMV665916.png","MMV665916")</f>
        <v>MMV665916</v>
      </c>
      <c r="B326" s="45" t="s">
        <v>153</v>
      </c>
      <c r="C326" s="42" t="s">
        <v>154</v>
      </c>
      <c r="D326" s="16" t="s">
        <v>155</v>
      </c>
      <c r="E326" s="18">
        <v>353.37189999999998</v>
      </c>
      <c r="F326" s="15">
        <v>0.35555555555555557</v>
      </c>
      <c r="G326" s="16">
        <v>6</v>
      </c>
      <c r="H326" s="16">
        <v>4</v>
      </c>
      <c r="I326" s="16">
        <v>2</v>
      </c>
      <c r="J326" s="16">
        <v>87.74</v>
      </c>
      <c r="K326" s="16">
        <v>0</v>
      </c>
      <c r="L326" s="41">
        <v>2.3199999999999998</v>
      </c>
      <c r="M326" s="17">
        <v>-3.98</v>
      </c>
      <c r="N326" s="17">
        <v>1.55</v>
      </c>
      <c r="O326" s="18" t="s">
        <v>152</v>
      </c>
      <c r="P326" s="14"/>
      <c r="Q326" s="14"/>
      <c r="R326" s="14"/>
      <c r="S326" s="14"/>
      <c r="T326" s="14"/>
      <c r="U326" s="14"/>
      <c r="V326" s="14"/>
      <c r="W326" s="14"/>
      <c r="X326" s="14"/>
      <c r="Y326" s="14"/>
      <c r="Z326" s="14"/>
      <c r="AB326" s="49"/>
    </row>
    <row r="327" spans="1:28" x14ac:dyDescent="0.25">
      <c r="A327" s="46" t="str">
        <f>HYPERLINK("Structures\MMV665917.png","MMV665917")</f>
        <v>MMV665917</v>
      </c>
      <c r="B327" s="45" t="s">
        <v>356</v>
      </c>
      <c r="C327" s="42" t="s">
        <v>357</v>
      </c>
      <c r="D327" s="18" t="s">
        <v>358</v>
      </c>
      <c r="E327" s="18">
        <v>357.798</v>
      </c>
      <c r="F327" s="15">
        <v>0.36585365853658536</v>
      </c>
      <c r="G327" s="18">
        <v>2</v>
      </c>
      <c r="H327" s="18">
        <v>5</v>
      </c>
      <c r="I327" s="18">
        <v>1</v>
      </c>
      <c r="J327" s="18">
        <v>78.66</v>
      </c>
      <c r="K327" s="18">
        <v>0</v>
      </c>
      <c r="L327" s="40">
        <v>1.98</v>
      </c>
      <c r="M327" s="17">
        <v>-3.82</v>
      </c>
      <c r="N327" s="17">
        <v>1.62</v>
      </c>
      <c r="O327" s="18" t="s">
        <v>355</v>
      </c>
      <c r="P327" s="14"/>
      <c r="Q327" s="14"/>
      <c r="R327" s="14"/>
      <c r="S327" s="14"/>
      <c r="T327" s="14"/>
      <c r="U327" s="14"/>
      <c r="V327" s="14"/>
      <c r="W327" s="14"/>
      <c r="X327" s="14"/>
      <c r="Y327" s="14"/>
      <c r="Z327" s="14"/>
      <c r="AB327" s="49"/>
    </row>
    <row r="328" spans="1:28" x14ac:dyDescent="0.25">
      <c r="A328" s="46" t="str">
        <f>HYPERLINK("Structures\MMV665918.png","MMV665918")</f>
        <v>MMV665918</v>
      </c>
      <c r="B328" s="45" t="s">
        <v>434</v>
      </c>
      <c r="C328" s="42" t="s">
        <v>435</v>
      </c>
      <c r="D328" s="18" t="s">
        <v>436</v>
      </c>
      <c r="E328" s="18">
        <v>423.42</v>
      </c>
      <c r="F328" s="15">
        <v>0.47727272727272729</v>
      </c>
      <c r="G328" s="18">
        <v>5</v>
      </c>
      <c r="H328" s="18">
        <v>6</v>
      </c>
      <c r="I328" s="18">
        <v>1</v>
      </c>
      <c r="J328" s="18">
        <v>90.64</v>
      </c>
      <c r="K328" s="18">
        <v>0</v>
      </c>
      <c r="L328" s="40">
        <v>3.31</v>
      </c>
      <c r="M328" s="17">
        <v>-4.3600000000000003</v>
      </c>
      <c r="N328" s="17">
        <v>3.02</v>
      </c>
      <c r="O328" s="18" t="s">
        <v>433</v>
      </c>
      <c r="P328" s="14"/>
      <c r="Q328" s="14"/>
      <c r="R328" s="14"/>
      <c r="S328" s="14"/>
      <c r="T328" s="14"/>
      <c r="U328" s="14"/>
      <c r="V328" s="14"/>
      <c r="W328" s="14"/>
      <c r="X328" s="14"/>
      <c r="Y328" s="14"/>
      <c r="Z328" s="14"/>
      <c r="AB328" s="49"/>
    </row>
    <row r="329" spans="1:28" x14ac:dyDescent="0.25">
      <c r="A329" s="46" t="str">
        <f>HYPERLINK("Structures\MMV665924.png","MMV665924")</f>
        <v>MMV665924</v>
      </c>
      <c r="B329" s="45" t="s">
        <v>970</v>
      </c>
      <c r="C329" s="42" t="s">
        <v>971</v>
      </c>
      <c r="D329" s="18" t="s">
        <v>972</v>
      </c>
      <c r="E329" s="18">
        <v>286.75299999999999</v>
      </c>
      <c r="F329" s="15">
        <v>0.34285714285714286</v>
      </c>
      <c r="G329" s="18">
        <v>4</v>
      </c>
      <c r="H329" s="18">
        <v>2</v>
      </c>
      <c r="I329" s="18">
        <v>0</v>
      </c>
      <c r="J329" s="18">
        <v>26.3</v>
      </c>
      <c r="K329" s="18">
        <v>0</v>
      </c>
      <c r="L329" s="40">
        <v>4.18</v>
      </c>
      <c r="M329" s="17">
        <v>-5.55</v>
      </c>
      <c r="N329" s="17">
        <v>4.1549999999999994</v>
      </c>
      <c r="O329" s="18" t="s">
        <v>969</v>
      </c>
      <c r="P329" s="14"/>
      <c r="Q329" s="14"/>
      <c r="R329" s="14"/>
      <c r="S329" s="14"/>
      <c r="T329" s="14"/>
      <c r="U329" s="14"/>
      <c r="V329" s="14"/>
      <c r="W329" s="14"/>
      <c r="X329" s="14"/>
      <c r="Y329" s="14"/>
      <c r="Z329" s="14"/>
      <c r="AB329" s="49"/>
    </row>
    <row r="330" spans="1:28" x14ac:dyDescent="0.25">
      <c r="A330" s="46" t="str">
        <f>HYPERLINK("Structures\MMV665927.png","MMV665927")</f>
        <v>MMV665927</v>
      </c>
      <c r="B330" s="45" t="s">
        <v>1441</v>
      </c>
      <c r="C330" s="42" t="s">
        <v>1442</v>
      </c>
      <c r="D330" s="18" t="s">
        <v>1443</v>
      </c>
      <c r="E330" s="18">
        <v>282.55099999999999</v>
      </c>
      <c r="F330" s="15">
        <v>0.23076923076923078</v>
      </c>
      <c r="G330" s="18">
        <v>5</v>
      </c>
      <c r="H330" s="18">
        <v>2</v>
      </c>
      <c r="I330" s="18">
        <v>1</v>
      </c>
      <c r="J330" s="18">
        <v>38.33</v>
      </c>
      <c r="K330" s="18">
        <v>0</v>
      </c>
      <c r="L330" s="40">
        <v>2.58</v>
      </c>
      <c r="M330" s="17">
        <v>-4.09</v>
      </c>
      <c r="N330" s="17">
        <v>3.2949999999999999</v>
      </c>
      <c r="O330" s="18" t="s">
        <v>1440</v>
      </c>
      <c r="P330" s="14"/>
      <c r="Q330" s="14"/>
      <c r="R330" s="14"/>
      <c r="S330" s="14"/>
      <c r="T330" s="14"/>
      <c r="U330" s="14"/>
      <c r="V330" s="14"/>
      <c r="W330" s="14"/>
      <c r="X330" s="14"/>
      <c r="Y330" s="14"/>
      <c r="Z330" s="14"/>
      <c r="AB330" s="49"/>
    </row>
    <row r="331" spans="1:28" x14ac:dyDescent="0.25">
      <c r="A331" s="46" t="str">
        <f>HYPERLINK("Structures\MMV665928.png","MMV665928")</f>
        <v>MMV665928</v>
      </c>
      <c r="B331" s="45" t="s">
        <v>376</v>
      </c>
      <c r="C331" s="42" t="s">
        <v>377</v>
      </c>
      <c r="D331" s="18" t="s">
        <v>378</v>
      </c>
      <c r="E331" s="18">
        <v>338.27100000000002</v>
      </c>
      <c r="F331" s="15">
        <v>0.27906976744186046</v>
      </c>
      <c r="G331" s="18">
        <v>6</v>
      </c>
      <c r="H331" s="18">
        <v>1</v>
      </c>
      <c r="I331" s="18">
        <v>2</v>
      </c>
      <c r="J331" s="18">
        <v>36.840000000000003</v>
      </c>
      <c r="K331" s="18">
        <v>1</v>
      </c>
      <c r="L331" s="40">
        <v>2.64</v>
      </c>
      <c r="M331" s="17">
        <v>-5.61</v>
      </c>
      <c r="N331" s="17">
        <v>4.5449999999999999</v>
      </c>
      <c r="O331" s="18" t="s">
        <v>375</v>
      </c>
      <c r="P331" s="14"/>
      <c r="Q331" s="14"/>
      <c r="R331" s="14"/>
      <c r="S331" s="14"/>
      <c r="T331" s="14"/>
      <c r="U331" s="14"/>
      <c r="V331" s="14"/>
      <c r="W331" s="14"/>
      <c r="X331" s="14"/>
      <c r="Y331" s="14"/>
      <c r="Z331" s="14"/>
      <c r="AB331" s="49"/>
    </row>
    <row r="332" spans="1:28" x14ac:dyDescent="0.25">
      <c r="A332" s="46" t="str">
        <f>HYPERLINK("Structures\MMV665929.png","MMV665929")</f>
        <v>MMV665929</v>
      </c>
      <c r="B332" s="45" t="s">
        <v>415</v>
      </c>
      <c r="C332" s="42" t="s">
        <v>416</v>
      </c>
      <c r="D332" s="18" t="s">
        <v>378</v>
      </c>
      <c r="E332" s="18">
        <v>338.27100000000002</v>
      </c>
      <c r="F332" s="15">
        <v>0.27906976744186046</v>
      </c>
      <c r="G332" s="18">
        <v>7</v>
      </c>
      <c r="H332" s="18">
        <v>1</v>
      </c>
      <c r="I332" s="18">
        <v>2</v>
      </c>
      <c r="J332" s="18">
        <v>36.840000000000003</v>
      </c>
      <c r="K332" s="18">
        <v>1</v>
      </c>
      <c r="L332" s="40">
        <v>2.71</v>
      </c>
      <c r="M332" s="17">
        <v>-5.62</v>
      </c>
      <c r="N332" s="17">
        <v>4.51</v>
      </c>
      <c r="O332" s="18" t="s">
        <v>414</v>
      </c>
      <c r="P332" s="14"/>
      <c r="Q332" s="14"/>
      <c r="R332" s="14"/>
      <c r="S332" s="14"/>
      <c r="T332" s="14"/>
      <c r="U332" s="14"/>
      <c r="V332" s="14"/>
      <c r="W332" s="14"/>
      <c r="X332" s="14"/>
      <c r="Y332" s="14"/>
      <c r="Z332" s="14"/>
      <c r="AB332" s="49"/>
    </row>
    <row r="333" spans="1:28" x14ac:dyDescent="0.25">
      <c r="A333" s="46" t="str">
        <f>HYPERLINK("Structures\MMV665934.png","MMV665934")</f>
        <v>MMV665934</v>
      </c>
      <c r="B333" s="45" t="s">
        <v>1009</v>
      </c>
      <c r="C333" s="42" t="s">
        <v>1010</v>
      </c>
      <c r="D333" s="18" t="s">
        <v>1011</v>
      </c>
      <c r="E333" s="18">
        <v>337.17</v>
      </c>
      <c r="F333" s="15">
        <v>0.6</v>
      </c>
      <c r="G333" s="18">
        <v>1</v>
      </c>
      <c r="H333" s="18">
        <v>3</v>
      </c>
      <c r="I333" s="18">
        <v>0</v>
      </c>
      <c r="J333" s="18">
        <v>42.85</v>
      </c>
      <c r="K333" s="18">
        <v>0</v>
      </c>
      <c r="L333" s="40">
        <v>4.0999999999999996</v>
      </c>
      <c r="M333" s="17">
        <v>-4.5</v>
      </c>
      <c r="N333" s="17">
        <v>3.5449999999999999</v>
      </c>
      <c r="O333" s="18" t="s">
        <v>1008</v>
      </c>
      <c r="P333" s="14"/>
      <c r="Q333" s="14"/>
      <c r="R333" s="14"/>
      <c r="S333" s="14"/>
      <c r="T333" s="14"/>
      <c r="U333" s="14"/>
      <c r="V333" s="14"/>
      <c r="W333" s="14"/>
      <c r="X333" s="14"/>
      <c r="Y333" s="14"/>
      <c r="Z333" s="14"/>
      <c r="AB333" s="49"/>
    </row>
    <row r="334" spans="1:28" x14ac:dyDescent="0.25">
      <c r="A334" s="46" t="str">
        <f>HYPERLINK("Structures\MMV665935.png","MMV665935")</f>
        <v>MMV665935</v>
      </c>
      <c r="B334" s="45" t="s">
        <v>454</v>
      </c>
      <c r="C334" s="42" t="s">
        <v>455</v>
      </c>
      <c r="D334" s="18" t="s">
        <v>456</v>
      </c>
      <c r="E334" s="18">
        <v>290.24329999999998</v>
      </c>
      <c r="F334" s="15">
        <v>0.53333333333333333</v>
      </c>
      <c r="G334" s="18">
        <v>3</v>
      </c>
      <c r="H334" s="18">
        <v>4</v>
      </c>
      <c r="I334" s="18">
        <v>1</v>
      </c>
      <c r="J334" s="18">
        <v>50.7</v>
      </c>
      <c r="K334" s="18">
        <v>0</v>
      </c>
      <c r="L334" s="40">
        <v>3.38</v>
      </c>
      <c r="M334" s="17">
        <v>-3.9</v>
      </c>
      <c r="N334" s="17">
        <v>3.3899999999999997</v>
      </c>
      <c r="O334" s="18" t="s">
        <v>453</v>
      </c>
      <c r="P334" s="14"/>
      <c r="Q334" s="14"/>
      <c r="R334" s="14"/>
      <c r="S334" s="14"/>
      <c r="T334" s="14"/>
      <c r="U334" s="14"/>
      <c r="V334" s="14"/>
      <c r="W334" s="14"/>
      <c r="X334" s="14"/>
      <c r="Y334" s="14"/>
      <c r="Z334" s="14"/>
      <c r="AB334" s="49"/>
    </row>
    <row r="335" spans="1:28" x14ac:dyDescent="0.25">
      <c r="A335" s="46" t="str">
        <f>HYPERLINK("Structures\MMV665936.png","MMV665936")</f>
        <v>MMV665936</v>
      </c>
      <c r="B335" s="45" t="s">
        <v>1049</v>
      </c>
      <c r="C335" s="42" t="s">
        <v>1050</v>
      </c>
      <c r="D335" s="18" t="s">
        <v>1051</v>
      </c>
      <c r="E335" s="18">
        <v>460.54500000000002</v>
      </c>
      <c r="F335" s="15">
        <v>0.40350877192982454</v>
      </c>
      <c r="G335" s="18">
        <v>7</v>
      </c>
      <c r="H335" s="18">
        <v>4</v>
      </c>
      <c r="I335" s="18">
        <v>0</v>
      </c>
      <c r="J335" s="18">
        <v>78.260000000000005</v>
      </c>
      <c r="K335" s="18">
        <v>0</v>
      </c>
      <c r="L335" s="40">
        <v>6.23</v>
      </c>
      <c r="M335" s="17">
        <v>-5.35</v>
      </c>
      <c r="N335" s="17">
        <v>5.0250000000000004</v>
      </c>
      <c r="O335" s="18" t="s">
        <v>1048</v>
      </c>
      <c r="P335" s="14"/>
      <c r="Q335" s="14"/>
      <c r="R335" s="14"/>
      <c r="S335" s="14"/>
      <c r="T335" s="14"/>
      <c r="U335" s="14"/>
      <c r="V335" s="14"/>
      <c r="W335" s="14"/>
      <c r="X335" s="14"/>
      <c r="Y335" s="14"/>
      <c r="Z335" s="14"/>
      <c r="AB335" s="49"/>
    </row>
    <row r="336" spans="1:28" x14ac:dyDescent="0.25">
      <c r="A336" s="46" t="str">
        <f>HYPERLINK("Structures\MMV665940.png","MMV665940")</f>
        <v>MMV665940</v>
      </c>
      <c r="B336" s="45" t="s">
        <v>400</v>
      </c>
      <c r="C336" s="42" t="s">
        <v>401</v>
      </c>
      <c r="D336" s="18" t="s">
        <v>311</v>
      </c>
      <c r="E336" s="18">
        <v>293.31659999999999</v>
      </c>
      <c r="F336" s="15">
        <v>0.43243243243243246</v>
      </c>
      <c r="G336" s="18">
        <v>4</v>
      </c>
      <c r="H336" s="18">
        <v>3</v>
      </c>
      <c r="I336" s="18">
        <v>0</v>
      </c>
      <c r="J336" s="18">
        <v>47.89</v>
      </c>
      <c r="K336" s="18">
        <v>0</v>
      </c>
      <c r="L336" s="40">
        <v>3.39</v>
      </c>
      <c r="M336" s="17">
        <v>-5.31</v>
      </c>
      <c r="N336" s="17">
        <v>3.585</v>
      </c>
      <c r="O336" s="18" t="s">
        <v>399</v>
      </c>
      <c r="P336" s="14"/>
      <c r="Q336" s="14"/>
      <c r="R336" s="14"/>
      <c r="S336" s="14"/>
      <c r="T336" s="14"/>
      <c r="U336" s="14"/>
      <c r="V336" s="14"/>
      <c r="W336" s="14"/>
      <c r="X336" s="14"/>
      <c r="Y336" s="14"/>
      <c r="Z336" s="14"/>
      <c r="AB336" s="49"/>
    </row>
    <row r="337" spans="1:28" x14ac:dyDescent="0.25">
      <c r="A337" s="46" t="str">
        <f>HYPERLINK("Structures\MMV665941.png","MMV665941")</f>
        <v>MMV665941</v>
      </c>
      <c r="B337" s="45" t="s">
        <v>17</v>
      </c>
      <c r="C337" s="42" t="s">
        <v>18</v>
      </c>
      <c r="D337" s="16" t="s">
        <v>19</v>
      </c>
      <c r="E337" s="16">
        <v>389.53309999999999</v>
      </c>
      <c r="F337" s="15">
        <v>0.3</v>
      </c>
      <c r="G337" s="16">
        <v>6</v>
      </c>
      <c r="H337" s="16">
        <v>4</v>
      </c>
      <c r="I337" s="16">
        <v>1</v>
      </c>
      <c r="J337" s="16">
        <v>29.95</v>
      </c>
      <c r="K337" s="16">
        <v>0</v>
      </c>
      <c r="L337" s="41">
        <v>4.96</v>
      </c>
      <c r="M337" s="17">
        <v>-3.68</v>
      </c>
      <c r="N337" s="17">
        <v>4.8599999999999994</v>
      </c>
      <c r="O337" s="18" t="s">
        <v>16</v>
      </c>
      <c r="P337" s="14"/>
      <c r="Q337" s="14"/>
      <c r="R337" s="14"/>
      <c r="S337" s="14"/>
      <c r="T337" s="14"/>
      <c r="U337" s="14"/>
      <c r="V337" s="14"/>
      <c r="W337" s="14"/>
      <c r="X337" s="14"/>
      <c r="Y337" s="14"/>
      <c r="Z337" s="14"/>
      <c r="AB337" s="49"/>
    </row>
    <row r="338" spans="1:28" x14ac:dyDescent="0.25">
      <c r="A338" s="46" t="str">
        <f>HYPERLINK("Structures\MMV665943.png","MMV665943")</f>
        <v>MMV665943</v>
      </c>
      <c r="B338" s="45" t="s">
        <v>1173</v>
      </c>
      <c r="C338" s="42" t="s">
        <v>1174</v>
      </c>
      <c r="D338" s="18" t="s">
        <v>1175</v>
      </c>
      <c r="E338" s="18">
        <v>430.50380000000001</v>
      </c>
      <c r="F338" s="15">
        <v>0.54545454545454541</v>
      </c>
      <c r="G338" s="18">
        <v>4</v>
      </c>
      <c r="H338" s="18">
        <v>4</v>
      </c>
      <c r="I338" s="18">
        <v>4</v>
      </c>
      <c r="J338" s="18">
        <v>109.4</v>
      </c>
      <c r="K338" s="18">
        <v>0</v>
      </c>
      <c r="L338" s="40">
        <v>5.0199999999999996</v>
      </c>
      <c r="M338" s="17">
        <v>-5.8</v>
      </c>
      <c r="N338" s="17">
        <v>4.95</v>
      </c>
      <c r="O338" s="18" t="s">
        <v>1172</v>
      </c>
      <c r="P338" s="14"/>
      <c r="Q338" s="14"/>
      <c r="R338" s="14"/>
      <c r="S338" s="14"/>
      <c r="T338" s="14"/>
      <c r="U338" s="14"/>
      <c r="V338" s="14"/>
      <c r="W338" s="14"/>
      <c r="X338" s="14"/>
      <c r="Y338" s="14"/>
      <c r="Z338" s="14"/>
      <c r="AB338" s="49"/>
    </row>
    <row r="339" spans="1:28" x14ac:dyDescent="0.25">
      <c r="A339" s="46" t="str">
        <f>HYPERLINK("Structures\MMV665944.png","MMV665944")</f>
        <v>MMV665944</v>
      </c>
      <c r="B339" s="45" t="s">
        <v>974</v>
      </c>
      <c r="C339" s="42" t="s">
        <v>975</v>
      </c>
      <c r="D339" s="18" t="s">
        <v>976</v>
      </c>
      <c r="E339" s="18">
        <v>312.40609999999998</v>
      </c>
      <c r="F339" s="15">
        <v>0.25531914893617019</v>
      </c>
      <c r="G339" s="18">
        <v>5</v>
      </c>
      <c r="H339" s="18">
        <v>3</v>
      </c>
      <c r="I339" s="18">
        <v>2</v>
      </c>
      <c r="J339" s="18">
        <v>37.14</v>
      </c>
      <c r="K339" s="18">
        <v>1</v>
      </c>
      <c r="L339" s="40">
        <v>1.95</v>
      </c>
      <c r="M339" s="17">
        <v>-2.4900000000000002</v>
      </c>
      <c r="N339" s="17">
        <v>2.5550000000000002</v>
      </c>
      <c r="O339" s="18" t="s">
        <v>973</v>
      </c>
      <c r="P339" s="14"/>
      <c r="Q339" s="14"/>
      <c r="R339" s="14"/>
      <c r="S339" s="14"/>
      <c r="T339" s="14"/>
      <c r="U339" s="14"/>
      <c r="V339" s="14"/>
      <c r="W339" s="14"/>
      <c r="X339" s="14"/>
      <c r="Y339" s="14"/>
      <c r="Z339" s="14"/>
      <c r="AB339" s="49"/>
    </row>
    <row r="340" spans="1:28" x14ac:dyDescent="0.25">
      <c r="A340" s="46" t="str">
        <f>HYPERLINK("Structures\MMV665946.png","MMV665946")</f>
        <v>MMV665946</v>
      </c>
      <c r="B340" s="45" t="s">
        <v>450</v>
      </c>
      <c r="C340" s="42" t="s">
        <v>451</v>
      </c>
      <c r="D340" s="18" t="s">
        <v>452</v>
      </c>
      <c r="E340" s="18">
        <v>388.50529999999998</v>
      </c>
      <c r="F340" s="15">
        <v>0.26315789473684209</v>
      </c>
      <c r="G340" s="18">
        <v>5</v>
      </c>
      <c r="H340" s="18">
        <v>2</v>
      </c>
      <c r="I340" s="18">
        <v>3</v>
      </c>
      <c r="J340" s="18">
        <v>62.22</v>
      </c>
      <c r="K340" s="18">
        <v>1</v>
      </c>
      <c r="L340" s="40">
        <v>2.89</v>
      </c>
      <c r="M340" s="17">
        <v>-4.53</v>
      </c>
      <c r="N340" s="17">
        <v>4.415</v>
      </c>
      <c r="O340" s="18" t="s">
        <v>449</v>
      </c>
      <c r="P340" s="14"/>
      <c r="Q340" s="14"/>
      <c r="R340" s="14"/>
      <c r="S340" s="14"/>
      <c r="T340" s="14"/>
      <c r="U340" s="14"/>
      <c r="V340" s="14"/>
      <c r="W340" s="14"/>
      <c r="X340" s="14"/>
      <c r="Y340" s="14"/>
      <c r="Z340" s="14"/>
      <c r="AB340" s="49"/>
    </row>
    <row r="341" spans="1:28" x14ac:dyDescent="0.25">
      <c r="A341" s="46" t="str">
        <f>HYPERLINK("Structures\MMV665948.png","MMV665948")</f>
        <v>MMV665948</v>
      </c>
      <c r="B341" s="45" t="s">
        <v>422</v>
      </c>
      <c r="C341" s="42" t="s">
        <v>423</v>
      </c>
      <c r="D341" s="18" t="s">
        <v>424</v>
      </c>
      <c r="E341" s="18">
        <v>348.18</v>
      </c>
      <c r="F341" s="15">
        <v>0.5</v>
      </c>
      <c r="G341" s="18">
        <v>3</v>
      </c>
      <c r="H341" s="18">
        <v>2</v>
      </c>
      <c r="I341" s="18">
        <v>2</v>
      </c>
      <c r="J341" s="18">
        <v>62.47</v>
      </c>
      <c r="K341" s="18">
        <v>0</v>
      </c>
      <c r="L341" s="40">
        <v>4.58</v>
      </c>
      <c r="M341" s="17">
        <v>-4.3600000000000003</v>
      </c>
      <c r="N341" s="17">
        <v>4.9450000000000003</v>
      </c>
      <c r="O341" s="18" t="s">
        <v>421</v>
      </c>
      <c r="P341" s="14"/>
      <c r="Q341" s="14"/>
      <c r="R341" s="14"/>
      <c r="S341" s="14"/>
      <c r="T341" s="14"/>
      <c r="U341" s="14"/>
      <c r="V341" s="14"/>
      <c r="W341" s="14"/>
      <c r="X341" s="14"/>
      <c r="Y341" s="14"/>
      <c r="Z341" s="14"/>
      <c r="AB341" s="49"/>
    </row>
    <row r="342" spans="1:28" x14ac:dyDescent="0.25">
      <c r="A342" s="46" t="str">
        <f>HYPERLINK("Structures\MMV665953.png","MMV665953")</f>
        <v>MMV665953</v>
      </c>
      <c r="B342" s="45" t="s">
        <v>577</v>
      </c>
      <c r="C342" s="42" t="s">
        <v>578</v>
      </c>
      <c r="D342" s="18" t="s">
        <v>579</v>
      </c>
      <c r="E342" s="18">
        <v>333.57299999999998</v>
      </c>
      <c r="F342" s="15">
        <v>0.42857142857142855</v>
      </c>
      <c r="G342" s="18">
        <v>2</v>
      </c>
      <c r="H342" s="18">
        <v>1</v>
      </c>
      <c r="I342" s="18">
        <v>2</v>
      </c>
      <c r="J342" s="18">
        <v>41.13</v>
      </c>
      <c r="K342" s="18">
        <v>0</v>
      </c>
      <c r="L342" s="40">
        <v>5.07</v>
      </c>
      <c r="M342" s="17">
        <v>-5.33</v>
      </c>
      <c r="N342" s="17">
        <v>5.35</v>
      </c>
      <c r="O342" s="18" t="s">
        <v>576</v>
      </c>
      <c r="P342" s="14"/>
      <c r="Q342" s="14"/>
      <c r="R342" s="14"/>
      <c r="S342" s="14"/>
      <c r="T342" s="14"/>
      <c r="U342" s="14"/>
      <c r="V342" s="14"/>
      <c r="W342" s="14"/>
      <c r="X342" s="14"/>
      <c r="Y342" s="14"/>
      <c r="Z342" s="14"/>
      <c r="AB342" s="49"/>
    </row>
    <row r="343" spans="1:28" x14ac:dyDescent="0.25">
      <c r="A343" s="46" t="str">
        <f>HYPERLINK("Structures\MMV665961.png","MMV665961")</f>
        <v>MMV665961</v>
      </c>
      <c r="B343" s="45" t="s">
        <v>411</v>
      </c>
      <c r="C343" s="42" t="s">
        <v>412</v>
      </c>
      <c r="D343" s="18" t="s">
        <v>413</v>
      </c>
      <c r="E343" s="18">
        <v>368.90300000000002</v>
      </c>
      <c r="F343" s="15">
        <v>0.31372549019607843</v>
      </c>
      <c r="G343" s="18">
        <v>8</v>
      </c>
      <c r="H343" s="18">
        <v>3</v>
      </c>
      <c r="I343" s="18">
        <v>2</v>
      </c>
      <c r="J343" s="18">
        <v>42.25</v>
      </c>
      <c r="K343" s="18">
        <v>1</v>
      </c>
      <c r="L343" s="40">
        <v>2.8</v>
      </c>
      <c r="M343" s="17">
        <v>-4.71</v>
      </c>
      <c r="N343" s="17">
        <v>5.3900000000000006</v>
      </c>
      <c r="O343" s="18" t="s">
        <v>410</v>
      </c>
      <c r="P343" s="14"/>
      <c r="Q343" s="14"/>
      <c r="R343" s="14"/>
      <c r="S343" s="14"/>
      <c r="T343" s="14"/>
      <c r="U343" s="14"/>
      <c r="V343" s="14"/>
      <c r="W343" s="14"/>
      <c r="X343" s="14"/>
      <c r="Y343" s="14"/>
      <c r="Z343" s="14"/>
      <c r="AB343" s="49"/>
    </row>
    <row r="344" spans="1:28" x14ac:dyDescent="0.25">
      <c r="A344" s="46" t="str">
        <f>HYPERLINK("Structures\MMV665969.png","MMV665969")</f>
        <v>MMV665969</v>
      </c>
      <c r="B344" s="45" t="s">
        <v>1133</v>
      </c>
      <c r="C344" s="42" t="s">
        <v>1134</v>
      </c>
      <c r="D344" s="18" t="s">
        <v>1135</v>
      </c>
      <c r="E344" s="18">
        <v>432.899</v>
      </c>
      <c r="F344" s="15">
        <v>0.42307692307692307</v>
      </c>
      <c r="G344" s="18">
        <v>5</v>
      </c>
      <c r="H344" s="18">
        <v>4</v>
      </c>
      <c r="I344" s="18">
        <v>2</v>
      </c>
      <c r="J344" s="18">
        <v>71.45</v>
      </c>
      <c r="K344" s="18">
        <v>0</v>
      </c>
      <c r="L344" s="40">
        <v>5.28</v>
      </c>
      <c r="M344" s="17">
        <v>-5.83</v>
      </c>
      <c r="N344" s="17">
        <v>5.3900000000000006</v>
      </c>
      <c r="O344" s="18" t="s">
        <v>1132</v>
      </c>
      <c r="P344" s="14"/>
      <c r="Q344" s="14"/>
      <c r="R344" s="14"/>
      <c r="S344" s="14"/>
      <c r="T344" s="14"/>
      <c r="U344" s="14"/>
      <c r="V344" s="14"/>
      <c r="W344" s="14"/>
      <c r="X344" s="14"/>
      <c r="Y344" s="14"/>
      <c r="Z344" s="14"/>
      <c r="AB344" s="49"/>
    </row>
    <row r="345" spans="1:28" x14ac:dyDescent="0.25">
      <c r="A345" s="46" t="str">
        <f>HYPERLINK("Structures\MMV665971.png","MMV665971")</f>
        <v>MMV665971</v>
      </c>
      <c r="B345" s="45" t="s">
        <v>1057</v>
      </c>
      <c r="C345" s="42" t="s">
        <v>1058</v>
      </c>
      <c r="D345" s="18" t="s">
        <v>1059</v>
      </c>
      <c r="E345" s="18">
        <v>484.952</v>
      </c>
      <c r="F345" s="15">
        <v>0.31481481481481483</v>
      </c>
      <c r="G345" s="18">
        <v>6</v>
      </c>
      <c r="H345" s="18">
        <v>5</v>
      </c>
      <c r="I345" s="18">
        <v>1</v>
      </c>
      <c r="J345" s="18">
        <v>88.43</v>
      </c>
      <c r="K345" s="18">
        <v>0</v>
      </c>
      <c r="L345" s="40">
        <v>4.8499999999999996</v>
      </c>
      <c r="M345" s="17">
        <v>-4.99</v>
      </c>
      <c r="N345" s="17">
        <v>4.87</v>
      </c>
      <c r="O345" s="18" t="s">
        <v>1056</v>
      </c>
      <c r="P345" s="14"/>
      <c r="Q345" s="14"/>
      <c r="R345" s="14"/>
      <c r="S345" s="14"/>
      <c r="T345" s="14"/>
      <c r="U345" s="14"/>
      <c r="V345" s="14"/>
      <c r="W345" s="14"/>
      <c r="X345" s="14"/>
      <c r="Y345" s="14"/>
      <c r="Z345" s="14"/>
      <c r="AB345" s="49"/>
    </row>
    <row r="346" spans="1:28" x14ac:dyDescent="0.25">
      <c r="A346" s="46" t="str">
        <f>HYPERLINK("Structures\MMV665972.png","MMV665972")</f>
        <v>MMV665972</v>
      </c>
      <c r="B346" s="45" t="s">
        <v>1278</v>
      </c>
      <c r="C346" s="42" t="s">
        <v>1279</v>
      </c>
      <c r="D346" s="18" t="s">
        <v>1280</v>
      </c>
      <c r="E346" s="18">
        <v>401.88499999999999</v>
      </c>
      <c r="F346" s="15">
        <v>0.44897959183673469</v>
      </c>
      <c r="G346" s="18">
        <v>5</v>
      </c>
      <c r="H346" s="18">
        <v>2</v>
      </c>
      <c r="I346" s="18">
        <v>2</v>
      </c>
      <c r="J346" s="18">
        <v>49.33</v>
      </c>
      <c r="K346" s="18">
        <v>0</v>
      </c>
      <c r="L346" s="40">
        <v>5.81</v>
      </c>
      <c r="M346" s="17">
        <v>-6.46</v>
      </c>
      <c r="N346" s="17">
        <v>5.8900000000000006</v>
      </c>
      <c r="O346" s="18" t="s">
        <v>1277</v>
      </c>
      <c r="P346" s="14"/>
      <c r="Q346" s="14"/>
      <c r="R346" s="14"/>
      <c r="S346" s="14"/>
      <c r="T346" s="14"/>
      <c r="U346" s="14"/>
      <c r="V346" s="14"/>
      <c r="W346" s="14"/>
      <c r="X346" s="14"/>
      <c r="Y346" s="14"/>
      <c r="Z346" s="14"/>
      <c r="AB346" s="49"/>
    </row>
    <row r="347" spans="1:28" x14ac:dyDescent="0.25">
      <c r="A347" s="46" t="str">
        <f>HYPERLINK("Structures\MMV665977.png","MMV665977")</f>
        <v>MMV665977</v>
      </c>
      <c r="B347" s="45" t="s">
        <v>97</v>
      </c>
      <c r="C347" s="42" t="s">
        <v>98</v>
      </c>
      <c r="D347" s="16" t="s">
        <v>99</v>
      </c>
      <c r="E347" s="18">
        <v>456.50659999999999</v>
      </c>
      <c r="F347" s="15">
        <v>0.25806451612903225</v>
      </c>
      <c r="G347" s="16">
        <v>10</v>
      </c>
      <c r="H347" s="16">
        <v>6</v>
      </c>
      <c r="I347" s="16">
        <v>0</v>
      </c>
      <c r="J347" s="16">
        <v>68.31</v>
      </c>
      <c r="K347" s="16">
        <v>0</v>
      </c>
      <c r="L347" s="41">
        <v>4.41</v>
      </c>
      <c r="M347" s="17">
        <v>-4.58</v>
      </c>
      <c r="N347" s="17">
        <v>4.5150000000000006</v>
      </c>
      <c r="O347" s="18" t="s">
        <v>96</v>
      </c>
      <c r="P347" s="14"/>
      <c r="Q347" s="14"/>
      <c r="R347" s="14"/>
      <c r="S347" s="14"/>
      <c r="T347" s="14"/>
      <c r="U347" s="14"/>
      <c r="V347" s="14"/>
      <c r="W347" s="14"/>
      <c r="X347" s="14"/>
      <c r="Y347" s="14"/>
      <c r="Z347" s="14"/>
      <c r="AB347" s="49"/>
    </row>
    <row r="348" spans="1:28" x14ac:dyDescent="0.25">
      <c r="A348" s="46" t="str">
        <f>HYPERLINK("Structures\MMV665979.png","MMV665979")</f>
        <v>MMV665979</v>
      </c>
      <c r="B348" s="45" t="s">
        <v>372</v>
      </c>
      <c r="C348" s="42" t="s">
        <v>373</v>
      </c>
      <c r="D348" s="18" t="s">
        <v>374</v>
      </c>
      <c r="E348" s="18">
        <v>362.43180000000001</v>
      </c>
      <c r="F348" s="15">
        <v>0.23529411764705882</v>
      </c>
      <c r="G348" s="18">
        <v>7</v>
      </c>
      <c r="H348" s="18">
        <v>0</v>
      </c>
      <c r="I348" s="18">
        <v>2</v>
      </c>
      <c r="J348" s="18">
        <v>21.05</v>
      </c>
      <c r="K348" s="18">
        <v>2</v>
      </c>
      <c r="L348" s="40">
        <v>1.63</v>
      </c>
      <c r="M348" s="17">
        <v>-5.71</v>
      </c>
      <c r="N348" s="17">
        <v>4.4399999999999995</v>
      </c>
      <c r="O348" s="18" t="s">
        <v>371</v>
      </c>
      <c r="P348" s="14"/>
      <c r="Q348" s="14"/>
      <c r="R348" s="14"/>
      <c r="S348" s="14"/>
      <c r="T348" s="14"/>
      <c r="U348" s="14"/>
      <c r="V348" s="14"/>
      <c r="W348" s="14"/>
      <c r="X348" s="14"/>
      <c r="Y348" s="14"/>
      <c r="Z348" s="14"/>
      <c r="AB348" s="49"/>
    </row>
    <row r="349" spans="1:28" x14ac:dyDescent="0.25">
      <c r="A349" s="46" t="str">
        <f>HYPERLINK("Structures\MMV665987.png","MMV665987")</f>
        <v>MMV665987</v>
      </c>
      <c r="B349" s="45" t="s">
        <v>1093</v>
      </c>
      <c r="C349" s="42" t="s">
        <v>1094</v>
      </c>
      <c r="D349" s="18" t="s">
        <v>1095</v>
      </c>
      <c r="E349" s="18">
        <v>314.41860000000003</v>
      </c>
      <c r="F349" s="15">
        <v>0.20408163265306123</v>
      </c>
      <c r="G349" s="18">
        <v>5</v>
      </c>
      <c r="H349" s="18">
        <v>2</v>
      </c>
      <c r="I349" s="18">
        <v>1</v>
      </c>
      <c r="J349" s="18">
        <v>46.53</v>
      </c>
      <c r="K349" s="18">
        <v>0</v>
      </c>
      <c r="L349" s="40">
        <v>5.42</v>
      </c>
      <c r="M349" s="17">
        <v>-4.6399999999999997</v>
      </c>
      <c r="N349" s="17">
        <v>5.54</v>
      </c>
      <c r="O349" s="18" t="s">
        <v>1092</v>
      </c>
      <c r="P349" s="14"/>
      <c r="Q349" s="14"/>
      <c r="R349" s="14"/>
      <c r="S349" s="14"/>
      <c r="T349" s="14"/>
      <c r="U349" s="14"/>
      <c r="V349" s="14"/>
      <c r="W349" s="14"/>
      <c r="X349" s="14"/>
      <c r="Y349" s="14"/>
      <c r="Z349" s="14"/>
      <c r="AB349" s="49"/>
    </row>
    <row r="350" spans="1:28" x14ac:dyDescent="0.25">
      <c r="A350" s="46" t="str">
        <f>HYPERLINK("Structures\MMV665994.png","MMV665994")</f>
        <v>MMV665994</v>
      </c>
      <c r="B350" s="45" t="s">
        <v>1013</v>
      </c>
      <c r="C350" s="42" t="s">
        <v>1014</v>
      </c>
      <c r="D350" s="18" t="s">
        <v>1015</v>
      </c>
      <c r="E350" s="18">
        <v>268.13900000000001</v>
      </c>
      <c r="F350" s="15">
        <v>0.35714285714285715</v>
      </c>
      <c r="G350" s="18">
        <v>2</v>
      </c>
      <c r="H350" s="18">
        <v>2</v>
      </c>
      <c r="I350" s="18">
        <v>1</v>
      </c>
      <c r="J350" s="18">
        <v>33.119999999999997</v>
      </c>
      <c r="K350" s="18">
        <v>0</v>
      </c>
      <c r="L350" s="40">
        <v>3.89</v>
      </c>
      <c r="M350" s="17">
        <v>-4.38</v>
      </c>
      <c r="N350" s="17">
        <v>4.2949999999999999</v>
      </c>
      <c r="O350" s="18" t="s">
        <v>1012</v>
      </c>
      <c r="P350" s="14"/>
      <c r="Q350" s="14"/>
      <c r="R350" s="14"/>
      <c r="S350" s="14"/>
      <c r="T350" s="14"/>
      <c r="U350" s="14"/>
      <c r="V350" s="14"/>
      <c r="W350" s="14"/>
      <c r="X350" s="14"/>
      <c r="Y350" s="14"/>
      <c r="Z350" s="14"/>
      <c r="AB350" s="49"/>
    </row>
    <row r="351" spans="1:28" x14ac:dyDescent="0.25">
      <c r="A351" s="46" t="str">
        <f>HYPERLINK("Structures\MMV666009.png","MMV666009")</f>
        <v>MMV666009</v>
      </c>
      <c r="B351" s="45" t="s">
        <v>538</v>
      </c>
      <c r="C351" s="42" t="s">
        <v>539</v>
      </c>
      <c r="D351" s="18" t="s">
        <v>540</v>
      </c>
      <c r="E351" s="18">
        <v>268.31040000000002</v>
      </c>
      <c r="F351" s="15">
        <v>0.33333333333333331</v>
      </c>
      <c r="G351" s="18">
        <v>1</v>
      </c>
      <c r="H351" s="18">
        <v>4</v>
      </c>
      <c r="I351" s="18">
        <v>0</v>
      </c>
      <c r="J351" s="18">
        <v>24.94</v>
      </c>
      <c r="K351" s="18">
        <v>0</v>
      </c>
      <c r="L351" s="40">
        <v>3.69</v>
      </c>
      <c r="M351" s="17">
        <v>-2.06</v>
      </c>
      <c r="N351" s="17">
        <v>3.3250000000000002</v>
      </c>
      <c r="O351" s="18" t="s">
        <v>537</v>
      </c>
      <c r="P351" s="14"/>
      <c r="Q351" s="14"/>
      <c r="R351" s="14"/>
      <c r="S351" s="14"/>
      <c r="T351" s="14"/>
      <c r="U351" s="14"/>
      <c r="V351" s="14"/>
      <c r="W351" s="14"/>
      <c r="X351" s="14"/>
      <c r="Y351" s="14"/>
      <c r="Z351" s="14"/>
      <c r="AB351" s="49"/>
    </row>
    <row r="352" spans="1:28" x14ac:dyDescent="0.25">
      <c r="A352" s="46" t="str">
        <f>HYPERLINK("Structures\MMV666020.png","MMV666020")</f>
        <v>MMV666020</v>
      </c>
      <c r="B352" s="45" t="s">
        <v>1053</v>
      </c>
      <c r="C352" s="42" t="s">
        <v>1054</v>
      </c>
      <c r="D352" s="18" t="s">
        <v>1055</v>
      </c>
      <c r="E352" s="18">
        <v>265.39109999999999</v>
      </c>
      <c r="F352" s="15">
        <v>0.13043478260869565</v>
      </c>
      <c r="G352" s="18">
        <v>10</v>
      </c>
      <c r="H352" s="18">
        <v>2</v>
      </c>
      <c r="I352" s="18">
        <v>2</v>
      </c>
      <c r="J352" s="18">
        <v>46.07</v>
      </c>
      <c r="K352" s="18">
        <v>1</v>
      </c>
      <c r="L352" s="40">
        <v>0.74</v>
      </c>
      <c r="M352" s="17">
        <v>-3.92</v>
      </c>
      <c r="N352" s="17">
        <v>2.875</v>
      </c>
      <c r="O352" s="18" t="s">
        <v>1052</v>
      </c>
      <c r="P352" s="14"/>
      <c r="Q352" s="14"/>
      <c r="R352" s="14"/>
      <c r="S352" s="14"/>
      <c r="T352" s="14"/>
      <c r="U352" s="14"/>
      <c r="V352" s="14"/>
      <c r="W352" s="14"/>
      <c r="X352" s="14"/>
      <c r="Y352" s="14"/>
      <c r="Z352" s="14"/>
      <c r="AB352" s="49"/>
    </row>
    <row r="353" spans="1:28" x14ac:dyDescent="0.25">
      <c r="A353" s="46" t="str">
        <f>HYPERLINK("Structures\MMV666021.png","MMV666021")</f>
        <v>MMV666021</v>
      </c>
      <c r="B353" s="45" t="s">
        <v>328</v>
      </c>
      <c r="C353" s="42" t="s">
        <v>329</v>
      </c>
      <c r="D353" s="18" t="s">
        <v>330</v>
      </c>
      <c r="E353" s="18">
        <v>272.30070000000001</v>
      </c>
      <c r="F353" s="15">
        <v>0.54545454545454541</v>
      </c>
      <c r="G353" s="18">
        <v>1</v>
      </c>
      <c r="H353" s="18">
        <v>3</v>
      </c>
      <c r="I353" s="18">
        <v>0</v>
      </c>
      <c r="J353" s="18">
        <v>42.85</v>
      </c>
      <c r="K353" s="18">
        <v>0</v>
      </c>
      <c r="L353" s="40">
        <v>3.84</v>
      </c>
      <c r="M353" s="17">
        <v>-3.91</v>
      </c>
      <c r="N353" s="17">
        <v>3.2250000000000001</v>
      </c>
      <c r="O353" s="18" t="s">
        <v>327</v>
      </c>
      <c r="P353" s="14"/>
      <c r="Q353" s="14"/>
      <c r="R353" s="14"/>
      <c r="S353" s="14"/>
      <c r="T353" s="14"/>
      <c r="U353" s="14"/>
      <c r="V353" s="14"/>
      <c r="W353" s="14"/>
      <c r="X353" s="14"/>
      <c r="Y353" s="14"/>
      <c r="Z353" s="14"/>
      <c r="AB353" s="49"/>
    </row>
    <row r="354" spans="1:28" x14ac:dyDescent="0.25">
      <c r="A354" s="46" t="str">
        <f>HYPERLINK("Structures\MMV666022.png","MMV666022")</f>
        <v>MMV666022</v>
      </c>
      <c r="B354" s="45" t="s">
        <v>1212</v>
      </c>
      <c r="C354" s="42" t="s">
        <v>1213</v>
      </c>
      <c r="D354" s="18" t="s">
        <v>1214</v>
      </c>
      <c r="E354" s="18">
        <v>453.31700000000001</v>
      </c>
      <c r="F354" s="15">
        <v>0.44897959183673469</v>
      </c>
      <c r="G354" s="18">
        <v>5</v>
      </c>
      <c r="H354" s="18">
        <v>4</v>
      </c>
      <c r="I354" s="18">
        <v>2</v>
      </c>
      <c r="J354" s="18">
        <v>71.45</v>
      </c>
      <c r="K354" s="18">
        <v>0</v>
      </c>
      <c r="L354" s="40">
        <v>5.37</v>
      </c>
      <c r="M354" s="17">
        <v>-6.03</v>
      </c>
      <c r="N354" s="17">
        <v>5.6850000000000005</v>
      </c>
      <c r="O354" s="18" t="s">
        <v>1211</v>
      </c>
      <c r="P354" s="14"/>
      <c r="Q354" s="14"/>
      <c r="R354" s="14"/>
      <c r="S354" s="14"/>
      <c r="T354" s="14"/>
      <c r="U354" s="14"/>
      <c r="V354" s="14"/>
      <c r="W354" s="14"/>
      <c r="X354" s="14"/>
      <c r="Y354" s="14"/>
      <c r="Z354" s="14"/>
      <c r="AB354" s="49"/>
    </row>
    <row r="355" spans="1:28" x14ac:dyDescent="0.25">
      <c r="A355" s="46" t="str">
        <f>HYPERLINK("Structures\MMV666023.png","MMV666023")</f>
        <v>MMV666023</v>
      </c>
      <c r="B355" s="45" t="s">
        <v>213</v>
      </c>
      <c r="C355" s="42" t="s">
        <v>214</v>
      </c>
      <c r="D355" s="16" t="s">
        <v>215</v>
      </c>
      <c r="E355" s="18">
        <v>453.53710000000001</v>
      </c>
      <c r="F355" s="15">
        <v>0.53448275862068961</v>
      </c>
      <c r="G355" s="16">
        <v>6</v>
      </c>
      <c r="H355" s="16">
        <v>4</v>
      </c>
      <c r="I355" s="16">
        <v>1</v>
      </c>
      <c r="J355" s="16">
        <v>54.57</v>
      </c>
      <c r="K355" s="16">
        <v>0</v>
      </c>
      <c r="L355" s="41">
        <v>8.73</v>
      </c>
      <c r="M355" s="17">
        <v>-5.43</v>
      </c>
      <c r="N355" s="17">
        <v>7.7650000000000006</v>
      </c>
      <c r="O355" s="18" t="s">
        <v>212</v>
      </c>
      <c r="P355" s="14"/>
      <c r="Q355" s="14"/>
      <c r="R355" s="14"/>
      <c r="S355" s="14"/>
      <c r="T355" s="14"/>
      <c r="U355" s="14"/>
      <c r="V355" s="14"/>
      <c r="W355" s="14"/>
      <c r="X355" s="14"/>
      <c r="Y355" s="14"/>
      <c r="Z355" s="14"/>
      <c r="AB355" s="49"/>
    </row>
    <row r="356" spans="1:28" x14ac:dyDescent="0.25">
      <c r="A356" s="46" t="str">
        <f>HYPERLINK("Structures\MMV666025.png","MMV666025")</f>
        <v>MMV666025</v>
      </c>
      <c r="B356" s="45" t="s">
        <v>1246</v>
      </c>
      <c r="C356" s="42" t="s">
        <v>1247</v>
      </c>
      <c r="D356" s="18" t="s">
        <v>1248</v>
      </c>
      <c r="E356" s="18">
        <v>500.18599999999998</v>
      </c>
      <c r="F356" s="15">
        <v>0.5</v>
      </c>
      <c r="G356" s="18">
        <v>4</v>
      </c>
      <c r="H356" s="18">
        <v>3</v>
      </c>
      <c r="I356" s="18">
        <v>1</v>
      </c>
      <c r="J356" s="18">
        <v>55.87</v>
      </c>
      <c r="K356" s="18">
        <v>0</v>
      </c>
      <c r="L356" s="40">
        <v>5.48</v>
      </c>
      <c r="M356" s="17">
        <v>-4.42</v>
      </c>
      <c r="N356" s="17">
        <v>4.6750000000000007</v>
      </c>
      <c r="O356" s="18" t="s">
        <v>1245</v>
      </c>
      <c r="P356" s="14"/>
      <c r="Q356" s="14"/>
      <c r="R356" s="14"/>
      <c r="S356" s="14"/>
      <c r="T356" s="14"/>
      <c r="U356" s="14"/>
      <c r="V356" s="14"/>
      <c r="W356" s="14"/>
      <c r="X356" s="14"/>
      <c r="Y356" s="14"/>
      <c r="Z356" s="14"/>
      <c r="AB356" s="49"/>
    </row>
    <row r="357" spans="1:28" x14ac:dyDescent="0.25">
      <c r="A357" s="46" t="str">
        <f>HYPERLINK("Structures\MMV666026.png","MMV666026")</f>
        <v>MMV666026</v>
      </c>
      <c r="B357" s="45" t="s">
        <v>1239</v>
      </c>
      <c r="C357" s="42" t="s">
        <v>1240</v>
      </c>
      <c r="D357" s="18" t="s">
        <v>1241</v>
      </c>
      <c r="E357" s="18">
        <v>288.30009999999999</v>
      </c>
      <c r="F357" s="15">
        <v>0.52941176470588236</v>
      </c>
      <c r="G357" s="18">
        <v>2</v>
      </c>
      <c r="H357" s="18">
        <v>4</v>
      </c>
      <c r="I357" s="18">
        <v>0</v>
      </c>
      <c r="J357" s="18">
        <v>52.08</v>
      </c>
      <c r="K357" s="18">
        <v>0</v>
      </c>
      <c r="L357" s="40">
        <v>3.17</v>
      </c>
      <c r="M357" s="17">
        <v>-3.5</v>
      </c>
      <c r="N357" s="17">
        <v>2.915</v>
      </c>
      <c r="O357" s="18" t="s">
        <v>1238</v>
      </c>
      <c r="P357" s="14"/>
      <c r="Q357" s="14"/>
      <c r="R357" s="14"/>
      <c r="S357" s="14"/>
      <c r="T357" s="14"/>
      <c r="U357" s="14"/>
      <c r="V357" s="14"/>
      <c r="W357" s="14"/>
      <c r="X357" s="14"/>
      <c r="Y357" s="14"/>
      <c r="Z357" s="14"/>
      <c r="AB357" s="49"/>
    </row>
    <row r="358" spans="1:28" x14ac:dyDescent="0.25">
      <c r="A358" s="46" t="str">
        <f>HYPERLINK("Structures\MMV666054.png","MMV666054")</f>
        <v>MMV666054</v>
      </c>
      <c r="B358" s="45" t="s">
        <v>978</v>
      </c>
      <c r="C358" s="42" t="s">
        <v>979</v>
      </c>
      <c r="D358" s="18" t="s">
        <v>980</v>
      </c>
      <c r="E358" s="18">
        <v>487.762</v>
      </c>
      <c r="F358" s="15">
        <v>0.44897959183673469</v>
      </c>
      <c r="G358" s="18">
        <v>5</v>
      </c>
      <c r="H358" s="18">
        <v>4</v>
      </c>
      <c r="I358" s="18">
        <v>2</v>
      </c>
      <c r="J358" s="18">
        <v>71.45</v>
      </c>
      <c r="K358" s="18">
        <v>0</v>
      </c>
      <c r="L358" s="40">
        <v>5.97</v>
      </c>
      <c r="M358" s="17">
        <v>-6.29</v>
      </c>
      <c r="N358" s="17">
        <v>6.2450000000000001</v>
      </c>
      <c r="O358" s="18" t="s">
        <v>977</v>
      </c>
      <c r="P358" s="14"/>
      <c r="Q358" s="14"/>
      <c r="R358" s="14"/>
      <c r="S358" s="14"/>
      <c r="T358" s="14"/>
      <c r="U358" s="14"/>
      <c r="V358" s="14"/>
      <c r="W358" s="14"/>
      <c r="X358" s="14"/>
      <c r="Y358" s="14"/>
      <c r="Z358" s="14"/>
      <c r="AB358" s="49"/>
    </row>
    <row r="359" spans="1:28" x14ac:dyDescent="0.25">
      <c r="A359" s="46" t="str">
        <f>HYPERLINK("Structures\MMV666061.png","MMV666061")</f>
        <v>MMV666061</v>
      </c>
      <c r="B359" s="45" t="s">
        <v>462</v>
      </c>
      <c r="C359" s="42" t="s">
        <v>463</v>
      </c>
      <c r="D359" s="18" t="s">
        <v>464</v>
      </c>
      <c r="E359" s="18">
        <v>384.48700000000002</v>
      </c>
      <c r="F359" s="15">
        <v>0.21052631578947367</v>
      </c>
      <c r="G359" s="18">
        <v>5</v>
      </c>
      <c r="H359" s="18">
        <v>3</v>
      </c>
      <c r="I359" s="18">
        <v>2</v>
      </c>
      <c r="J359" s="18">
        <v>37.14</v>
      </c>
      <c r="K359" s="18">
        <v>1</v>
      </c>
      <c r="L359" s="40">
        <v>2.06</v>
      </c>
      <c r="M359" s="17">
        <v>-3.77</v>
      </c>
      <c r="N359" s="17">
        <v>3.4400000000000004</v>
      </c>
      <c r="O359" s="18" t="s">
        <v>461</v>
      </c>
      <c r="P359" s="14"/>
      <c r="Q359" s="14"/>
      <c r="R359" s="14"/>
      <c r="S359" s="14"/>
      <c r="T359" s="14"/>
      <c r="U359" s="14"/>
      <c r="V359" s="14"/>
      <c r="W359" s="14"/>
      <c r="X359" s="14"/>
      <c r="Y359" s="14"/>
      <c r="Z359" s="14"/>
      <c r="AB359" s="49"/>
    </row>
    <row r="360" spans="1:28" x14ac:dyDescent="0.25">
      <c r="A360" s="46" t="str">
        <f>HYPERLINK("Structures\MMV666062.png","MMV666062")</f>
        <v>MMV666062</v>
      </c>
      <c r="B360" s="45" t="s">
        <v>57</v>
      </c>
      <c r="C360" s="42" t="s">
        <v>58</v>
      </c>
      <c r="D360" s="16" t="s">
        <v>59</v>
      </c>
      <c r="E360" s="18">
        <v>571.66319999999996</v>
      </c>
      <c r="F360" s="15">
        <v>0.41095890410958902</v>
      </c>
      <c r="G360" s="16">
        <v>5</v>
      </c>
      <c r="H360" s="16">
        <v>3</v>
      </c>
      <c r="I360" s="16">
        <v>0</v>
      </c>
      <c r="J360" s="16">
        <v>54.45</v>
      </c>
      <c r="K360" s="16">
        <v>0</v>
      </c>
      <c r="L360" s="41">
        <v>7.96</v>
      </c>
      <c r="M360" s="17">
        <v>-6.61</v>
      </c>
      <c r="N360" s="17">
        <v>6.5250000000000004</v>
      </c>
      <c r="O360" s="18" t="s">
        <v>56</v>
      </c>
      <c r="P360" s="14"/>
      <c r="Q360" s="14"/>
      <c r="R360" s="14"/>
      <c r="S360" s="14"/>
      <c r="T360" s="14"/>
      <c r="U360" s="14"/>
      <c r="V360" s="14"/>
      <c r="W360" s="14"/>
      <c r="X360" s="14"/>
      <c r="Y360" s="14"/>
      <c r="Z360" s="14"/>
      <c r="AB360" s="49"/>
    </row>
    <row r="361" spans="1:28" x14ac:dyDescent="0.25">
      <c r="A361" s="46" t="str">
        <f>HYPERLINK("Structures\MMV666067.png","MMV666067")</f>
        <v>MMV666067</v>
      </c>
      <c r="B361" s="45" t="s">
        <v>490</v>
      </c>
      <c r="C361" s="42" t="s">
        <v>491</v>
      </c>
      <c r="D361" s="18" t="s">
        <v>492</v>
      </c>
      <c r="E361" s="18">
        <v>479.99799999999999</v>
      </c>
      <c r="F361" s="15">
        <v>0.28125</v>
      </c>
      <c r="G361" s="18">
        <v>8</v>
      </c>
      <c r="H361" s="18">
        <v>4</v>
      </c>
      <c r="I361" s="18">
        <v>2</v>
      </c>
      <c r="J361" s="18">
        <v>67.41</v>
      </c>
      <c r="K361" s="18">
        <v>1</v>
      </c>
      <c r="L361" s="40">
        <v>2.74</v>
      </c>
      <c r="M361" s="17">
        <v>-5.31</v>
      </c>
      <c r="N361" s="17">
        <v>4.9399999999999995</v>
      </c>
      <c r="O361" s="18" t="s">
        <v>489</v>
      </c>
      <c r="P361" s="14"/>
      <c r="Q361" s="14"/>
      <c r="R361" s="14"/>
      <c r="S361" s="14"/>
      <c r="T361" s="14"/>
      <c r="U361" s="14"/>
      <c r="V361" s="14"/>
      <c r="W361" s="14"/>
      <c r="X361" s="14"/>
      <c r="Y361" s="14"/>
      <c r="Z361" s="14"/>
      <c r="AB361" s="49"/>
    </row>
    <row r="362" spans="1:28" x14ac:dyDescent="0.25">
      <c r="A362" s="46" t="str">
        <f>HYPERLINK("Structures\MMV666069.png","MMV666069")</f>
        <v>MMV666069</v>
      </c>
      <c r="B362" s="45" t="s">
        <v>526</v>
      </c>
      <c r="C362" s="42" t="s">
        <v>527</v>
      </c>
      <c r="D362" s="18" t="s">
        <v>528</v>
      </c>
      <c r="E362" s="18">
        <v>418.57440000000003</v>
      </c>
      <c r="F362" s="15">
        <v>0.26153846153846155</v>
      </c>
      <c r="G362" s="18">
        <v>9</v>
      </c>
      <c r="H362" s="18">
        <v>2</v>
      </c>
      <c r="I362" s="18">
        <v>2</v>
      </c>
      <c r="J362" s="18">
        <v>35.93</v>
      </c>
      <c r="K362" s="18">
        <v>2</v>
      </c>
      <c r="L362" s="40">
        <v>-0.22</v>
      </c>
      <c r="M362" s="17">
        <v>-5.0199999999999996</v>
      </c>
      <c r="N362" s="17">
        <v>4.5</v>
      </c>
      <c r="O362" s="18" t="s">
        <v>525</v>
      </c>
      <c r="P362" s="14"/>
      <c r="Q362" s="14"/>
      <c r="R362" s="14"/>
      <c r="S362" s="14"/>
      <c r="T362" s="14"/>
      <c r="U362" s="14"/>
      <c r="V362" s="14"/>
      <c r="W362" s="14"/>
      <c r="X362" s="14"/>
      <c r="Y362" s="14"/>
      <c r="Z362" s="14"/>
      <c r="AB362" s="49"/>
    </row>
    <row r="363" spans="1:28" x14ac:dyDescent="0.25">
      <c r="A363" s="46" t="str">
        <f>HYPERLINK("Structures\MMV666070.png","MMV666070")</f>
        <v>MMV666070</v>
      </c>
      <c r="B363" s="45" t="s">
        <v>617</v>
      </c>
      <c r="C363" s="42" t="s">
        <v>618</v>
      </c>
      <c r="D363" s="18" t="s">
        <v>619</v>
      </c>
      <c r="E363" s="18">
        <v>445.5204</v>
      </c>
      <c r="F363" s="15">
        <v>0.19354838709677419</v>
      </c>
      <c r="G363" s="18">
        <v>7</v>
      </c>
      <c r="H363" s="18">
        <v>2</v>
      </c>
      <c r="I363" s="18">
        <v>2</v>
      </c>
      <c r="J363" s="18">
        <v>48.95</v>
      </c>
      <c r="K363" s="18">
        <v>1</v>
      </c>
      <c r="L363" s="40">
        <v>2.61</v>
      </c>
      <c r="M363" s="17">
        <v>-5.44</v>
      </c>
      <c r="N363" s="17">
        <v>4.875</v>
      </c>
      <c r="O363" s="18" t="s">
        <v>616</v>
      </c>
      <c r="P363" s="14"/>
      <c r="Q363" s="14"/>
      <c r="R363" s="14"/>
      <c r="S363" s="14"/>
      <c r="T363" s="14"/>
      <c r="U363" s="14"/>
      <c r="V363" s="14"/>
      <c r="W363" s="14"/>
      <c r="X363" s="14"/>
      <c r="Y363" s="14"/>
      <c r="Z363" s="14"/>
      <c r="AB363" s="49"/>
    </row>
    <row r="364" spans="1:28" x14ac:dyDescent="0.25">
      <c r="A364" s="46" t="str">
        <f>HYPERLINK("Structures\MMV666071.png","MMV666071")</f>
        <v>MMV666071</v>
      </c>
      <c r="B364" s="45" t="s">
        <v>565</v>
      </c>
      <c r="C364" s="42" t="s">
        <v>566</v>
      </c>
      <c r="D364" s="18" t="s">
        <v>567</v>
      </c>
      <c r="E364" s="18">
        <v>413.51150000000001</v>
      </c>
      <c r="F364" s="15">
        <v>0.34482758620689657</v>
      </c>
      <c r="G364" s="18">
        <v>5</v>
      </c>
      <c r="H364" s="18">
        <v>1</v>
      </c>
      <c r="I364" s="18">
        <v>3</v>
      </c>
      <c r="J364" s="18">
        <v>62.47</v>
      </c>
      <c r="K364" s="18">
        <v>1</v>
      </c>
      <c r="L364" s="40">
        <v>3.3</v>
      </c>
      <c r="M364" s="17">
        <v>-4.33</v>
      </c>
      <c r="N364" s="17">
        <v>4.46</v>
      </c>
      <c r="O364" s="18" t="s">
        <v>564</v>
      </c>
      <c r="P364" s="14"/>
      <c r="Q364" s="14"/>
      <c r="R364" s="14"/>
      <c r="S364" s="14"/>
      <c r="T364" s="14"/>
      <c r="U364" s="14"/>
      <c r="V364" s="14"/>
      <c r="W364" s="14"/>
      <c r="X364" s="14"/>
      <c r="Y364" s="14"/>
      <c r="Z364" s="14"/>
      <c r="AB364" s="49"/>
    </row>
    <row r="365" spans="1:28" x14ac:dyDescent="0.25">
      <c r="A365" s="46" t="str">
        <f>HYPERLINK("Structures\MMV666072.png","MMV666072")</f>
        <v>MMV666072</v>
      </c>
      <c r="B365" s="45" t="s">
        <v>384</v>
      </c>
      <c r="C365" s="42" t="s">
        <v>385</v>
      </c>
      <c r="D365" s="18" t="s">
        <v>386</v>
      </c>
      <c r="E365" s="18">
        <v>438.89499999999998</v>
      </c>
      <c r="F365" s="15">
        <v>0.21818181818181817</v>
      </c>
      <c r="G365" s="18">
        <v>8</v>
      </c>
      <c r="H365" s="18">
        <v>4</v>
      </c>
      <c r="I365" s="18">
        <v>1</v>
      </c>
      <c r="J365" s="18">
        <v>50.8</v>
      </c>
      <c r="K365" s="18">
        <v>0</v>
      </c>
      <c r="L365" s="40">
        <v>3.31</v>
      </c>
      <c r="M365" s="17">
        <v>-5.3</v>
      </c>
      <c r="N365" s="17">
        <v>3.855</v>
      </c>
      <c r="O365" s="18" t="s">
        <v>383</v>
      </c>
      <c r="P365" s="14"/>
      <c r="Q365" s="14"/>
      <c r="R365" s="14"/>
      <c r="S365" s="14"/>
      <c r="T365" s="14"/>
      <c r="U365" s="14"/>
      <c r="V365" s="14"/>
      <c r="W365" s="14"/>
      <c r="X365" s="14"/>
      <c r="Y365" s="14"/>
      <c r="Z365" s="14"/>
      <c r="AB365" s="49"/>
    </row>
    <row r="366" spans="1:28" x14ac:dyDescent="0.25">
      <c r="A366" s="46" t="str">
        <f>HYPERLINK("Structures\MMV666075.png","MMV666075")</f>
        <v>MMV666075</v>
      </c>
      <c r="B366" s="45" t="s">
        <v>613</v>
      </c>
      <c r="C366" s="42" t="s">
        <v>614</v>
      </c>
      <c r="D366" s="18" t="s">
        <v>615</v>
      </c>
      <c r="E366" s="18">
        <v>254.32689999999999</v>
      </c>
      <c r="F366" s="15">
        <v>0.32432432432432434</v>
      </c>
      <c r="G366" s="18">
        <v>2</v>
      </c>
      <c r="H366" s="18">
        <v>3</v>
      </c>
      <c r="I366" s="18">
        <v>0</v>
      </c>
      <c r="J366" s="18">
        <v>15.71</v>
      </c>
      <c r="K366" s="18">
        <v>0</v>
      </c>
      <c r="L366" s="40">
        <v>3.91</v>
      </c>
      <c r="M366" s="17">
        <v>-2.17</v>
      </c>
      <c r="N366" s="17">
        <v>3.66</v>
      </c>
      <c r="O366" s="18" t="s">
        <v>612</v>
      </c>
      <c r="P366" s="14"/>
      <c r="Q366" s="14"/>
      <c r="R366" s="14"/>
      <c r="S366" s="14"/>
      <c r="T366" s="14"/>
      <c r="U366" s="14"/>
      <c r="V366" s="14"/>
      <c r="W366" s="14"/>
      <c r="X366" s="14"/>
      <c r="Y366" s="14"/>
      <c r="Z366" s="14"/>
      <c r="AB366" s="49"/>
    </row>
    <row r="367" spans="1:28" x14ac:dyDescent="0.25">
      <c r="A367" s="46" t="str">
        <f>HYPERLINK("Structures\MMV666079.png","MMV666079")</f>
        <v>MMV666079</v>
      </c>
      <c r="B367" s="45" t="s">
        <v>1129</v>
      </c>
      <c r="C367" s="42" t="s">
        <v>1130</v>
      </c>
      <c r="D367" s="18" t="s">
        <v>1131</v>
      </c>
      <c r="E367" s="18">
        <v>287.35840000000002</v>
      </c>
      <c r="F367" s="15">
        <v>0.46153846153846156</v>
      </c>
      <c r="G367" s="18">
        <v>0</v>
      </c>
      <c r="H367" s="18">
        <v>3</v>
      </c>
      <c r="I367" s="18">
        <v>1</v>
      </c>
      <c r="J367" s="18">
        <v>51.8</v>
      </c>
      <c r="K367" s="18">
        <v>0</v>
      </c>
      <c r="L367" s="40">
        <v>4.6900000000000004</v>
      </c>
      <c r="M367" s="17">
        <v>-4.96</v>
      </c>
      <c r="N367" s="17">
        <v>4.2750000000000004</v>
      </c>
      <c r="O367" s="18" t="s">
        <v>1128</v>
      </c>
      <c r="P367" s="14"/>
      <c r="Q367" s="14"/>
      <c r="R367" s="14"/>
      <c r="S367" s="14"/>
      <c r="T367" s="14"/>
      <c r="U367" s="14"/>
      <c r="V367" s="14"/>
      <c r="W367" s="14"/>
      <c r="X367" s="14"/>
      <c r="Y367" s="14"/>
      <c r="Z367" s="14"/>
      <c r="AB367" s="49"/>
    </row>
    <row r="368" spans="1:28" x14ac:dyDescent="0.25">
      <c r="A368" s="46" t="str">
        <f>HYPERLINK("Structures\MMV666080.png","MMV666080")</f>
        <v>MMV666080</v>
      </c>
      <c r="B368" s="45" t="s">
        <v>530</v>
      </c>
      <c r="C368" s="42" t="s">
        <v>531</v>
      </c>
      <c r="D368" s="18" t="s">
        <v>532</v>
      </c>
      <c r="E368" s="18">
        <v>354.40120000000002</v>
      </c>
      <c r="F368" s="15">
        <v>0.48888888888888887</v>
      </c>
      <c r="G368" s="18">
        <v>4</v>
      </c>
      <c r="H368" s="18">
        <v>3</v>
      </c>
      <c r="I368" s="18">
        <v>2</v>
      </c>
      <c r="J368" s="18">
        <v>62.22</v>
      </c>
      <c r="K368" s="18">
        <v>0</v>
      </c>
      <c r="L368" s="40">
        <v>4.38</v>
      </c>
      <c r="M368" s="17">
        <v>-5.08</v>
      </c>
      <c r="N368" s="17">
        <v>4.415</v>
      </c>
      <c r="O368" s="18" t="s">
        <v>529</v>
      </c>
      <c r="P368" s="14"/>
      <c r="Q368" s="14"/>
      <c r="R368" s="14"/>
      <c r="S368" s="14"/>
      <c r="T368" s="14"/>
      <c r="U368" s="14"/>
      <c r="V368" s="14"/>
      <c r="W368" s="14"/>
      <c r="X368" s="14"/>
      <c r="Y368" s="14"/>
      <c r="Z368" s="14"/>
      <c r="AB368" s="49"/>
    </row>
    <row r="369" spans="1:28" x14ac:dyDescent="0.25">
      <c r="A369" s="46" t="str">
        <f>HYPERLINK("Structures\MMV666081.png","MMV666081")</f>
        <v>MMV666081</v>
      </c>
      <c r="B369" s="45" t="s">
        <v>534</v>
      </c>
      <c r="C369" s="42" t="s">
        <v>535</v>
      </c>
      <c r="D369" s="18" t="s">
        <v>536</v>
      </c>
      <c r="E369" s="18">
        <v>201.26429999999999</v>
      </c>
      <c r="F369" s="15">
        <v>0.33333333333333331</v>
      </c>
      <c r="G369" s="18">
        <v>2</v>
      </c>
      <c r="H369" s="18">
        <v>2</v>
      </c>
      <c r="I369" s="18">
        <v>1</v>
      </c>
      <c r="J369" s="18">
        <v>33.119999999999997</v>
      </c>
      <c r="K369" s="18">
        <v>0</v>
      </c>
      <c r="L369" s="40">
        <v>3.43</v>
      </c>
      <c r="M369" s="17">
        <v>-2.9</v>
      </c>
      <c r="N369" s="17">
        <v>3.66</v>
      </c>
      <c r="O369" s="18" t="s">
        <v>533</v>
      </c>
      <c r="P369" s="14"/>
      <c r="Q369" s="14"/>
      <c r="R369" s="14"/>
      <c r="S369" s="14"/>
      <c r="T369" s="14"/>
      <c r="U369" s="14"/>
      <c r="V369" s="14"/>
      <c r="W369" s="14"/>
      <c r="X369" s="14"/>
      <c r="Y369" s="14"/>
      <c r="Z369" s="14"/>
      <c r="AB369" s="49"/>
    </row>
    <row r="370" spans="1:28" x14ac:dyDescent="0.25">
      <c r="A370" s="46" t="str">
        <f>HYPERLINK("Structures\MMV666093.png","MMV666093")</f>
        <v>MMV666093</v>
      </c>
      <c r="B370" s="45" t="s">
        <v>573</v>
      </c>
      <c r="C370" s="42" t="s">
        <v>574</v>
      </c>
      <c r="D370" s="18" t="s">
        <v>575</v>
      </c>
      <c r="E370" s="18">
        <v>386.49119999999999</v>
      </c>
      <c r="F370" s="15">
        <v>0.17241379310344829</v>
      </c>
      <c r="G370" s="18">
        <v>6</v>
      </c>
      <c r="H370" s="18">
        <v>5</v>
      </c>
      <c r="I370" s="18">
        <v>0</v>
      </c>
      <c r="J370" s="18">
        <v>80.290000000000006</v>
      </c>
      <c r="K370" s="18">
        <v>0</v>
      </c>
      <c r="L370" s="40">
        <v>2.69</v>
      </c>
      <c r="M370" s="17">
        <v>-3.22</v>
      </c>
      <c r="N370" s="17">
        <v>2.625</v>
      </c>
      <c r="O370" s="18" t="s">
        <v>572</v>
      </c>
      <c r="P370" s="14"/>
      <c r="Q370" s="14"/>
      <c r="R370" s="14"/>
      <c r="S370" s="14"/>
      <c r="T370" s="14"/>
      <c r="U370" s="14"/>
      <c r="V370" s="14"/>
      <c r="W370" s="14"/>
      <c r="X370" s="14"/>
      <c r="Y370" s="14"/>
      <c r="Z370" s="14"/>
      <c r="AB370" s="49"/>
    </row>
    <row r="371" spans="1:28" x14ac:dyDescent="0.25">
      <c r="A371" s="46" t="str">
        <f>HYPERLINK("Structures\MMV666095.png","MMV666095")</f>
        <v>MMV666095</v>
      </c>
      <c r="B371" s="45" t="s">
        <v>1169</v>
      </c>
      <c r="C371" s="42" t="s">
        <v>1170</v>
      </c>
      <c r="D371" s="18" t="s">
        <v>1171</v>
      </c>
      <c r="E371" s="18">
        <v>280.16000000000003</v>
      </c>
      <c r="F371" s="15">
        <v>0.33333333333333331</v>
      </c>
      <c r="G371" s="18">
        <v>2</v>
      </c>
      <c r="H371" s="18">
        <v>2</v>
      </c>
      <c r="I371" s="18">
        <v>1</v>
      </c>
      <c r="J371" s="18">
        <v>33.119999999999997</v>
      </c>
      <c r="K371" s="18">
        <v>0</v>
      </c>
      <c r="L371" s="40">
        <v>4.2</v>
      </c>
      <c r="M371" s="17">
        <v>-3.98</v>
      </c>
      <c r="N371" s="17">
        <v>4.4049999999999994</v>
      </c>
      <c r="O371" s="18" t="s">
        <v>1168</v>
      </c>
      <c r="P371" s="14"/>
      <c r="Q371" s="14"/>
      <c r="R371" s="14"/>
      <c r="S371" s="14"/>
      <c r="T371" s="14"/>
      <c r="U371" s="14"/>
      <c r="V371" s="14"/>
      <c r="W371" s="14"/>
      <c r="X371" s="14"/>
      <c r="Y371" s="14"/>
      <c r="Z371" s="14"/>
      <c r="AB371" s="49"/>
    </row>
    <row r="372" spans="1:28" x14ac:dyDescent="0.25">
      <c r="A372" s="46" t="str">
        <f>HYPERLINK("Structures\MMV666101.png","MMV666101")</f>
        <v>MMV666101</v>
      </c>
      <c r="B372" s="45" t="s">
        <v>133</v>
      </c>
      <c r="C372" s="42" t="s">
        <v>134</v>
      </c>
      <c r="D372" s="16" t="s">
        <v>135</v>
      </c>
      <c r="E372" s="18">
        <v>631.71510000000001</v>
      </c>
      <c r="F372" s="15">
        <v>0.37037037037037035</v>
      </c>
      <c r="G372" s="16">
        <v>7</v>
      </c>
      <c r="H372" s="16">
        <v>5</v>
      </c>
      <c r="I372" s="16">
        <v>0</v>
      </c>
      <c r="J372" s="16">
        <v>72.91</v>
      </c>
      <c r="K372" s="16">
        <v>0</v>
      </c>
      <c r="L372" s="41">
        <v>7.65</v>
      </c>
      <c r="M372" s="17">
        <v>-6.85</v>
      </c>
      <c r="N372" s="17">
        <v>6.54</v>
      </c>
      <c r="O372" s="18" t="s">
        <v>132</v>
      </c>
      <c r="P372" s="14"/>
      <c r="Q372" s="14"/>
      <c r="R372" s="14"/>
      <c r="S372" s="14"/>
      <c r="T372" s="14"/>
      <c r="U372" s="14"/>
      <c r="V372" s="14"/>
      <c r="W372" s="14"/>
      <c r="X372" s="14"/>
      <c r="Y372" s="14"/>
      <c r="Z372" s="14"/>
      <c r="AB372" s="49"/>
    </row>
    <row r="373" spans="1:28" x14ac:dyDescent="0.25">
      <c r="A373" s="46" t="str">
        <f>HYPERLINK("Structures\MMV666102.png","MMV666102")</f>
        <v>MMV666102</v>
      </c>
      <c r="B373" s="45" t="s">
        <v>458</v>
      </c>
      <c r="C373" s="42" t="s">
        <v>459</v>
      </c>
      <c r="D373" s="18" t="s">
        <v>460</v>
      </c>
      <c r="E373" s="18">
        <v>252.3143</v>
      </c>
      <c r="F373" s="15">
        <v>0.42857142857142855</v>
      </c>
      <c r="G373" s="18">
        <v>2</v>
      </c>
      <c r="H373" s="18">
        <v>3</v>
      </c>
      <c r="I373" s="18">
        <v>2</v>
      </c>
      <c r="J373" s="18">
        <v>57.94</v>
      </c>
      <c r="K373" s="18">
        <v>0</v>
      </c>
      <c r="L373" s="40">
        <v>2.5</v>
      </c>
      <c r="M373" s="17">
        <v>-2.89</v>
      </c>
      <c r="N373" s="17">
        <v>2.84</v>
      </c>
      <c r="O373" s="18" t="s">
        <v>457</v>
      </c>
      <c r="P373" s="14"/>
      <c r="Q373" s="14"/>
      <c r="R373" s="14"/>
      <c r="S373" s="14"/>
      <c r="T373" s="14"/>
      <c r="U373" s="14"/>
      <c r="V373" s="14"/>
      <c r="W373" s="14"/>
      <c r="X373" s="14"/>
      <c r="Y373" s="14"/>
      <c r="Z373" s="14"/>
      <c r="AB373" s="49"/>
    </row>
    <row r="374" spans="1:28" x14ac:dyDescent="0.25">
      <c r="A374" s="46" t="str">
        <f>HYPERLINK("Structures\MMV666103.png","MMV666103")</f>
        <v>MMV666103</v>
      </c>
      <c r="B374" s="45" t="s">
        <v>340</v>
      </c>
      <c r="C374" s="42" t="s">
        <v>341</v>
      </c>
      <c r="D374" s="18" t="s">
        <v>342</v>
      </c>
      <c r="E374" s="18">
        <v>441.85500000000002</v>
      </c>
      <c r="F374" s="15">
        <v>0.36363636363636365</v>
      </c>
      <c r="G374" s="18">
        <v>6</v>
      </c>
      <c r="H374" s="18">
        <v>3</v>
      </c>
      <c r="I374" s="18">
        <v>1</v>
      </c>
      <c r="J374" s="18">
        <v>61.77</v>
      </c>
      <c r="K374" s="18">
        <v>0</v>
      </c>
      <c r="L374" s="40">
        <v>4.8099999999999996</v>
      </c>
      <c r="M374" s="17">
        <v>-5.23</v>
      </c>
      <c r="N374" s="17">
        <v>4.3499999999999996</v>
      </c>
      <c r="O374" s="18" t="s">
        <v>339</v>
      </c>
      <c r="P374" s="14"/>
      <c r="Q374" s="14"/>
      <c r="R374" s="14"/>
      <c r="S374" s="14"/>
      <c r="T374" s="14"/>
      <c r="U374" s="14"/>
      <c r="V374" s="14"/>
      <c r="W374" s="14"/>
      <c r="X374" s="14"/>
      <c r="Y374" s="14"/>
      <c r="Z374" s="14"/>
      <c r="AB374" s="49"/>
    </row>
    <row r="375" spans="1:28" x14ac:dyDescent="0.25">
      <c r="A375" s="46" t="str">
        <f>HYPERLINK("Structures\MMV666106.png","MMV666106")</f>
        <v>MMV666106</v>
      </c>
      <c r="B375" s="45" t="s">
        <v>1208</v>
      </c>
      <c r="C375" s="42" t="s">
        <v>1209</v>
      </c>
      <c r="D375" s="18" t="s">
        <v>1210</v>
      </c>
      <c r="E375" s="18">
        <v>436.56599999999997</v>
      </c>
      <c r="F375" s="15">
        <v>0.2711864406779661</v>
      </c>
      <c r="G375" s="18">
        <v>8</v>
      </c>
      <c r="H375" s="18">
        <v>2</v>
      </c>
      <c r="I375" s="18">
        <v>1</v>
      </c>
      <c r="J375" s="18">
        <v>62.55</v>
      </c>
      <c r="K375" s="18">
        <v>0</v>
      </c>
      <c r="L375" s="40">
        <v>4.8899999999999997</v>
      </c>
      <c r="M375" s="17">
        <v>-4.68</v>
      </c>
      <c r="N375" s="17">
        <v>4.97</v>
      </c>
      <c r="O375" s="18" t="s">
        <v>1207</v>
      </c>
      <c r="P375" s="14"/>
      <c r="Q375" s="14"/>
      <c r="R375" s="14"/>
      <c r="S375" s="14"/>
      <c r="T375" s="14"/>
      <c r="U375" s="14"/>
      <c r="V375" s="14"/>
      <c r="W375" s="14"/>
      <c r="X375" s="14"/>
      <c r="Y375" s="14"/>
      <c r="Z375" s="14"/>
      <c r="AB375" s="49"/>
    </row>
    <row r="376" spans="1:28" x14ac:dyDescent="0.25">
      <c r="A376" s="46" t="str">
        <f>HYPERLINK("Structures\MMV666108.png","MMV666108")</f>
        <v>MMV666108</v>
      </c>
      <c r="B376" s="45" t="s">
        <v>418</v>
      </c>
      <c r="C376" s="42" t="s">
        <v>419</v>
      </c>
      <c r="D376" s="18" t="s">
        <v>420</v>
      </c>
      <c r="E376" s="18">
        <v>400.94200000000001</v>
      </c>
      <c r="F376" s="15">
        <v>0.19298245614035087</v>
      </c>
      <c r="G376" s="18">
        <v>7</v>
      </c>
      <c r="H376" s="18">
        <v>1</v>
      </c>
      <c r="I376" s="18">
        <v>2</v>
      </c>
      <c r="J376" s="18">
        <v>46.68</v>
      </c>
      <c r="K376" s="18">
        <v>1</v>
      </c>
      <c r="L376" s="40">
        <v>2.21</v>
      </c>
      <c r="M376" s="17">
        <v>-4.6399999999999997</v>
      </c>
      <c r="N376" s="17">
        <v>4.585</v>
      </c>
      <c r="O376" s="18" t="s">
        <v>417</v>
      </c>
      <c r="P376" s="14"/>
      <c r="Q376" s="14"/>
      <c r="R376" s="14"/>
      <c r="S376" s="14"/>
      <c r="T376" s="14"/>
      <c r="U376" s="14"/>
      <c r="V376" s="14"/>
      <c r="W376" s="14"/>
      <c r="X376" s="14"/>
      <c r="Y376" s="14"/>
      <c r="Z376" s="14"/>
      <c r="AB376" s="49"/>
    </row>
    <row r="377" spans="1:28" x14ac:dyDescent="0.25">
      <c r="A377" s="46" t="str">
        <f>HYPERLINK("Structures\MMV666109.png","MMV666109")</f>
        <v>MMV666109</v>
      </c>
      <c r="B377" s="45" t="s">
        <v>1045</v>
      </c>
      <c r="C377" s="42" t="s">
        <v>1046</v>
      </c>
      <c r="D377" s="18" t="s">
        <v>1047</v>
      </c>
      <c r="E377" s="18">
        <v>383.48070000000001</v>
      </c>
      <c r="F377" s="15">
        <v>0.21052631578947367</v>
      </c>
      <c r="G377" s="18">
        <v>8</v>
      </c>
      <c r="H377" s="18">
        <v>3</v>
      </c>
      <c r="I377" s="18">
        <v>2</v>
      </c>
      <c r="J377" s="18">
        <v>60.2</v>
      </c>
      <c r="K377" s="18">
        <v>1</v>
      </c>
      <c r="L377" s="40">
        <v>2.91</v>
      </c>
      <c r="M377" s="17">
        <v>-4.05</v>
      </c>
      <c r="N377" s="17">
        <v>3.895</v>
      </c>
      <c r="O377" s="18" t="s">
        <v>1044</v>
      </c>
      <c r="P377" s="14"/>
      <c r="Q377" s="14"/>
      <c r="R377" s="14"/>
      <c r="S377" s="14"/>
      <c r="T377" s="14"/>
      <c r="U377" s="14"/>
      <c r="V377" s="14"/>
      <c r="W377" s="14"/>
      <c r="X377" s="14"/>
      <c r="Y377" s="14"/>
      <c r="Z377" s="14"/>
      <c r="AB377" s="49"/>
    </row>
    <row r="378" spans="1:28" x14ac:dyDescent="0.25">
      <c r="A378" s="46" t="str">
        <f>HYPERLINK("Structures\MMV666110.png","MMV666110")</f>
        <v>MMV666110</v>
      </c>
      <c r="B378" s="45" t="s">
        <v>502</v>
      </c>
      <c r="C378" s="42" t="s">
        <v>503</v>
      </c>
      <c r="D378" s="18" t="s">
        <v>504</v>
      </c>
      <c r="E378" s="18">
        <v>411.6232</v>
      </c>
      <c r="F378" s="15">
        <v>8.4507042253521125E-2</v>
      </c>
      <c r="G378" s="18">
        <v>9</v>
      </c>
      <c r="H378" s="18">
        <v>1</v>
      </c>
      <c r="I378" s="18">
        <v>3</v>
      </c>
      <c r="J378" s="18">
        <v>37.979999999999997</v>
      </c>
      <c r="K378" s="18">
        <v>2</v>
      </c>
      <c r="L378" s="40">
        <v>-0.15</v>
      </c>
      <c r="M378" s="17">
        <v>-4.49</v>
      </c>
      <c r="N378" s="17">
        <v>4.7300000000000004</v>
      </c>
      <c r="O378" s="18" t="s">
        <v>501</v>
      </c>
      <c r="P378" s="14"/>
      <c r="Q378" s="14"/>
      <c r="R378" s="14"/>
      <c r="S378" s="14"/>
      <c r="T378" s="14"/>
      <c r="U378" s="14"/>
      <c r="V378" s="14"/>
      <c r="W378" s="14"/>
      <c r="X378" s="14"/>
      <c r="Y378" s="14"/>
      <c r="Z378" s="14"/>
      <c r="AB378" s="49"/>
    </row>
    <row r="379" spans="1:28" x14ac:dyDescent="0.25">
      <c r="A379" s="46" t="str">
        <f>HYPERLINK("Structures\MMV666116.png","MMV666116")</f>
        <v>MMV666116</v>
      </c>
      <c r="B379" s="45" t="s">
        <v>645</v>
      </c>
      <c r="C379" s="42" t="s">
        <v>646</v>
      </c>
      <c r="D379" s="18" t="s">
        <v>647</v>
      </c>
      <c r="E379" s="18">
        <v>354.46100000000001</v>
      </c>
      <c r="F379" s="15">
        <v>0.22641509433962265</v>
      </c>
      <c r="G379" s="18">
        <v>4</v>
      </c>
      <c r="H379" s="18">
        <v>2</v>
      </c>
      <c r="I379" s="18">
        <v>2</v>
      </c>
      <c r="J379" s="18">
        <v>27.91</v>
      </c>
      <c r="K379" s="18">
        <v>1</v>
      </c>
      <c r="L379" s="40">
        <v>2.19</v>
      </c>
      <c r="M379" s="17">
        <v>-3.64</v>
      </c>
      <c r="N379" s="17">
        <v>3.4950000000000001</v>
      </c>
      <c r="O379" s="18" t="s">
        <v>644</v>
      </c>
      <c r="P379" s="14"/>
      <c r="Q379" s="14"/>
      <c r="R379" s="14"/>
      <c r="S379" s="14"/>
      <c r="T379" s="14"/>
      <c r="U379" s="14"/>
      <c r="V379" s="14"/>
      <c r="W379" s="14"/>
      <c r="X379" s="14"/>
      <c r="Y379" s="14"/>
      <c r="Z379" s="14"/>
      <c r="AB379" s="49"/>
    </row>
    <row r="380" spans="1:28" x14ac:dyDescent="0.25">
      <c r="A380" s="46" t="str">
        <f>HYPERLINK("Structures\MMV666123.png","MMV666123")</f>
        <v>MMV666123</v>
      </c>
      <c r="B380" s="45" t="s">
        <v>997</v>
      </c>
      <c r="C380" s="42" t="s">
        <v>998</v>
      </c>
      <c r="D380" s="18" t="s">
        <v>999</v>
      </c>
      <c r="E380" s="18">
        <v>411.94799999999998</v>
      </c>
      <c r="F380" s="15">
        <v>0.34</v>
      </c>
      <c r="G380" s="18">
        <v>4</v>
      </c>
      <c r="H380" s="18">
        <v>2</v>
      </c>
      <c r="I380" s="18">
        <v>1</v>
      </c>
      <c r="J380" s="18">
        <v>46.92</v>
      </c>
      <c r="K380" s="18">
        <v>0</v>
      </c>
      <c r="L380" s="40">
        <v>5.78</v>
      </c>
      <c r="M380" s="17">
        <v>-5.25</v>
      </c>
      <c r="N380" s="17">
        <v>5.3449999999999998</v>
      </c>
      <c r="O380" s="18" t="s">
        <v>996</v>
      </c>
      <c r="P380" s="14"/>
      <c r="Q380" s="14"/>
      <c r="R380" s="14"/>
      <c r="S380" s="14"/>
      <c r="T380" s="14"/>
      <c r="U380" s="14"/>
      <c r="V380" s="14"/>
      <c r="W380" s="14"/>
      <c r="X380" s="14"/>
      <c r="Y380" s="14"/>
      <c r="Z380" s="14"/>
      <c r="AB380" s="49"/>
    </row>
    <row r="381" spans="1:28" x14ac:dyDescent="0.25">
      <c r="A381" s="46" t="str">
        <f>HYPERLINK("Structures\MMV666124.png","MMV666124")</f>
        <v>MMV666124</v>
      </c>
      <c r="B381" s="45" t="s">
        <v>1037</v>
      </c>
      <c r="C381" s="42" t="s">
        <v>1038</v>
      </c>
      <c r="D381" s="18" t="s">
        <v>1039</v>
      </c>
      <c r="E381" s="18">
        <v>403.90600000000001</v>
      </c>
      <c r="F381" s="15">
        <v>0.42499999999999999</v>
      </c>
      <c r="G381" s="18">
        <v>6</v>
      </c>
      <c r="H381" s="18">
        <v>4</v>
      </c>
      <c r="I381" s="18">
        <v>1</v>
      </c>
      <c r="J381" s="18">
        <v>71.95</v>
      </c>
      <c r="K381" s="18">
        <v>0</v>
      </c>
      <c r="L381" s="40">
        <v>4.59</v>
      </c>
      <c r="M381" s="17">
        <v>-5.39</v>
      </c>
      <c r="N381" s="17">
        <v>4.42</v>
      </c>
      <c r="O381" s="18" t="s">
        <v>1036</v>
      </c>
      <c r="P381" s="14"/>
      <c r="Q381" s="14"/>
      <c r="R381" s="14"/>
      <c r="S381" s="14"/>
      <c r="T381" s="14"/>
      <c r="U381" s="14"/>
      <c r="V381" s="14"/>
      <c r="W381" s="14"/>
      <c r="X381" s="14"/>
      <c r="Y381" s="14"/>
      <c r="Z381" s="14"/>
      <c r="AB381" s="49"/>
    </row>
    <row r="382" spans="1:28" x14ac:dyDescent="0.25">
      <c r="A382" s="46" t="str">
        <f>HYPERLINK("Structures\MMV666125.png","MMV666125")</f>
        <v>MMV666125</v>
      </c>
      <c r="B382" s="45" t="s">
        <v>1089</v>
      </c>
      <c r="C382" s="42" t="s">
        <v>1090</v>
      </c>
      <c r="D382" s="18" t="s">
        <v>1091</v>
      </c>
      <c r="E382" s="18">
        <v>335.31020000000001</v>
      </c>
      <c r="F382" s="15">
        <v>0.31578947368421051</v>
      </c>
      <c r="G382" s="18">
        <v>4</v>
      </c>
      <c r="H382" s="18">
        <v>5</v>
      </c>
      <c r="I382" s="18">
        <v>0</v>
      </c>
      <c r="J382" s="18">
        <v>94.35</v>
      </c>
      <c r="K382" s="18">
        <v>0</v>
      </c>
      <c r="L382" s="40">
        <v>3.02</v>
      </c>
      <c r="M382" s="17">
        <v>-5.16</v>
      </c>
      <c r="N382" s="17">
        <v>3.2199999999999998</v>
      </c>
      <c r="O382" s="18" t="s">
        <v>1088</v>
      </c>
      <c r="P382" s="14"/>
      <c r="Q382" s="14"/>
      <c r="R382" s="14"/>
      <c r="S382" s="14"/>
      <c r="T382" s="14"/>
      <c r="U382" s="14"/>
      <c r="V382" s="14"/>
      <c r="W382" s="14"/>
      <c r="X382" s="14"/>
      <c r="Y382" s="14"/>
      <c r="Z382" s="14"/>
      <c r="AB382" s="49"/>
    </row>
    <row r="383" spans="1:28" x14ac:dyDescent="0.25">
      <c r="A383" s="46" t="str">
        <f>HYPERLINK("Structures\MMV666596.png","MMV666596")</f>
        <v>MMV666596</v>
      </c>
      <c r="B383" s="45" t="s">
        <v>137</v>
      </c>
      <c r="C383" s="42" t="s">
        <v>138</v>
      </c>
      <c r="D383" s="16" t="s">
        <v>139</v>
      </c>
      <c r="E383" s="18">
        <v>468.09699999999998</v>
      </c>
      <c r="F383" s="15">
        <v>0.18181818181818182</v>
      </c>
      <c r="G383" s="16">
        <v>4</v>
      </c>
      <c r="H383" s="16">
        <v>3</v>
      </c>
      <c r="I383" s="16">
        <v>0</v>
      </c>
      <c r="J383" s="16">
        <v>27.96</v>
      </c>
      <c r="K383" s="16">
        <v>0</v>
      </c>
      <c r="L383" s="41">
        <v>9.2100000000000009</v>
      </c>
      <c r="M383" s="17">
        <v>-6.98</v>
      </c>
      <c r="N383" s="17">
        <v>7.6199999999999992</v>
      </c>
      <c r="O383" s="18" t="s">
        <v>136</v>
      </c>
      <c r="P383" s="14"/>
      <c r="Q383" s="14"/>
      <c r="R383" s="14"/>
      <c r="S383" s="14"/>
      <c r="T383" s="14"/>
      <c r="U383" s="14"/>
      <c r="V383" s="14"/>
      <c r="W383" s="14"/>
      <c r="X383" s="14"/>
      <c r="Y383" s="14"/>
      <c r="Z383" s="14"/>
      <c r="AB383" s="49"/>
    </row>
    <row r="384" spans="1:28" x14ac:dyDescent="0.25">
      <c r="A384" s="46" t="str">
        <f>HYPERLINK("Structures\MMV666597.png","MMV666597")</f>
        <v>MMV666597</v>
      </c>
      <c r="B384" s="45" t="s">
        <v>1254</v>
      </c>
      <c r="C384" s="42" t="s">
        <v>1255</v>
      </c>
      <c r="D384" s="18" t="s">
        <v>1256</v>
      </c>
      <c r="E384" s="18">
        <v>451.55950000000001</v>
      </c>
      <c r="F384" s="15">
        <v>0.3968253968253968</v>
      </c>
      <c r="G384" s="18">
        <v>7</v>
      </c>
      <c r="H384" s="18">
        <v>3</v>
      </c>
      <c r="I384" s="18">
        <v>2</v>
      </c>
      <c r="J384" s="18">
        <v>70.5</v>
      </c>
      <c r="K384" s="18">
        <v>0</v>
      </c>
      <c r="L384" s="40">
        <v>8.1300000000000008</v>
      </c>
      <c r="M384" s="17">
        <v>-6.28</v>
      </c>
      <c r="N384" s="17">
        <v>7.57</v>
      </c>
      <c r="O384" s="18" t="s">
        <v>1253</v>
      </c>
      <c r="P384" s="14"/>
      <c r="Q384" s="14"/>
      <c r="R384" s="14"/>
      <c r="S384" s="14"/>
      <c r="T384" s="14"/>
      <c r="U384" s="14"/>
      <c r="V384" s="14"/>
      <c r="W384" s="14"/>
      <c r="X384" s="14"/>
      <c r="Y384" s="14"/>
      <c r="Z384" s="14"/>
      <c r="AB384" s="49"/>
    </row>
    <row r="385" spans="1:28" x14ac:dyDescent="0.25">
      <c r="A385" s="46" t="str">
        <f>HYPERLINK("Structures\MMV666599.png","MMV666599")</f>
        <v>MMV666599</v>
      </c>
      <c r="B385" s="45" t="s">
        <v>954</v>
      </c>
      <c r="C385" s="42" t="s">
        <v>955</v>
      </c>
      <c r="D385" s="18" t="s">
        <v>956</v>
      </c>
      <c r="E385" s="18">
        <v>328.16</v>
      </c>
      <c r="F385" s="15">
        <v>0.53333333333333333</v>
      </c>
      <c r="G385" s="18">
        <v>2</v>
      </c>
      <c r="H385" s="18">
        <v>2</v>
      </c>
      <c r="I385" s="18">
        <v>0</v>
      </c>
      <c r="J385" s="18">
        <v>38.659999999999997</v>
      </c>
      <c r="K385" s="18">
        <v>0</v>
      </c>
      <c r="L385" s="40">
        <v>3.96</v>
      </c>
      <c r="M385" s="17">
        <v>-5.42</v>
      </c>
      <c r="N385" s="17">
        <v>3.81</v>
      </c>
      <c r="O385" s="18" t="s">
        <v>953</v>
      </c>
      <c r="P385" s="14"/>
      <c r="Q385" s="14"/>
      <c r="R385" s="14"/>
      <c r="S385" s="14"/>
      <c r="T385" s="14"/>
      <c r="U385" s="14"/>
      <c r="V385" s="14"/>
      <c r="W385" s="14"/>
      <c r="X385" s="14"/>
      <c r="Y385" s="14"/>
      <c r="Z385" s="14"/>
      <c r="AB385" s="49"/>
    </row>
    <row r="386" spans="1:28" x14ac:dyDescent="0.25">
      <c r="A386" s="46" t="str">
        <f>HYPERLINK("Structures\MMV666600.png","MMV666600")</f>
        <v>MMV666600</v>
      </c>
      <c r="B386" s="45" t="s">
        <v>181</v>
      </c>
      <c r="C386" s="42" t="s">
        <v>182</v>
      </c>
      <c r="D386" s="16" t="s">
        <v>183</v>
      </c>
      <c r="E386" s="18">
        <v>459.92099999999999</v>
      </c>
      <c r="F386" s="15">
        <v>0.38181818181818183</v>
      </c>
      <c r="G386" s="16">
        <v>8</v>
      </c>
      <c r="H386" s="16">
        <v>2</v>
      </c>
      <c r="I386" s="16">
        <v>0</v>
      </c>
      <c r="J386" s="16">
        <v>57.53</v>
      </c>
      <c r="K386" s="16">
        <v>0</v>
      </c>
      <c r="L386" s="41">
        <v>7.32</v>
      </c>
      <c r="M386" s="17">
        <v>-6.38</v>
      </c>
      <c r="N386" s="17">
        <v>6.5449999999999999</v>
      </c>
      <c r="O386" s="18" t="s">
        <v>180</v>
      </c>
      <c r="P386" s="14"/>
      <c r="Q386" s="14"/>
      <c r="R386" s="14"/>
      <c r="S386" s="14"/>
      <c r="T386" s="14"/>
      <c r="U386" s="14"/>
      <c r="V386" s="14"/>
      <c r="W386" s="14"/>
      <c r="X386" s="14"/>
      <c r="Y386" s="14"/>
      <c r="Z386" s="14"/>
      <c r="AB386" s="49"/>
    </row>
    <row r="387" spans="1:28" x14ac:dyDescent="0.25">
      <c r="A387" s="46" t="str">
        <f>HYPERLINK("Structures\MMV666601.png","MMV666601")</f>
        <v>MMV666601</v>
      </c>
      <c r="B387" s="45" t="s">
        <v>25</v>
      </c>
      <c r="C387" s="42" t="s">
        <v>26</v>
      </c>
      <c r="D387" s="16" t="s">
        <v>27</v>
      </c>
      <c r="E387" s="18">
        <v>637.72</v>
      </c>
      <c r="F387" s="15">
        <v>0.35897435897435898</v>
      </c>
      <c r="G387" s="16">
        <v>9</v>
      </c>
      <c r="H387" s="16">
        <v>5</v>
      </c>
      <c r="I387" s="16">
        <v>0</v>
      </c>
      <c r="J387" s="16">
        <v>82.36</v>
      </c>
      <c r="K387" s="16">
        <v>0</v>
      </c>
      <c r="L387" s="41">
        <v>7.29</v>
      </c>
      <c r="M387" s="17">
        <v>-6.09</v>
      </c>
      <c r="N387" s="17">
        <v>6.54</v>
      </c>
      <c r="O387" s="18" t="s">
        <v>24</v>
      </c>
      <c r="P387" s="14"/>
      <c r="Q387" s="14"/>
      <c r="R387" s="14"/>
      <c r="S387" s="14"/>
      <c r="T387" s="14"/>
      <c r="U387" s="14"/>
      <c r="V387" s="14"/>
      <c r="W387" s="14"/>
      <c r="X387" s="14"/>
      <c r="Y387" s="14"/>
      <c r="Z387" s="14"/>
      <c r="AB387" s="49"/>
    </row>
    <row r="388" spans="1:28" x14ac:dyDescent="0.25">
      <c r="A388" s="46" t="str">
        <f>HYPERLINK("Structures\MMV666604.png","MMV666604")</f>
        <v>MMV666604</v>
      </c>
      <c r="B388" s="45" t="s">
        <v>1145</v>
      </c>
      <c r="C388" s="42" t="s">
        <v>1146</v>
      </c>
      <c r="D388" s="18" t="s">
        <v>1147</v>
      </c>
      <c r="E388" s="18">
        <v>500.56599999999997</v>
      </c>
      <c r="F388" s="15">
        <v>0.35</v>
      </c>
      <c r="G388" s="18">
        <v>6</v>
      </c>
      <c r="H388" s="18">
        <v>5</v>
      </c>
      <c r="I388" s="18">
        <v>1</v>
      </c>
      <c r="J388" s="18">
        <v>88.43</v>
      </c>
      <c r="K388" s="18">
        <v>0</v>
      </c>
      <c r="L388" s="40">
        <v>5.26</v>
      </c>
      <c r="M388" s="17">
        <v>-5.31</v>
      </c>
      <c r="N388" s="17">
        <v>5.35</v>
      </c>
      <c r="O388" s="18" t="s">
        <v>1144</v>
      </c>
      <c r="P388" s="14"/>
      <c r="Q388" s="14"/>
      <c r="R388" s="14"/>
      <c r="S388" s="14"/>
      <c r="T388" s="14"/>
      <c r="U388" s="14"/>
      <c r="V388" s="14"/>
      <c r="W388" s="14"/>
      <c r="X388" s="14"/>
      <c r="Y388" s="14"/>
      <c r="Z388" s="14"/>
      <c r="AB388" s="49"/>
    </row>
    <row r="389" spans="1:28" x14ac:dyDescent="0.25">
      <c r="A389" s="46" t="str">
        <f>HYPERLINK("Structures\MMV666607.png","MMV666607")</f>
        <v>MMV666607</v>
      </c>
      <c r="B389" s="45" t="s">
        <v>109</v>
      </c>
      <c r="C389" s="42" t="s">
        <v>110</v>
      </c>
      <c r="D389" s="16" t="s">
        <v>111</v>
      </c>
      <c r="E389" s="18">
        <v>281.26940000000002</v>
      </c>
      <c r="F389" s="15">
        <v>0.46875</v>
      </c>
      <c r="G389" s="16">
        <v>4</v>
      </c>
      <c r="H389" s="16">
        <v>5</v>
      </c>
      <c r="I389" s="16">
        <v>2</v>
      </c>
      <c r="J389" s="16">
        <v>96.21</v>
      </c>
      <c r="K389" s="16">
        <v>0</v>
      </c>
      <c r="L389" s="41">
        <v>3.92</v>
      </c>
      <c r="M389" s="17">
        <v>-4.1500000000000004</v>
      </c>
      <c r="N389" s="17">
        <v>3.5</v>
      </c>
      <c r="O389" s="18" t="s">
        <v>108</v>
      </c>
      <c r="P389" s="14"/>
      <c r="Q389" s="14"/>
      <c r="R389" s="14"/>
      <c r="S389" s="14"/>
      <c r="T389" s="14"/>
      <c r="U389" s="14"/>
      <c r="V389" s="14"/>
      <c r="W389" s="14"/>
      <c r="X389" s="14"/>
      <c r="Y389" s="14"/>
      <c r="Z389" s="14"/>
      <c r="AB389" s="49"/>
    </row>
    <row r="390" spans="1:28" x14ac:dyDescent="0.25">
      <c r="A390" s="46" t="str">
        <f>HYPERLINK("Structures\MMV666686.png","MMV666686")</f>
        <v>MMV666686</v>
      </c>
      <c r="B390" s="45" t="s">
        <v>1377</v>
      </c>
      <c r="C390" s="42" t="s">
        <v>1378</v>
      </c>
      <c r="D390" s="18" t="s">
        <v>1379</v>
      </c>
      <c r="E390" s="18">
        <v>334.36849999999998</v>
      </c>
      <c r="F390" s="15">
        <v>0.37209302325581395</v>
      </c>
      <c r="G390" s="18">
        <v>6</v>
      </c>
      <c r="H390" s="18">
        <v>4</v>
      </c>
      <c r="I390" s="18">
        <v>1</v>
      </c>
      <c r="J390" s="18">
        <v>73.91</v>
      </c>
      <c r="K390" s="18">
        <v>0</v>
      </c>
      <c r="L390" s="40">
        <v>3.91</v>
      </c>
      <c r="M390" s="17">
        <v>-5.46</v>
      </c>
      <c r="N390" s="17">
        <v>3.9699999999999998</v>
      </c>
      <c r="O390" s="18" t="s">
        <v>1376</v>
      </c>
      <c r="P390" s="14"/>
      <c r="Q390" s="14"/>
      <c r="R390" s="14"/>
      <c r="S390" s="14"/>
      <c r="T390" s="14"/>
      <c r="U390" s="14"/>
      <c r="V390" s="14"/>
      <c r="W390" s="14"/>
      <c r="X390" s="14"/>
      <c r="Y390" s="14"/>
      <c r="Z390" s="14"/>
      <c r="AB390" s="49"/>
    </row>
    <row r="391" spans="1:28" x14ac:dyDescent="0.25">
      <c r="A391" s="46" t="str">
        <f>HYPERLINK("Structures\MMV666687.png","MMV666687")</f>
        <v>MMV666687</v>
      </c>
      <c r="B391" s="45" t="s">
        <v>1536</v>
      </c>
      <c r="C391" s="42" t="s">
        <v>1537</v>
      </c>
      <c r="D391" s="18" t="s">
        <v>1538</v>
      </c>
      <c r="E391" s="18">
        <v>394.4205</v>
      </c>
      <c r="F391" s="15">
        <v>0.31372549019607843</v>
      </c>
      <c r="G391" s="18">
        <v>8</v>
      </c>
      <c r="H391" s="18">
        <v>6</v>
      </c>
      <c r="I391" s="18">
        <v>1</v>
      </c>
      <c r="J391" s="18">
        <v>92.37</v>
      </c>
      <c r="K391" s="18">
        <v>0</v>
      </c>
      <c r="L391" s="40">
        <v>3.59</v>
      </c>
      <c r="M391" s="17">
        <v>-5.62</v>
      </c>
      <c r="N391" s="17">
        <v>3.9899999999999998</v>
      </c>
      <c r="O391" s="18" t="s">
        <v>1535</v>
      </c>
      <c r="P391" s="14"/>
      <c r="Q391" s="14"/>
      <c r="R391" s="14"/>
      <c r="S391" s="14"/>
      <c r="T391" s="14"/>
      <c r="U391" s="14"/>
      <c r="V391" s="14"/>
      <c r="W391" s="14"/>
      <c r="X391" s="14"/>
      <c r="Y391" s="14"/>
      <c r="Z391" s="14"/>
      <c r="AB391" s="49"/>
    </row>
    <row r="392" spans="1:28" x14ac:dyDescent="0.25">
      <c r="A392" s="46" t="str">
        <f>HYPERLINK("Structures\MMV666688.png","MMV666688")</f>
        <v>MMV666688</v>
      </c>
      <c r="B392" s="45" t="s">
        <v>45</v>
      </c>
      <c r="C392" s="42" t="s">
        <v>46</v>
      </c>
      <c r="D392" s="16" t="s">
        <v>47</v>
      </c>
      <c r="E392" s="18">
        <v>476.03300000000002</v>
      </c>
      <c r="F392" s="15">
        <v>0.28813559322033899</v>
      </c>
      <c r="G392" s="16">
        <v>4</v>
      </c>
      <c r="H392" s="16">
        <v>2</v>
      </c>
      <c r="I392" s="16">
        <v>0</v>
      </c>
      <c r="J392" s="16">
        <v>37.6</v>
      </c>
      <c r="K392" s="16">
        <v>0</v>
      </c>
      <c r="L392" s="41">
        <v>7.45</v>
      </c>
      <c r="M392" s="17">
        <v>-5.22</v>
      </c>
      <c r="N392" s="17">
        <v>7.0399999999999991</v>
      </c>
      <c r="O392" s="18" t="s">
        <v>44</v>
      </c>
      <c r="P392" s="14"/>
      <c r="Q392" s="14"/>
      <c r="R392" s="14"/>
      <c r="S392" s="14"/>
      <c r="T392" s="14"/>
      <c r="U392" s="14"/>
      <c r="V392" s="14"/>
      <c r="W392" s="14"/>
      <c r="X392" s="14"/>
      <c r="Y392" s="14"/>
      <c r="Z392" s="14"/>
      <c r="AB392" s="49"/>
    </row>
    <row r="393" spans="1:28" x14ac:dyDescent="0.25">
      <c r="A393" s="46" t="str">
        <f>HYPERLINK("Structures\MMV666689.png","MMV666689")</f>
        <v>MMV666689</v>
      </c>
      <c r="B393" s="45" t="s">
        <v>1584</v>
      </c>
      <c r="C393" s="42" t="s">
        <v>1585</v>
      </c>
      <c r="D393" s="18" t="s">
        <v>1586</v>
      </c>
      <c r="E393" s="18">
        <v>472.45609999999999</v>
      </c>
      <c r="F393" s="15">
        <v>0.43636363636363634</v>
      </c>
      <c r="G393" s="18">
        <v>9</v>
      </c>
      <c r="H393" s="18">
        <v>11</v>
      </c>
      <c r="I393" s="18">
        <v>4</v>
      </c>
      <c r="J393" s="18">
        <v>159.72</v>
      </c>
      <c r="K393" s="18">
        <v>0</v>
      </c>
      <c r="L393" s="40">
        <v>6.29</v>
      </c>
      <c r="M393" s="17">
        <v>-4.45</v>
      </c>
      <c r="N393" s="17">
        <v>5.2450000000000001</v>
      </c>
      <c r="O393" s="18" t="s">
        <v>1583</v>
      </c>
      <c r="P393" s="14"/>
      <c r="Q393" s="14"/>
      <c r="R393" s="14"/>
      <c r="S393" s="14"/>
      <c r="T393" s="14"/>
      <c r="U393" s="14"/>
      <c r="V393" s="14"/>
      <c r="W393" s="14"/>
      <c r="X393" s="14"/>
      <c r="Y393" s="14"/>
      <c r="Z393" s="14"/>
      <c r="AB393" s="49"/>
    </row>
    <row r="394" spans="1:28" x14ac:dyDescent="0.25">
      <c r="A394" s="46" t="str">
        <f>HYPERLINK("Structures\MMV666691.png","MMV666691")</f>
        <v>MMV666691</v>
      </c>
      <c r="B394" s="45" t="s">
        <v>161</v>
      </c>
      <c r="C394" s="42" t="s">
        <v>162</v>
      </c>
      <c r="D394" s="16" t="s">
        <v>163</v>
      </c>
      <c r="E394" s="18">
        <v>340.39600000000002</v>
      </c>
      <c r="F394" s="15">
        <v>0.3</v>
      </c>
      <c r="G394" s="16">
        <v>4</v>
      </c>
      <c r="H394" s="16">
        <v>4</v>
      </c>
      <c r="I394" s="16">
        <v>1</v>
      </c>
      <c r="J394" s="16">
        <v>62.62</v>
      </c>
      <c r="K394" s="16">
        <v>0</v>
      </c>
      <c r="L394" s="41">
        <v>3.43</v>
      </c>
      <c r="M394" s="17">
        <v>-4.41</v>
      </c>
      <c r="N394" s="17">
        <v>3.45</v>
      </c>
      <c r="O394" s="18" t="s">
        <v>160</v>
      </c>
      <c r="P394" s="14"/>
      <c r="Q394" s="14"/>
      <c r="R394" s="14"/>
      <c r="S394" s="14"/>
      <c r="T394" s="14"/>
      <c r="U394" s="14"/>
      <c r="V394" s="14"/>
      <c r="W394" s="14"/>
      <c r="X394" s="14"/>
      <c r="Y394" s="14"/>
      <c r="Z394" s="14"/>
      <c r="AB394" s="49"/>
    </row>
    <row r="395" spans="1:28" x14ac:dyDescent="0.25">
      <c r="A395" s="46" t="str">
        <f>HYPERLINK("Structures\MMV666692.png","MMV666692")</f>
        <v>MMV666692</v>
      </c>
      <c r="B395" s="45" t="s">
        <v>1345</v>
      </c>
      <c r="C395" s="42" t="s">
        <v>1346</v>
      </c>
      <c r="D395" s="18" t="s">
        <v>1347</v>
      </c>
      <c r="E395" s="18">
        <v>431.54700000000003</v>
      </c>
      <c r="F395" s="15">
        <v>0.375</v>
      </c>
      <c r="G395" s="18">
        <v>8</v>
      </c>
      <c r="H395" s="18">
        <v>3</v>
      </c>
      <c r="I395" s="18">
        <v>1</v>
      </c>
      <c r="J395" s="18">
        <v>59.42</v>
      </c>
      <c r="K395" s="18">
        <v>0</v>
      </c>
      <c r="L395" s="40">
        <v>7.4</v>
      </c>
      <c r="M395" s="17">
        <v>-6.15</v>
      </c>
      <c r="N395" s="17">
        <v>7.3250000000000002</v>
      </c>
      <c r="O395" s="18" t="s">
        <v>1344</v>
      </c>
      <c r="P395" s="14"/>
      <c r="Q395" s="14"/>
      <c r="R395" s="14"/>
      <c r="S395" s="14"/>
      <c r="T395" s="14"/>
      <c r="U395" s="14"/>
      <c r="V395" s="14"/>
      <c r="W395" s="14"/>
      <c r="X395" s="14"/>
      <c r="Y395" s="14"/>
      <c r="Z395" s="14"/>
      <c r="AB395" s="49"/>
    </row>
    <row r="396" spans="1:28" x14ac:dyDescent="0.25">
      <c r="A396" s="46" t="str">
        <f>HYPERLINK("Structures\MMV666693.png","MMV666693")</f>
        <v>MMV666693</v>
      </c>
      <c r="B396" s="45" t="s">
        <v>277</v>
      </c>
      <c r="C396" s="42" t="s">
        <v>278</v>
      </c>
      <c r="D396" s="16" t="s">
        <v>279</v>
      </c>
      <c r="E396" s="18">
        <v>309.31599999999997</v>
      </c>
      <c r="F396" s="15">
        <v>0.42105263157894735</v>
      </c>
      <c r="G396" s="16">
        <v>4</v>
      </c>
      <c r="H396" s="16">
        <v>4</v>
      </c>
      <c r="I396" s="16">
        <v>0</v>
      </c>
      <c r="J396" s="16">
        <v>57.12</v>
      </c>
      <c r="K396" s="16">
        <v>0</v>
      </c>
      <c r="L396" s="41">
        <v>2.87</v>
      </c>
      <c r="M396" s="17">
        <v>-5.15</v>
      </c>
      <c r="N396" s="17">
        <v>3.35</v>
      </c>
      <c r="O396" s="18" t="s">
        <v>276</v>
      </c>
      <c r="P396" s="14"/>
      <c r="Q396" s="14"/>
      <c r="R396" s="14"/>
      <c r="S396" s="14"/>
      <c r="T396" s="14"/>
      <c r="U396" s="14"/>
      <c r="V396" s="14"/>
      <c r="W396" s="14"/>
      <c r="X396" s="14"/>
      <c r="Y396" s="14"/>
      <c r="Z396" s="14"/>
      <c r="AB396" s="49"/>
    </row>
    <row r="397" spans="1:28" x14ac:dyDescent="0.25">
      <c r="A397" s="46" t="str">
        <f>HYPERLINK("Structures\MMV667486.png","MMV667486")</f>
        <v>MMV667486</v>
      </c>
      <c r="B397" s="45" t="s">
        <v>1445</v>
      </c>
      <c r="C397" s="42" t="s">
        <v>1446</v>
      </c>
      <c r="D397" s="18" t="s">
        <v>1447</v>
      </c>
      <c r="E397" s="18">
        <v>261.3229</v>
      </c>
      <c r="F397" s="15">
        <v>0.15789473684210525</v>
      </c>
      <c r="G397" s="18">
        <v>3</v>
      </c>
      <c r="H397" s="18">
        <v>5</v>
      </c>
      <c r="I397" s="18">
        <v>3</v>
      </c>
      <c r="J397" s="18">
        <v>90.84</v>
      </c>
      <c r="K397" s="18">
        <v>1</v>
      </c>
      <c r="L397" s="40">
        <v>-0.15</v>
      </c>
      <c r="M397" s="17">
        <v>-2.97</v>
      </c>
      <c r="N397" s="17">
        <v>0.90500000000000003</v>
      </c>
      <c r="O397" s="18" t="s">
        <v>1444</v>
      </c>
      <c r="P397" s="14"/>
      <c r="Q397" s="14"/>
      <c r="R397" s="14"/>
      <c r="S397" s="14"/>
      <c r="T397" s="14"/>
      <c r="U397" s="14"/>
      <c r="V397" s="14"/>
      <c r="W397" s="14"/>
      <c r="X397" s="14"/>
      <c r="Y397" s="14"/>
      <c r="Z397" s="14"/>
      <c r="AB397" s="49"/>
    </row>
    <row r="398" spans="1:28" x14ac:dyDescent="0.25">
      <c r="A398" s="46" t="str">
        <f>HYPERLINK("Structures\MMV667487.png","MMV667487")</f>
        <v>MMV667487</v>
      </c>
      <c r="B398" s="45" t="s">
        <v>888</v>
      </c>
      <c r="C398" s="42" t="s">
        <v>889</v>
      </c>
      <c r="D398" s="18" t="s">
        <v>890</v>
      </c>
      <c r="E398" s="18">
        <v>260.3381</v>
      </c>
      <c r="F398" s="15">
        <v>0.15384615384615385</v>
      </c>
      <c r="G398" s="18">
        <v>2</v>
      </c>
      <c r="H398" s="18">
        <v>5</v>
      </c>
      <c r="I398" s="18">
        <v>3</v>
      </c>
      <c r="J398" s="18">
        <v>84.85</v>
      </c>
      <c r="K398" s="18">
        <v>1</v>
      </c>
      <c r="L398" s="40">
        <v>-0.56999999999999995</v>
      </c>
      <c r="M398" s="17">
        <v>-2.64</v>
      </c>
      <c r="N398" s="17">
        <v>0.92500000000000004</v>
      </c>
      <c r="O398" s="18" t="s">
        <v>887</v>
      </c>
      <c r="P398" s="14"/>
      <c r="Q398" s="14"/>
      <c r="R398" s="14"/>
      <c r="S398" s="14"/>
      <c r="T398" s="14"/>
      <c r="U398" s="14"/>
      <c r="V398" s="14"/>
      <c r="W398" s="14"/>
      <c r="X398" s="14"/>
      <c r="Y398" s="14"/>
      <c r="Z398" s="14"/>
      <c r="AB398" s="49"/>
    </row>
    <row r="399" spans="1:28" x14ac:dyDescent="0.25">
      <c r="A399" s="46" t="str">
        <f>HYPERLINK("Structures\MMV667488.png","MMV667488")</f>
        <v>MMV667488</v>
      </c>
      <c r="B399" s="45" t="s">
        <v>1449</v>
      </c>
      <c r="C399" s="42" t="s">
        <v>1450</v>
      </c>
      <c r="D399" s="18" t="s">
        <v>1451</v>
      </c>
      <c r="E399" s="18">
        <v>494.5444</v>
      </c>
      <c r="F399" s="15">
        <v>0.41269841269841268</v>
      </c>
      <c r="G399" s="18">
        <v>7</v>
      </c>
      <c r="H399" s="18">
        <v>7</v>
      </c>
      <c r="I399" s="18">
        <v>2</v>
      </c>
      <c r="J399" s="18">
        <v>110.98</v>
      </c>
      <c r="K399" s="18">
        <v>0</v>
      </c>
      <c r="L399" s="40">
        <v>2.19</v>
      </c>
      <c r="M399" s="17">
        <v>-3.96</v>
      </c>
      <c r="N399" s="17">
        <v>2.5350000000000001</v>
      </c>
      <c r="O399" s="18" t="s">
        <v>1448</v>
      </c>
      <c r="P399" s="14"/>
      <c r="Q399" s="14"/>
      <c r="R399" s="14"/>
      <c r="S399" s="14"/>
      <c r="T399" s="14"/>
      <c r="U399" s="14"/>
      <c r="V399" s="14"/>
      <c r="W399" s="14"/>
      <c r="X399" s="14"/>
      <c r="Y399" s="14"/>
      <c r="Z399" s="14"/>
      <c r="AB399" s="49"/>
    </row>
    <row r="400" spans="1:28" x14ac:dyDescent="0.25">
      <c r="A400" s="46" t="str">
        <f>HYPERLINK("Structures\MMV667489.png","MMV667489")</f>
        <v>MMV667489</v>
      </c>
      <c r="B400" s="45" t="s">
        <v>1564</v>
      </c>
      <c r="C400" s="42" t="s">
        <v>1565</v>
      </c>
      <c r="D400" s="18" t="s">
        <v>1566</v>
      </c>
      <c r="E400" s="18">
        <v>389.87400000000002</v>
      </c>
      <c r="F400" s="15">
        <v>0.33333333333333331</v>
      </c>
      <c r="G400" s="18">
        <v>3</v>
      </c>
      <c r="H400" s="18">
        <v>2</v>
      </c>
      <c r="I400" s="18">
        <v>1</v>
      </c>
      <c r="J400" s="18">
        <v>38.33</v>
      </c>
      <c r="K400" s="18">
        <v>0</v>
      </c>
      <c r="L400" s="40">
        <v>5.58</v>
      </c>
      <c r="M400" s="17">
        <v>-7.05</v>
      </c>
      <c r="N400" s="17">
        <v>6.01</v>
      </c>
      <c r="O400" s="18" t="s">
        <v>1563</v>
      </c>
      <c r="P400" s="14"/>
      <c r="Q400" s="14"/>
      <c r="R400" s="14"/>
      <c r="S400" s="14"/>
      <c r="T400" s="14"/>
      <c r="U400" s="14"/>
      <c r="V400" s="14"/>
      <c r="W400" s="14"/>
      <c r="X400" s="14"/>
      <c r="Y400" s="14"/>
      <c r="Z400" s="14"/>
      <c r="AB400" s="49"/>
    </row>
    <row r="401" spans="1:28" x14ac:dyDescent="0.25">
      <c r="A401" s="46" t="str">
        <f>HYPERLINK("Structures\MMV667490.png","MMV667490")</f>
        <v>MMV667490</v>
      </c>
      <c r="B401" s="45" t="s">
        <v>1290</v>
      </c>
      <c r="C401" s="42" t="s">
        <v>1291</v>
      </c>
      <c r="D401" s="18" t="s">
        <v>1292</v>
      </c>
      <c r="E401" s="18">
        <v>493.5564</v>
      </c>
      <c r="F401" s="15">
        <v>0.421875</v>
      </c>
      <c r="G401" s="18">
        <v>7</v>
      </c>
      <c r="H401" s="18">
        <v>7</v>
      </c>
      <c r="I401" s="18">
        <v>1</v>
      </c>
      <c r="J401" s="18">
        <v>84.96</v>
      </c>
      <c r="K401" s="18">
        <v>0</v>
      </c>
      <c r="L401" s="40">
        <v>3.75</v>
      </c>
      <c r="M401" s="17">
        <v>-4.33</v>
      </c>
      <c r="N401" s="17">
        <v>4.12</v>
      </c>
      <c r="O401" s="18" t="s">
        <v>1289</v>
      </c>
      <c r="P401" s="14"/>
      <c r="Q401" s="14"/>
      <c r="R401" s="14"/>
      <c r="S401" s="14"/>
      <c r="T401" s="14"/>
      <c r="U401" s="14"/>
      <c r="V401" s="14"/>
      <c r="W401" s="14"/>
      <c r="X401" s="14"/>
      <c r="Y401" s="14"/>
      <c r="Z401" s="14"/>
      <c r="AB401" s="49"/>
    </row>
    <row r="402" spans="1:28" x14ac:dyDescent="0.25">
      <c r="A402" s="46" t="str">
        <f>HYPERLINK("Structures\MMV667491.png","MMV667491")</f>
        <v>MMV667491</v>
      </c>
      <c r="B402" s="45" t="s">
        <v>1329</v>
      </c>
      <c r="C402" s="42" t="s">
        <v>1330</v>
      </c>
      <c r="D402" s="18" t="s">
        <v>1331</v>
      </c>
      <c r="E402" s="18">
        <v>440.53680000000003</v>
      </c>
      <c r="F402" s="15">
        <v>0.36065573770491804</v>
      </c>
      <c r="G402" s="18">
        <v>6</v>
      </c>
      <c r="H402" s="18">
        <v>5</v>
      </c>
      <c r="I402" s="18">
        <v>2</v>
      </c>
      <c r="J402" s="18">
        <v>62.35</v>
      </c>
      <c r="K402" s="18">
        <v>1</v>
      </c>
      <c r="L402" s="40">
        <v>2.39</v>
      </c>
      <c r="M402" s="17">
        <v>-4.6500000000000004</v>
      </c>
      <c r="N402" s="17">
        <v>4.34</v>
      </c>
      <c r="O402" s="18" t="s">
        <v>1328</v>
      </c>
      <c r="P402" s="14"/>
      <c r="Q402" s="14"/>
      <c r="R402" s="14"/>
      <c r="S402" s="14"/>
      <c r="T402" s="14"/>
      <c r="U402" s="14"/>
      <c r="V402" s="14"/>
      <c r="W402" s="14"/>
      <c r="X402" s="14"/>
      <c r="Y402" s="14"/>
      <c r="Z402" s="14"/>
      <c r="AB402" s="49"/>
    </row>
    <row r="403" spans="1:28" x14ac:dyDescent="0.25">
      <c r="Z403" s="14"/>
    </row>
    <row r="404" spans="1:28" x14ac:dyDescent="0.25">
      <c r="B404" s="6"/>
    </row>
    <row r="405" spans="1:28" x14ac:dyDescent="0.25">
      <c r="B405" s="6"/>
    </row>
    <row r="406" spans="1:28" ht="30" x14ac:dyDescent="0.25">
      <c r="B406" s="6"/>
      <c r="Y406" s="10" t="s">
        <v>10</v>
      </c>
    </row>
    <row r="407" spans="1:28" x14ac:dyDescent="0.25">
      <c r="B407" s="6"/>
      <c r="Y407" s="7"/>
    </row>
    <row r="408" spans="1:28" x14ac:dyDescent="0.25">
      <c r="B408" s="6"/>
      <c r="Y408" s="13">
        <v>2</v>
      </c>
      <c r="Z408" s="30" t="s">
        <v>1614</v>
      </c>
    </row>
    <row r="409" spans="1:28" x14ac:dyDescent="0.25">
      <c r="B409" s="6"/>
      <c r="Y409" s="12">
        <v>1</v>
      </c>
      <c r="Z409" s="31" t="s">
        <v>1613</v>
      </c>
    </row>
    <row r="410" spans="1:28" x14ac:dyDescent="0.25">
      <c r="B410" s="6"/>
      <c r="Y410" s="35">
        <v>0</v>
      </c>
      <c r="Z410" s="32" t="s">
        <v>1612</v>
      </c>
    </row>
    <row r="411" spans="1:28" x14ac:dyDescent="0.25">
      <c r="B411" s="6"/>
      <c r="Y411" s="12">
        <v>-1</v>
      </c>
      <c r="Z411" s="31" t="s">
        <v>1615</v>
      </c>
    </row>
    <row r="412" spans="1:28" x14ac:dyDescent="0.25">
      <c r="B412" s="6"/>
      <c r="Y412" s="13">
        <v>-2</v>
      </c>
      <c r="Z412" s="30" t="s">
        <v>1616</v>
      </c>
    </row>
    <row r="413" spans="1:28" x14ac:dyDescent="0.25">
      <c r="B413" s="6"/>
    </row>
    <row r="416" spans="1:28" x14ac:dyDescent="0.25">
      <c r="V416" s="6"/>
      <c r="W416" s="6"/>
      <c r="X416" s="6"/>
      <c r="Y416" s="6"/>
    </row>
  </sheetData>
  <sortState ref="A2:AO401">
    <sortCondition descending="1" ref="AB2"/>
  </sortState>
  <mergeCells count="2">
    <mergeCell ref="A1:N1"/>
    <mergeCell ref="P1:Y1"/>
  </mergeCells>
  <conditionalFormatting sqref="M3:M402">
    <cfRule type="expression" dxfId="0" priority="17">
      <formula>FALSE=ISNUMBER(M3)</formula>
    </cfRule>
  </conditionalFormatting>
  <conditionalFormatting sqref="AA3:AA402">
    <cfRule type="colorScale" priority="13">
      <colorScale>
        <cfvo type="min"/>
        <cfvo type="max"/>
        <color rgb="FFFFFF00"/>
        <color rgb="FF00B050"/>
      </colorScale>
    </cfRule>
  </conditionalFormatting>
  <conditionalFormatting sqref="Z3:Z403">
    <cfRule type="colorScale" priority="12">
      <colorScale>
        <cfvo type="min"/>
        <cfvo type="max"/>
        <color rgb="FFFFFF00"/>
        <color rgb="FF00B050"/>
      </colorScale>
    </cfRule>
  </conditionalFormatting>
  <conditionalFormatting sqref="AB3:AB402">
    <cfRule type="colorScale" priority="9">
      <colorScale>
        <cfvo type="min"/>
        <cfvo type="max"/>
        <color rgb="FFFFFF00"/>
        <color rgb="FF00B050"/>
      </colorScale>
    </cfRule>
  </conditionalFormatting>
  <conditionalFormatting sqref="P3:Y54">
    <cfRule type="colorScale" priority="20">
      <colorScale>
        <cfvo type="min"/>
        <cfvo type="max"/>
        <color rgb="FFFFFF00"/>
        <color rgb="FF00B050"/>
      </colorScale>
    </cfRule>
  </conditionalFormatting>
  <conditionalFormatting sqref="AN42:AN54">
    <cfRule type="colorScale" priority="5">
      <colorScale>
        <cfvo type="min"/>
        <cfvo type="max"/>
        <color rgb="FFFFFF00"/>
        <color rgb="FF00B050"/>
      </colorScale>
    </cfRule>
  </conditionalFormatting>
  <conditionalFormatting sqref="AM42:AM54">
    <cfRule type="colorScale" priority="4">
      <colorScale>
        <cfvo type="min"/>
        <cfvo type="max"/>
        <color rgb="FFFFFF00"/>
        <color rgb="FF00B050"/>
      </colorScale>
    </cfRule>
  </conditionalFormatting>
  <conditionalFormatting sqref="AO42:AO54">
    <cfRule type="colorScale" priority="3">
      <colorScale>
        <cfvo type="min"/>
        <cfvo type="max"/>
        <color rgb="FFFFFF00"/>
        <color rgb="FF00B050"/>
      </colorScale>
    </cfRule>
  </conditionalFormatting>
  <conditionalFormatting sqref="AD42:AL54">
    <cfRule type="colorScale" priority="21">
      <colorScale>
        <cfvo type="min"/>
        <cfvo type="max"/>
        <color rgb="FFFFFF00"/>
        <color rgb="FF00B050"/>
      </colorScale>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W13"/>
  <sheetViews>
    <sheetView workbookViewId="0">
      <selection activeCell="B2" sqref="B2:W13"/>
    </sheetView>
  </sheetViews>
  <sheetFormatPr defaultRowHeight="15" x14ac:dyDescent="0.25"/>
  <sheetData>
    <row r="2" spans="2:23" ht="45" x14ac:dyDescent="0.25">
      <c r="B2" s="7"/>
      <c r="C2" s="7"/>
      <c r="D2" s="8" t="s">
        <v>4</v>
      </c>
    </row>
    <row r="3" spans="2:23" x14ac:dyDescent="0.25">
      <c r="B3" s="7" t="s">
        <v>1599</v>
      </c>
      <c r="C3" s="7" t="s">
        <v>1600</v>
      </c>
      <c r="D3" s="7">
        <v>312.34651646706612</v>
      </c>
    </row>
    <row r="4" spans="2:23" ht="75" x14ac:dyDescent="0.25">
      <c r="B4" s="7"/>
      <c r="C4" s="7" t="s">
        <v>1601</v>
      </c>
      <c r="D4" s="7">
        <v>90.640365164715718</v>
      </c>
      <c r="E4" s="9" t="s">
        <v>5</v>
      </c>
      <c r="F4" s="10" t="s">
        <v>6</v>
      </c>
      <c r="G4" s="10" t="s">
        <v>7</v>
      </c>
      <c r="H4" s="10" t="s">
        <v>8</v>
      </c>
      <c r="I4" s="10" t="s">
        <v>9</v>
      </c>
      <c r="J4" s="10" t="s">
        <v>10</v>
      </c>
      <c r="K4" s="11" t="s">
        <v>1608</v>
      </c>
      <c r="L4" s="10" t="s">
        <v>1609</v>
      </c>
      <c r="M4" s="10" t="s">
        <v>1610</v>
      </c>
      <c r="N4" s="7"/>
      <c r="O4" s="8" t="s">
        <v>4</v>
      </c>
      <c r="P4" s="9" t="s">
        <v>5</v>
      </c>
      <c r="Q4" s="10" t="s">
        <v>9</v>
      </c>
      <c r="R4" s="11" t="s">
        <v>1608</v>
      </c>
      <c r="S4" s="10" t="s">
        <v>1609</v>
      </c>
      <c r="T4" s="27" t="s">
        <v>1610</v>
      </c>
      <c r="U4" s="24" t="s">
        <v>6</v>
      </c>
      <c r="V4" s="10" t="s">
        <v>7</v>
      </c>
      <c r="W4" s="10" t="s">
        <v>8</v>
      </c>
    </row>
    <row r="5" spans="2:23" x14ac:dyDescent="0.25">
      <c r="C5" s="23" t="s">
        <v>1602</v>
      </c>
      <c r="D5">
        <v>648.49908924414706</v>
      </c>
      <c r="E5" s="21">
        <v>0.39971342886131023</v>
      </c>
      <c r="F5" s="7">
        <v>4.5958083832335328</v>
      </c>
      <c r="G5" s="7">
        <v>4.11377245508982</v>
      </c>
      <c r="H5" s="7">
        <v>0.58383233532934131</v>
      </c>
      <c r="I5" s="7">
        <v>71.326796407185654</v>
      </c>
      <c r="J5" s="7">
        <v>-0.33532934131736525</v>
      </c>
      <c r="K5" s="7">
        <v>2.1310479041916155</v>
      </c>
      <c r="L5" s="7">
        <v>-3.8139221556886231</v>
      </c>
      <c r="M5" s="7">
        <v>2.8646407185628742</v>
      </c>
      <c r="N5" s="7" t="s">
        <v>1600</v>
      </c>
      <c r="O5" s="7">
        <v>317.3</v>
      </c>
      <c r="P5" s="21">
        <v>0.25</v>
      </c>
      <c r="Q5" s="7">
        <v>72</v>
      </c>
      <c r="R5" s="7">
        <v>2.2000000000000002</v>
      </c>
      <c r="S5" s="7">
        <v>-3.9</v>
      </c>
      <c r="T5" s="28">
        <v>2.8646407185628742</v>
      </c>
      <c r="U5" s="25"/>
      <c r="V5" s="7"/>
      <c r="W5" s="7"/>
    </row>
    <row r="6" spans="2:23" x14ac:dyDescent="0.25">
      <c r="C6" s="20" t="s">
        <v>1603</v>
      </c>
      <c r="D6">
        <v>557.85872407943134</v>
      </c>
      <c r="E6" s="21">
        <v>0.1826850646088379</v>
      </c>
      <c r="F6" s="7">
        <v>2.497105911478871</v>
      </c>
      <c r="G6" s="7">
        <v>2.7022827891233283</v>
      </c>
      <c r="H6" s="7">
        <v>0.68258626402834643</v>
      </c>
      <c r="I6" s="7">
        <v>39.787560374783475</v>
      </c>
      <c r="J6" s="7">
        <v>0.53816257792384914</v>
      </c>
      <c r="K6" s="7">
        <v>2.4843040809182519</v>
      </c>
      <c r="L6" s="7">
        <v>1.2749675400402565</v>
      </c>
      <c r="M6" s="7">
        <v>1.52877721739929</v>
      </c>
      <c r="N6" s="7" t="s">
        <v>1601</v>
      </c>
      <c r="O6" s="7">
        <v>88.4</v>
      </c>
      <c r="P6" s="21">
        <v>0.12</v>
      </c>
      <c r="Q6" s="7">
        <v>39.299999999999997</v>
      </c>
      <c r="R6" s="7">
        <v>2.4</v>
      </c>
      <c r="S6" s="7">
        <v>1.3</v>
      </c>
      <c r="T6" s="28">
        <v>1.52877721739929</v>
      </c>
      <c r="U6" s="33">
        <v>7</v>
      </c>
      <c r="V6" s="13">
        <v>4</v>
      </c>
      <c r="W6" s="13">
        <v>2</v>
      </c>
    </row>
    <row r="7" spans="2:23" x14ac:dyDescent="0.25">
      <c r="C7" s="19" t="s">
        <v>1604</v>
      </c>
      <c r="D7">
        <v>467.21835891471568</v>
      </c>
      <c r="E7" s="22">
        <v>0.89031280440076344</v>
      </c>
      <c r="F7">
        <v>12.516317734436612</v>
      </c>
      <c r="G7">
        <v>11.336848367369985</v>
      </c>
      <c r="H7">
        <v>3.5752587920850392</v>
      </c>
      <c r="I7">
        <v>176.78415612435049</v>
      </c>
      <c r="J7">
        <v>1.9969877337715474</v>
      </c>
      <c r="K7">
        <v>11.220187242754756</v>
      </c>
      <c r="L7">
        <v>-0.80139737987923154</v>
      </c>
      <c r="M7">
        <v>8.8521691521978667</v>
      </c>
      <c r="N7" s="23" t="s">
        <v>1602</v>
      </c>
      <c r="O7">
        <v>582.5</v>
      </c>
      <c r="P7" s="22">
        <v>0.61</v>
      </c>
      <c r="Q7">
        <v>189.9</v>
      </c>
      <c r="R7">
        <v>9.4</v>
      </c>
      <c r="S7">
        <v>0</v>
      </c>
      <c r="T7" s="29">
        <v>7.4509723707607431</v>
      </c>
      <c r="U7" s="34">
        <v>6</v>
      </c>
      <c r="V7" s="12">
        <v>3</v>
      </c>
      <c r="W7" s="12">
        <v>1</v>
      </c>
    </row>
    <row r="8" spans="2:23" x14ac:dyDescent="0.25">
      <c r="B8" t="s">
        <v>1617</v>
      </c>
      <c r="C8" t="s">
        <v>1600</v>
      </c>
      <c r="D8" s="7">
        <v>376.57799375000002</v>
      </c>
      <c r="E8" s="22">
        <v>0.7076277397919255</v>
      </c>
      <c r="F8">
        <v>10.019211822957741</v>
      </c>
      <c r="G8">
        <v>8.6345655782466562</v>
      </c>
      <c r="H8">
        <v>2.8926725280566927</v>
      </c>
      <c r="I8">
        <v>136.99659574956701</v>
      </c>
      <c r="J8">
        <v>1.4588251558476983</v>
      </c>
      <c r="K8">
        <v>8.7358831618365045</v>
      </c>
      <c r="L8">
        <v>-2.076364919919488</v>
      </c>
      <c r="M8">
        <v>7.3233919347985772</v>
      </c>
      <c r="N8" s="20" t="s">
        <v>1603</v>
      </c>
      <c r="O8">
        <v>494.1</v>
      </c>
      <c r="P8" s="22">
        <v>0.49</v>
      </c>
      <c r="Q8">
        <v>150.6</v>
      </c>
      <c r="R8">
        <v>7</v>
      </c>
      <c r="S8">
        <v>-1.3</v>
      </c>
      <c r="T8" s="29">
        <v>5.9221951533614536</v>
      </c>
      <c r="U8" s="35">
        <v>5</v>
      </c>
      <c r="V8" s="35">
        <v>2</v>
      </c>
      <c r="W8" s="35">
        <v>0</v>
      </c>
    </row>
    <row r="9" spans="2:23" x14ac:dyDescent="0.25">
      <c r="C9" s="19" t="s">
        <v>1605</v>
      </c>
      <c r="D9">
        <v>285.93762858528424</v>
      </c>
      <c r="E9" s="22">
        <v>0.52494267518308757</v>
      </c>
      <c r="F9">
        <v>7.5221059114788709</v>
      </c>
      <c r="G9">
        <v>5.9322827891233283</v>
      </c>
      <c r="H9">
        <v>2.2100862640283463</v>
      </c>
      <c r="I9">
        <v>97.209035374783539</v>
      </c>
      <c r="J9">
        <v>0.92066257792384909</v>
      </c>
      <c r="K9">
        <v>6.251579080918253</v>
      </c>
      <c r="L9">
        <v>-3.3513324599597443</v>
      </c>
      <c r="M9">
        <v>5.7946147173992877</v>
      </c>
      <c r="N9" s="19" t="s">
        <v>1604</v>
      </c>
      <c r="O9">
        <v>405.7</v>
      </c>
      <c r="P9" s="22">
        <v>0.37</v>
      </c>
      <c r="Q9">
        <v>111.3</v>
      </c>
      <c r="R9">
        <v>4.5999999999999996</v>
      </c>
      <c r="S9">
        <v>-2.6</v>
      </c>
      <c r="T9" s="29">
        <v>4.3934179359621641</v>
      </c>
      <c r="U9" s="34">
        <v>4</v>
      </c>
      <c r="V9" s="12">
        <v>1</v>
      </c>
      <c r="W9" s="12"/>
    </row>
    <row r="10" spans="2:23" x14ac:dyDescent="0.25">
      <c r="C10" s="20" t="s">
        <v>1606</v>
      </c>
      <c r="D10">
        <v>195.29726342056853</v>
      </c>
      <c r="E10" s="21">
        <v>0.34225761057424969</v>
      </c>
      <c r="F10" s="7">
        <v>5.0250000000000004</v>
      </c>
      <c r="G10" s="7">
        <v>3.23</v>
      </c>
      <c r="H10" s="7">
        <v>1.5275000000000001</v>
      </c>
      <c r="I10" s="7">
        <v>57.421475000000065</v>
      </c>
      <c r="J10" s="7">
        <v>0.38250000000000001</v>
      </c>
      <c r="K10" s="7">
        <v>3.7672750000000015</v>
      </c>
      <c r="L10" s="7">
        <v>-4.6263000000000005</v>
      </c>
      <c r="M10" s="7">
        <v>4.2658374999999982</v>
      </c>
      <c r="N10" t="s">
        <v>1600</v>
      </c>
      <c r="O10" s="7">
        <v>317.3</v>
      </c>
      <c r="P10" s="21">
        <v>0.25</v>
      </c>
      <c r="Q10" s="7">
        <v>72</v>
      </c>
      <c r="R10" s="7">
        <v>2.2000000000000002</v>
      </c>
      <c r="S10" s="7">
        <v>-3.9</v>
      </c>
      <c r="T10" s="28">
        <v>2.8646407185628742</v>
      </c>
      <c r="U10" s="33">
        <v>3</v>
      </c>
      <c r="V10" s="13">
        <v>0</v>
      </c>
      <c r="W10" s="13"/>
    </row>
    <row r="11" spans="2:23" x14ac:dyDescent="0.25">
      <c r="C11" s="23" t="s">
        <v>1607</v>
      </c>
      <c r="D11">
        <v>104.65689825585281</v>
      </c>
      <c r="E11" s="22">
        <v>0.15957254596541179</v>
      </c>
      <c r="F11">
        <v>2.5278940885211294</v>
      </c>
      <c r="G11">
        <v>0.52771721087667167</v>
      </c>
      <c r="H11">
        <v>0.84491373597165365</v>
      </c>
      <c r="I11">
        <v>17.63391462521659</v>
      </c>
      <c r="J11">
        <v>-0.15566257792384913</v>
      </c>
      <c r="K11">
        <v>1.2829709190817495</v>
      </c>
      <c r="L11">
        <v>-5.9012675400402568</v>
      </c>
      <c r="M11">
        <v>2.7370602826007082</v>
      </c>
      <c r="N11" s="19" t="s">
        <v>1605</v>
      </c>
      <c r="O11">
        <v>228.9</v>
      </c>
      <c r="P11" s="22">
        <v>0.13</v>
      </c>
      <c r="Q11">
        <v>32.700000000000003</v>
      </c>
      <c r="R11">
        <v>-0.2</v>
      </c>
      <c r="S11">
        <v>-5.2</v>
      </c>
      <c r="T11" s="29">
        <v>1.3358635011635842</v>
      </c>
      <c r="U11" s="26"/>
    </row>
    <row r="12" spans="2:23" x14ac:dyDescent="0.25">
      <c r="E12" s="22">
        <v>-2.3112518643426117E-2</v>
      </c>
      <c r="F12">
        <v>3.0788177042258447E-2</v>
      </c>
      <c r="G12">
        <v>-2.1745655782466566</v>
      </c>
      <c r="H12">
        <v>0.16232747194330721</v>
      </c>
      <c r="I12">
        <v>-22.153645749566884</v>
      </c>
      <c r="J12">
        <v>-0.69382515584769822</v>
      </c>
      <c r="K12">
        <v>-1.2013331618365024</v>
      </c>
      <c r="L12">
        <v>-7.176235080080513</v>
      </c>
      <c r="M12">
        <v>1.2082830652014183</v>
      </c>
      <c r="N12" s="20" t="s">
        <v>1606</v>
      </c>
      <c r="O12">
        <v>140.5</v>
      </c>
      <c r="P12" s="22">
        <v>0.01</v>
      </c>
      <c r="Q12">
        <v>-6.6</v>
      </c>
      <c r="R12">
        <v>-2.6</v>
      </c>
      <c r="S12">
        <v>-6.5</v>
      </c>
      <c r="T12" s="29">
        <v>-0.19291371623570575</v>
      </c>
      <c r="U12" s="26"/>
    </row>
    <row r="13" spans="2:23" x14ac:dyDescent="0.25">
      <c r="D13" s="7"/>
      <c r="E13" s="22">
        <v>-0.20579758325226402</v>
      </c>
      <c r="F13">
        <v>-2.4663177344366125</v>
      </c>
      <c r="G13">
        <v>-4.8768483673699849</v>
      </c>
      <c r="H13">
        <v>-0.52025879208503922</v>
      </c>
      <c r="I13">
        <v>-61.941206124350359</v>
      </c>
      <c r="J13">
        <v>-1.2319877337715472</v>
      </c>
      <c r="K13">
        <v>-3.6856372427547544</v>
      </c>
      <c r="L13">
        <v>-8.4512026201207693</v>
      </c>
      <c r="M13">
        <v>-0.3204941521978717</v>
      </c>
      <c r="N13" s="23" t="s">
        <v>1607</v>
      </c>
      <c r="O13">
        <v>52.1</v>
      </c>
      <c r="P13" s="22">
        <v>-0.11</v>
      </c>
      <c r="Q13">
        <v>-45.9</v>
      </c>
      <c r="R13">
        <v>-5</v>
      </c>
      <c r="S13">
        <v>-7.8</v>
      </c>
      <c r="T13" s="29">
        <v>-1.7216909336349957</v>
      </c>
      <c r="U13" s="2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Scores</vt:lpstr>
      <vt:lpstr>Parameters for scoring</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2018-11-16T06:30:51Z</dcterms:created>
  <dcterms:modified xsi:type="dcterms:W3CDTF">2020-10-23T01:34:52Z</dcterms:modified>
</cp:coreProperties>
</file>