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0860" windowHeight="8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0" i="1" l="1"/>
  <c r="M61" i="1"/>
  <c r="M62" i="1"/>
  <c r="M63" i="1"/>
  <c r="M64" i="1"/>
  <c r="M65" i="1"/>
  <c r="M66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39" i="1"/>
  <c r="M40" i="1"/>
  <c r="M41" i="1"/>
  <c r="M42" i="1"/>
  <c r="M43" i="1"/>
  <c r="M44" i="1"/>
  <c r="M4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2" i="1"/>
  <c r="K59" i="1"/>
  <c r="O59" i="1" s="1"/>
  <c r="P59" i="1" s="1"/>
  <c r="Q59" i="1" s="1"/>
  <c r="R59" i="1" s="1"/>
  <c r="T59" i="1" s="1"/>
  <c r="K60" i="1"/>
  <c r="O60" i="1" s="1"/>
  <c r="P60" i="1" s="1"/>
  <c r="Q60" i="1" s="1"/>
  <c r="R60" i="1" s="1"/>
  <c r="T60" i="1" s="1"/>
  <c r="K61" i="1"/>
  <c r="O61" i="1" s="1"/>
  <c r="P61" i="1" s="1"/>
  <c r="Q61" i="1" s="1"/>
  <c r="R61" i="1" s="1"/>
  <c r="T61" i="1" s="1"/>
  <c r="K62" i="1"/>
  <c r="O62" i="1" s="1"/>
  <c r="P62" i="1" s="1"/>
  <c r="Q62" i="1" s="1"/>
  <c r="R62" i="1" s="1"/>
  <c r="T62" i="1" s="1"/>
  <c r="K63" i="1"/>
  <c r="O63" i="1" s="1"/>
  <c r="P63" i="1" s="1"/>
  <c r="Q63" i="1" s="1"/>
  <c r="R63" i="1" s="1"/>
  <c r="T63" i="1" s="1"/>
  <c r="K64" i="1"/>
  <c r="O64" i="1" s="1"/>
  <c r="P64" i="1" s="1"/>
  <c r="Q64" i="1" s="1"/>
  <c r="R64" i="1" s="1"/>
  <c r="T64" i="1" s="1"/>
  <c r="K65" i="1"/>
  <c r="O65" i="1" s="1"/>
  <c r="P65" i="1" s="1"/>
  <c r="Q65" i="1" s="1"/>
  <c r="R65" i="1" s="1"/>
  <c r="T65" i="1" s="1"/>
  <c r="K66" i="1"/>
  <c r="O66" i="1" s="1"/>
  <c r="P66" i="1" s="1"/>
  <c r="Q66" i="1" s="1"/>
  <c r="R66" i="1" s="1"/>
  <c r="T66" i="1" s="1"/>
  <c r="K45" i="1"/>
  <c r="O45" i="1" s="1"/>
  <c r="P45" i="1" s="1"/>
  <c r="Q45" i="1" s="1"/>
  <c r="R45" i="1" s="1"/>
  <c r="T45" i="1" s="1"/>
  <c r="K46" i="1"/>
  <c r="O46" i="1" s="1"/>
  <c r="P46" i="1" s="1"/>
  <c r="Q46" i="1" s="1"/>
  <c r="R46" i="1" s="1"/>
  <c r="T46" i="1" s="1"/>
  <c r="K47" i="1"/>
  <c r="O47" i="1" s="1"/>
  <c r="P47" i="1" s="1"/>
  <c r="Q47" i="1" s="1"/>
  <c r="R47" i="1" s="1"/>
  <c r="T47" i="1" s="1"/>
  <c r="K48" i="1"/>
  <c r="O48" i="1" s="1"/>
  <c r="P48" i="1" s="1"/>
  <c r="Q48" i="1" s="1"/>
  <c r="R48" i="1" s="1"/>
  <c r="T48" i="1" s="1"/>
  <c r="K49" i="1"/>
  <c r="O49" i="1" s="1"/>
  <c r="P49" i="1" s="1"/>
  <c r="Q49" i="1" s="1"/>
  <c r="R49" i="1" s="1"/>
  <c r="T49" i="1" s="1"/>
  <c r="K50" i="1"/>
  <c r="O50" i="1" s="1"/>
  <c r="P50" i="1" s="1"/>
  <c r="Q50" i="1" s="1"/>
  <c r="R50" i="1" s="1"/>
  <c r="T50" i="1" s="1"/>
  <c r="K51" i="1"/>
  <c r="O51" i="1" s="1"/>
  <c r="P51" i="1" s="1"/>
  <c r="Q51" i="1" s="1"/>
  <c r="R51" i="1" s="1"/>
  <c r="T51" i="1" s="1"/>
  <c r="K52" i="1"/>
  <c r="O52" i="1" s="1"/>
  <c r="P52" i="1" s="1"/>
  <c r="Q52" i="1" s="1"/>
  <c r="R52" i="1" s="1"/>
  <c r="T52" i="1" s="1"/>
  <c r="K53" i="1"/>
  <c r="O53" i="1" s="1"/>
  <c r="P53" i="1" s="1"/>
  <c r="Q53" i="1" s="1"/>
  <c r="R53" i="1" s="1"/>
  <c r="T53" i="1" s="1"/>
  <c r="K54" i="1"/>
  <c r="O54" i="1" s="1"/>
  <c r="P54" i="1" s="1"/>
  <c r="Q54" i="1" s="1"/>
  <c r="R54" i="1" s="1"/>
  <c r="T54" i="1" s="1"/>
  <c r="K55" i="1"/>
  <c r="O55" i="1" s="1"/>
  <c r="P55" i="1" s="1"/>
  <c r="Q55" i="1" s="1"/>
  <c r="R55" i="1" s="1"/>
  <c r="T55" i="1" s="1"/>
  <c r="K56" i="1"/>
  <c r="O56" i="1" s="1"/>
  <c r="P56" i="1" s="1"/>
  <c r="Q56" i="1" s="1"/>
  <c r="R56" i="1" s="1"/>
  <c r="T56" i="1" s="1"/>
  <c r="K57" i="1"/>
  <c r="O57" i="1" s="1"/>
  <c r="P57" i="1" s="1"/>
  <c r="Q57" i="1" s="1"/>
  <c r="R57" i="1" s="1"/>
  <c r="T57" i="1" s="1"/>
  <c r="K58" i="1"/>
  <c r="O58" i="1" s="1"/>
  <c r="P58" i="1" s="1"/>
  <c r="Q58" i="1" s="1"/>
  <c r="R58" i="1" s="1"/>
  <c r="T58" i="1" s="1"/>
  <c r="K3" i="1"/>
  <c r="O3" i="1" s="1"/>
  <c r="P3" i="1" s="1"/>
  <c r="Q3" i="1" s="1"/>
  <c r="R3" i="1" s="1"/>
  <c r="T3" i="1" s="1"/>
  <c r="K4" i="1"/>
  <c r="O4" i="1" s="1"/>
  <c r="P4" i="1" s="1"/>
  <c r="Q4" i="1" s="1"/>
  <c r="R4" i="1" s="1"/>
  <c r="T4" i="1" s="1"/>
  <c r="K5" i="1"/>
  <c r="O5" i="1" s="1"/>
  <c r="P5" i="1" s="1"/>
  <c r="Q5" i="1" s="1"/>
  <c r="R5" i="1" s="1"/>
  <c r="T5" i="1" s="1"/>
  <c r="K6" i="1"/>
  <c r="O6" i="1" s="1"/>
  <c r="P6" i="1" s="1"/>
  <c r="Q6" i="1" s="1"/>
  <c r="R6" i="1" s="1"/>
  <c r="T6" i="1" s="1"/>
  <c r="K7" i="1"/>
  <c r="O7" i="1" s="1"/>
  <c r="P7" i="1" s="1"/>
  <c r="Q7" i="1" s="1"/>
  <c r="R7" i="1" s="1"/>
  <c r="T7" i="1" s="1"/>
  <c r="K8" i="1"/>
  <c r="O8" i="1" s="1"/>
  <c r="P8" i="1" s="1"/>
  <c r="Q8" i="1" s="1"/>
  <c r="R8" i="1" s="1"/>
  <c r="T8" i="1" s="1"/>
  <c r="K9" i="1"/>
  <c r="O9" i="1" s="1"/>
  <c r="P9" i="1" s="1"/>
  <c r="Q9" i="1" s="1"/>
  <c r="R9" i="1" s="1"/>
  <c r="T9" i="1" s="1"/>
  <c r="K10" i="1"/>
  <c r="O10" i="1" s="1"/>
  <c r="P10" i="1" s="1"/>
  <c r="Q10" i="1" s="1"/>
  <c r="R10" i="1" s="1"/>
  <c r="T10" i="1" s="1"/>
  <c r="K11" i="1"/>
  <c r="O11" i="1" s="1"/>
  <c r="P11" i="1" s="1"/>
  <c r="Q11" i="1" s="1"/>
  <c r="R11" i="1" s="1"/>
  <c r="T11" i="1" s="1"/>
  <c r="K12" i="1"/>
  <c r="O12" i="1" s="1"/>
  <c r="P12" i="1" s="1"/>
  <c r="Q12" i="1" s="1"/>
  <c r="R12" i="1" s="1"/>
  <c r="T12" i="1" s="1"/>
  <c r="K13" i="1"/>
  <c r="O13" i="1" s="1"/>
  <c r="P13" i="1" s="1"/>
  <c r="Q13" i="1" s="1"/>
  <c r="R13" i="1" s="1"/>
  <c r="T13" i="1" s="1"/>
  <c r="K14" i="1"/>
  <c r="O14" i="1" s="1"/>
  <c r="P14" i="1" s="1"/>
  <c r="Q14" i="1" s="1"/>
  <c r="R14" i="1" s="1"/>
  <c r="T14" i="1" s="1"/>
  <c r="K15" i="1"/>
  <c r="O15" i="1" s="1"/>
  <c r="P15" i="1" s="1"/>
  <c r="Q15" i="1" s="1"/>
  <c r="R15" i="1" s="1"/>
  <c r="T15" i="1" s="1"/>
  <c r="K16" i="1"/>
  <c r="O16" i="1" s="1"/>
  <c r="P16" i="1" s="1"/>
  <c r="Q16" i="1" s="1"/>
  <c r="R16" i="1" s="1"/>
  <c r="T16" i="1" s="1"/>
  <c r="K17" i="1"/>
  <c r="O17" i="1" s="1"/>
  <c r="P17" i="1" s="1"/>
  <c r="Q17" i="1" s="1"/>
  <c r="R17" i="1" s="1"/>
  <c r="T17" i="1" s="1"/>
  <c r="K18" i="1"/>
  <c r="O18" i="1" s="1"/>
  <c r="P18" i="1" s="1"/>
  <c r="Q18" i="1" s="1"/>
  <c r="R18" i="1" s="1"/>
  <c r="T18" i="1" s="1"/>
  <c r="K19" i="1"/>
  <c r="O19" i="1" s="1"/>
  <c r="P19" i="1" s="1"/>
  <c r="Q19" i="1" s="1"/>
  <c r="R19" i="1" s="1"/>
  <c r="T19" i="1" s="1"/>
  <c r="K20" i="1"/>
  <c r="O20" i="1" s="1"/>
  <c r="P20" i="1" s="1"/>
  <c r="Q20" i="1" s="1"/>
  <c r="R20" i="1" s="1"/>
  <c r="T20" i="1" s="1"/>
  <c r="K21" i="1"/>
  <c r="O21" i="1" s="1"/>
  <c r="P21" i="1" s="1"/>
  <c r="Q21" i="1" s="1"/>
  <c r="R21" i="1" s="1"/>
  <c r="T21" i="1" s="1"/>
  <c r="K22" i="1"/>
  <c r="O22" i="1" s="1"/>
  <c r="P22" i="1" s="1"/>
  <c r="Q22" i="1" s="1"/>
  <c r="R22" i="1" s="1"/>
  <c r="T22" i="1" s="1"/>
  <c r="K23" i="1"/>
  <c r="O23" i="1" s="1"/>
  <c r="P23" i="1" s="1"/>
  <c r="Q23" i="1" s="1"/>
  <c r="R23" i="1" s="1"/>
  <c r="T23" i="1" s="1"/>
  <c r="K24" i="1"/>
  <c r="O24" i="1" s="1"/>
  <c r="P24" i="1" s="1"/>
  <c r="Q24" i="1" s="1"/>
  <c r="R24" i="1" s="1"/>
  <c r="T24" i="1" s="1"/>
  <c r="K25" i="1"/>
  <c r="O25" i="1" s="1"/>
  <c r="P25" i="1" s="1"/>
  <c r="Q25" i="1" s="1"/>
  <c r="R25" i="1" s="1"/>
  <c r="T25" i="1" s="1"/>
  <c r="K26" i="1"/>
  <c r="O26" i="1" s="1"/>
  <c r="P26" i="1" s="1"/>
  <c r="Q26" i="1" s="1"/>
  <c r="R26" i="1" s="1"/>
  <c r="T26" i="1" s="1"/>
  <c r="K27" i="1"/>
  <c r="O27" i="1" s="1"/>
  <c r="P27" i="1" s="1"/>
  <c r="Q27" i="1" s="1"/>
  <c r="R27" i="1" s="1"/>
  <c r="T27" i="1" s="1"/>
  <c r="K28" i="1"/>
  <c r="O28" i="1" s="1"/>
  <c r="P28" i="1" s="1"/>
  <c r="Q28" i="1" s="1"/>
  <c r="R28" i="1" s="1"/>
  <c r="T28" i="1" s="1"/>
  <c r="K29" i="1"/>
  <c r="O29" i="1" s="1"/>
  <c r="P29" i="1" s="1"/>
  <c r="Q29" i="1" s="1"/>
  <c r="R29" i="1" s="1"/>
  <c r="T29" i="1" s="1"/>
  <c r="K30" i="1"/>
  <c r="O30" i="1" s="1"/>
  <c r="P30" i="1" s="1"/>
  <c r="Q30" i="1" s="1"/>
  <c r="R30" i="1" s="1"/>
  <c r="T30" i="1" s="1"/>
  <c r="K31" i="1"/>
  <c r="O31" i="1" s="1"/>
  <c r="P31" i="1" s="1"/>
  <c r="Q31" i="1" s="1"/>
  <c r="R31" i="1" s="1"/>
  <c r="T31" i="1" s="1"/>
  <c r="K32" i="1"/>
  <c r="O32" i="1" s="1"/>
  <c r="P32" i="1" s="1"/>
  <c r="Q32" i="1" s="1"/>
  <c r="R32" i="1" s="1"/>
  <c r="T32" i="1" s="1"/>
  <c r="K33" i="1"/>
  <c r="O33" i="1" s="1"/>
  <c r="P33" i="1" s="1"/>
  <c r="Q33" i="1" s="1"/>
  <c r="R33" i="1" s="1"/>
  <c r="T33" i="1" s="1"/>
  <c r="K34" i="1"/>
  <c r="O34" i="1" s="1"/>
  <c r="P34" i="1" s="1"/>
  <c r="Q34" i="1" s="1"/>
  <c r="R34" i="1" s="1"/>
  <c r="T34" i="1" s="1"/>
  <c r="K35" i="1"/>
  <c r="O35" i="1" s="1"/>
  <c r="P35" i="1" s="1"/>
  <c r="Q35" i="1" s="1"/>
  <c r="R35" i="1" s="1"/>
  <c r="T35" i="1" s="1"/>
  <c r="K36" i="1"/>
  <c r="O36" i="1" s="1"/>
  <c r="P36" i="1" s="1"/>
  <c r="Q36" i="1" s="1"/>
  <c r="R36" i="1" s="1"/>
  <c r="T36" i="1" s="1"/>
  <c r="K37" i="1"/>
  <c r="O37" i="1" s="1"/>
  <c r="P37" i="1" s="1"/>
  <c r="Q37" i="1" s="1"/>
  <c r="R37" i="1" s="1"/>
  <c r="T37" i="1" s="1"/>
  <c r="K38" i="1"/>
  <c r="O38" i="1" s="1"/>
  <c r="P38" i="1" s="1"/>
  <c r="Q38" i="1" s="1"/>
  <c r="R38" i="1" s="1"/>
  <c r="T38" i="1" s="1"/>
  <c r="K39" i="1"/>
  <c r="O39" i="1" s="1"/>
  <c r="P39" i="1" s="1"/>
  <c r="Q39" i="1" s="1"/>
  <c r="R39" i="1" s="1"/>
  <c r="T39" i="1" s="1"/>
  <c r="K40" i="1"/>
  <c r="O40" i="1" s="1"/>
  <c r="P40" i="1" s="1"/>
  <c r="Q40" i="1" s="1"/>
  <c r="R40" i="1" s="1"/>
  <c r="T40" i="1" s="1"/>
  <c r="K41" i="1"/>
  <c r="O41" i="1" s="1"/>
  <c r="P41" i="1" s="1"/>
  <c r="Q41" i="1" s="1"/>
  <c r="R41" i="1" s="1"/>
  <c r="T41" i="1" s="1"/>
  <c r="K42" i="1"/>
  <c r="O42" i="1" s="1"/>
  <c r="P42" i="1" s="1"/>
  <c r="Q42" i="1" s="1"/>
  <c r="R42" i="1" s="1"/>
  <c r="T42" i="1" s="1"/>
  <c r="K43" i="1"/>
  <c r="O43" i="1" s="1"/>
  <c r="P43" i="1" s="1"/>
  <c r="Q43" i="1" s="1"/>
  <c r="R43" i="1" s="1"/>
  <c r="T43" i="1" s="1"/>
  <c r="K44" i="1"/>
  <c r="O44" i="1" s="1"/>
  <c r="P44" i="1" s="1"/>
  <c r="Q44" i="1" s="1"/>
  <c r="R44" i="1" s="1"/>
  <c r="T44" i="1" s="1"/>
  <c r="K2" i="1"/>
  <c r="O2" i="1" s="1"/>
  <c r="P2" i="1" s="1"/>
  <c r="Q2" i="1" s="1"/>
  <c r="R2" i="1" s="1"/>
  <c r="T2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J65" i="1" l="1"/>
  <c r="J63" i="1"/>
  <c r="J61" i="1"/>
  <c r="J59" i="1"/>
  <c r="J57" i="1"/>
  <c r="J55" i="1"/>
  <c r="J53" i="1"/>
  <c r="J51" i="1"/>
  <c r="J49" i="1"/>
  <c r="J47" i="1"/>
  <c r="J45" i="1"/>
  <c r="J43" i="1"/>
  <c r="J41" i="1"/>
  <c r="J39" i="1"/>
  <c r="J37" i="1"/>
  <c r="J35" i="1"/>
  <c r="J33" i="1"/>
  <c r="J31" i="1"/>
  <c r="J29" i="1"/>
  <c r="J27" i="1"/>
  <c r="J25" i="1"/>
  <c r="J23" i="1"/>
  <c r="J21" i="1"/>
  <c r="J19" i="1"/>
  <c r="J17" i="1"/>
  <c r="J15" i="1"/>
  <c r="J13" i="1"/>
  <c r="J11" i="1"/>
  <c r="J8" i="1"/>
  <c r="J7" i="1"/>
  <c r="J4" i="1"/>
  <c r="J66" i="1"/>
  <c r="J64" i="1"/>
  <c r="J62" i="1"/>
  <c r="J60" i="1"/>
  <c r="J5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J9" i="1"/>
  <c r="J5" i="1"/>
  <c r="J6" i="1"/>
</calcChain>
</file>

<file path=xl/sharedStrings.xml><?xml version="1.0" encoding="utf-8"?>
<sst xmlns="http://schemas.openxmlformats.org/spreadsheetml/2006/main" count="14" uniqueCount="14">
  <si>
    <t>Frame</t>
  </si>
  <si>
    <t>Time</t>
  </si>
  <si>
    <t xml:space="preserve">Long axis(MicroM) </t>
  </si>
  <si>
    <t>Short axis (MicroM)</t>
  </si>
  <si>
    <t>Short axis (nm)</t>
  </si>
  <si>
    <t xml:space="preserve">Long axis(nm) </t>
  </si>
  <si>
    <t>Second</t>
  </si>
  <si>
    <t>Area (sq. nm)</t>
  </si>
  <si>
    <t>Volume (nm3)</t>
  </si>
  <si>
    <t>A3</t>
  </si>
  <si>
    <t>molecular weight (amu)</t>
  </si>
  <si>
    <t>Molecular weight in mg</t>
  </si>
  <si>
    <r>
      <t>1.66053886 × 10</t>
    </r>
    <r>
      <rPr>
        <b/>
        <vertAlign val="superscript"/>
        <sz val="15.15"/>
        <color theme="1"/>
        <rFont val="Calibri"/>
        <family val="2"/>
        <scheme val="minor"/>
      </rPr>
      <t>-21</t>
    </r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</si>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</sst>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5.15"/>
      <color theme="1"/>
      <name val="Calibri"/>
      <family val="2"/>
      <scheme val="minor"/>
    </font>
    <font>
      <b/>
      <vertAlign val="superscript"/>
      <sz val="15.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1" fillId="0" borderId="0" xfId="0" applyNumberFormat="1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98093146923299E-2"/>
          <c:y val="4.259925842603008E-2"/>
          <c:w val="0.71441817254857531"/>
          <c:h val="0.9043540390784486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Long axis(nm) 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</c:marker>
          <c:trendline>
            <c:spPr>
              <a:ln w="19050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4111121595264403"/>
                  <c:y val="0.1267129108861393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 b="1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Sheet1!$D$2:$D$71</c:f>
              <c:numCache>
                <c:formatCode>General</c:formatCode>
                <c:ptCount val="70"/>
                <c:pt idx="0">
                  <c:v>0</c:v>
                </c:pt>
                <c:pt idx="1">
                  <c:v>365.71428571428572</c:v>
                </c:pt>
                <c:pt idx="2">
                  <c:v>731.42857142857144</c:v>
                </c:pt>
                <c:pt idx="3">
                  <c:v>1097.1428571428571</c:v>
                </c:pt>
                <c:pt idx="4">
                  <c:v>1462.8571428571429</c:v>
                </c:pt>
                <c:pt idx="5">
                  <c:v>1828.5714285714287</c:v>
                </c:pt>
                <c:pt idx="6">
                  <c:v>2194.2857142857142</c:v>
                </c:pt>
                <c:pt idx="7">
                  <c:v>2560</c:v>
                </c:pt>
                <c:pt idx="8">
                  <c:v>2925.7142857142858</c:v>
                </c:pt>
                <c:pt idx="9">
                  <c:v>3291.4285714285716</c:v>
                </c:pt>
                <c:pt idx="10">
                  <c:v>3657.1428571428573</c:v>
                </c:pt>
                <c:pt idx="11">
                  <c:v>4022.8571428571431</c:v>
                </c:pt>
                <c:pt idx="12">
                  <c:v>4388.5714285714284</c:v>
                </c:pt>
                <c:pt idx="13">
                  <c:v>4754.2857142857138</c:v>
                </c:pt>
                <c:pt idx="14">
                  <c:v>5119.9999999999991</c:v>
                </c:pt>
                <c:pt idx="15">
                  <c:v>5485.7142857142844</c:v>
                </c:pt>
                <c:pt idx="16">
                  <c:v>5851.4285714285697</c:v>
                </c:pt>
                <c:pt idx="17">
                  <c:v>6217.1428571428551</c:v>
                </c:pt>
                <c:pt idx="18">
                  <c:v>6582.8571428571404</c:v>
                </c:pt>
                <c:pt idx="19">
                  <c:v>6948.5714285714257</c:v>
                </c:pt>
                <c:pt idx="20">
                  <c:v>7314.285714285711</c:v>
                </c:pt>
                <c:pt idx="21">
                  <c:v>7679.9999999999964</c:v>
                </c:pt>
                <c:pt idx="22">
                  <c:v>8045.7142857142817</c:v>
                </c:pt>
                <c:pt idx="23">
                  <c:v>8411.428571428567</c:v>
                </c:pt>
                <c:pt idx="24">
                  <c:v>8777.1428571428532</c:v>
                </c:pt>
                <c:pt idx="25">
                  <c:v>9142.8571428571395</c:v>
                </c:pt>
                <c:pt idx="26">
                  <c:v>9508.5714285714257</c:v>
                </c:pt>
                <c:pt idx="27">
                  <c:v>9874.2857142857119</c:v>
                </c:pt>
                <c:pt idx="28">
                  <c:v>10239.999999999998</c:v>
                </c:pt>
                <c:pt idx="29">
                  <c:v>10605.714285714284</c:v>
                </c:pt>
                <c:pt idx="30">
                  <c:v>10971.428571428571</c:v>
                </c:pt>
                <c:pt idx="31">
                  <c:v>11337.142857142857</c:v>
                </c:pt>
                <c:pt idx="32">
                  <c:v>11702.857142857143</c:v>
                </c:pt>
                <c:pt idx="33">
                  <c:v>12068.571428571429</c:v>
                </c:pt>
                <c:pt idx="34">
                  <c:v>12434.285714285716</c:v>
                </c:pt>
                <c:pt idx="35">
                  <c:v>12800.000000000002</c:v>
                </c:pt>
                <c:pt idx="36">
                  <c:v>13165.714285714288</c:v>
                </c:pt>
                <c:pt idx="37">
                  <c:v>13531.428571428574</c:v>
                </c:pt>
                <c:pt idx="38">
                  <c:v>13897.142857142861</c:v>
                </c:pt>
                <c:pt idx="39">
                  <c:v>14262.857142857147</c:v>
                </c:pt>
                <c:pt idx="40">
                  <c:v>14628.571428571433</c:v>
                </c:pt>
                <c:pt idx="41">
                  <c:v>14994.285714285719</c:v>
                </c:pt>
                <c:pt idx="42">
                  <c:v>15360.000000000005</c:v>
                </c:pt>
                <c:pt idx="43">
                  <c:v>15725.714285714292</c:v>
                </c:pt>
                <c:pt idx="44">
                  <c:v>16091.428571428578</c:v>
                </c:pt>
                <c:pt idx="45">
                  <c:v>16457.142857142862</c:v>
                </c:pt>
                <c:pt idx="46">
                  <c:v>16822.857142857149</c:v>
                </c:pt>
                <c:pt idx="47">
                  <c:v>17188.571428571435</c:v>
                </c:pt>
                <c:pt idx="48">
                  <c:v>17554.285714285721</c:v>
                </c:pt>
                <c:pt idx="49">
                  <c:v>17920.000000000007</c:v>
                </c:pt>
                <c:pt idx="50">
                  <c:v>18285.714285714294</c:v>
                </c:pt>
                <c:pt idx="51">
                  <c:v>18651.42857142858</c:v>
                </c:pt>
                <c:pt idx="52">
                  <c:v>19017.142857142866</c:v>
                </c:pt>
                <c:pt idx="53">
                  <c:v>19382.857142857152</c:v>
                </c:pt>
                <c:pt idx="54">
                  <c:v>19748.571428571438</c:v>
                </c:pt>
                <c:pt idx="55">
                  <c:v>20114.285714285725</c:v>
                </c:pt>
                <c:pt idx="56">
                  <c:v>20480.000000000011</c:v>
                </c:pt>
                <c:pt idx="57">
                  <c:v>20845.714285714297</c:v>
                </c:pt>
                <c:pt idx="58">
                  <c:v>21211.428571428583</c:v>
                </c:pt>
                <c:pt idx="59">
                  <c:v>21577.14285714287</c:v>
                </c:pt>
                <c:pt idx="60">
                  <c:v>21942.857142857156</c:v>
                </c:pt>
                <c:pt idx="61">
                  <c:v>22308.571428571442</c:v>
                </c:pt>
                <c:pt idx="62">
                  <c:v>22674.285714285728</c:v>
                </c:pt>
                <c:pt idx="63">
                  <c:v>23040.000000000015</c:v>
                </c:pt>
                <c:pt idx="64">
                  <c:v>23405.714285714301</c:v>
                </c:pt>
              </c:numCache>
            </c:numRef>
          </c:xVal>
          <c:yVal>
            <c:numRef>
              <c:f>Sheet1!$K$2:$K$71</c:f>
              <c:numCache>
                <c:formatCode>General</c:formatCode>
                <c:ptCount val="70"/>
                <c:pt idx="0">
                  <c:v>0</c:v>
                </c:pt>
                <c:pt idx="1">
                  <c:v>151</c:v>
                </c:pt>
                <c:pt idx="2">
                  <c:v>202</c:v>
                </c:pt>
                <c:pt idx="3">
                  <c:v>362</c:v>
                </c:pt>
                <c:pt idx="4">
                  <c:v>469</c:v>
                </c:pt>
                <c:pt idx="5">
                  <c:v>558</c:v>
                </c:pt>
                <c:pt idx="6">
                  <c:v>678</c:v>
                </c:pt>
                <c:pt idx="7">
                  <c:v>839</c:v>
                </c:pt>
                <c:pt idx="8">
                  <c:v>897</c:v>
                </c:pt>
                <c:pt idx="9">
                  <c:v>1008</c:v>
                </c:pt>
                <c:pt idx="10">
                  <c:v>1065</c:v>
                </c:pt>
                <c:pt idx="11">
                  <c:v>1173</c:v>
                </c:pt>
                <c:pt idx="12">
                  <c:v>1330</c:v>
                </c:pt>
                <c:pt idx="13">
                  <c:v>1423</c:v>
                </c:pt>
                <c:pt idx="14">
                  <c:v>1603</c:v>
                </c:pt>
                <c:pt idx="15">
                  <c:v>1659</c:v>
                </c:pt>
                <c:pt idx="16">
                  <c:v>1892</c:v>
                </c:pt>
                <c:pt idx="17">
                  <c:v>1988</c:v>
                </c:pt>
                <c:pt idx="18">
                  <c:v>2054</c:v>
                </c:pt>
                <c:pt idx="19">
                  <c:v>2222</c:v>
                </c:pt>
                <c:pt idx="20">
                  <c:v>2322</c:v>
                </c:pt>
                <c:pt idx="21">
                  <c:v>2351</c:v>
                </c:pt>
                <c:pt idx="22">
                  <c:v>2491</c:v>
                </c:pt>
                <c:pt idx="23">
                  <c:v>2568</c:v>
                </c:pt>
                <c:pt idx="24">
                  <c:v>2745</c:v>
                </c:pt>
                <c:pt idx="25">
                  <c:v>2843</c:v>
                </c:pt>
                <c:pt idx="26">
                  <c:v>2875</c:v>
                </c:pt>
                <c:pt idx="27">
                  <c:v>3081</c:v>
                </c:pt>
                <c:pt idx="28">
                  <c:v>3201</c:v>
                </c:pt>
                <c:pt idx="29">
                  <c:v>3304</c:v>
                </c:pt>
                <c:pt idx="30">
                  <c:v>3484</c:v>
                </c:pt>
                <c:pt idx="31">
                  <c:v>3605</c:v>
                </c:pt>
                <c:pt idx="32">
                  <c:v>3691</c:v>
                </c:pt>
                <c:pt idx="33">
                  <c:v>3874</c:v>
                </c:pt>
                <c:pt idx="34">
                  <c:v>4037</c:v>
                </c:pt>
                <c:pt idx="35">
                  <c:v>4082</c:v>
                </c:pt>
                <c:pt idx="36">
                  <c:v>4233</c:v>
                </c:pt>
                <c:pt idx="37">
                  <c:v>4356</c:v>
                </c:pt>
                <c:pt idx="38">
                  <c:v>4483</c:v>
                </c:pt>
                <c:pt idx="39">
                  <c:v>4673</c:v>
                </c:pt>
                <c:pt idx="40">
                  <c:v>4774</c:v>
                </c:pt>
                <c:pt idx="41">
                  <c:v>4880</c:v>
                </c:pt>
                <c:pt idx="42">
                  <c:v>4982</c:v>
                </c:pt>
                <c:pt idx="43">
                  <c:v>5152</c:v>
                </c:pt>
                <c:pt idx="44">
                  <c:v>5256</c:v>
                </c:pt>
                <c:pt idx="45">
                  <c:v>5432</c:v>
                </c:pt>
                <c:pt idx="46">
                  <c:v>5505</c:v>
                </c:pt>
                <c:pt idx="47">
                  <c:v>5558</c:v>
                </c:pt>
                <c:pt idx="48">
                  <c:v>5754.0000000000009</c:v>
                </c:pt>
                <c:pt idx="49">
                  <c:v>5786.0000000000009</c:v>
                </c:pt>
                <c:pt idx="50">
                  <c:v>5950</c:v>
                </c:pt>
                <c:pt idx="51">
                  <c:v>6049</c:v>
                </c:pt>
                <c:pt idx="52">
                  <c:v>6173</c:v>
                </c:pt>
                <c:pt idx="53">
                  <c:v>6326</c:v>
                </c:pt>
                <c:pt idx="54">
                  <c:v>6366</c:v>
                </c:pt>
                <c:pt idx="55">
                  <c:v>6606</c:v>
                </c:pt>
                <c:pt idx="56">
                  <c:v>6659</c:v>
                </c:pt>
                <c:pt idx="57">
                  <c:v>6736</c:v>
                </c:pt>
                <c:pt idx="58">
                  <c:v>6860</c:v>
                </c:pt>
                <c:pt idx="59">
                  <c:v>6926</c:v>
                </c:pt>
                <c:pt idx="60">
                  <c:v>7064</c:v>
                </c:pt>
                <c:pt idx="61">
                  <c:v>7208</c:v>
                </c:pt>
                <c:pt idx="62">
                  <c:v>7324</c:v>
                </c:pt>
                <c:pt idx="63">
                  <c:v>7387</c:v>
                </c:pt>
                <c:pt idx="64">
                  <c:v>7614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Sheet1!$M$1</c:f>
              <c:strCache>
                <c:ptCount val="1"/>
                <c:pt idx="0">
                  <c:v>Short axis (nm)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ln w="6350"/>
            </c:spPr>
          </c:marker>
          <c:trendline>
            <c:spPr>
              <a:ln w="19050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1.5159500745860005E-2"/>
                  <c:y val="0.1749783360413281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 b="1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Sheet1!$D$2:$D$71</c:f>
              <c:numCache>
                <c:formatCode>General</c:formatCode>
                <c:ptCount val="70"/>
                <c:pt idx="0">
                  <c:v>0</c:v>
                </c:pt>
                <c:pt idx="1">
                  <c:v>365.71428571428572</c:v>
                </c:pt>
                <c:pt idx="2">
                  <c:v>731.42857142857144</c:v>
                </c:pt>
                <c:pt idx="3">
                  <c:v>1097.1428571428571</c:v>
                </c:pt>
                <c:pt idx="4">
                  <c:v>1462.8571428571429</c:v>
                </c:pt>
                <c:pt idx="5">
                  <c:v>1828.5714285714287</c:v>
                </c:pt>
                <c:pt idx="6">
                  <c:v>2194.2857142857142</c:v>
                </c:pt>
                <c:pt idx="7">
                  <c:v>2560</c:v>
                </c:pt>
                <c:pt idx="8">
                  <c:v>2925.7142857142858</c:v>
                </c:pt>
                <c:pt idx="9">
                  <c:v>3291.4285714285716</c:v>
                </c:pt>
                <c:pt idx="10">
                  <c:v>3657.1428571428573</c:v>
                </c:pt>
                <c:pt idx="11">
                  <c:v>4022.8571428571431</c:v>
                </c:pt>
                <c:pt idx="12">
                  <c:v>4388.5714285714284</c:v>
                </c:pt>
                <c:pt idx="13">
                  <c:v>4754.2857142857138</c:v>
                </c:pt>
                <c:pt idx="14">
                  <c:v>5119.9999999999991</c:v>
                </c:pt>
                <c:pt idx="15">
                  <c:v>5485.7142857142844</c:v>
                </c:pt>
                <c:pt idx="16">
                  <c:v>5851.4285714285697</c:v>
                </c:pt>
                <c:pt idx="17">
                  <c:v>6217.1428571428551</c:v>
                </c:pt>
                <c:pt idx="18">
                  <c:v>6582.8571428571404</c:v>
                </c:pt>
                <c:pt idx="19">
                  <c:v>6948.5714285714257</c:v>
                </c:pt>
                <c:pt idx="20">
                  <c:v>7314.285714285711</c:v>
                </c:pt>
                <c:pt idx="21">
                  <c:v>7679.9999999999964</c:v>
                </c:pt>
                <c:pt idx="22">
                  <c:v>8045.7142857142817</c:v>
                </c:pt>
                <c:pt idx="23">
                  <c:v>8411.428571428567</c:v>
                </c:pt>
                <c:pt idx="24">
                  <c:v>8777.1428571428532</c:v>
                </c:pt>
                <c:pt idx="25">
                  <c:v>9142.8571428571395</c:v>
                </c:pt>
                <c:pt idx="26">
                  <c:v>9508.5714285714257</c:v>
                </c:pt>
                <c:pt idx="27">
                  <c:v>9874.2857142857119</c:v>
                </c:pt>
                <c:pt idx="28">
                  <c:v>10239.999999999998</c:v>
                </c:pt>
                <c:pt idx="29">
                  <c:v>10605.714285714284</c:v>
                </c:pt>
                <c:pt idx="30">
                  <c:v>10971.428571428571</c:v>
                </c:pt>
                <c:pt idx="31">
                  <c:v>11337.142857142857</c:v>
                </c:pt>
                <c:pt idx="32">
                  <c:v>11702.857142857143</c:v>
                </c:pt>
                <c:pt idx="33">
                  <c:v>12068.571428571429</c:v>
                </c:pt>
                <c:pt idx="34">
                  <c:v>12434.285714285716</c:v>
                </c:pt>
                <c:pt idx="35">
                  <c:v>12800.000000000002</c:v>
                </c:pt>
                <c:pt idx="36">
                  <c:v>13165.714285714288</c:v>
                </c:pt>
                <c:pt idx="37">
                  <c:v>13531.428571428574</c:v>
                </c:pt>
                <c:pt idx="38">
                  <c:v>13897.142857142861</c:v>
                </c:pt>
                <c:pt idx="39">
                  <c:v>14262.857142857147</c:v>
                </c:pt>
                <c:pt idx="40">
                  <c:v>14628.571428571433</c:v>
                </c:pt>
                <c:pt idx="41">
                  <c:v>14994.285714285719</c:v>
                </c:pt>
                <c:pt idx="42">
                  <c:v>15360.000000000005</c:v>
                </c:pt>
                <c:pt idx="43">
                  <c:v>15725.714285714292</c:v>
                </c:pt>
                <c:pt idx="44">
                  <c:v>16091.428571428578</c:v>
                </c:pt>
                <c:pt idx="45">
                  <c:v>16457.142857142862</c:v>
                </c:pt>
                <c:pt idx="46">
                  <c:v>16822.857142857149</c:v>
                </c:pt>
                <c:pt idx="47">
                  <c:v>17188.571428571435</c:v>
                </c:pt>
                <c:pt idx="48">
                  <c:v>17554.285714285721</c:v>
                </c:pt>
                <c:pt idx="49">
                  <c:v>17920.000000000007</c:v>
                </c:pt>
                <c:pt idx="50">
                  <c:v>18285.714285714294</c:v>
                </c:pt>
                <c:pt idx="51">
                  <c:v>18651.42857142858</c:v>
                </c:pt>
                <c:pt idx="52">
                  <c:v>19017.142857142866</c:v>
                </c:pt>
                <c:pt idx="53">
                  <c:v>19382.857142857152</c:v>
                </c:pt>
                <c:pt idx="54">
                  <c:v>19748.571428571438</c:v>
                </c:pt>
                <c:pt idx="55">
                  <c:v>20114.285714285725</c:v>
                </c:pt>
                <c:pt idx="56">
                  <c:v>20480.000000000011</c:v>
                </c:pt>
                <c:pt idx="57">
                  <c:v>20845.714285714297</c:v>
                </c:pt>
                <c:pt idx="58">
                  <c:v>21211.428571428583</c:v>
                </c:pt>
                <c:pt idx="59">
                  <c:v>21577.14285714287</c:v>
                </c:pt>
                <c:pt idx="60">
                  <c:v>21942.857142857156</c:v>
                </c:pt>
                <c:pt idx="61">
                  <c:v>22308.571428571442</c:v>
                </c:pt>
                <c:pt idx="62">
                  <c:v>22674.285714285728</c:v>
                </c:pt>
                <c:pt idx="63">
                  <c:v>23040.000000000015</c:v>
                </c:pt>
                <c:pt idx="64">
                  <c:v>23405.714285714301</c:v>
                </c:pt>
              </c:numCache>
            </c:numRef>
          </c:xVal>
          <c:yVal>
            <c:numRef>
              <c:f>Sheet1!$M$2:$M$71</c:f>
              <c:numCache>
                <c:formatCode>General</c:formatCode>
                <c:ptCount val="70"/>
                <c:pt idx="0">
                  <c:v>0</c:v>
                </c:pt>
                <c:pt idx="1">
                  <c:v>12</c:v>
                </c:pt>
                <c:pt idx="2">
                  <c:v>89</c:v>
                </c:pt>
                <c:pt idx="3">
                  <c:v>160</c:v>
                </c:pt>
                <c:pt idx="4">
                  <c:v>163</c:v>
                </c:pt>
                <c:pt idx="5">
                  <c:v>265</c:v>
                </c:pt>
                <c:pt idx="6">
                  <c:v>376</c:v>
                </c:pt>
                <c:pt idx="7">
                  <c:v>380.99999999999977</c:v>
                </c:pt>
                <c:pt idx="8">
                  <c:v>509</c:v>
                </c:pt>
                <c:pt idx="9">
                  <c:v>571</c:v>
                </c:pt>
                <c:pt idx="10">
                  <c:v>610</c:v>
                </c:pt>
                <c:pt idx="11">
                  <c:v>685</c:v>
                </c:pt>
                <c:pt idx="12">
                  <c:v>778</c:v>
                </c:pt>
                <c:pt idx="13">
                  <c:v>851</c:v>
                </c:pt>
                <c:pt idx="14">
                  <c:v>973</c:v>
                </c:pt>
                <c:pt idx="15">
                  <c:v>1015</c:v>
                </c:pt>
                <c:pt idx="16">
                  <c:v>1060</c:v>
                </c:pt>
                <c:pt idx="17">
                  <c:v>1103</c:v>
                </c:pt>
                <c:pt idx="18">
                  <c:v>1206</c:v>
                </c:pt>
                <c:pt idx="19">
                  <c:v>1222</c:v>
                </c:pt>
                <c:pt idx="20">
                  <c:v>1309</c:v>
                </c:pt>
                <c:pt idx="21">
                  <c:v>1386</c:v>
                </c:pt>
                <c:pt idx="22">
                  <c:v>1504</c:v>
                </c:pt>
                <c:pt idx="23">
                  <c:v>1540</c:v>
                </c:pt>
                <c:pt idx="24">
                  <c:v>1657</c:v>
                </c:pt>
                <c:pt idx="25">
                  <c:v>1699</c:v>
                </c:pt>
                <c:pt idx="26">
                  <c:v>1766</c:v>
                </c:pt>
                <c:pt idx="27">
                  <c:v>1790</c:v>
                </c:pt>
                <c:pt idx="28">
                  <c:v>1954</c:v>
                </c:pt>
                <c:pt idx="29">
                  <c:v>1958</c:v>
                </c:pt>
                <c:pt idx="30">
                  <c:v>2066</c:v>
                </c:pt>
                <c:pt idx="31">
                  <c:v>2086</c:v>
                </c:pt>
                <c:pt idx="32">
                  <c:v>2187</c:v>
                </c:pt>
                <c:pt idx="33">
                  <c:v>2227</c:v>
                </c:pt>
                <c:pt idx="34">
                  <c:v>2269</c:v>
                </c:pt>
                <c:pt idx="35">
                  <c:v>2301</c:v>
                </c:pt>
                <c:pt idx="36">
                  <c:v>2469.9999999999995</c:v>
                </c:pt>
                <c:pt idx="37">
                  <c:v>2513</c:v>
                </c:pt>
                <c:pt idx="38">
                  <c:v>2629</c:v>
                </c:pt>
                <c:pt idx="39">
                  <c:v>2658</c:v>
                </c:pt>
                <c:pt idx="40">
                  <c:v>2752</c:v>
                </c:pt>
                <c:pt idx="41">
                  <c:v>2771</c:v>
                </c:pt>
                <c:pt idx="42">
                  <c:v>2885</c:v>
                </c:pt>
                <c:pt idx="43">
                  <c:v>2934</c:v>
                </c:pt>
                <c:pt idx="44">
                  <c:v>3034</c:v>
                </c:pt>
                <c:pt idx="45">
                  <c:v>3067</c:v>
                </c:pt>
                <c:pt idx="46">
                  <c:v>3175</c:v>
                </c:pt>
                <c:pt idx="47">
                  <c:v>3187</c:v>
                </c:pt>
                <c:pt idx="48">
                  <c:v>3319</c:v>
                </c:pt>
                <c:pt idx="49">
                  <c:v>3319</c:v>
                </c:pt>
                <c:pt idx="50">
                  <c:v>3445</c:v>
                </c:pt>
                <c:pt idx="51">
                  <c:v>3467</c:v>
                </c:pt>
                <c:pt idx="52">
                  <c:v>3568</c:v>
                </c:pt>
                <c:pt idx="53">
                  <c:v>3579</c:v>
                </c:pt>
                <c:pt idx="54">
                  <c:v>3702</c:v>
                </c:pt>
                <c:pt idx="55">
                  <c:v>3713</c:v>
                </c:pt>
                <c:pt idx="56">
                  <c:v>3836</c:v>
                </c:pt>
                <c:pt idx="57">
                  <c:v>3849</c:v>
                </c:pt>
                <c:pt idx="58">
                  <c:v>3922</c:v>
                </c:pt>
                <c:pt idx="59">
                  <c:v>3960</c:v>
                </c:pt>
                <c:pt idx="60">
                  <c:v>3960</c:v>
                </c:pt>
                <c:pt idx="61">
                  <c:v>3960</c:v>
                </c:pt>
                <c:pt idx="62">
                  <c:v>4101</c:v>
                </c:pt>
                <c:pt idx="63">
                  <c:v>4127</c:v>
                </c:pt>
                <c:pt idx="64">
                  <c:v>4300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13184"/>
        <c:axId val="136823168"/>
      </c:scatterChart>
      <c:valAx>
        <c:axId val="1368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dk1"/>
            </a:solidFill>
            <a:prstDash val="solid"/>
          </a:ln>
          <a:effectLst>
            <a:outerShdw sx="1000" sy="1000" rotWithShape="0">
              <a:srgbClr val="000000"/>
            </a:outerShdw>
          </a:effectLst>
        </c:spPr>
        <c:txPr>
          <a:bodyPr/>
          <a:lstStyle/>
          <a:p>
            <a:pPr>
              <a:defRPr sz="1400" b="1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6823168"/>
        <c:crosses val="autoZero"/>
        <c:crossBetween val="midCat"/>
      </c:valAx>
      <c:valAx>
        <c:axId val="136823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dk1"/>
            </a:solidFill>
            <a:prstDash val="solid"/>
          </a:ln>
          <a:effectLst>
            <a:outerShdw sx="1000" sy="1000" rotWithShape="0">
              <a:srgbClr val="000000"/>
            </a:outerShdw>
          </a:effectLst>
        </c:spPr>
        <c:txPr>
          <a:bodyPr/>
          <a:lstStyle/>
          <a:p>
            <a:pPr>
              <a:defRPr sz="1400" b="1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6813184"/>
        <c:crosses val="autoZero"/>
        <c:crossBetween val="midCat"/>
      </c:valAx>
      <c:spPr>
        <a:ln w="9525"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7489976482648193"/>
          <c:y val="1.5653668291463571E-2"/>
          <c:w val="0.21504983100134065"/>
          <c:h val="9.5676790401199849E-2"/>
        </c:manualLayout>
      </c:layout>
      <c:overlay val="0"/>
      <c:txPr>
        <a:bodyPr/>
        <a:lstStyle/>
        <a:p>
          <a:pPr>
            <a:defRPr sz="1400" b="1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8483827983040589E-2"/>
          <c:y val="0.13726836776981824"/>
          <c:w val="0.62814278215223096"/>
          <c:h val="0.7756751458699241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Molecular weight in mg</c:v>
                </c:pt>
              </c:strCache>
            </c:strRef>
          </c:tx>
          <c:spPr>
            <a:ln w="28575">
              <a:noFill/>
            </a:ln>
          </c:spP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Sheet1!$B$2:$B$71</c:f>
              <c:numCache>
                <c:formatCode>h:mm:ss</c:formatCode>
                <c:ptCount val="70"/>
                <c:pt idx="0">
                  <c:v>0</c:v>
                </c:pt>
                <c:pt idx="1">
                  <c:v>4.9382716049382715E-3</c:v>
                </c:pt>
                <c:pt idx="2">
                  <c:v>9.876543209876543E-3</c:v>
                </c:pt>
                <c:pt idx="3">
                  <c:v>1.4814814814814815E-2</c:v>
                </c:pt>
                <c:pt idx="4">
                  <c:v>1.9753086419753086E-2</c:v>
                </c:pt>
                <c:pt idx="5">
                  <c:v>2.4691358024691357E-2</c:v>
                </c:pt>
                <c:pt idx="6">
                  <c:v>2.9629629629629627E-2</c:v>
                </c:pt>
                <c:pt idx="7">
                  <c:v>3.4567901234567898E-2</c:v>
                </c:pt>
                <c:pt idx="8">
                  <c:v>3.9506172839506172E-2</c:v>
                </c:pt>
                <c:pt idx="9">
                  <c:v>4.4444444444444446E-2</c:v>
                </c:pt>
                <c:pt idx="10">
                  <c:v>4.938271604938272E-2</c:v>
                </c:pt>
                <c:pt idx="11">
                  <c:v>5.4320987654320994E-2</c:v>
                </c:pt>
                <c:pt idx="12">
                  <c:v>5.9259259259259268E-2</c:v>
                </c:pt>
                <c:pt idx="13">
                  <c:v>6.4197530864197536E-2</c:v>
                </c:pt>
                <c:pt idx="14">
                  <c:v>6.913580246913581E-2</c:v>
                </c:pt>
                <c:pt idx="15">
                  <c:v>7.4074074074074084E-2</c:v>
                </c:pt>
                <c:pt idx="16">
                  <c:v>7.9012345679012358E-2</c:v>
                </c:pt>
                <c:pt idx="17">
                  <c:v>8.3950617283950632E-2</c:v>
                </c:pt>
                <c:pt idx="18">
                  <c:v>8.8888888888888906E-2</c:v>
                </c:pt>
                <c:pt idx="19">
                  <c:v>9.382716049382718E-2</c:v>
                </c:pt>
                <c:pt idx="20">
                  <c:v>9.8765432098765454E-2</c:v>
                </c:pt>
                <c:pt idx="21">
                  <c:v>0.10370370370370373</c:v>
                </c:pt>
                <c:pt idx="22">
                  <c:v>0.108641975308642</c:v>
                </c:pt>
                <c:pt idx="23">
                  <c:v>0.11358024691358028</c:v>
                </c:pt>
                <c:pt idx="24">
                  <c:v>0.11851851851851855</c:v>
                </c:pt>
                <c:pt idx="25">
                  <c:v>0.12345679012345682</c:v>
                </c:pt>
                <c:pt idx="26">
                  <c:v>0.1283950617283951</c:v>
                </c:pt>
                <c:pt idx="27">
                  <c:v>0.13333333333333336</c:v>
                </c:pt>
                <c:pt idx="28">
                  <c:v>0.13827160493827162</c:v>
                </c:pt>
                <c:pt idx="29">
                  <c:v>0.14320987654320988</c:v>
                </c:pt>
                <c:pt idx="30">
                  <c:v>0.14814814814814814</c:v>
                </c:pt>
                <c:pt idx="31">
                  <c:v>0.1530864197530864</c:v>
                </c:pt>
                <c:pt idx="32">
                  <c:v>0.15802469135802466</c:v>
                </c:pt>
                <c:pt idx="33">
                  <c:v>0.16296296296296292</c:v>
                </c:pt>
                <c:pt idx="34">
                  <c:v>0.16790123456790118</c:v>
                </c:pt>
                <c:pt idx="35">
                  <c:v>0.17283950617283944</c:v>
                </c:pt>
                <c:pt idx="36">
                  <c:v>0.1777777777777777</c:v>
                </c:pt>
                <c:pt idx="37">
                  <c:v>0.18271604938271596</c:v>
                </c:pt>
                <c:pt idx="38">
                  <c:v>0.18765432098765422</c:v>
                </c:pt>
                <c:pt idx="39">
                  <c:v>0.19259259259259248</c:v>
                </c:pt>
                <c:pt idx="40">
                  <c:v>0.19753086419753074</c:v>
                </c:pt>
                <c:pt idx="41">
                  <c:v>0.202469135802469</c:v>
                </c:pt>
                <c:pt idx="42">
                  <c:v>0.20740740740740726</c:v>
                </c:pt>
                <c:pt idx="43">
                  <c:v>0.21234567901234552</c:v>
                </c:pt>
                <c:pt idx="44">
                  <c:v>0.21728395061728378</c:v>
                </c:pt>
                <c:pt idx="45">
                  <c:v>0.22222222222222204</c:v>
                </c:pt>
                <c:pt idx="46">
                  <c:v>0.2271604938271603</c:v>
                </c:pt>
                <c:pt idx="47">
                  <c:v>0.23209876543209856</c:v>
                </c:pt>
                <c:pt idx="48">
                  <c:v>0.23703703703703682</c:v>
                </c:pt>
                <c:pt idx="49">
                  <c:v>0.24197530864197508</c:v>
                </c:pt>
                <c:pt idx="50">
                  <c:v>0.24691358024691334</c:v>
                </c:pt>
                <c:pt idx="51">
                  <c:v>0.2518518518518516</c:v>
                </c:pt>
                <c:pt idx="52">
                  <c:v>0.25679012345678986</c:v>
                </c:pt>
                <c:pt idx="53">
                  <c:v>0.26172839506172813</c:v>
                </c:pt>
                <c:pt idx="54">
                  <c:v>0.26666666666666639</c:v>
                </c:pt>
                <c:pt idx="55">
                  <c:v>0.27160493827160465</c:v>
                </c:pt>
                <c:pt idx="56">
                  <c:v>0.27654320987654291</c:v>
                </c:pt>
                <c:pt idx="57">
                  <c:v>0.28148148148148117</c:v>
                </c:pt>
                <c:pt idx="58">
                  <c:v>0.28641975308641943</c:v>
                </c:pt>
                <c:pt idx="59">
                  <c:v>0.29135802469135769</c:v>
                </c:pt>
                <c:pt idx="60">
                  <c:v>0.29629629629629595</c:v>
                </c:pt>
                <c:pt idx="61">
                  <c:v>0.30123456790123421</c:v>
                </c:pt>
                <c:pt idx="62">
                  <c:v>0.30617283950617247</c:v>
                </c:pt>
                <c:pt idx="63">
                  <c:v>0.31111111111111073</c:v>
                </c:pt>
                <c:pt idx="64">
                  <c:v>0.31604938271604899</c:v>
                </c:pt>
              </c:numCache>
            </c:numRef>
          </c:xVal>
          <c:yVal>
            <c:numRef>
              <c:f>Sheet1!$T$2:$T$71</c:f>
              <c:numCache>
                <c:formatCode>General</c:formatCode>
                <c:ptCount val="70"/>
                <c:pt idx="0">
                  <c:v>0</c:v>
                </c:pt>
                <c:pt idx="1">
                  <c:v>1.4094587452365386E-5</c:v>
                </c:pt>
                <c:pt idx="2">
                  <c:v>1.3984133179835808E-4</c:v>
                </c:pt>
                <c:pt idx="3">
                  <c:v>4.5052897640231957E-4</c:v>
                </c:pt>
                <c:pt idx="4">
                  <c:v>5.9464068817382805E-4</c:v>
                </c:pt>
                <c:pt idx="5">
                  <c:v>1.1502023435878968E-3</c:v>
                </c:pt>
                <c:pt idx="6">
                  <c:v>1.9829497737619221E-3</c:v>
                </c:pt>
                <c:pt idx="7">
                  <c:v>2.4864579086289538E-3</c:v>
                </c:pt>
                <c:pt idx="8">
                  <c:v>3.5514393360313581E-3</c:v>
                </c:pt>
                <c:pt idx="9">
                  <c:v>4.4770383613592932E-3</c:v>
                </c:pt>
                <c:pt idx="10">
                  <c:v>5.0532829682280187E-3</c:v>
                </c:pt>
                <c:pt idx="11">
                  <c:v>6.2500394541461632E-3</c:v>
                </c:pt>
                <c:pt idx="12">
                  <c:v>8.0486939406515228E-3</c:v>
                </c:pt>
                <c:pt idx="13">
                  <c:v>9.4195170259123977E-3</c:v>
                </c:pt>
                <c:pt idx="14">
                  <c:v>1.2132227288419364E-2</c:v>
                </c:pt>
                <c:pt idx="15">
                  <c:v>1.3098048781581835E-2</c:v>
                </c:pt>
                <c:pt idx="16">
                  <c:v>1.5599876946726172E-2</c:v>
                </c:pt>
                <c:pt idx="17">
                  <c:v>1.7056348764016852E-2</c:v>
                </c:pt>
                <c:pt idx="18">
                  <c:v>1.9268234463771055E-2</c:v>
                </c:pt>
                <c:pt idx="19">
                  <c:v>2.1120754854309327E-2</c:v>
                </c:pt>
                <c:pt idx="20">
                  <c:v>2.36426436933166E-2</c:v>
                </c:pt>
                <c:pt idx="21">
                  <c:v>2.5346035259000154E-2</c:v>
                </c:pt>
                <c:pt idx="22">
                  <c:v>2.9141757442129487E-2</c:v>
                </c:pt>
                <c:pt idx="23">
                  <c:v>3.0761670468884346E-2</c:v>
                </c:pt>
                <c:pt idx="24">
                  <c:v>3.5380098077551388E-2</c:v>
                </c:pt>
                <c:pt idx="25">
                  <c:v>3.7572008666611513E-2</c:v>
                </c:pt>
                <c:pt idx="26">
                  <c:v>3.9493236281745114E-2</c:v>
                </c:pt>
                <c:pt idx="27">
                  <c:v>4.2898183694216649E-2</c:v>
                </c:pt>
                <c:pt idx="28">
                  <c:v>4.8652415698693267E-2</c:v>
                </c:pt>
                <c:pt idx="29">
                  <c:v>5.0320726365143828E-2</c:v>
                </c:pt>
                <c:pt idx="30">
                  <c:v>5.5988990720324892E-2</c:v>
                </c:pt>
                <c:pt idx="31">
                  <c:v>5.8494326975392537E-2</c:v>
                </c:pt>
                <c:pt idx="32">
                  <c:v>6.2789496932102964E-2</c:v>
                </c:pt>
                <c:pt idx="33">
                  <c:v>6.7107955627683347E-2</c:v>
                </c:pt>
                <c:pt idx="34">
                  <c:v>7.1250418663386689E-2</c:v>
                </c:pt>
                <c:pt idx="35">
                  <c:v>7.3060694183917335E-2</c:v>
                </c:pt>
                <c:pt idx="36">
                  <c:v>8.1327869787020307E-2</c:v>
                </c:pt>
                <c:pt idx="37">
                  <c:v>8.5148016365624482E-2</c:v>
                </c:pt>
                <c:pt idx="38">
                  <c:v>9.167554495485658E-2</c:v>
                </c:pt>
                <c:pt idx="39">
                  <c:v>9.6615083357788831E-2</c:v>
                </c:pt>
                <c:pt idx="40">
                  <c:v>0.10219391086610051</c:v>
                </c:pt>
                <c:pt idx="41">
                  <c:v>0.10518420360533216</c:v>
                </c:pt>
                <c:pt idx="42">
                  <c:v>0.11180049231455262</c:v>
                </c:pt>
                <c:pt idx="43">
                  <c:v>0.11757910204368471</c:v>
                </c:pt>
                <c:pt idx="44">
                  <c:v>0.12404095701158106</c:v>
                </c:pt>
                <c:pt idx="45">
                  <c:v>0.12958887288052429</c:v>
                </c:pt>
                <c:pt idx="46">
                  <c:v>0.13595501377634484</c:v>
                </c:pt>
                <c:pt idx="47">
                  <c:v>0.1377827286263833</c:v>
                </c:pt>
                <c:pt idx="48">
                  <c:v>0.14854953108764996</c:v>
                </c:pt>
                <c:pt idx="49">
                  <c:v>0.149375666818412</c:v>
                </c:pt>
                <c:pt idx="50">
                  <c:v>0.15944113131993518</c:v>
                </c:pt>
                <c:pt idx="51">
                  <c:v>0.16312916058734819</c:v>
                </c:pt>
                <c:pt idx="52">
                  <c:v>0.17132285298533945</c:v>
                </c:pt>
                <c:pt idx="53">
                  <c:v>0.17611042342190472</c:v>
                </c:pt>
                <c:pt idx="54">
                  <c:v>0.18331467111365798</c:v>
                </c:pt>
                <c:pt idx="55">
                  <c:v>0.19079091634075027</c:v>
                </c:pt>
                <c:pt idx="56">
                  <c:v>0.19869264387117827</c:v>
                </c:pt>
                <c:pt idx="57">
                  <c:v>0.20167133113332439</c:v>
                </c:pt>
                <c:pt idx="58">
                  <c:v>0.20927911028636559</c:v>
                </c:pt>
                <c:pt idx="59">
                  <c:v>0.21333978271110776</c:v>
                </c:pt>
                <c:pt idx="60">
                  <c:v>0.21759056094011919</c:v>
                </c:pt>
                <c:pt idx="61">
                  <c:v>0.22202615561387018</c:v>
                </c:pt>
                <c:pt idx="62">
                  <c:v>0.23363197495204741</c:v>
                </c:pt>
                <c:pt idx="63">
                  <c:v>0.2371355922551554</c:v>
                </c:pt>
                <c:pt idx="64">
                  <c:v>0.25466866010371586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38240"/>
        <c:axId val="128144128"/>
      </c:scatterChart>
      <c:valAx>
        <c:axId val="128138240"/>
        <c:scaling>
          <c:orientation val="minMax"/>
        </c:scaling>
        <c:delete val="0"/>
        <c:axPos val="b"/>
        <c:numFmt formatCode="h:mm:ss" sourceLinked="1"/>
        <c:majorTickMark val="out"/>
        <c:minorTickMark val="none"/>
        <c:tickLblPos val="nextTo"/>
        <c:crossAx val="128144128"/>
        <c:crosses val="autoZero"/>
        <c:crossBetween val="midCat"/>
      </c:valAx>
      <c:valAx>
        <c:axId val="128144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8138240"/>
        <c:crosses val="autoZero"/>
        <c:crossBetween val="midCat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ratio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Sheet1!$B$2:$B$71</c:f>
              <c:numCache>
                <c:formatCode>h:mm:ss</c:formatCode>
                <c:ptCount val="70"/>
                <c:pt idx="0">
                  <c:v>0</c:v>
                </c:pt>
                <c:pt idx="1">
                  <c:v>4.9382716049382715E-3</c:v>
                </c:pt>
                <c:pt idx="2">
                  <c:v>9.876543209876543E-3</c:v>
                </c:pt>
                <c:pt idx="3">
                  <c:v>1.4814814814814815E-2</c:v>
                </c:pt>
                <c:pt idx="4">
                  <c:v>1.9753086419753086E-2</c:v>
                </c:pt>
                <c:pt idx="5">
                  <c:v>2.4691358024691357E-2</c:v>
                </c:pt>
                <c:pt idx="6">
                  <c:v>2.9629629629629627E-2</c:v>
                </c:pt>
                <c:pt idx="7">
                  <c:v>3.4567901234567898E-2</c:v>
                </c:pt>
                <c:pt idx="8">
                  <c:v>3.9506172839506172E-2</c:v>
                </c:pt>
                <c:pt idx="9">
                  <c:v>4.4444444444444446E-2</c:v>
                </c:pt>
                <c:pt idx="10">
                  <c:v>4.938271604938272E-2</c:v>
                </c:pt>
                <c:pt idx="11">
                  <c:v>5.4320987654320994E-2</c:v>
                </c:pt>
                <c:pt idx="12">
                  <c:v>5.9259259259259268E-2</c:v>
                </c:pt>
                <c:pt idx="13">
                  <c:v>6.4197530864197536E-2</c:v>
                </c:pt>
                <c:pt idx="14">
                  <c:v>6.913580246913581E-2</c:v>
                </c:pt>
                <c:pt idx="15">
                  <c:v>7.4074074074074084E-2</c:v>
                </c:pt>
                <c:pt idx="16">
                  <c:v>7.9012345679012358E-2</c:v>
                </c:pt>
                <c:pt idx="17">
                  <c:v>8.3950617283950632E-2</c:v>
                </c:pt>
                <c:pt idx="18">
                  <c:v>8.8888888888888906E-2</c:v>
                </c:pt>
                <c:pt idx="19">
                  <c:v>9.382716049382718E-2</c:v>
                </c:pt>
                <c:pt idx="20">
                  <c:v>9.8765432098765454E-2</c:v>
                </c:pt>
                <c:pt idx="21">
                  <c:v>0.10370370370370373</c:v>
                </c:pt>
                <c:pt idx="22">
                  <c:v>0.108641975308642</c:v>
                </c:pt>
                <c:pt idx="23">
                  <c:v>0.11358024691358028</c:v>
                </c:pt>
                <c:pt idx="24">
                  <c:v>0.11851851851851855</c:v>
                </c:pt>
                <c:pt idx="25">
                  <c:v>0.12345679012345682</c:v>
                </c:pt>
                <c:pt idx="26">
                  <c:v>0.1283950617283951</c:v>
                </c:pt>
                <c:pt idx="27">
                  <c:v>0.13333333333333336</c:v>
                </c:pt>
                <c:pt idx="28">
                  <c:v>0.13827160493827162</c:v>
                </c:pt>
                <c:pt idx="29">
                  <c:v>0.14320987654320988</c:v>
                </c:pt>
                <c:pt idx="30">
                  <c:v>0.14814814814814814</c:v>
                </c:pt>
                <c:pt idx="31">
                  <c:v>0.1530864197530864</c:v>
                </c:pt>
                <c:pt idx="32">
                  <c:v>0.15802469135802466</c:v>
                </c:pt>
                <c:pt idx="33">
                  <c:v>0.16296296296296292</c:v>
                </c:pt>
                <c:pt idx="34">
                  <c:v>0.16790123456790118</c:v>
                </c:pt>
                <c:pt idx="35">
                  <c:v>0.17283950617283944</c:v>
                </c:pt>
                <c:pt idx="36">
                  <c:v>0.1777777777777777</c:v>
                </c:pt>
                <c:pt idx="37">
                  <c:v>0.18271604938271596</c:v>
                </c:pt>
                <c:pt idx="38">
                  <c:v>0.18765432098765422</c:v>
                </c:pt>
                <c:pt idx="39">
                  <c:v>0.19259259259259248</c:v>
                </c:pt>
                <c:pt idx="40">
                  <c:v>0.19753086419753074</c:v>
                </c:pt>
                <c:pt idx="41">
                  <c:v>0.202469135802469</c:v>
                </c:pt>
                <c:pt idx="42">
                  <c:v>0.20740740740740726</c:v>
                </c:pt>
                <c:pt idx="43">
                  <c:v>0.21234567901234552</c:v>
                </c:pt>
                <c:pt idx="44">
                  <c:v>0.21728395061728378</c:v>
                </c:pt>
                <c:pt idx="45">
                  <c:v>0.22222222222222204</c:v>
                </c:pt>
                <c:pt idx="46">
                  <c:v>0.2271604938271603</c:v>
                </c:pt>
                <c:pt idx="47">
                  <c:v>0.23209876543209856</c:v>
                </c:pt>
                <c:pt idx="48">
                  <c:v>0.23703703703703682</c:v>
                </c:pt>
                <c:pt idx="49">
                  <c:v>0.24197530864197508</c:v>
                </c:pt>
                <c:pt idx="50">
                  <c:v>0.24691358024691334</c:v>
                </c:pt>
                <c:pt idx="51">
                  <c:v>0.2518518518518516</c:v>
                </c:pt>
                <c:pt idx="52">
                  <c:v>0.25679012345678986</c:v>
                </c:pt>
                <c:pt idx="53">
                  <c:v>0.26172839506172813</c:v>
                </c:pt>
                <c:pt idx="54">
                  <c:v>0.26666666666666639</c:v>
                </c:pt>
                <c:pt idx="55">
                  <c:v>0.27160493827160465</c:v>
                </c:pt>
                <c:pt idx="56">
                  <c:v>0.27654320987654291</c:v>
                </c:pt>
                <c:pt idx="57">
                  <c:v>0.28148148148148117</c:v>
                </c:pt>
                <c:pt idx="58">
                  <c:v>0.28641975308641943</c:v>
                </c:pt>
                <c:pt idx="59">
                  <c:v>0.29135802469135769</c:v>
                </c:pt>
                <c:pt idx="60">
                  <c:v>0.29629629629629595</c:v>
                </c:pt>
                <c:pt idx="61">
                  <c:v>0.30123456790123421</c:v>
                </c:pt>
                <c:pt idx="62">
                  <c:v>0.30617283950617247</c:v>
                </c:pt>
                <c:pt idx="63">
                  <c:v>0.31111111111111073</c:v>
                </c:pt>
                <c:pt idx="64">
                  <c:v>0.31604938271604899</c:v>
                </c:pt>
              </c:numCache>
            </c:numRef>
          </c:xVal>
          <c:yVal>
            <c:numRef>
              <c:f>Sheet1!$J$2:$J$71</c:f>
              <c:numCache>
                <c:formatCode>General</c:formatCode>
                <c:ptCount val="70"/>
                <c:pt idx="0">
                  <c:v>0</c:v>
                </c:pt>
                <c:pt idx="2">
                  <c:v>2.2696629213483148</c:v>
                </c:pt>
                <c:pt idx="3">
                  <c:v>2.2625000000000002</c:v>
                </c:pt>
                <c:pt idx="4">
                  <c:v>2.8773006134969323</c:v>
                </c:pt>
                <c:pt idx="5">
                  <c:v>2.1056603773584905</c:v>
                </c:pt>
                <c:pt idx="6">
                  <c:v>1.803191489361702</c:v>
                </c:pt>
                <c:pt idx="7">
                  <c:v>2.2020997375328095</c:v>
                </c:pt>
                <c:pt idx="8">
                  <c:v>1.7622789783889981</c:v>
                </c:pt>
                <c:pt idx="9">
                  <c:v>1.765323992994746</c:v>
                </c:pt>
                <c:pt idx="10">
                  <c:v>1.7459016393442623</c:v>
                </c:pt>
                <c:pt idx="11">
                  <c:v>1.7124087591240875</c:v>
                </c:pt>
                <c:pt idx="12">
                  <c:v>1.7095115681233932</c:v>
                </c:pt>
                <c:pt idx="13">
                  <c:v>1.6721504112808461</c:v>
                </c:pt>
                <c:pt idx="14">
                  <c:v>1.6474820143884892</c:v>
                </c:pt>
                <c:pt idx="15">
                  <c:v>1.6344827586206896</c:v>
                </c:pt>
                <c:pt idx="16">
                  <c:v>1.7849056603773585</c:v>
                </c:pt>
                <c:pt idx="17">
                  <c:v>1.8023572076155938</c:v>
                </c:pt>
                <c:pt idx="18">
                  <c:v>1.7031509121061359</c:v>
                </c:pt>
                <c:pt idx="19">
                  <c:v>1.8183306055646482</c:v>
                </c:pt>
                <c:pt idx="20">
                  <c:v>1.7738731856378915</c:v>
                </c:pt>
                <c:pt idx="21">
                  <c:v>1.6962481962481963</c:v>
                </c:pt>
                <c:pt idx="22">
                  <c:v>1.65625</c:v>
                </c:pt>
                <c:pt idx="23">
                  <c:v>1.6675324675324674</c:v>
                </c:pt>
                <c:pt idx="24">
                  <c:v>1.6566083283041642</c:v>
                </c:pt>
                <c:pt idx="25">
                  <c:v>1.6733372572101235</c:v>
                </c:pt>
                <c:pt idx="26">
                  <c:v>1.6279728199320498</c:v>
                </c:pt>
                <c:pt idx="27">
                  <c:v>1.7212290502793297</c:v>
                </c:pt>
                <c:pt idx="28">
                  <c:v>1.6381780962128967</c:v>
                </c:pt>
                <c:pt idx="29">
                  <c:v>1.6874361593462717</c:v>
                </c:pt>
                <c:pt idx="30">
                  <c:v>1.686350435624395</c:v>
                </c:pt>
                <c:pt idx="31">
                  <c:v>1.7281879194630871</c:v>
                </c:pt>
                <c:pt idx="32">
                  <c:v>1.6877000457247371</c:v>
                </c:pt>
                <c:pt idx="33">
                  <c:v>1.7395599461158509</c:v>
                </c:pt>
                <c:pt idx="34">
                  <c:v>1.7791978845306302</c:v>
                </c:pt>
                <c:pt idx="35">
                  <c:v>1.7740112994350283</c:v>
                </c:pt>
                <c:pt idx="36">
                  <c:v>1.7137651821862352</c:v>
                </c:pt>
                <c:pt idx="37">
                  <c:v>1.7333863907680063</c:v>
                </c:pt>
                <c:pt idx="38">
                  <c:v>1.7052111068847471</c:v>
                </c:pt>
                <c:pt idx="39">
                  <c:v>1.7580887885628291</c:v>
                </c:pt>
                <c:pt idx="40">
                  <c:v>1.7347383720930232</c:v>
                </c:pt>
                <c:pt idx="41">
                  <c:v>1.7610970768675569</c:v>
                </c:pt>
                <c:pt idx="42">
                  <c:v>1.7268630849220103</c:v>
                </c:pt>
                <c:pt idx="43">
                  <c:v>1.7559645535105657</c:v>
                </c:pt>
                <c:pt idx="44">
                  <c:v>1.7323665128543178</c:v>
                </c:pt>
                <c:pt idx="45">
                  <c:v>1.7711118356700359</c:v>
                </c:pt>
                <c:pt idx="46">
                  <c:v>1.7338582677165355</c:v>
                </c:pt>
                <c:pt idx="47">
                  <c:v>1.7439598368371509</c:v>
                </c:pt>
                <c:pt idx="48">
                  <c:v>1.7336547152756858</c:v>
                </c:pt>
                <c:pt idx="49">
                  <c:v>1.7432961735462491</c:v>
                </c:pt>
                <c:pt idx="50">
                  <c:v>1.7271407837445574</c:v>
                </c:pt>
                <c:pt idx="51">
                  <c:v>1.7447360830689356</c:v>
                </c:pt>
                <c:pt idx="52">
                  <c:v>1.7301008968609866</c:v>
                </c:pt>
                <c:pt idx="53">
                  <c:v>1.767532830399553</c:v>
                </c:pt>
                <c:pt idx="54">
                  <c:v>1.719611021069692</c:v>
                </c:pt>
                <c:pt idx="55">
                  <c:v>1.7791543226501481</c:v>
                </c:pt>
                <c:pt idx="56">
                  <c:v>1.7359228362877999</c:v>
                </c:pt>
                <c:pt idx="57">
                  <c:v>1.7500649519355678</c:v>
                </c:pt>
                <c:pt idx="58">
                  <c:v>1.7491075981642019</c:v>
                </c:pt>
                <c:pt idx="59">
                  <c:v>1.7489898989898991</c:v>
                </c:pt>
                <c:pt idx="60">
                  <c:v>1.7838383838383838</c:v>
                </c:pt>
                <c:pt idx="61">
                  <c:v>1.8202020202020202</c:v>
                </c:pt>
                <c:pt idx="62">
                  <c:v>1.7859058766154596</c:v>
                </c:pt>
                <c:pt idx="63">
                  <c:v>1.7899200387690817</c:v>
                </c:pt>
                <c:pt idx="64">
                  <c:v>1.7706976744186047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65760"/>
        <c:axId val="128167296"/>
      </c:scatterChart>
      <c:valAx>
        <c:axId val="128165760"/>
        <c:scaling>
          <c:orientation val="minMax"/>
        </c:scaling>
        <c:delete val="0"/>
        <c:axPos val="b"/>
        <c:numFmt formatCode="h:mm:ss" sourceLinked="1"/>
        <c:majorTickMark val="out"/>
        <c:minorTickMark val="none"/>
        <c:tickLblPos val="nextTo"/>
        <c:crossAx val="128167296"/>
        <c:crosses val="autoZero"/>
        <c:crossBetween val="midCat"/>
      </c:valAx>
      <c:valAx>
        <c:axId val="128167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1657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409574</xdr:colOff>
      <xdr:row>68</xdr:row>
      <xdr:rowOff>114300</xdr:rowOff>
    </xdr:from>
    <xdr:to>
      <xdr:col>24</xdr:col>
      <xdr:colOff>285750</xdr:colOff>
      <xdr:row>93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76200</xdr:colOff>
      <xdr:row>7</xdr:row>
      <xdr:rowOff>85724</xdr:rowOff>
    </xdr:from>
    <xdr:to>
      <xdr:col>30</xdr:col>
      <xdr:colOff>533400</xdr:colOff>
      <xdr:row>27</xdr:row>
      <xdr:rowOff>76199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66675</xdr:colOff>
      <xdr:row>30</xdr:row>
      <xdr:rowOff>95250</xdr:rowOff>
    </xdr:from>
    <xdr:to>
      <xdr:col>28</xdr:col>
      <xdr:colOff>504825</xdr:colOff>
      <xdr:row>44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abSelected="1" topLeftCell="K1" workbookViewId="0">
      <selection activeCell="AB89" sqref="AB89"/>
    </sheetView>
  </sheetViews>
  <sheetFormatPr defaultRowHeight="15" x14ac:dyDescent="0.25"/>
  <cols>
    <col min="20" max="20" width="12" bestFit="1" customWidth="1"/>
    <col min="21" max="21" width="5.5703125" customWidth="1"/>
    <col min="22" max="22" width="4.28515625" customWidth="1"/>
    <col min="23" max="23" width="1.42578125" customWidth="1"/>
    <col min="24" max="24" width="25.42578125" customWidth="1"/>
  </cols>
  <sheetData>
    <row r="1" spans="1:24" x14ac:dyDescent="0.25">
      <c r="A1" t="s">
        <v>0</v>
      </c>
      <c r="B1" t="s">
        <v>1</v>
      </c>
      <c r="D1" t="s">
        <v>6</v>
      </c>
      <c r="F1" t="s">
        <v>2</v>
      </c>
      <c r="H1" t="s">
        <v>3</v>
      </c>
      <c r="J1" t="s">
        <v>13</v>
      </c>
      <c r="K1" t="s">
        <v>5</v>
      </c>
      <c r="M1" t="s">
        <v>4</v>
      </c>
      <c r="O1" t="s">
        <v>7</v>
      </c>
      <c r="P1" t="s">
        <v>8</v>
      </c>
      <c r="Q1" t="s">
        <v>9</v>
      </c>
      <c r="R1" t="s">
        <v>10</v>
      </c>
      <c r="T1" t="s">
        <v>11</v>
      </c>
    </row>
    <row r="2" spans="1:24" ht="21.75" x14ac:dyDescent="0.3">
      <c r="A2">
        <v>16</v>
      </c>
      <c r="B2" s="1">
        <v>0</v>
      </c>
      <c r="C2" s="1"/>
      <c r="D2">
        <v>0</v>
      </c>
      <c r="F2">
        <v>2.2770000000000001</v>
      </c>
      <c r="H2">
        <v>1.625</v>
      </c>
      <c r="J2">
        <v>0</v>
      </c>
      <c r="K2">
        <f>F2*1000-2277</f>
        <v>0</v>
      </c>
      <c r="M2">
        <f>H2*1000-1625</f>
        <v>0</v>
      </c>
      <c r="O2">
        <f>K2*M2</f>
        <v>0</v>
      </c>
      <c r="P2">
        <f>O2*10.5</f>
        <v>0</v>
      </c>
      <c r="Q2">
        <f>P2*1000/731.433</f>
        <v>0</v>
      </c>
      <c r="R2">
        <f>Q2*326.31</f>
        <v>0</v>
      </c>
      <c r="T2">
        <f>R2*1.66053886*POWER($X$3,$X$4)*1000000000</f>
        <v>0</v>
      </c>
      <c r="W2" s="2"/>
      <c r="X2" s="2" t="s">
        <v>12</v>
      </c>
    </row>
    <row r="3" spans="1:24" x14ac:dyDescent="0.25">
      <c r="A3">
        <v>17</v>
      </c>
      <c r="B3" s="1">
        <v>4.9382716049382715E-3</v>
      </c>
      <c r="C3" s="1"/>
      <c r="D3">
        <f>256/0.7+D2</f>
        <v>365.71428571428572</v>
      </c>
      <c r="F3">
        <v>2.4279999999999999</v>
      </c>
      <c r="H3">
        <v>1.637</v>
      </c>
      <c r="K3">
        <f t="shared" ref="K3:K66" si="0">F3*1000-2277</f>
        <v>151</v>
      </c>
      <c r="M3">
        <f t="shared" ref="M3:M66" si="1">H3*1000-1625</f>
        <v>12</v>
      </c>
      <c r="O3">
        <f t="shared" ref="O3:O66" si="2">K3*M3</f>
        <v>1812</v>
      </c>
      <c r="P3">
        <f t="shared" ref="P3:P66" si="3">O3*10.5</f>
        <v>19026</v>
      </c>
      <c r="Q3">
        <f t="shared" ref="Q3:Q66" si="4">P3*1000/731.433</f>
        <v>26011.951880760098</v>
      </c>
      <c r="R3">
        <f t="shared" ref="R3:R66" si="5">Q3*326.31</f>
        <v>8487960.0182108283</v>
      </c>
      <c r="T3">
        <f>R3*1.66053886*POWER($X$3,$X$4)*1000000000</f>
        <v>1.4094587452365386E-5</v>
      </c>
      <c r="X3">
        <v>10</v>
      </c>
    </row>
    <row r="4" spans="1:24" x14ac:dyDescent="0.25">
      <c r="A4">
        <v>18</v>
      </c>
      <c r="B4" s="1">
        <v>9.876543209876543E-3</v>
      </c>
      <c r="C4" s="1"/>
      <c r="D4">
        <f t="shared" ref="D4:D66" si="6">256/0.7+D3</f>
        <v>731.42857142857144</v>
      </c>
      <c r="F4">
        <v>2.4790000000000001</v>
      </c>
      <c r="H4">
        <v>1.714</v>
      </c>
      <c r="J4">
        <f>K4/M4</f>
        <v>2.2696629213483148</v>
      </c>
      <c r="K4">
        <f t="shared" si="0"/>
        <v>202</v>
      </c>
      <c r="M4">
        <f t="shared" si="1"/>
        <v>89</v>
      </c>
      <c r="O4">
        <f t="shared" si="2"/>
        <v>17978</v>
      </c>
      <c r="P4">
        <f t="shared" si="3"/>
        <v>188769</v>
      </c>
      <c r="Q4">
        <f t="shared" si="4"/>
        <v>258081.05458736481</v>
      </c>
      <c r="R4">
        <f t="shared" si="5"/>
        <v>84214428.922403008</v>
      </c>
      <c r="T4">
        <f>R4*1.66053886*POWER($X$3,$X$4)*1000000000</f>
        <v>1.3984133179835808E-4</v>
      </c>
      <c r="X4">
        <v>-21</v>
      </c>
    </row>
    <row r="5" spans="1:24" x14ac:dyDescent="0.25">
      <c r="A5">
        <v>19</v>
      </c>
      <c r="B5" s="1">
        <v>1.4814814814814815E-2</v>
      </c>
      <c r="C5" s="1"/>
      <c r="D5">
        <f t="shared" si="6"/>
        <v>1097.1428571428571</v>
      </c>
      <c r="F5">
        <v>2.6389999999999998</v>
      </c>
      <c r="H5">
        <v>1.7849999999999999</v>
      </c>
      <c r="J5">
        <f>K5/M5</f>
        <v>2.2625000000000002</v>
      </c>
      <c r="K5">
        <f t="shared" si="0"/>
        <v>362</v>
      </c>
      <c r="M5">
        <f t="shared" si="1"/>
        <v>160</v>
      </c>
      <c r="O5">
        <f t="shared" si="2"/>
        <v>57920</v>
      </c>
      <c r="P5">
        <f t="shared" si="3"/>
        <v>608160</v>
      </c>
      <c r="Q5">
        <f t="shared" si="4"/>
        <v>831463.7157470336</v>
      </c>
      <c r="R5">
        <f t="shared" si="5"/>
        <v>271314925.08541453</v>
      </c>
      <c r="T5">
        <f t="shared" ref="T5:T66" si="7">R5*1.66053886*POWER($X$3,$X$4)*1000000000</f>
        <v>4.5052897640231957E-4</v>
      </c>
    </row>
    <row r="6" spans="1:24" x14ac:dyDescent="0.25">
      <c r="A6">
        <v>20</v>
      </c>
      <c r="B6" s="1">
        <v>1.9753086419753086E-2</v>
      </c>
      <c r="C6" s="1"/>
      <c r="D6">
        <f t="shared" si="6"/>
        <v>1462.8571428571429</v>
      </c>
      <c r="F6">
        <v>2.746</v>
      </c>
      <c r="H6">
        <v>1.788</v>
      </c>
      <c r="J6">
        <f t="shared" ref="J6:J66" si="8">K6/M6</f>
        <v>2.8773006134969323</v>
      </c>
      <c r="K6">
        <f t="shared" si="0"/>
        <v>469</v>
      </c>
      <c r="M6">
        <f t="shared" si="1"/>
        <v>163</v>
      </c>
      <c r="O6">
        <f t="shared" si="2"/>
        <v>76447</v>
      </c>
      <c r="P6">
        <f t="shared" si="3"/>
        <v>802693.5</v>
      </c>
      <c r="Q6">
        <f t="shared" si="4"/>
        <v>1097425.8749605226</v>
      </c>
      <c r="R6">
        <f t="shared" si="5"/>
        <v>358101037.25836813</v>
      </c>
      <c r="T6">
        <f t="shared" si="7"/>
        <v>5.9464068817382805E-4</v>
      </c>
    </row>
    <row r="7" spans="1:24" x14ac:dyDescent="0.25">
      <c r="A7">
        <v>21</v>
      </c>
      <c r="B7" s="1">
        <v>2.4691358024691357E-2</v>
      </c>
      <c r="C7" s="1"/>
      <c r="D7">
        <f t="shared" si="6"/>
        <v>1828.5714285714287</v>
      </c>
      <c r="F7">
        <v>2.835</v>
      </c>
      <c r="H7">
        <v>1.89</v>
      </c>
      <c r="J7">
        <f t="shared" si="8"/>
        <v>2.1056603773584905</v>
      </c>
      <c r="K7">
        <f t="shared" si="0"/>
        <v>558</v>
      </c>
      <c r="M7">
        <f t="shared" si="1"/>
        <v>265</v>
      </c>
      <c r="O7">
        <f t="shared" si="2"/>
        <v>147870</v>
      </c>
      <c r="P7">
        <f t="shared" si="3"/>
        <v>1552635</v>
      </c>
      <c r="Q7">
        <f t="shared" si="4"/>
        <v>2122730.3115938166</v>
      </c>
      <c r="R7">
        <f t="shared" si="5"/>
        <v>692668127.97617829</v>
      </c>
      <c r="T7">
        <f t="shared" si="7"/>
        <v>1.1502023435878968E-3</v>
      </c>
    </row>
    <row r="8" spans="1:24" x14ac:dyDescent="0.25">
      <c r="A8">
        <v>22</v>
      </c>
      <c r="B8" s="1">
        <v>2.9629629629629627E-2</v>
      </c>
      <c r="C8" s="1"/>
      <c r="D8">
        <f t="shared" si="6"/>
        <v>2194.2857142857142</v>
      </c>
      <c r="F8">
        <v>2.9550000000000001</v>
      </c>
      <c r="H8">
        <v>2.0009999999999999</v>
      </c>
      <c r="J8">
        <f t="shared" si="8"/>
        <v>1.803191489361702</v>
      </c>
      <c r="K8">
        <f t="shared" si="0"/>
        <v>678</v>
      </c>
      <c r="M8">
        <f t="shared" si="1"/>
        <v>376</v>
      </c>
      <c r="O8">
        <f t="shared" si="2"/>
        <v>254928</v>
      </c>
      <c r="P8">
        <f t="shared" si="3"/>
        <v>2676744</v>
      </c>
      <c r="Q8">
        <f t="shared" si="4"/>
        <v>3659588.7798335594</v>
      </c>
      <c r="R8">
        <f t="shared" si="5"/>
        <v>1194160414.7474887</v>
      </c>
      <c r="T8">
        <f t="shared" si="7"/>
        <v>1.9829497737619221E-3</v>
      </c>
    </row>
    <row r="9" spans="1:24" x14ac:dyDescent="0.25">
      <c r="A9">
        <v>23</v>
      </c>
      <c r="B9" s="1">
        <v>3.4567901234567898E-2</v>
      </c>
      <c r="C9" s="1"/>
      <c r="D9">
        <f t="shared" si="6"/>
        <v>2560</v>
      </c>
      <c r="F9">
        <v>3.1160000000000001</v>
      </c>
      <c r="H9">
        <v>2.0059999999999998</v>
      </c>
      <c r="J9">
        <f t="shared" si="8"/>
        <v>2.2020997375328095</v>
      </c>
      <c r="K9">
        <f t="shared" si="0"/>
        <v>839</v>
      </c>
      <c r="M9">
        <f t="shared" si="1"/>
        <v>380.99999999999977</v>
      </c>
      <c r="O9">
        <f t="shared" si="2"/>
        <v>319658.99999999983</v>
      </c>
      <c r="P9">
        <f t="shared" si="3"/>
        <v>3356419.4999999981</v>
      </c>
      <c r="Q9">
        <f t="shared" si="4"/>
        <v>4588827.0012427634</v>
      </c>
      <c r="R9">
        <f t="shared" si="5"/>
        <v>1497380138.775526</v>
      </c>
      <c r="T9">
        <f t="shared" si="7"/>
        <v>2.4864579086289538E-3</v>
      </c>
    </row>
    <row r="10" spans="1:24" x14ac:dyDescent="0.25">
      <c r="A10">
        <v>24</v>
      </c>
      <c r="B10" s="1">
        <v>3.9506172839506172E-2</v>
      </c>
      <c r="C10" s="1"/>
      <c r="D10">
        <f t="shared" si="6"/>
        <v>2925.7142857142858</v>
      </c>
      <c r="F10">
        <v>3.1739999999999999</v>
      </c>
      <c r="H10">
        <v>2.1339999999999999</v>
      </c>
      <c r="J10">
        <f t="shared" si="8"/>
        <v>1.7622789783889981</v>
      </c>
      <c r="K10">
        <f t="shared" si="0"/>
        <v>897</v>
      </c>
      <c r="M10">
        <f t="shared" si="1"/>
        <v>509</v>
      </c>
      <c r="O10">
        <f t="shared" si="2"/>
        <v>456573</v>
      </c>
      <c r="P10">
        <f t="shared" si="3"/>
        <v>4794016.5</v>
      </c>
      <c r="Q10">
        <f t="shared" si="4"/>
        <v>6554279.7494780794</v>
      </c>
      <c r="R10">
        <f t="shared" si="5"/>
        <v>2138727025.0521922</v>
      </c>
      <c r="T10">
        <f t="shared" si="7"/>
        <v>3.5514393360313581E-3</v>
      </c>
    </row>
    <row r="11" spans="1:24" x14ac:dyDescent="0.25">
      <c r="A11">
        <v>25</v>
      </c>
      <c r="B11" s="1">
        <v>4.4444444444444446E-2</v>
      </c>
      <c r="C11" s="1"/>
      <c r="D11">
        <f t="shared" si="6"/>
        <v>3291.4285714285716</v>
      </c>
      <c r="F11">
        <v>3.2850000000000001</v>
      </c>
      <c r="H11">
        <v>2.1960000000000002</v>
      </c>
      <c r="J11">
        <f t="shared" si="8"/>
        <v>1.765323992994746</v>
      </c>
      <c r="K11">
        <f t="shared" si="0"/>
        <v>1008</v>
      </c>
      <c r="M11">
        <f t="shared" si="1"/>
        <v>571</v>
      </c>
      <c r="O11">
        <f t="shared" si="2"/>
        <v>575568</v>
      </c>
      <c r="P11">
        <f t="shared" si="3"/>
        <v>6043464</v>
      </c>
      <c r="Q11">
        <f t="shared" si="4"/>
        <v>8262498.4106541546</v>
      </c>
      <c r="R11">
        <f t="shared" si="5"/>
        <v>2696135856.3805571</v>
      </c>
      <c r="T11">
        <f t="shared" si="7"/>
        <v>4.4770383613592932E-3</v>
      </c>
    </row>
    <row r="12" spans="1:24" x14ac:dyDescent="0.25">
      <c r="A12">
        <v>26</v>
      </c>
      <c r="B12" s="1">
        <v>4.938271604938272E-2</v>
      </c>
      <c r="C12" s="1"/>
      <c r="D12">
        <f t="shared" si="6"/>
        <v>3657.1428571428573</v>
      </c>
      <c r="F12">
        <v>3.3420000000000001</v>
      </c>
      <c r="H12">
        <v>2.2349999999999999</v>
      </c>
      <c r="J12">
        <f t="shared" si="8"/>
        <v>1.7459016393442623</v>
      </c>
      <c r="K12">
        <f t="shared" si="0"/>
        <v>1065</v>
      </c>
      <c r="M12">
        <f t="shared" si="1"/>
        <v>610</v>
      </c>
      <c r="O12">
        <f t="shared" si="2"/>
        <v>649650</v>
      </c>
      <c r="P12">
        <f t="shared" si="3"/>
        <v>6821325</v>
      </c>
      <c r="Q12">
        <f t="shared" si="4"/>
        <v>9325973.8075804617</v>
      </c>
      <c r="R12">
        <f t="shared" si="5"/>
        <v>3043158513.1515803</v>
      </c>
      <c r="T12">
        <f t="shared" si="7"/>
        <v>5.0532829682280187E-3</v>
      </c>
    </row>
    <row r="13" spans="1:24" x14ac:dyDescent="0.25">
      <c r="A13">
        <v>27</v>
      </c>
      <c r="B13" s="1">
        <v>5.4320987654320994E-2</v>
      </c>
      <c r="C13" s="1"/>
      <c r="D13">
        <f t="shared" si="6"/>
        <v>4022.8571428571431</v>
      </c>
      <c r="F13">
        <v>3.45</v>
      </c>
      <c r="H13">
        <v>2.31</v>
      </c>
      <c r="J13">
        <f t="shared" si="8"/>
        <v>1.7124087591240875</v>
      </c>
      <c r="K13">
        <f t="shared" si="0"/>
        <v>1173</v>
      </c>
      <c r="M13">
        <f t="shared" si="1"/>
        <v>685</v>
      </c>
      <c r="O13">
        <f t="shared" si="2"/>
        <v>803505</v>
      </c>
      <c r="P13">
        <f t="shared" si="3"/>
        <v>8436802.5</v>
      </c>
      <c r="Q13">
        <f t="shared" si="4"/>
        <v>11534621.079442684</v>
      </c>
      <c r="R13">
        <f t="shared" si="5"/>
        <v>3763862204.4329419</v>
      </c>
      <c r="T13">
        <f t="shared" si="7"/>
        <v>6.2500394541461632E-3</v>
      </c>
    </row>
    <row r="14" spans="1:24" x14ac:dyDescent="0.25">
      <c r="A14">
        <v>28</v>
      </c>
      <c r="B14" s="1">
        <v>5.9259259259259268E-2</v>
      </c>
      <c r="C14" s="1"/>
      <c r="D14">
        <f t="shared" si="6"/>
        <v>4388.5714285714284</v>
      </c>
      <c r="F14">
        <v>3.6070000000000002</v>
      </c>
      <c r="H14">
        <v>2.403</v>
      </c>
      <c r="J14">
        <f t="shared" si="8"/>
        <v>1.7095115681233932</v>
      </c>
      <c r="K14">
        <f t="shared" si="0"/>
        <v>1330</v>
      </c>
      <c r="M14">
        <f t="shared" si="1"/>
        <v>778</v>
      </c>
      <c r="O14">
        <f t="shared" si="2"/>
        <v>1034740</v>
      </c>
      <c r="P14">
        <f t="shared" si="3"/>
        <v>10864770</v>
      </c>
      <c r="Q14">
        <f t="shared" si="4"/>
        <v>14854087.797515288</v>
      </c>
      <c r="R14">
        <f t="shared" si="5"/>
        <v>4847037389.2072134</v>
      </c>
      <c r="T14">
        <f t="shared" si="7"/>
        <v>8.0486939406515228E-3</v>
      </c>
    </row>
    <row r="15" spans="1:24" x14ac:dyDescent="0.25">
      <c r="A15">
        <v>29</v>
      </c>
      <c r="B15" s="1">
        <v>6.4197530864197536E-2</v>
      </c>
      <c r="C15" s="1"/>
      <c r="D15">
        <f t="shared" si="6"/>
        <v>4754.2857142857138</v>
      </c>
      <c r="F15">
        <v>3.7</v>
      </c>
      <c r="H15">
        <v>2.476</v>
      </c>
      <c r="J15">
        <f t="shared" si="8"/>
        <v>1.6721504112808461</v>
      </c>
      <c r="K15">
        <f t="shared" si="0"/>
        <v>1423</v>
      </c>
      <c r="M15">
        <f t="shared" si="1"/>
        <v>851</v>
      </c>
      <c r="O15">
        <f t="shared" si="2"/>
        <v>1210973</v>
      </c>
      <c r="P15">
        <f t="shared" si="3"/>
        <v>12715216.5</v>
      </c>
      <c r="Q15">
        <f t="shared" si="4"/>
        <v>17383979.80402853</v>
      </c>
      <c r="R15">
        <f t="shared" si="5"/>
        <v>5672566449.8525496</v>
      </c>
      <c r="T15">
        <f t="shared" si="7"/>
        <v>9.4195170259123977E-3</v>
      </c>
    </row>
    <row r="16" spans="1:24" x14ac:dyDescent="0.25">
      <c r="A16">
        <v>30</v>
      </c>
      <c r="B16" s="1">
        <v>6.913580246913581E-2</v>
      </c>
      <c r="C16" s="1"/>
      <c r="D16">
        <f t="shared" si="6"/>
        <v>5119.9999999999991</v>
      </c>
      <c r="F16">
        <v>3.88</v>
      </c>
      <c r="H16">
        <v>2.5979999999999999</v>
      </c>
      <c r="J16">
        <f t="shared" si="8"/>
        <v>1.6474820143884892</v>
      </c>
      <c r="K16">
        <f t="shared" si="0"/>
        <v>1603</v>
      </c>
      <c r="M16">
        <f t="shared" si="1"/>
        <v>973</v>
      </c>
      <c r="O16">
        <f t="shared" si="2"/>
        <v>1559719</v>
      </c>
      <c r="P16">
        <f t="shared" si="3"/>
        <v>16377049.5</v>
      </c>
      <c r="Q16">
        <f t="shared" si="4"/>
        <v>22390361.796637561</v>
      </c>
      <c r="R16">
        <f t="shared" si="5"/>
        <v>7306198957.8608027</v>
      </c>
      <c r="T16">
        <f t="shared" si="7"/>
        <v>1.2132227288419364E-2</v>
      </c>
    </row>
    <row r="17" spans="1:20" x14ac:dyDescent="0.25">
      <c r="A17">
        <v>31</v>
      </c>
      <c r="B17" s="1">
        <v>7.4074074074074084E-2</v>
      </c>
      <c r="C17" s="1"/>
      <c r="D17">
        <f t="shared" si="6"/>
        <v>5485.7142857142844</v>
      </c>
      <c r="F17">
        <v>3.9359999999999999</v>
      </c>
      <c r="H17">
        <v>2.64</v>
      </c>
      <c r="J17">
        <f t="shared" si="8"/>
        <v>1.6344827586206896</v>
      </c>
      <c r="K17">
        <f t="shared" si="0"/>
        <v>1659</v>
      </c>
      <c r="M17">
        <f t="shared" si="1"/>
        <v>1015</v>
      </c>
      <c r="O17">
        <f t="shared" si="2"/>
        <v>1683885</v>
      </c>
      <c r="P17">
        <f t="shared" si="3"/>
        <v>17680792.5</v>
      </c>
      <c r="Q17">
        <f t="shared" si="4"/>
        <v>24172812.137270264</v>
      </c>
      <c r="R17">
        <f t="shared" si="5"/>
        <v>7887830328.51266</v>
      </c>
      <c r="T17">
        <f t="shared" si="7"/>
        <v>1.3098048781581835E-2</v>
      </c>
    </row>
    <row r="18" spans="1:20" x14ac:dyDescent="0.25">
      <c r="A18">
        <v>32</v>
      </c>
      <c r="B18" s="1">
        <v>7.9012345679012358E-2</v>
      </c>
      <c r="C18" s="1"/>
      <c r="D18">
        <f t="shared" si="6"/>
        <v>5851.4285714285697</v>
      </c>
      <c r="F18">
        <v>4.1689999999999996</v>
      </c>
      <c r="H18">
        <v>2.6850000000000001</v>
      </c>
      <c r="J18">
        <f t="shared" si="8"/>
        <v>1.7849056603773585</v>
      </c>
      <c r="K18">
        <f t="shared" si="0"/>
        <v>1892</v>
      </c>
      <c r="M18">
        <f t="shared" si="1"/>
        <v>1060</v>
      </c>
      <c r="O18">
        <f t="shared" si="2"/>
        <v>2005520</v>
      </c>
      <c r="P18">
        <f t="shared" si="3"/>
        <v>21057960</v>
      </c>
      <c r="Q18">
        <f t="shared" si="4"/>
        <v>28790005.373014342</v>
      </c>
      <c r="R18">
        <f t="shared" si="5"/>
        <v>9394466653.2683105</v>
      </c>
      <c r="T18">
        <f t="shared" si="7"/>
        <v>1.5599876946726172E-2</v>
      </c>
    </row>
    <row r="19" spans="1:20" x14ac:dyDescent="0.25">
      <c r="A19">
        <v>33</v>
      </c>
      <c r="B19" s="1">
        <v>8.3950617283950632E-2</v>
      </c>
      <c r="C19" s="1"/>
      <c r="D19">
        <f t="shared" si="6"/>
        <v>6217.1428571428551</v>
      </c>
      <c r="F19">
        <v>4.2649999999999997</v>
      </c>
      <c r="H19">
        <v>2.7280000000000002</v>
      </c>
      <c r="J19">
        <f t="shared" si="8"/>
        <v>1.8023572076155938</v>
      </c>
      <c r="K19">
        <f t="shared" si="0"/>
        <v>1988</v>
      </c>
      <c r="M19">
        <f t="shared" si="1"/>
        <v>1103</v>
      </c>
      <c r="O19">
        <f t="shared" si="2"/>
        <v>2192764</v>
      </c>
      <c r="P19">
        <f t="shared" si="3"/>
        <v>23024022</v>
      </c>
      <c r="Q19">
        <f t="shared" si="4"/>
        <v>31477964.488886885</v>
      </c>
      <c r="R19">
        <f t="shared" si="5"/>
        <v>10271574592.368679</v>
      </c>
      <c r="T19">
        <f t="shared" si="7"/>
        <v>1.7056348764016852E-2</v>
      </c>
    </row>
    <row r="20" spans="1:20" x14ac:dyDescent="0.25">
      <c r="A20">
        <v>34</v>
      </c>
      <c r="B20" s="1">
        <v>8.8888888888888906E-2</v>
      </c>
      <c r="C20" s="1"/>
      <c r="D20">
        <f t="shared" si="6"/>
        <v>6582.8571428571404</v>
      </c>
      <c r="F20">
        <v>4.3310000000000004</v>
      </c>
      <c r="H20">
        <v>2.831</v>
      </c>
      <c r="J20">
        <f t="shared" si="8"/>
        <v>1.7031509121061359</v>
      </c>
      <c r="K20">
        <f t="shared" si="0"/>
        <v>2054</v>
      </c>
      <c r="M20">
        <f t="shared" si="1"/>
        <v>1206</v>
      </c>
      <c r="O20">
        <f t="shared" si="2"/>
        <v>2477124</v>
      </c>
      <c r="P20">
        <f t="shared" si="3"/>
        <v>26009802</v>
      </c>
      <c r="Q20">
        <f t="shared" si="4"/>
        <v>35560060.866818972</v>
      </c>
      <c r="R20">
        <f t="shared" si="5"/>
        <v>11603603461.451698</v>
      </c>
      <c r="T20">
        <f t="shared" si="7"/>
        <v>1.9268234463771055E-2</v>
      </c>
    </row>
    <row r="21" spans="1:20" x14ac:dyDescent="0.25">
      <c r="A21">
        <v>35</v>
      </c>
      <c r="B21" s="1">
        <v>9.382716049382718E-2</v>
      </c>
      <c r="C21" s="1"/>
      <c r="D21">
        <f t="shared" si="6"/>
        <v>6948.5714285714257</v>
      </c>
      <c r="F21">
        <v>4.4989999999999997</v>
      </c>
      <c r="H21">
        <v>2.847</v>
      </c>
      <c r="J21">
        <f t="shared" si="8"/>
        <v>1.8183306055646482</v>
      </c>
      <c r="K21">
        <f t="shared" si="0"/>
        <v>2222</v>
      </c>
      <c r="M21">
        <f t="shared" si="1"/>
        <v>1222</v>
      </c>
      <c r="O21">
        <f t="shared" si="2"/>
        <v>2715284</v>
      </c>
      <c r="P21">
        <f t="shared" si="3"/>
        <v>28510482</v>
      </c>
      <c r="Q21">
        <f t="shared" si="4"/>
        <v>38978938.604082674</v>
      </c>
      <c r="R21">
        <f t="shared" si="5"/>
        <v>12719217455.898218</v>
      </c>
      <c r="T21">
        <f t="shared" si="7"/>
        <v>2.1120754854309327E-2</v>
      </c>
    </row>
    <row r="22" spans="1:20" x14ac:dyDescent="0.25">
      <c r="A22">
        <v>36</v>
      </c>
      <c r="B22" s="1">
        <v>9.8765432098765454E-2</v>
      </c>
      <c r="C22" s="1"/>
      <c r="D22">
        <f t="shared" si="6"/>
        <v>7314.285714285711</v>
      </c>
      <c r="F22">
        <v>4.5990000000000002</v>
      </c>
      <c r="H22">
        <v>2.9340000000000002</v>
      </c>
      <c r="J22">
        <f t="shared" si="8"/>
        <v>1.7738731856378915</v>
      </c>
      <c r="K22">
        <f t="shared" si="0"/>
        <v>2322</v>
      </c>
      <c r="M22">
        <f t="shared" si="1"/>
        <v>1309</v>
      </c>
      <c r="O22">
        <f t="shared" si="2"/>
        <v>3039498</v>
      </c>
      <c r="P22">
        <f t="shared" si="3"/>
        <v>31914729</v>
      </c>
      <c r="Q22">
        <f t="shared" si="4"/>
        <v>43633154.369573154</v>
      </c>
      <c r="R22">
        <f t="shared" si="5"/>
        <v>14237934602.335415</v>
      </c>
      <c r="T22">
        <f t="shared" si="7"/>
        <v>2.36426436933166E-2</v>
      </c>
    </row>
    <row r="23" spans="1:20" x14ac:dyDescent="0.25">
      <c r="A23">
        <v>37</v>
      </c>
      <c r="B23" s="1">
        <v>0.10370370370370373</v>
      </c>
      <c r="C23" s="1"/>
      <c r="D23">
        <f t="shared" si="6"/>
        <v>7679.9999999999964</v>
      </c>
      <c r="F23">
        <v>4.6280000000000001</v>
      </c>
      <c r="H23">
        <v>3.0110000000000001</v>
      </c>
      <c r="J23">
        <f t="shared" si="8"/>
        <v>1.6962481962481963</v>
      </c>
      <c r="K23">
        <f t="shared" si="0"/>
        <v>2351</v>
      </c>
      <c r="M23">
        <f t="shared" si="1"/>
        <v>1386</v>
      </c>
      <c r="O23">
        <f t="shared" si="2"/>
        <v>3258486</v>
      </c>
      <c r="P23">
        <f t="shared" si="3"/>
        <v>34214103</v>
      </c>
      <c r="Q23">
        <f t="shared" si="4"/>
        <v>46776810.726341307</v>
      </c>
      <c r="R23">
        <f t="shared" si="5"/>
        <v>15263741108.112432</v>
      </c>
      <c r="T23">
        <f t="shared" si="7"/>
        <v>2.5346035259000154E-2</v>
      </c>
    </row>
    <row r="24" spans="1:20" x14ac:dyDescent="0.25">
      <c r="A24">
        <v>38</v>
      </c>
      <c r="B24" s="1">
        <v>0.108641975308642</v>
      </c>
      <c r="C24" s="1"/>
      <c r="D24">
        <f t="shared" si="6"/>
        <v>8045.7142857142817</v>
      </c>
      <c r="F24">
        <v>4.7679999999999998</v>
      </c>
      <c r="H24">
        <v>3.129</v>
      </c>
      <c r="J24">
        <f t="shared" si="8"/>
        <v>1.65625</v>
      </c>
      <c r="K24">
        <f t="shared" si="0"/>
        <v>2491</v>
      </c>
      <c r="M24">
        <f t="shared" si="1"/>
        <v>1504</v>
      </c>
      <c r="O24">
        <f t="shared" si="2"/>
        <v>3746464</v>
      </c>
      <c r="P24">
        <f t="shared" si="3"/>
        <v>39337872</v>
      </c>
      <c r="Q24">
        <f t="shared" si="4"/>
        <v>53781921.242273726</v>
      </c>
      <c r="R24">
        <f t="shared" si="5"/>
        <v>17549578720.566341</v>
      </c>
      <c r="T24">
        <f t="shared" si="7"/>
        <v>2.9141757442129487E-2</v>
      </c>
    </row>
    <row r="25" spans="1:20" x14ac:dyDescent="0.25">
      <c r="A25">
        <v>39</v>
      </c>
      <c r="B25" s="1">
        <v>0.11358024691358028</v>
      </c>
      <c r="C25" s="1"/>
      <c r="D25">
        <f t="shared" si="6"/>
        <v>8411.428571428567</v>
      </c>
      <c r="F25">
        <v>4.8449999999999998</v>
      </c>
      <c r="H25">
        <v>3.165</v>
      </c>
      <c r="J25">
        <f t="shared" si="8"/>
        <v>1.6675324675324674</v>
      </c>
      <c r="K25">
        <f t="shared" si="0"/>
        <v>2568</v>
      </c>
      <c r="M25">
        <f t="shared" si="1"/>
        <v>1540</v>
      </c>
      <c r="O25">
        <f t="shared" si="2"/>
        <v>3954720</v>
      </c>
      <c r="P25">
        <f t="shared" si="3"/>
        <v>41524560</v>
      </c>
      <c r="Q25">
        <f t="shared" si="4"/>
        <v>56771515.641213894</v>
      </c>
      <c r="R25">
        <f t="shared" si="5"/>
        <v>18525113268.884506</v>
      </c>
      <c r="T25">
        <f t="shared" si="7"/>
        <v>3.0761670468884346E-2</v>
      </c>
    </row>
    <row r="26" spans="1:20" x14ac:dyDescent="0.25">
      <c r="A26">
        <v>40</v>
      </c>
      <c r="B26" s="1">
        <v>0.11851851851851855</v>
      </c>
      <c r="C26" s="1"/>
      <c r="D26">
        <f t="shared" si="6"/>
        <v>8777.1428571428532</v>
      </c>
      <c r="F26">
        <v>5.0220000000000002</v>
      </c>
      <c r="H26">
        <v>3.282</v>
      </c>
      <c r="J26">
        <f t="shared" si="8"/>
        <v>1.6566083283041642</v>
      </c>
      <c r="K26">
        <f t="shared" si="0"/>
        <v>2745</v>
      </c>
      <c r="M26">
        <f t="shared" si="1"/>
        <v>1657</v>
      </c>
      <c r="O26">
        <f t="shared" si="2"/>
        <v>4548465</v>
      </c>
      <c r="P26">
        <f t="shared" si="3"/>
        <v>47758882.5</v>
      </c>
      <c r="Q26">
        <f t="shared" si="4"/>
        <v>65294951.827440105</v>
      </c>
      <c r="R26">
        <f t="shared" si="5"/>
        <v>21306395730.811981</v>
      </c>
      <c r="T26">
        <f t="shared" si="7"/>
        <v>3.5380098077551388E-2</v>
      </c>
    </row>
    <row r="27" spans="1:20" x14ac:dyDescent="0.25">
      <c r="A27">
        <v>41</v>
      </c>
      <c r="B27" s="1">
        <v>0.12345679012345682</v>
      </c>
      <c r="C27" s="1"/>
      <c r="D27">
        <f t="shared" si="6"/>
        <v>9142.8571428571395</v>
      </c>
      <c r="F27">
        <v>5.12</v>
      </c>
      <c r="H27">
        <v>3.3239999999999998</v>
      </c>
      <c r="J27">
        <f t="shared" si="8"/>
        <v>1.6733372572101235</v>
      </c>
      <c r="K27">
        <f t="shared" si="0"/>
        <v>2843</v>
      </c>
      <c r="M27">
        <f t="shared" si="1"/>
        <v>1699</v>
      </c>
      <c r="O27">
        <f t="shared" si="2"/>
        <v>4830257</v>
      </c>
      <c r="P27">
        <f t="shared" si="3"/>
        <v>50717698.5</v>
      </c>
      <c r="Q27">
        <f t="shared" si="4"/>
        <v>69340183.584825948</v>
      </c>
      <c r="R27">
        <f t="shared" si="5"/>
        <v>22626395305.564556</v>
      </c>
      <c r="T27">
        <f t="shared" si="7"/>
        <v>3.7572008666611513E-2</v>
      </c>
    </row>
    <row r="28" spans="1:20" x14ac:dyDescent="0.25">
      <c r="A28">
        <v>42</v>
      </c>
      <c r="B28" s="1">
        <v>0.1283950617283951</v>
      </c>
      <c r="C28" s="1"/>
      <c r="D28">
        <f t="shared" si="6"/>
        <v>9508.5714285714257</v>
      </c>
      <c r="F28">
        <v>5.1520000000000001</v>
      </c>
      <c r="H28">
        <v>3.391</v>
      </c>
      <c r="J28">
        <f t="shared" si="8"/>
        <v>1.6279728199320498</v>
      </c>
      <c r="K28">
        <f t="shared" si="0"/>
        <v>2875</v>
      </c>
      <c r="M28">
        <f t="shared" si="1"/>
        <v>1766</v>
      </c>
      <c r="O28">
        <f t="shared" si="2"/>
        <v>5077250</v>
      </c>
      <c r="P28">
        <f t="shared" si="3"/>
        <v>53311125</v>
      </c>
      <c r="Q28">
        <f t="shared" si="4"/>
        <v>72885862.409817442</v>
      </c>
      <c r="R28">
        <f t="shared" si="5"/>
        <v>23783385762.947529</v>
      </c>
      <c r="T28">
        <f t="shared" si="7"/>
        <v>3.9493236281745114E-2</v>
      </c>
    </row>
    <row r="29" spans="1:20" x14ac:dyDescent="0.25">
      <c r="A29">
        <v>43</v>
      </c>
      <c r="B29" s="1">
        <v>0.13333333333333336</v>
      </c>
      <c r="C29" s="1"/>
      <c r="D29">
        <f t="shared" si="6"/>
        <v>9874.2857142857119</v>
      </c>
      <c r="F29">
        <v>5.3579999999999997</v>
      </c>
      <c r="H29">
        <v>3.415</v>
      </c>
      <c r="J29">
        <f t="shared" si="8"/>
        <v>1.7212290502793297</v>
      </c>
      <c r="K29">
        <f t="shared" si="0"/>
        <v>3081</v>
      </c>
      <c r="M29">
        <f t="shared" si="1"/>
        <v>1790</v>
      </c>
      <c r="O29">
        <f t="shared" si="2"/>
        <v>5514990</v>
      </c>
      <c r="P29">
        <f t="shared" si="3"/>
        <v>57907395</v>
      </c>
      <c r="Q29">
        <f t="shared" si="4"/>
        <v>79169787.253241241</v>
      </c>
      <c r="R29">
        <f t="shared" si="5"/>
        <v>25833893278.605148</v>
      </c>
      <c r="T29">
        <f t="shared" si="7"/>
        <v>4.2898183694216649E-2</v>
      </c>
    </row>
    <row r="30" spans="1:20" x14ac:dyDescent="0.25">
      <c r="A30">
        <v>44</v>
      </c>
      <c r="B30" s="1">
        <v>0.13827160493827162</v>
      </c>
      <c r="C30" s="1"/>
      <c r="D30">
        <f t="shared" si="6"/>
        <v>10239.999999999998</v>
      </c>
      <c r="F30">
        <v>5.4779999999999998</v>
      </c>
      <c r="H30">
        <v>3.5790000000000002</v>
      </c>
      <c r="J30">
        <f t="shared" si="8"/>
        <v>1.6381780962128967</v>
      </c>
      <c r="K30">
        <f t="shared" si="0"/>
        <v>3201</v>
      </c>
      <c r="M30">
        <f t="shared" si="1"/>
        <v>1954</v>
      </c>
      <c r="O30">
        <f t="shared" si="2"/>
        <v>6254754</v>
      </c>
      <c r="P30">
        <f t="shared" si="3"/>
        <v>65674917</v>
      </c>
      <c r="Q30">
        <f t="shared" si="4"/>
        <v>89789381.939289033</v>
      </c>
      <c r="R30">
        <f t="shared" si="5"/>
        <v>29299173220.609406</v>
      </c>
      <c r="T30">
        <f t="shared" si="7"/>
        <v>4.8652415698693267E-2</v>
      </c>
    </row>
    <row r="31" spans="1:20" x14ac:dyDescent="0.25">
      <c r="A31">
        <v>45</v>
      </c>
      <c r="B31" s="1">
        <v>0.14320987654320988</v>
      </c>
      <c r="C31" s="1"/>
      <c r="D31">
        <f t="shared" si="6"/>
        <v>10605.714285714284</v>
      </c>
      <c r="F31">
        <v>5.5810000000000004</v>
      </c>
      <c r="H31">
        <v>3.5830000000000002</v>
      </c>
      <c r="J31">
        <f t="shared" si="8"/>
        <v>1.6874361593462717</v>
      </c>
      <c r="K31">
        <f t="shared" si="0"/>
        <v>3304</v>
      </c>
      <c r="M31">
        <f t="shared" si="1"/>
        <v>1958</v>
      </c>
      <c r="O31">
        <f t="shared" si="2"/>
        <v>6469232</v>
      </c>
      <c r="P31">
        <f t="shared" si="3"/>
        <v>67926936</v>
      </c>
      <c r="Q31">
        <f t="shared" si="4"/>
        <v>92868295.523991942</v>
      </c>
      <c r="R31">
        <f t="shared" si="5"/>
        <v>30303853512.433811</v>
      </c>
      <c r="T31">
        <f t="shared" si="7"/>
        <v>5.0320726365143828E-2</v>
      </c>
    </row>
    <row r="32" spans="1:20" x14ac:dyDescent="0.25">
      <c r="A32">
        <v>46</v>
      </c>
      <c r="B32" s="1">
        <v>0.14814814814814814</v>
      </c>
      <c r="C32" s="1"/>
      <c r="D32">
        <f t="shared" si="6"/>
        <v>10971.428571428571</v>
      </c>
      <c r="F32">
        <v>5.7610000000000001</v>
      </c>
      <c r="H32">
        <v>3.6909999999999998</v>
      </c>
      <c r="J32">
        <f t="shared" si="8"/>
        <v>1.686350435624395</v>
      </c>
      <c r="K32">
        <f t="shared" si="0"/>
        <v>3484</v>
      </c>
      <c r="M32">
        <f t="shared" si="1"/>
        <v>2066</v>
      </c>
      <c r="O32">
        <f t="shared" si="2"/>
        <v>7197944</v>
      </c>
      <c r="P32">
        <f t="shared" si="3"/>
        <v>75578412</v>
      </c>
      <c r="Q32">
        <f t="shared" si="4"/>
        <v>103329234.5300253</v>
      </c>
      <c r="R32">
        <f t="shared" si="5"/>
        <v>33717362519.492558</v>
      </c>
      <c r="T32">
        <f t="shared" si="7"/>
        <v>5.5988990720324892E-2</v>
      </c>
    </row>
    <row r="33" spans="1:20" x14ac:dyDescent="0.25">
      <c r="A33">
        <v>47</v>
      </c>
      <c r="B33" s="1">
        <v>0.1530864197530864</v>
      </c>
      <c r="C33" s="1"/>
      <c r="D33">
        <f t="shared" si="6"/>
        <v>11337.142857142857</v>
      </c>
      <c r="F33">
        <v>5.8819999999999997</v>
      </c>
      <c r="H33">
        <v>3.7109999999999999</v>
      </c>
      <c r="J33">
        <f t="shared" si="8"/>
        <v>1.7281879194630871</v>
      </c>
      <c r="K33">
        <f t="shared" si="0"/>
        <v>3605</v>
      </c>
      <c r="M33">
        <f t="shared" si="1"/>
        <v>2086</v>
      </c>
      <c r="O33">
        <f t="shared" si="2"/>
        <v>7520030</v>
      </c>
      <c r="P33">
        <f t="shared" si="3"/>
        <v>78960315</v>
      </c>
      <c r="Q33">
        <f t="shared" si="4"/>
        <v>107952902.04297592</v>
      </c>
      <c r="R33">
        <f t="shared" si="5"/>
        <v>35226111465.643471</v>
      </c>
      <c r="T33">
        <f t="shared" si="7"/>
        <v>5.8494326975392537E-2</v>
      </c>
    </row>
    <row r="34" spans="1:20" x14ac:dyDescent="0.25">
      <c r="A34">
        <v>48</v>
      </c>
      <c r="B34" s="1">
        <v>0.15802469135802466</v>
      </c>
      <c r="C34" s="1"/>
      <c r="D34">
        <f t="shared" si="6"/>
        <v>11702.857142857143</v>
      </c>
      <c r="F34">
        <v>5.968</v>
      </c>
      <c r="H34">
        <v>3.8119999999999998</v>
      </c>
      <c r="J34">
        <f t="shared" si="8"/>
        <v>1.6877000457247371</v>
      </c>
      <c r="K34">
        <f t="shared" si="0"/>
        <v>3691</v>
      </c>
      <c r="M34">
        <f t="shared" si="1"/>
        <v>2187</v>
      </c>
      <c r="O34">
        <f t="shared" si="2"/>
        <v>8072217</v>
      </c>
      <c r="P34">
        <f t="shared" si="3"/>
        <v>84758278.5</v>
      </c>
      <c r="Q34">
        <f t="shared" si="4"/>
        <v>115879757.27100091</v>
      </c>
      <c r="R34">
        <f t="shared" si="5"/>
        <v>37812723595.100304</v>
      </c>
      <c r="T34">
        <f t="shared" si="7"/>
        <v>6.2789496932102964E-2</v>
      </c>
    </row>
    <row r="35" spans="1:20" x14ac:dyDescent="0.25">
      <c r="A35">
        <v>49</v>
      </c>
      <c r="B35" s="1">
        <v>0.16296296296296292</v>
      </c>
      <c r="C35" s="1"/>
      <c r="D35">
        <f t="shared" si="6"/>
        <v>12068.571428571429</v>
      </c>
      <c r="F35">
        <v>6.1509999999999998</v>
      </c>
      <c r="H35">
        <v>3.8519999999999999</v>
      </c>
      <c r="J35">
        <f t="shared" si="8"/>
        <v>1.7395599461158509</v>
      </c>
      <c r="K35">
        <f t="shared" si="0"/>
        <v>3874</v>
      </c>
      <c r="M35">
        <f t="shared" si="1"/>
        <v>2227</v>
      </c>
      <c r="O35">
        <f t="shared" si="2"/>
        <v>8627398</v>
      </c>
      <c r="P35">
        <f t="shared" si="3"/>
        <v>90587679</v>
      </c>
      <c r="Q35">
        <f t="shared" si="4"/>
        <v>123849592.51223284</v>
      </c>
      <c r="R35">
        <f t="shared" si="5"/>
        <v>40413360532.666695</v>
      </c>
      <c r="T35">
        <f t="shared" si="7"/>
        <v>6.7107955627683347E-2</v>
      </c>
    </row>
    <row r="36" spans="1:20" x14ac:dyDescent="0.25">
      <c r="A36">
        <v>50</v>
      </c>
      <c r="B36" s="1">
        <v>0.16790123456790118</v>
      </c>
      <c r="C36" s="1"/>
      <c r="D36">
        <f t="shared" si="6"/>
        <v>12434.285714285716</v>
      </c>
      <c r="F36">
        <v>6.3140000000000001</v>
      </c>
      <c r="H36">
        <v>3.8940000000000001</v>
      </c>
      <c r="J36">
        <f t="shared" si="8"/>
        <v>1.7791978845306302</v>
      </c>
      <c r="K36">
        <f t="shared" si="0"/>
        <v>4037</v>
      </c>
      <c r="M36">
        <f t="shared" si="1"/>
        <v>2269</v>
      </c>
      <c r="O36">
        <f t="shared" si="2"/>
        <v>9159953</v>
      </c>
      <c r="P36">
        <f t="shared" si="3"/>
        <v>96179506.5</v>
      </c>
      <c r="Q36">
        <f t="shared" si="4"/>
        <v>131494622.88411926</v>
      </c>
      <c r="R36">
        <f t="shared" si="5"/>
        <v>42908010393.316956</v>
      </c>
      <c r="T36">
        <f t="shared" si="7"/>
        <v>7.1250418663386689E-2</v>
      </c>
    </row>
    <row r="37" spans="1:20" x14ac:dyDescent="0.25">
      <c r="A37">
        <v>51</v>
      </c>
      <c r="B37" s="1">
        <v>0.17283950617283944</v>
      </c>
      <c r="C37" s="1"/>
      <c r="D37">
        <f t="shared" si="6"/>
        <v>12800.000000000002</v>
      </c>
      <c r="F37">
        <v>6.359</v>
      </c>
      <c r="H37">
        <v>3.9260000000000002</v>
      </c>
      <c r="J37">
        <f t="shared" si="8"/>
        <v>1.7740112994350283</v>
      </c>
      <c r="K37">
        <f t="shared" si="0"/>
        <v>4082</v>
      </c>
      <c r="M37">
        <f t="shared" si="1"/>
        <v>2301</v>
      </c>
      <c r="O37">
        <f t="shared" si="2"/>
        <v>9392682</v>
      </c>
      <c r="P37">
        <f t="shared" si="3"/>
        <v>98623161</v>
      </c>
      <c r="Q37">
        <f t="shared" si="4"/>
        <v>134835536.54264984</v>
      </c>
      <c r="R37">
        <f t="shared" si="5"/>
        <v>43998183929.232071</v>
      </c>
      <c r="T37">
        <f t="shared" si="7"/>
        <v>7.3060694183917335E-2</v>
      </c>
    </row>
    <row r="38" spans="1:20" x14ac:dyDescent="0.25">
      <c r="A38">
        <v>52</v>
      </c>
      <c r="B38" s="1">
        <v>0.1777777777777777</v>
      </c>
      <c r="C38" s="1"/>
      <c r="D38">
        <f t="shared" si="6"/>
        <v>13165.714285714288</v>
      </c>
      <c r="F38">
        <v>6.51</v>
      </c>
      <c r="H38">
        <v>4.0949999999999998</v>
      </c>
      <c r="J38">
        <f t="shared" si="8"/>
        <v>1.7137651821862352</v>
      </c>
      <c r="K38">
        <f t="shared" si="0"/>
        <v>4233</v>
      </c>
      <c r="M38">
        <f t="shared" si="1"/>
        <v>2469.9999999999995</v>
      </c>
      <c r="O38">
        <f t="shared" si="2"/>
        <v>10455509.999999998</v>
      </c>
      <c r="P38">
        <f t="shared" si="3"/>
        <v>109782854.99999999</v>
      </c>
      <c r="Q38">
        <f t="shared" si="4"/>
        <v>150092838.30508056</v>
      </c>
      <c r="R38">
        <f t="shared" si="5"/>
        <v>48976794067.330841</v>
      </c>
      <c r="T38">
        <f t="shared" si="7"/>
        <v>8.1327869787020307E-2</v>
      </c>
    </row>
    <row r="39" spans="1:20" x14ac:dyDescent="0.25">
      <c r="A39">
        <v>53</v>
      </c>
      <c r="B39" s="1">
        <v>0.18271604938271596</v>
      </c>
      <c r="C39" s="1"/>
      <c r="D39">
        <f t="shared" si="6"/>
        <v>13531.428571428574</v>
      </c>
      <c r="F39">
        <v>6.633</v>
      </c>
      <c r="H39">
        <v>4.1379999999999999</v>
      </c>
      <c r="J39">
        <f t="shared" si="8"/>
        <v>1.7333863907680063</v>
      </c>
      <c r="K39">
        <f t="shared" si="0"/>
        <v>4356</v>
      </c>
      <c r="M39">
        <f>H39*1000-1625</f>
        <v>2513</v>
      </c>
      <c r="O39">
        <f t="shared" si="2"/>
        <v>10946628</v>
      </c>
      <c r="P39">
        <f t="shared" si="3"/>
        <v>114939594</v>
      </c>
      <c r="Q39">
        <f t="shared" si="4"/>
        <v>157143024.71996751</v>
      </c>
      <c r="R39">
        <f t="shared" si="5"/>
        <v>51277340396.372597</v>
      </c>
      <c r="T39">
        <f t="shared" si="7"/>
        <v>8.5148016365624482E-2</v>
      </c>
    </row>
    <row r="40" spans="1:20" x14ac:dyDescent="0.25">
      <c r="A40">
        <v>54</v>
      </c>
      <c r="B40" s="1">
        <v>0.18765432098765422</v>
      </c>
      <c r="C40" s="1"/>
      <c r="D40">
        <f t="shared" si="6"/>
        <v>13897.142857142861</v>
      </c>
      <c r="F40">
        <v>6.76</v>
      </c>
      <c r="H40">
        <v>4.2539999999999996</v>
      </c>
      <c r="J40">
        <f t="shared" si="8"/>
        <v>1.7052111068847471</v>
      </c>
      <c r="K40">
        <f t="shared" si="0"/>
        <v>4483</v>
      </c>
      <c r="M40">
        <f t="shared" si="1"/>
        <v>2629</v>
      </c>
      <c r="O40">
        <f t="shared" si="2"/>
        <v>11785807</v>
      </c>
      <c r="P40">
        <f t="shared" si="3"/>
        <v>123750973.5</v>
      </c>
      <c r="Q40">
        <f t="shared" si="4"/>
        <v>169189759.69090813</v>
      </c>
      <c r="R40">
        <f t="shared" si="5"/>
        <v>55208310484.740234</v>
      </c>
      <c r="T40">
        <f t="shared" si="7"/>
        <v>9.167554495485658E-2</v>
      </c>
    </row>
    <row r="41" spans="1:20" x14ac:dyDescent="0.25">
      <c r="A41">
        <v>55</v>
      </c>
      <c r="B41" s="1">
        <v>0.19259259259259248</v>
      </c>
      <c r="C41" s="1"/>
      <c r="D41">
        <f t="shared" si="6"/>
        <v>14262.857142857147</v>
      </c>
      <c r="F41">
        <v>6.95</v>
      </c>
      <c r="H41">
        <v>4.2830000000000004</v>
      </c>
      <c r="J41">
        <f t="shared" si="8"/>
        <v>1.7580887885628291</v>
      </c>
      <c r="K41">
        <f t="shared" si="0"/>
        <v>4673</v>
      </c>
      <c r="M41">
        <f t="shared" si="1"/>
        <v>2658</v>
      </c>
      <c r="O41">
        <f t="shared" si="2"/>
        <v>12420834</v>
      </c>
      <c r="P41">
        <f t="shared" si="3"/>
        <v>130418757</v>
      </c>
      <c r="Q41">
        <f t="shared" si="4"/>
        <v>178305814.74994975</v>
      </c>
      <c r="R41">
        <f t="shared" si="5"/>
        <v>58182970411.056107</v>
      </c>
      <c r="T41">
        <f t="shared" si="7"/>
        <v>9.6615083357788831E-2</v>
      </c>
    </row>
    <row r="42" spans="1:20" x14ac:dyDescent="0.25">
      <c r="A42">
        <v>56</v>
      </c>
      <c r="B42" s="1">
        <v>0.19753086419753074</v>
      </c>
      <c r="C42" s="1"/>
      <c r="D42">
        <f t="shared" si="6"/>
        <v>14628.571428571433</v>
      </c>
      <c r="F42">
        <v>7.0510000000000002</v>
      </c>
      <c r="H42">
        <v>4.3769999999999998</v>
      </c>
      <c r="J42">
        <f t="shared" si="8"/>
        <v>1.7347383720930232</v>
      </c>
      <c r="K42">
        <f t="shared" si="0"/>
        <v>4774</v>
      </c>
      <c r="M42">
        <f t="shared" si="1"/>
        <v>2752</v>
      </c>
      <c r="O42">
        <f t="shared" si="2"/>
        <v>13138048</v>
      </c>
      <c r="P42">
        <f t="shared" si="3"/>
        <v>137949504</v>
      </c>
      <c r="Q42">
        <f t="shared" si="4"/>
        <v>188601695.57567132</v>
      </c>
      <c r="R42">
        <f t="shared" si="5"/>
        <v>61542619283.29731</v>
      </c>
      <c r="T42">
        <f t="shared" si="7"/>
        <v>0.10219391086610051</v>
      </c>
    </row>
    <row r="43" spans="1:20" x14ac:dyDescent="0.25">
      <c r="A43">
        <v>57</v>
      </c>
      <c r="B43" s="1">
        <v>0.202469135802469</v>
      </c>
      <c r="C43" s="1"/>
      <c r="D43">
        <f t="shared" si="6"/>
        <v>14994.285714285719</v>
      </c>
      <c r="F43">
        <v>7.157</v>
      </c>
      <c r="H43">
        <v>4.3959999999999999</v>
      </c>
      <c r="J43">
        <f t="shared" si="8"/>
        <v>1.7610970768675569</v>
      </c>
      <c r="K43">
        <f t="shared" si="0"/>
        <v>4880</v>
      </c>
      <c r="M43">
        <f t="shared" si="1"/>
        <v>2771</v>
      </c>
      <c r="O43">
        <f t="shared" si="2"/>
        <v>13522480</v>
      </c>
      <c r="P43">
        <f t="shared" si="3"/>
        <v>141986040</v>
      </c>
      <c r="Q43">
        <f t="shared" si="4"/>
        <v>194120363.72436026</v>
      </c>
      <c r="R43">
        <f t="shared" si="5"/>
        <v>63343415886.895996</v>
      </c>
      <c r="T43">
        <f t="shared" si="7"/>
        <v>0.10518420360533216</v>
      </c>
    </row>
    <row r="44" spans="1:20" x14ac:dyDescent="0.25">
      <c r="A44">
        <v>58</v>
      </c>
      <c r="B44" s="1">
        <v>0.20740740740740726</v>
      </c>
      <c r="C44" s="1"/>
      <c r="D44">
        <f t="shared" si="6"/>
        <v>15360.000000000005</v>
      </c>
      <c r="F44">
        <v>7.2590000000000003</v>
      </c>
      <c r="H44">
        <v>4.51</v>
      </c>
      <c r="J44">
        <f t="shared" si="8"/>
        <v>1.7268630849220103</v>
      </c>
      <c r="K44">
        <f t="shared" si="0"/>
        <v>4982</v>
      </c>
      <c r="M44">
        <f t="shared" si="1"/>
        <v>2885</v>
      </c>
      <c r="O44">
        <f t="shared" si="2"/>
        <v>14373070</v>
      </c>
      <c r="P44">
        <f t="shared" si="3"/>
        <v>150917235</v>
      </c>
      <c r="Q44">
        <f t="shared" si="4"/>
        <v>206330907.95739323</v>
      </c>
      <c r="R44">
        <f t="shared" si="5"/>
        <v>67327838575.576988</v>
      </c>
      <c r="T44">
        <f t="shared" si="7"/>
        <v>0.11180049231455262</v>
      </c>
    </row>
    <row r="45" spans="1:20" x14ac:dyDescent="0.25">
      <c r="A45">
        <v>59</v>
      </c>
      <c r="B45" s="1">
        <v>0.21234567901234552</v>
      </c>
      <c r="C45" s="1"/>
      <c r="D45">
        <f t="shared" si="6"/>
        <v>15725.714285714292</v>
      </c>
      <c r="F45">
        <v>7.4290000000000003</v>
      </c>
      <c r="H45">
        <v>4.5590000000000002</v>
      </c>
      <c r="J45">
        <f t="shared" si="8"/>
        <v>1.7559645535105657</v>
      </c>
      <c r="K45">
        <f>F45*1000-2277</f>
        <v>5152</v>
      </c>
      <c r="M45">
        <f t="shared" si="1"/>
        <v>2934</v>
      </c>
      <c r="O45">
        <f t="shared" si="2"/>
        <v>15115968</v>
      </c>
      <c r="P45">
        <f t="shared" si="3"/>
        <v>158717664</v>
      </c>
      <c r="Q45">
        <f t="shared" si="4"/>
        <v>216995492.41010454</v>
      </c>
      <c r="R45">
        <f t="shared" si="5"/>
        <v>70807799128.341217</v>
      </c>
      <c r="T45">
        <f t="shared" si="7"/>
        <v>0.11757910204368471</v>
      </c>
    </row>
    <row r="46" spans="1:20" x14ac:dyDescent="0.25">
      <c r="A46">
        <v>60</v>
      </c>
      <c r="B46" s="1">
        <v>0.21728395061728378</v>
      </c>
      <c r="C46" s="1"/>
      <c r="D46">
        <f t="shared" si="6"/>
        <v>16091.428571428578</v>
      </c>
      <c r="F46">
        <v>7.5330000000000004</v>
      </c>
      <c r="H46">
        <v>4.6589999999999998</v>
      </c>
      <c r="J46">
        <f t="shared" si="8"/>
        <v>1.7323665128543178</v>
      </c>
      <c r="K46">
        <f t="shared" si="0"/>
        <v>5256</v>
      </c>
      <c r="M46">
        <f t="shared" si="1"/>
        <v>3034</v>
      </c>
      <c r="O46">
        <f t="shared" si="2"/>
        <v>15946704</v>
      </c>
      <c r="P46">
        <f t="shared" si="3"/>
        <v>167440392</v>
      </c>
      <c r="Q46">
        <f t="shared" si="4"/>
        <v>228921024.89223209</v>
      </c>
      <c r="R46">
        <f t="shared" si="5"/>
        <v>74699219632.584259</v>
      </c>
      <c r="T46">
        <f t="shared" si="7"/>
        <v>0.12404095701158106</v>
      </c>
    </row>
    <row r="47" spans="1:20" x14ac:dyDescent="0.25">
      <c r="A47">
        <v>61</v>
      </c>
      <c r="B47" s="1">
        <v>0.22222222222222204</v>
      </c>
      <c r="C47" s="1"/>
      <c r="D47">
        <f t="shared" si="6"/>
        <v>16457.142857142862</v>
      </c>
      <c r="F47">
        <v>7.7089999999999996</v>
      </c>
      <c r="H47">
        <v>4.6920000000000002</v>
      </c>
      <c r="J47">
        <f t="shared" si="8"/>
        <v>1.7711118356700359</v>
      </c>
      <c r="K47">
        <f t="shared" si="0"/>
        <v>5432</v>
      </c>
      <c r="M47">
        <f t="shared" si="1"/>
        <v>3067</v>
      </c>
      <c r="O47">
        <f t="shared" si="2"/>
        <v>16659944</v>
      </c>
      <c r="P47">
        <f t="shared" si="3"/>
        <v>174929412</v>
      </c>
      <c r="Q47">
        <f t="shared" si="4"/>
        <v>239159857.43055072</v>
      </c>
      <c r="R47">
        <f t="shared" si="5"/>
        <v>78040253078.16301</v>
      </c>
      <c r="T47">
        <f t="shared" si="7"/>
        <v>0.12958887288052429</v>
      </c>
    </row>
    <row r="48" spans="1:20" x14ac:dyDescent="0.25">
      <c r="A48">
        <v>62</v>
      </c>
      <c r="B48" s="1">
        <v>0.2271604938271603</v>
      </c>
      <c r="C48" s="1"/>
      <c r="D48">
        <f t="shared" si="6"/>
        <v>16822.857142857149</v>
      </c>
      <c r="F48">
        <v>7.782</v>
      </c>
      <c r="H48">
        <v>4.8</v>
      </c>
      <c r="J48">
        <f t="shared" si="8"/>
        <v>1.7338582677165355</v>
      </c>
      <c r="K48">
        <f t="shared" si="0"/>
        <v>5505</v>
      </c>
      <c r="M48">
        <f t="shared" si="1"/>
        <v>3175</v>
      </c>
      <c r="O48">
        <f t="shared" si="2"/>
        <v>17478375</v>
      </c>
      <c r="P48">
        <f t="shared" si="3"/>
        <v>183522937.5</v>
      </c>
      <c r="Q48">
        <f t="shared" si="4"/>
        <v>250908746.93922752</v>
      </c>
      <c r="R48">
        <f t="shared" si="5"/>
        <v>81874033213.739334</v>
      </c>
      <c r="T48">
        <f t="shared" si="7"/>
        <v>0.13595501377634484</v>
      </c>
    </row>
    <row r="49" spans="1:20" x14ac:dyDescent="0.25">
      <c r="A49">
        <v>63</v>
      </c>
      <c r="B49" s="1">
        <v>0.23209876543209856</v>
      </c>
      <c r="C49" s="1"/>
      <c r="D49">
        <f t="shared" si="6"/>
        <v>17188.571428571435</v>
      </c>
      <c r="F49">
        <v>7.835</v>
      </c>
      <c r="H49">
        <v>4.8120000000000003</v>
      </c>
      <c r="J49">
        <f t="shared" si="8"/>
        <v>1.7439598368371509</v>
      </c>
      <c r="K49">
        <f t="shared" si="0"/>
        <v>5558</v>
      </c>
      <c r="M49">
        <f t="shared" si="1"/>
        <v>3187</v>
      </c>
      <c r="O49">
        <f t="shared" si="2"/>
        <v>17713346</v>
      </c>
      <c r="P49">
        <f t="shared" si="3"/>
        <v>185990133</v>
      </c>
      <c r="Q49">
        <f t="shared" si="4"/>
        <v>254281845.3638269</v>
      </c>
      <c r="R49">
        <f t="shared" si="5"/>
        <v>82974708960.670349</v>
      </c>
      <c r="T49">
        <f t="shared" si="7"/>
        <v>0.1377827286263833</v>
      </c>
    </row>
    <row r="50" spans="1:20" x14ac:dyDescent="0.25">
      <c r="A50">
        <v>64</v>
      </c>
      <c r="B50" s="1">
        <v>0.23703703703703682</v>
      </c>
      <c r="C50" s="1"/>
      <c r="D50">
        <f t="shared" si="6"/>
        <v>17554.285714285721</v>
      </c>
      <c r="F50">
        <v>8.0310000000000006</v>
      </c>
      <c r="H50">
        <v>4.944</v>
      </c>
      <c r="J50">
        <f t="shared" si="8"/>
        <v>1.7336547152756858</v>
      </c>
      <c r="K50">
        <f t="shared" si="0"/>
        <v>5754.0000000000009</v>
      </c>
      <c r="M50">
        <f t="shared" si="1"/>
        <v>3319</v>
      </c>
      <c r="O50">
        <f t="shared" si="2"/>
        <v>19097526.000000004</v>
      </c>
      <c r="P50">
        <f t="shared" si="3"/>
        <v>200524023.00000003</v>
      </c>
      <c r="Q50">
        <f t="shared" si="4"/>
        <v>274152277.78894311</v>
      </c>
      <c r="R50">
        <f t="shared" si="5"/>
        <v>89458629765.310028</v>
      </c>
      <c r="T50">
        <f t="shared" si="7"/>
        <v>0.14854953108764996</v>
      </c>
    </row>
    <row r="51" spans="1:20" x14ac:dyDescent="0.25">
      <c r="A51">
        <v>65</v>
      </c>
      <c r="B51" s="1">
        <v>0.24197530864197508</v>
      </c>
      <c r="C51" s="1"/>
      <c r="D51">
        <f t="shared" si="6"/>
        <v>17920.000000000007</v>
      </c>
      <c r="F51">
        <v>8.0630000000000006</v>
      </c>
      <c r="H51">
        <v>4.944</v>
      </c>
      <c r="J51">
        <f t="shared" si="8"/>
        <v>1.7432961735462491</v>
      </c>
      <c r="K51">
        <f t="shared" si="0"/>
        <v>5786.0000000000009</v>
      </c>
      <c r="M51">
        <f t="shared" si="1"/>
        <v>3319</v>
      </c>
      <c r="O51">
        <f t="shared" si="2"/>
        <v>19203734.000000004</v>
      </c>
      <c r="P51">
        <f t="shared" si="3"/>
        <v>201639207.00000003</v>
      </c>
      <c r="Q51">
        <f t="shared" si="4"/>
        <v>275676934.18262511</v>
      </c>
      <c r="R51">
        <f t="shared" si="5"/>
        <v>89956140393.132401</v>
      </c>
      <c r="T51">
        <f t="shared" si="7"/>
        <v>0.149375666818412</v>
      </c>
    </row>
    <row r="52" spans="1:20" x14ac:dyDescent="0.25">
      <c r="A52">
        <v>66</v>
      </c>
      <c r="B52" s="1">
        <v>0.24691358024691334</v>
      </c>
      <c r="C52" s="1"/>
      <c r="D52">
        <f t="shared" si="6"/>
        <v>18285.714285714294</v>
      </c>
      <c r="F52">
        <v>8.2270000000000003</v>
      </c>
      <c r="H52">
        <v>5.07</v>
      </c>
      <c r="J52">
        <f t="shared" si="8"/>
        <v>1.7271407837445574</v>
      </c>
      <c r="K52">
        <f t="shared" si="0"/>
        <v>5950</v>
      </c>
      <c r="M52">
        <f t="shared" si="1"/>
        <v>3445</v>
      </c>
      <c r="O52">
        <f t="shared" si="2"/>
        <v>20497750</v>
      </c>
      <c r="P52">
        <f t="shared" si="3"/>
        <v>215226375</v>
      </c>
      <c r="Q52">
        <f t="shared" si="4"/>
        <v>294253027.96018225</v>
      </c>
      <c r="R52">
        <f t="shared" si="5"/>
        <v>96017705553.687073</v>
      </c>
      <c r="T52">
        <f t="shared" si="7"/>
        <v>0.15944113131993518</v>
      </c>
    </row>
    <row r="53" spans="1:20" x14ac:dyDescent="0.25">
      <c r="A53">
        <v>67</v>
      </c>
      <c r="B53" s="1">
        <v>0.2518518518518516</v>
      </c>
      <c r="C53" s="1"/>
      <c r="D53">
        <f t="shared" si="6"/>
        <v>18651.42857142858</v>
      </c>
      <c r="F53">
        <v>8.3260000000000005</v>
      </c>
      <c r="H53">
        <v>5.0919999999999996</v>
      </c>
      <c r="J53">
        <f t="shared" si="8"/>
        <v>1.7447360830689356</v>
      </c>
      <c r="K53">
        <f t="shared" si="0"/>
        <v>6049</v>
      </c>
      <c r="M53">
        <f t="shared" si="1"/>
        <v>3467</v>
      </c>
      <c r="O53">
        <f t="shared" si="2"/>
        <v>20971883</v>
      </c>
      <c r="P53">
        <f t="shared" si="3"/>
        <v>220204771.5</v>
      </c>
      <c r="Q53">
        <f t="shared" si="4"/>
        <v>301059388.21464169</v>
      </c>
      <c r="R53">
        <f t="shared" si="5"/>
        <v>98238688968.319733</v>
      </c>
      <c r="T53">
        <f t="shared" si="7"/>
        <v>0.16312916058734819</v>
      </c>
    </row>
    <row r="54" spans="1:20" x14ac:dyDescent="0.25">
      <c r="A54">
        <v>68</v>
      </c>
      <c r="B54" s="1">
        <v>0.25679012345678986</v>
      </c>
      <c r="C54" s="1"/>
      <c r="D54">
        <f t="shared" si="6"/>
        <v>19017.142857142866</v>
      </c>
      <c r="F54">
        <v>8.4499999999999993</v>
      </c>
      <c r="H54">
        <v>5.1929999999999996</v>
      </c>
      <c r="J54">
        <f t="shared" si="8"/>
        <v>1.7301008968609866</v>
      </c>
      <c r="K54">
        <f t="shared" si="0"/>
        <v>6173</v>
      </c>
      <c r="M54">
        <f t="shared" si="1"/>
        <v>3568</v>
      </c>
      <c r="O54">
        <f t="shared" si="2"/>
        <v>22025264</v>
      </c>
      <c r="P54">
        <f t="shared" si="3"/>
        <v>231265272</v>
      </c>
      <c r="Q54">
        <f t="shared" si="4"/>
        <v>316181074.68489939</v>
      </c>
      <c r="R54">
        <f t="shared" si="5"/>
        <v>103173046480.42952</v>
      </c>
      <c r="T54">
        <f t="shared" si="7"/>
        <v>0.17132285298533945</v>
      </c>
    </row>
    <row r="55" spans="1:20" x14ac:dyDescent="0.25">
      <c r="A55">
        <v>69</v>
      </c>
      <c r="B55" s="1">
        <v>0.26172839506172813</v>
      </c>
      <c r="C55" s="1"/>
      <c r="D55">
        <f t="shared" si="6"/>
        <v>19382.857142857152</v>
      </c>
      <c r="F55">
        <v>8.6029999999999998</v>
      </c>
      <c r="H55">
        <v>5.2039999999999997</v>
      </c>
      <c r="J55">
        <f t="shared" si="8"/>
        <v>1.767532830399553</v>
      </c>
      <c r="K55">
        <f t="shared" si="0"/>
        <v>6326</v>
      </c>
      <c r="M55">
        <f t="shared" si="1"/>
        <v>3579</v>
      </c>
      <c r="O55">
        <f t="shared" si="2"/>
        <v>22640754</v>
      </c>
      <c r="P55">
        <f t="shared" si="3"/>
        <v>237727917</v>
      </c>
      <c r="Q55">
        <f t="shared" si="4"/>
        <v>325016668.64907652</v>
      </c>
      <c r="R55">
        <f t="shared" si="5"/>
        <v>106056189146.88016</v>
      </c>
      <c r="T55">
        <f t="shared" si="7"/>
        <v>0.17611042342190472</v>
      </c>
    </row>
    <row r="56" spans="1:20" x14ac:dyDescent="0.25">
      <c r="A56">
        <v>70</v>
      </c>
      <c r="B56" s="1">
        <v>0.26666666666666639</v>
      </c>
      <c r="C56" s="1"/>
      <c r="D56">
        <f t="shared" si="6"/>
        <v>19748.571428571438</v>
      </c>
      <c r="F56">
        <v>8.6430000000000007</v>
      </c>
      <c r="H56">
        <v>5.327</v>
      </c>
      <c r="J56">
        <f t="shared" si="8"/>
        <v>1.719611021069692</v>
      </c>
      <c r="K56">
        <f t="shared" si="0"/>
        <v>6366</v>
      </c>
      <c r="M56">
        <f t="shared" si="1"/>
        <v>3702</v>
      </c>
      <c r="O56">
        <f t="shared" si="2"/>
        <v>23566932</v>
      </c>
      <c r="P56">
        <f t="shared" si="3"/>
        <v>247452786</v>
      </c>
      <c r="Q56">
        <f t="shared" si="4"/>
        <v>338312307.48407578</v>
      </c>
      <c r="R56">
        <f t="shared" si="5"/>
        <v>110394689055.12877</v>
      </c>
      <c r="T56">
        <f t="shared" si="7"/>
        <v>0.18331467111365798</v>
      </c>
    </row>
    <row r="57" spans="1:20" x14ac:dyDescent="0.25">
      <c r="A57">
        <v>71</v>
      </c>
      <c r="B57" s="1">
        <v>0.27160493827160465</v>
      </c>
      <c r="C57" s="1"/>
      <c r="D57">
        <f t="shared" si="6"/>
        <v>20114.285714285725</v>
      </c>
      <c r="F57">
        <v>8.8829999999999991</v>
      </c>
      <c r="H57">
        <v>5.3380000000000001</v>
      </c>
      <c r="J57">
        <f t="shared" si="8"/>
        <v>1.7791543226501481</v>
      </c>
      <c r="K57">
        <f t="shared" si="0"/>
        <v>6606</v>
      </c>
      <c r="M57">
        <f t="shared" si="1"/>
        <v>3713</v>
      </c>
      <c r="O57">
        <f t="shared" si="2"/>
        <v>24528078</v>
      </c>
      <c r="P57">
        <f t="shared" si="3"/>
        <v>257544819</v>
      </c>
      <c r="Q57">
        <f t="shared" si="4"/>
        <v>352109925.3109991</v>
      </c>
      <c r="R57">
        <f t="shared" si="5"/>
        <v>114896989728.23212</v>
      </c>
      <c r="T57">
        <f t="shared" si="7"/>
        <v>0.19079091634075027</v>
      </c>
    </row>
    <row r="58" spans="1:20" x14ac:dyDescent="0.25">
      <c r="A58">
        <v>72</v>
      </c>
      <c r="B58" s="1">
        <v>0.27654320987654291</v>
      </c>
      <c r="C58" s="1"/>
      <c r="D58">
        <f t="shared" si="6"/>
        <v>20480.000000000011</v>
      </c>
      <c r="F58">
        <v>8.9359999999999999</v>
      </c>
      <c r="H58">
        <v>5.4610000000000003</v>
      </c>
      <c r="J58">
        <f t="shared" si="8"/>
        <v>1.7359228362877999</v>
      </c>
      <c r="K58">
        <f t="shared" si="0"/>
        <v>6659</v>
      </c>
      <c r="M58">
        <f t="shared" si="1"/>
        <v>3836</v>
      </c>
      <c r="O58">
        <f t="shared" si="2"/>
        <v>25543924</v>
      </c>
      <c r="P58">
        <f t="shared" si="3"/>
        <v>268211202</v>
      </c>
      <c r="Q58">
        <f t="shared" si="4"/>
        <v>366692782.52416831</v>
      </c>
      <c r="R58">
        <f t="shared" si="5"/>
        <v>119655521865.46136</v>
      </c>
      <c r="T58">
        <f t="shared" si="7"/>
        <v>0.19869264387117827</v>
      </c>
    </row>
    <row r="59" spans="1:20" x14ac:dyDescent="0.25">
      <c r="A59">
        <v>73</v>
      </c>
      <c r="B59" s="1">
        <v>0.28148148148148117</v>
      </c>
      <c r="C59" s="1"/>
      <c r="D59">
        <f t="shared" si="6"/>
        <v>20845.714285714297</v>
      </c>
      <c r="F59">
        <v>9.0129999999999999</v>
      </c>
      <c r="H59">
        <v>5.4740000000000002</v>
      </c>
      <c r="J59">
        <f t="shared" si="8"/>
        <v>1.7500649519355678</v>
      </c>
      <c r="K59">
        <f>F59*1000-2277</f>
        <v>6736</v>
      </c>
      <c r="M59">
        <f t="shared" si="1"/>
        <v>3849</v>
      </c>
      <c r="O59">
        <f t="shared" si="2"/>
        <v>25926864</v>
      </c>
      <c r="P59">
        <f t="shared" si="3"/>
        <v>272232072</v>
      </c>
      <c r="Q59">
        <f t="shared" si="4"/>
        <v>372190032.44316292</v>
      </c>
      <c r="R59">
        <f t="shared" si="5"/>
        <v>121449329486.52849</v>
      </c>
      <c r="T59">
        <f t="shared" si="7"/>
        <v>0.20167133113332439</v>
      </c>
    </row>
    <row r="60" spans="1:20" x14ac:dyDescent="0.25">
      <c r="A60">
        <v>74</v>
      </c>
      <c r="B60" s="1">
        <v>0.28641975308641943</v>
      </c>
      <c r="C60" s="1"/>
      <c r="D60">
        <f t="shared" si="6"/>
        <v>21211.428571428583</v>
      </c>
      <c r="F60">
        <v>9.1370000000000005</v>
      </c>
      <c r="H60">
        <v>5.5469999999999997</v>
      </c>
      <c r="J60">
        <f t="shared" si="8"/>
        <v>1.7491075981642019</v>
      </c>
      <c r="K60">
        <f t="shared" si="0"/>
        <v>6860</v>
      </c>
      <c r="M60">
        <f t="shared" si="1"/>
        <v>3922</v>
      </c>
      <c r="O60">
        <f t="shared" si="2"/>
        <v>26904920</v>
      </c>
      <c r="P60">
        <f t="shared" si="3"/>
        <v>282501660</v>
      </c>
      <c r="Q60">
        <f t="shared" si="4"/>
        <v>386230399.77687633</v>
      </c>
      <c r="R60">
        <f t="shared" si="5"/>
        <v>126030841751.19252</v>
      </c>
      <c r="T60">
        <f t="shared" si="7"/>
        <v>0.20927911028636559</v>
      </c>
    </row>
    <row r="61" spans="1:20" x14ac:dyDescent="0.25">
      <c r="A61">
        <v>75</v>
      </c>
      <c r="B61" s="1">
        <v>0.29135802469135769</v>
      </c>
      <c r="C61" s="1"/>
      <c r="D61">
        <f t="shared" si="6"/>
        <v>21577.14285714287</v>
      </c>
      <c r="F61">
        <v>9.2029999999999994</v>
      </c>
      <c r="H61">
        <v>5.585</v>
      </c>
      <c r="J61">
        <f t="shared" si="8"/>
        <v>1.7489898989898991</v>
      </c>
      <c r="K61">
        <f t="shared" si="0"/>
        <v>6926</v>
      </c>
      <c r="M61">
        <f t="shared" si="1"/>
        <v>3960</v>
      </c>
      <c r="O61">
        <f t="shared" si="2"/>
        <v>27426960</v>
      </c>
      <c r="P61">
        <f t="shared" si="3"/>
        <v>287983080</v>
      </c>
      <c r="Q61">
        <f t="shared" si="4"/>
        <v>393724483.30879247</v>
      </c>
      <c r="R61">
        <f t="shared" si="5"/>
        <v>128476236148.49207</v>
      </c>
      <c r="T61">
        <f t="shared" si="7"/>
        <v>0.21333978271110776</v>
      </c>
    </row>
    <row r="62" spans="1:20" x14ac:dyDescent="0.25">
      <c r="A62">
        <v>76</v>
      </c>
      <c r="B62" s="1">
        <v>0.29629629629629595</v>
      </c>
      <c r="C62" s="1"/>
      <c r="D62">
        <f t="shared" si="6"/>
        <v>21942.857142857156</v>
      </c>
      <c r="F62">
        <v>9.3409999999999993</v>
      </c>
      <c r="H62">
        <v>5.585</v>
      </c>
      <c r="J62">
        <f t="shared" si="8"/>
        <v>1.7838383838383838</v>
      </c>
      <c r="K62">
        <f t="shared" si="0"/>
        <v>7064</v>
      </c>
      <c r="M62">
        <f t="shared" si="1"/>
        <v>3960</v>
      </c>
      <c r="O62">
        <f t="shared" si="2"/>
        <v>27973440</v>
      </c>
      <c r="P62">
        <f t="shared" si="3"/>
        <v>293721120</v>
      </c>
      <c r="Q62">
        <f t="shared" si="4"/>
        <v>401569412.37269855</v>
      </c>
      <c r="R62">
        <f t="shared" si="5"/>
        <v>131036114951.33527</v>
      </c>
      <c r="T62">
        <f t="shared" si="7"/>
        <v>0.21759056094011919</v>
      </c>
    </row>
    <row r="63" spans="1:20" x14ac:dyDescent="0.25">
      <c r="A63">
        <v>77</v>
      </c>
      <c r="B63" s="1">
        <v>0.30123456790123421</v>
      </c>
      <c r="C63" s="1"/>
      <c r="D63">
        <f t="shared" si="6"/>
        <v>22308.571428571442</v>
      </c>
      <c r="F63">
        <v>9.4849999999999994</v>
      </c>
      <c r="H63">
        <v>5.585</v>
      </c>
      <c r="J63">
        <f t="shared" si="8"/>
        <v>1.8202020202020202</v>
      </c>
      <c r="K63">
        <f t="shared" si="0"/>
        <v>7208</v>
      </c>
      <c r="M63">
        <f t="shared" si="1"/>
        <v>3960</v>
      </c>
      <c r="O63">
        <f t="shared" si="2"/>
        <v>28543680</v>
      </c>
      <c r="P63">
        <f t="shared" si="3"/>
        <v>299708640</v>
      </c>
      <c r="Q63">
        <f t="shared" si="4"/>
        <v>409755425.30894834</v>
      </c>
      <c r="R63">
        <f t="shared" si="5"/>
        <v>133707292832.56293</v>
      </c>
      <c r="T63">
        <f t="shared" si="7"/>
        <v>0.22202615561387018</v>
      </c>
    </row>
    <row r="64" spans="1:20" x14ac:dyDescent="0.25">
      <c r="A64">
        <v>78</v>
      </c>
      <c r="B64" s="1">
        <v>0.30617283950617247</v>
      </c>
      <c r="C64" s="1"/>
      <c r="D64">
        <f t="shared" si="6"/>
        <v>22674.285714285728</v>
      </c>
      <c r="F64">
        <v>9.6010000000000009</v>
      </c>
      <c r="H64">
        <v>5.726</v>
      </c>
      <c r="J64">
        <f t="shared" si="8"/>
        <v>1.7859058766154596</v>
      </c>
      <c r="K64">
        <f t="shared" si="0"/>
        <v>7324</v>
      </c>
      <c r="M64">
        <f t="shared" si="1"/>
        <v>4101</v>
      </c>
      <c r="O64">
        <f t="shared" si="2"/>
        <v>30035724</v>
      </c>
      <c r="P64">
        <f t="shared" si="3"/>
        <v>315375102</v>
      </c>
      <c r="Q64">
        <f t="shared" si="4"/>
        <v>431174286.64006138</v>
      </c>
      <c r="R64">
        <f t="shared" si="5"/>
        <v>140696481473.51843</v>
      </c>
      <c r="T64">
        <f t="shared" si="7"/>
        <v>0.23363197495204741</v>
      </c>
    </row>
    <row r="65" spans="1:20" x14ac:dyDescent="0.25">
      <c r="A65">
        <v>79</v>
      </c>
      <c r="B65" s="1">
        <v>0.31111111111111073</v>
      </c>
      <c r="C65" s="1"/>
      <c r="D65">
        <f t="shared" si="6"/>
        <v>23040.000000000015</v>
      </c>
      <c r="F65">
        <v>9.6639999999999997</v>
      </c>
      <c r="H65">
        <v>5.7519999999999998</v>
      </c>
      <c r="J65">
        <f t="shared" si="8"/>
        <v>1.7899200387690817</v>
      </c>
      <c r="K65">
        <f t="shared" si="0"/>
        <v>7387</v>
      </c>
      <c r="M65">
        <f t="shared" si="1"/>
        <v>4127</v>
      </c>
      <c r="O65">
        <f t="shared" si="2"/>
        <v>30486149</v>
      </c>
      <c r="P65">
        <f t="shared" si="3"/>
        <v>320104564.5</v>
      </c>
      <c r="Q65">
        <f t="shared" si="4"/>
        <v>437640309.50203234</v>
      </c>
      <c r="R65">
        <f t="shared" si="5"/>
        <v>142806409393.60818</v>
      </c>
      <c r="T65">
        <f t="shared" si="7"/>
        <v>0.2371355922551554</v>
      </c>
    </row>
    <row r="66" spans="1:20" x14ac:dyDescent="0.25">
      <c r="A66">
        <v>80</v>
      </c>
      <c r="B66" s="1">
        <v>0.31604938271604899</v>
      </c>
      <c r="C66" s="1"/>
      <c r="D66">
        <f t="shared" si="6"/>
        <v>23405.714285714301</v>
      </c>
      <c r="F66">
        <v>9.891</v>
      </c>
      <c r="H66">
        <v>5.9249999999999998</v>
      </c>
      <c r="J66">
        <f t="shared" si="8"/>
        <v>1.7706976744186047</v>
      </c>
      <c r="K66">
        <f t="shared" si="0"/>
        <v>7614</v>
      </c>
      <c r="M66">
        <f t="shared" si="1"/>
        <v>4300</v>
      </c>
      <c r="O66">
        <f t="shared" si="2"/>
        <v>32740200</v>
      </c>
      <c r="P66">
        <f t="shared" si="3"/>
        <v>343772100</v>
      </c>
      <c r="Q66">
        <f t="shared" si="4"/>
        <v>469998072.27729678</v>
      </c>
      <c r="R66">
        <f t="shared" si="5"/>
        <v>153365070964.80472</v>
      </c>
      <c r="T66">
        <f t="shared" si="7"/>
        <v>0.25466866010371586</v>
      </c>
    </row>
    <row r="67" spans="1:20" x14ac:dyDescent="0.25">
      <c r="B67" s="1"/>
      <c r="C67" s="1"/>
      <c r="D67" s="1"/>
    </row>
    <row r="68" spans="1:20" x14ac:dyDescent="0.25">
      <c r="B68" s="1"/>
      <c r="C68" s="1"/>
      <c r="D68" s="1"/>
    </row>
    <row r="69" spans="1:20" x14ac:dyDescent="0.25">
      <c r="B69" s="1"/>
      <c r="C69" s="1"/>
      <c r="D69" s="1"/>
    </row>
    <row r="70" spans="1:20" x14ac:dyDescent="0.25">
      <c r="B70" s="1"/>
      <c r="C70" s="1"/>
      <c r="D70" s="1"/>
    </row>
    <row r="71" spans="1:20" x14ac:dyDescent="0.25">
      <c r="B71" s="1"/>
      <c r="C71" s="1"/>
      <c r="D7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2022-01-15T07:57:01Z</dcterms:modified>
</cp:coreProperties>
</file>