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U5" i="1"/>
  <c r="U6"/>
  <c r="U7"/>
  <c r="U8"/>
  <c r="U9"/>
  <c r="U10"/>
  <c r="U4"/>
  <c r="S5"/>
  <c r="S6"/>
  <c r="S7"/>
  <c r="S8"/>
  <c r="S9"/>
  <c r="S10"/>
  <c r="S4"/>
  <c r="I3"/>
  <c r="I4"/>
  <c r="I5"/>
  <c r="I6"/>
  <c r="I7"/>
  <c r="I8"/>
  <c r="I2"/>
  <c r="G3"/>
  <c r="G4"/>
  <c r="G5"/>
  <c r="G6"/>
  <c r="G7"/>
  <c r="G8"/>
  <c r="G2"/>
  <c r="M5"/>
  <c r="M6" s="1"/>
  <c r="M7" s="1"/>
  <c r="M8" s="1"/>
  <c r="M9" s="1"/>
  <c r="M10" s="1"/>
  <c r="B3"/>
  <c r="B4" s="1"/>
  <c r="B5" s="1"/>
  <c r="B6" s="1"/>
  <c r="B7" s="1"/>
  <c r="B8" s="1"/>
</calcChain>
</file>

<file path=xl/sharedStrings.xml><?xml version="1.0" encoding="utf-8"?>
<sst xmlns="http://schemas.openxmlformats.org/spreadsheetml/2006/main" count="13" uniqueCount="8">
  <si>
    <t>Frame</t>
  </si>
  <si>
    <t>Long axis (MicroM)</t>
  </si>
  <si>
    <t>Short axis(MicroM)</t>
  </si>
  <si>
    <t>(2nd growth unit)</t>
  </si>
  <si>
    <t>(1st growth unit)</t>
  </si>
  <si>
    <t>Long axis (nm)</t>
  </si>
  <si>
    <t>Short axis(nm)</t>
  </si>
  <si>
    <t>Second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</si>
</sst>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1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lineMarker"/>
        <c:ser>
          <c:idx val="0"/>
          <c:order val="0"/>
          <c:tx>
            <c:v>Long Axis</c:v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-7.5200328293498542E-2"/>
                  <c:y val="-1.2511539505837633E-2"/>
                </c:manualLayout>
              </c:layout>
              <c:numFmt formatCode="General" sourceLinked="0"/>
            </c:trendlineLbl>
          </c:trendline>
          <c:xVal>
            <c:numRef>
              <c:f>Sheet1!$M$4:$M$10</c:f>
              <c:numCache>
                <c:formatCode>General</c:formatCode>
                <c:ptCount val="7"/>
                <c:pt idx="0">
                  <c:v>0</c:v>
                </c:pt>
                <c:pt idx="1">
                  <c:v>365.71428571428572</c:v>
                </c:pt>
                <c:pt idx="2">
                  <c:v>731.42857142857144</c:v>
                </c:pt>
                <c:pt idx="3">
                  <c:v>1097.1428571428571</c:v>
                </c:pt>
                <c:pt idx="4">
                  <c:v>1462.8571428571429</c:v>
                </c:pt>
                <c:pt idx="5">
                  <c:v>1828.5714285714287</c:v>
                </c:pt>
                <c:pt idx="6">
                  <c:v>2194.2857142857142</c:v>
                </c:pt>
              </c:numCache>
            </c:numRef>
          </c:xVal>
          <c:yVal>
            <c:numRef>
              <c:f>Sheet1!$S$4:$S$10</c:f>
              <c:numCache>
                <c:formatCode>General</c:formatCode>
                <c:ptCount val="7"/>
                <c:pt idx="0">
                  <c:v>0</c:v>
                </c:pt>
                <c:pt idx="1">
                  <c:v>1485</c:v>
                </c:pt>
                <c:pt idx="2">
                  <c:v>1931</c:v>
                </c:pt>
                <c:pt idx="3">
                  <c:v>3231</c:v>
                </c:pt>
                <c:pt idx="4">
                  <c:v>3680</c:v>
                </c:pt>
                <c:pt idx="5">
                  <c:v>4980</c:v>
                </c:pt>
                <c:pt idx="6">
                  <c:v>5447</c:v>
                </c:pt>
              </c:numCache>
            </c:numRef>
          </c:yVal>
        </c:ser>
        <c:ser>
          <c:idx val="1"/>
          <c:order val="1"/>
          <c:tx>
            <c:v>Short Axis</c:v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5.4614322003468559E-2"/>
                  <c:y val="0.15929948411620962"/>
                </c:manualLayout>
              </c:layout>
              <c:numFmt formatCode="General" sourceLinked="0"/>
            </c:trendlineLbl>
          </c:trendline>
          <c:xVal>
            <c:numRef>
              <c:f>Sheet1!$M$4:$M$10</c:f>
              <c:numCache>
                <c:formatCode>General</c:formatCode>
                <c:ptCount val="7"/>
                <c:pt idx="0">
                  <c:v>0</c:v>
                </c:pt>
                <c:pt idx="1">
                  <c:v>365.71428571428572</c:v>
                </c:pt>
                <c:pt idx="2">
                  <c:v>731.42857142857144</c:v>
                </c:pt>
                <c:pt idx="3">
                  <c:v>1097.1428571428571</c:v>
                </c:pt>
                <c:pt idx="4">
                  <c:v>1462.8571428571429</c:v>
                </c:pt>
                <c:pt idx="5">
                  <c:v>1828.5714285714287</c:v>
                </c:pt>
                <c:pt idx="6">
                  <c:v>2194.2857142857142</c:v>
                </c:pt>
              </c:numCache>
            </c:numRef>
          </c:xVal>
          <c:yVal>
            <c:numRef>
              <c:f>Sheet1!$U$4:$U$10</c:f>
              <c:numCache>
                <c:formatCode>General</c:formatCode>
                <c:ptCount val="7"/>
                <c:pt idx="0">
                  <c:v>0</c:v>
                </c:pt>
                <c:pt idx="1">
                  <c:v>910</c:v>
                </c:pt>
                <c:pt idx="2">
                  <c:v>1157</c:v>
                </c:pt>
                <c:pt idx="3">
                  <c:v>2039</c:v>
                </c:pt>
                <c:pt idx="4">
                  <c:v>2464</c:v>
                </c:pt>
                <c:pt idx="5">
                  <c:v>3368</c:v>
                </c:pt>
                <c:pt idx="6">
                  <c:v>3738.0000000000005</c:v>
                </c:pt>
              </c:numCache>
            </c:numRef>
          </c:yVal>
        </c:ser>
        <c:axId val="56672256"/>
        <c:axId val="56673792"/>
      </c:scatterChart>
      <c:valAx>
        <c:axId val="56672256"/>
        <c:scaling>
          <c:orientation val="minMax"/>
        </c:scaling>
        <c:axPos val="b"/>
        <c:numFmt formatCode="General" sourceLinked="1"/>
        <c:tickLblPos val="nextTo"/>
        <c:crossAx val="56673792"/>
        <c:crosses val="autoZero"/>
        <c:crossBetween val="midCat"/>
      </c:valAx>
      <c:valAx>
        <c:axId val="56673792"/>
        <c:scaling>
          <c:orientation val="minMax"/>
        </c:scaling>
        <c:axPos val="l"/>
        <c:numFmt formatCode="General" sourceLinked="1"/>
        <c:tickLblPos val="nextTo"/>
        <c:crossAx val="566722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lineMarker"/>
        <c:ser>
          <c:idx val="0"/>
          <c:order val="0"/>
          <c:tx>
            <c:v>Long Axis</c:v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-5.834831816235736E-2"/>
                  <c:y val="-2.7430484232949144E-3"/>
                </c:manualLayout>
              </c:layout>
              <c:numFmt formatCode="General" sourceLinked="0"/>
            </c:trendlineLbl>
          </c:trendline>
          <c:xVal>
            <c:numRef>
              <c:f>Sheet1!$B$2:$B$8</c:f>
              <c:numCache>
                <c:formatCode>General</c:formatCode>
                <c:ptCount val="7"/>
                <c:pt idx="0">
                  <c:v>0</c:v>
                </c:pt>
                <c:pt idx="1">
                  <c:v>365.71428571428572</c:v>
                </c:pt>
                <c:pt idx="2">
                  <c:v>731.42857142857144</c:v>
                </c:pt>
                <c:pt idx="3">
                  <c:v>1097.1428571428571</c:v>
                </c:pt>
                <c:pt idx="4">
                  <c:v>1462.8571428571429</c:v>
                </c:pt>
                <c:pt idx="5">
                  <c:v>1828.5714285714287</c:v>
                </c:pt>
                <c:pt idx="6">
                  <c:v>2194.2857142857142</c:v>
                </c:pt>
              </c:numCache>
            </c:numRef>
          </c:xVal>
          <c:yVal>
            <c:numRef>
              <c:f>Sheet1!$G$2:$G$8</c:f>
              <c:numCache>
                <c:formatCode>General</c:formatCode>
                <c:ptCount val="7"/>
                <c:pt idx="0">
                  <c:v>0</c:v>
                </c:pt>
                <c:pt idx="1">
                  <c:v>1744</c:v>
                </c:pt>
                <c:pt idx="2">
                  <c:v>2385</c:v>
                </c:pt>
                <c:pt idx="3">
                  <c:v>3909</c:v>
                </c:pt>
                <c:pt idx="4">
                  <c:v>4585</c:v>
                </c:pt>
                <c:pt idx="5">
                  <c:v>6024.0000000000009</c:v>
                </c:pt>
                <c:pt idx="6">
                  <c:v>6715</c:v>
                </c:pt>
              </c:numCache>
            </c:numRef>
          </c:yVal>
        </c:ser>
        <c:ser>
          <c:idx val="1"/>
          <c:order val="1"/>
          <c:tx>
            <c:v>Short Axis</c:v>
          </c:tx>
          <c:spPr>
            <a:ln w="28575">
              <a:noFill/>
            </a:ln>
          </c:spPr>
          <c:xVal>
            <c:numRef>
              <c:f>Sheet1!$B$2:$B$8</c:f>
              <c:numCache>
                <c:formatCode>General</c:formatCode>
                <c:ptCount val="7"/>
                <c:pt idx="0">
                  <c:v>0</c:v>
                </c:pt>
                <c:pt idx="1">
                  <c:v>365.71428571428572</c:v>
                </c:pt>
                <c:pt idx="2">
                  <c:v>731.42857142857144</c:v>
                </c:pt>
                <c:pt idx="3">
                  <c:v>1097.1428571428571</c:v>
                </c:pt>
                <c:pt idx="4">
                  <c:v>1462.8571428571429</c:v>
                </c:pt>
                <c:pt idx="5">
                  <c:v>1828.5714285714287</c:v>
                </c:pt>
                <c:pt idx="6">
                  <c:v>2194.2857142857142</c:v>
                </c:pt>
              </c:numCache>
            </c:numRef>
          </c:xVal>
          <c:yVal>
            <c:numRef>
              <c:f>Sheet1!$I$2:$I$8</c:f>
              <c:numCache>
                <c:formatCode>General</c:formatCode>
                <c:ptCount val="7"/>
                <c:pt idx="0">
                  <c:v>0</c:v>
                </c:pt>
                <c:pt idx="1">
                  <c:v>1192</c:v>
                </c:pt>
                <c:pt idx="2">
                  <c:v>1680</c:v>
                </c:pt>
                <c:pt idx="3">
                  <c:v>2645</c:v>
                </c:pt>
                <c:pt idx="4">
                  <c:v>2666</c:v>
                </c:pt>
                <c:pt idx="5">
                  <c:v>2678</c:v>
                </c:pt>
                <c:pt idx="6">
                  <c:v>2787.0000000000005</c:v>
                </c:pt>
              </c:numCache>
            </c:numRef>
          </c:yVal>
        </c:ser>
        <c:axId val="66390272"/>
        <c:axId val="66412544"/>
      </c:scatterChart>
      <c:valAx>
        <c:axId val="66390272"/>
        <c:scaling>
          <c:orientation val="minMax"/>
        </c:scaling>
        <c:axPos val="b"/>
        <c:numFmt formatCode="General" sourceLinked="1"/>
        <c:tickLblPos val="nextTo"/>
        <c:crossAx val="66412544"/>
        <c:crosses val="autoZero"/>
        <c:crossBetween val="midCat"/>
      </c:valAx>
      <c:valAx>
        <c:axId val="66412544"/>
        <c:scaling>
          <c:orientation val="minMax"/>
        </c:scaling>
        <c:axPos val="l"/>
        <c:numFmt formatCode="General" sourceLinked="1"/>
        <c:tickLblPos val="nextTo"/>
        <c:crossAx val="663902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380999</xdr:colOff>
      <xdr:row>11</xdr:row>
      <xdr:rowOff>95250</xdr:rowOff>
    </xdr:from>
    <xdr:to>
      <xdr:col>20</xdr:col>
      <xdr:colOff>514350</xdr:colOff>
      <xdr:row>28</xdr:row>
      <xdr:rowOff>171450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752475</xdr:colOff>
      <xdr:row>11</xdr:row>
      <xdr:rowOff>114299</xdr:rowOff>
    </xdr:from>
    <xdr:to>
      <xdr:col>8</xdr:col>
      <xdr:colOff>133350</xdr:colOff>
      <xdr:row>28</xdr:row>
      <xdr:rowOff>161924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"/>
  <sheetViews>
    <sheetView tabSelected="1" workbookViewId="0">
      <selection activeCell="U4" sqref="U4:U10"/>
    </sheetView>
  </sheetViews>
  <sheetFormatPr defaultRowHeight="15"/>
  <cols>
    <col min="1" max="2" width="14.140625" customWidth="1"/>
    <col min="3" max="3" width="11" customWidth="1"/>
    <col min="4" max="4" width="11.28515625" customWidth="1"/>
    <col min="5" max="5" width="11.85546875" customWidth="1"/>
    <col min="11" max="11" width="8.140625" customWidth="1"/>
  </cols>
  <sheetData>
    <row r="1" spans="1:21">
      <c r="A1" t="s">
        <v>0</v>
      </c>
      <c r="B1" t="s">
        <v>7</v>
      </c>
      <c r="D1" t="s">
        <v>1</v>
      </c>
      <c r="E1" t="s">
        <v>2</v>
      </c>
      <c r="G1" t="s">
        <v>5</v>
      </c>
      <c r="I1" t="s">
        <v>6</v>
      </c>
      <c r="M1" t="s">
        <v>7</v>
      </c>
      <c r="O1" t="s">
        <v>1</v>
      </c>
      <c r="Q1" t="s">
        <v>2</v>
      </c>
      <c r="S1" t="s">
        <v>5</v>
      </c>
      <c r="U1" t="s">
        <v>6</v>
      </c>
    </row>
    <row r="2" spans="1:21">
      <c r="A2">
        <v>0</v>
      </c>
      <c r="B2">
        <v>0</v>
      </c>
      <c r="C2" s="1"/>
      <c r="D2">
        <v>2.0579999999999998</v>
      </c>
      <c r="E2">
        <v>1.2350000000000001</v>
      </c>
      <c r="G2">
        <f>D2*1000-2058</f>
        <v>0</v>
      </c>
      <c r="I2">
        <f>E2*1000-1235</f>
        <v>0</v>
      </c>
      <c r="J2" s="1"/>
    </row>
    <row r="3" spans="1:21">
      <c r="A3">
        <v>1</v>
      </c>
      <c r="B3">
        <f>256/0.7+B2</f>
        <v>365.71428571428572</v>
      </c>
      <c r="C3" s="1"/>
      <c r="D3">
        <v>3.802</v>
      </c>
      <c r="E3">
        <v>2.427</v>
      </c>
      <c r="G3">
        <f t="shared" ref="G3:G8" si="0">D3*1000-2058</f>
        <v>1744</v>
      </c>
      <c r="I3">
        <f t="shared" ref="I3:I8" si="1">E3*1000-1235</f>
        <v>1192</v>
      </c>
      <c r="J3" s="1"/>
      <c r="O3" t="s">
        <v>3</v>
      </c>
    </row>
    <row r="4" spans="1:21">
      <c r="A4">
        <v>2</v>
      </c>
      <c r="B4">
        <f t="shared" ref="B4:B8" si="2">256/0.7+B3</f>
        <v>731.42857142857144</v>
      </c>
      <c r="C4" s="1"/>
      <c r="D4">
        <v>4.4429999999999996</v>
      </c>
      <c r="E4">
        <v>2.915</v>
      </c>
      <c r="G4">
        <f t="shared" si="0"/>
        <v>2385</v>
      </c>
      <c r="I4">
        <f t="shared" si="1"/>
        <v>1680</v>
      </c>
      <c r="J4" s="1"/>
      <c r="M4">
        <v>0</v>
      </c>
      <c r="O4">
        <v>0.40200000000000002</v>
      </c>
      <c r="Q4">
        <v>0.26300000000000001</v>
      </c>
      <c r="S4">
        <f>O4*1000-402</f>
        <v>0</v>
      </c>
      <c r="U4">
        <f>Q4*1000-263</f>
        <v>0</v>
      </c>
    </row>
    <row r="5" spans="1:21">
      <c r="A5">
        <v>3</v>
      </c>
      <c r="B5">
        <f t="shared" si="2"/>
        <v>1097.1428571428571</v>
      </c>
      <c r="C5" s="1"/>
      <c r="D5">
        <v>5.9669999999999996</v>
      </c>
      <c r="E5">
        <v>3.88</v>
      </c>
      <c r="G5">
        <f t="shared" si="0"/>
        <v>3909</v>
      </c>
      <c r="I5">
        <f t="shared" si="1"/>
        <v>2645</v>
      </c>
      <c r="J5" s="1"/>
      <c r="M5">
        <f>256/0.7+M4</f>
        <v>365.71428571428572</v>
      </c>
      <c r="O5">
        <v>1.887</v>
      </c>
      <c r="Q5">
        <v>1.173</v>
      </c>
      <c r="S5">
        <f t="shared" ref="S5:S10" si="3">O5*1000-402</f>
        <v>1485</v>
      </c>
      <c r="U5">
        <f t="shared" ref="U5:U10" si="4">Q5*1000-263</f>
        <v>910</v>
      </c>
    </row>
    <row r="6" spans="1:21">
      <c r="A6">
        <v>4</v>
      </c>
      <c r="B6">
        <f t="shared" si="2"/>
        <v>1462.8571428571429</v>
      </c>
      <c r="C6" s="1"/>
      <c r="D6">
        <v>6.6429999999999998</v>
      </c>
      <c r="E6">
        <v>3.9009999999999998</v>
      </c>
      <c r="G6">
        <f t="shared" si="0"/>
        <v>4585</v>
      </c>
      <c r="I6">
        <f t="shared" si="1"/>
        <v>2666</v>
      </c>
      <c r="J6" s="1"/>
      <c r="M6">
        <f t="shared" ref="M6:M10" si="5">256/0.7+M5</f>
        <v>731.42857142857144</v>
      </c>
      <c r="O6">
        <v>2.3330000000000002</v>
      </c>
      <c r="Q6">
        <v>1.42</v>
      </c>
      <c r="S6">
        <f t="shared" si="3"/>
        <v>1931</v>
      </c>
      <c r="U6">
        <f t="shared" si="4"/>
        <v>1157</v>
      </c>
    </row>
    <row r="7" spans="1:21">
      <c r="A7">
        <v>5</v>
      </c>
      <c r="B7">
        <f t="shared" si="2"/>
        <v>1828.5714285714287</v>
      </c>
      <c r="C7" s="1"/>
      <c r="D7">
        <v>8.0820000000000007</v>
      </c>
      <c r="E7">
        <v>3.9129999999999998</v>
      </c>
      <c r="G7">
        <f t="shared" si="0"/>
        <v>6024.0000000000009</v>
      </c>
      <c r="I7">
        <f t="shared" si="1"/>
        <v>2678</v>
      </c>
      <c r="M7">
        <f t="shared" si="5"/>
        <v>1097.1428571428571</v>
      </c>
      <c r="O7">
        <v>3.633</v>
      </c>
      <c r="Q7">
        <v>2.302</v>
      </c>
      <c r="S7">
        <f t="shared" si="3"/>
        <v>3231</v>
      </c>
      <c r="U7">
        <f t="shared" si="4"/>
        <v>2039</v>
      </c>
    </row>
    <row r="8" spans="1:21">
      <c r="A8">
        <v>6</v>
      </c>
      <c r="B8">
        <f t="shared" si="2"/>
        <v>2194.2857142857142</v>
      </c>
      <c r="C8" s="1"/>
      <c r="D8">
        <v>8.7729999999999997</v>
      </c>
      <c r="E8">
        <v>4.0220000000000002</v>
      </c>
      <c r="G8">
        <f t="shared" si="0"/>
        <v>6715</v>
      </c>
      <c r="I8">
        <f t="shared" si="1"/>
        <v>2787.0000000000005</v>
      </c>
      <c r="J8" s="1"/>
      <c r="M8">
        <f t="shared" si="5"/>
        <v>1462.8571428571429</v>
      </c>
      <c r="O8">
        <v>4.0819999999999999</v>
      </c>
      <c r="Q8">
        <v>2.7269999999999999</v>
      </c>
      <c r="S8">
        <f t="shared" si="3"/>
        <v>3680</v>
      </c>
      <c r="U8">
        <f t="shared" si="4"/>
        <v>2464</v>
      </c>
    </row>
    <row r="9" spans="1:21">
      <c r="A9">
        <v>7</v>
      </c>
      <c r="C9" s="1"/>
      <c r="D9" t="s">
        <v>4</v>
      </c>
      <c r="M9">
        <f t="shared" si="5"/>
        <v>1828.5714285714287</v>
      </c>
      <c r="O9">
        <v>5.3819999999999997</v>
      </c>
      <c r="Q9">
        <v>3.6309999999999998</v>
      </c>
      <c r="S9">
        <f t="shared" si="3"/>
        <v>4980</v>
      </c>
      <c r="U9">
        <f t="shared" si="4"/>
        <v>3368</v>
      </c>
    </row>
    <row r="10" spans="1:21">
      <c r="A10">
        <v>8</v>
      </c>
      <c r="C10" s="1"/>
      <c r="M10">
        <f t="shared" si="5"/>
        <v>2194.2857142857142</v>
      </c>
      <c r="O10">
        <v>5.8490000000000002</v>
      </c>
      <c r="Q10">
        <v>4.0010000000000003</v>
      </c>
      <c r="S10">
        <f t="shared" si="3"/>
        <v>5447</v>
      </c>
      <c r="U10">
        <f t="shared" si="4"/>
        <v>3738.0000000000005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2012-08-01T14:59:57Z</dcterms:modified>
</cp:coreProperties>
</file>