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520" activeTab="2"/>
  </bookViews>
  <sheets>
    <sheet name="OxidationIII pH=0" sheetId="1" r:id="rId1"/>
    <sheet name="OxidationIII pH=4" sheetId="2" r:id="rId2"/>
    <sheet name="Oxidation III pH=9.44" sheetId="5" r:id="rId3"/>
  </sheets>
  <calcPr calcId="145621" concurrentCalc="0"/>
</workbook>
</file>

<file path=xl/calcChain.xml><?xml version="1.0" encoding="utf-8"?>
<calcChain xmlns="http://schemas.openxmlformats.org/spreadsheetml/2006/main">
  <c r="D28" i="2" l="1"/>
  <c r="D32" i="2"/>
  <c r="N13" i="2"/>
  <c r="N14" i="2"/>
  <c r="H38" i="2"/>
  <c r="I38" i="2"/>
  <c r="H37" i="1"/>
  <c r="I37" i="1"/>
  <c r="H35" i="1"/>
  <c r="D25" i="2"/>
  <c r="H39" i="2"/>
  <c r="I39" i="2"/>
  <c r="D29" i="2"/>
  <c r="N11" i="2"/>
  <c r="G34" i="2"/>
  <c r="D9" i="2"/>
  <c r="D31" i="2"/>
  <c r="G32" i="2"/>
  <c r="I38" i="1"/>
  <c r="H38" i="1"/>
  <c r="H36" i="1"/>
  <c r="D6" i="5"/>
  <c r="G5" i="5"/>
  <c r="D5" i="5"/>
  <c r="D6" i="2"/>
  <c r="D5" i="2"/>
  <c r="G5" i="2"/>
  <c r="G33" i="1"/>
  <c r="G31" i="1"/>
  <c r="D31" i="1"/>
  <c r="D7" i="5"/>
  <c r="D8" i="5"/>
  <c r="H8" i="5"/>
  <c r="I8" i="5"/>
  <c r="D9" i="5"/>
  <c r="D10" i="5"/>
  <c r="H14" i="5"/>
  <c r="I14" i="5"/>
  <c r="H16" i="5"/>
  <c r="I16" i="5"/>
  <c r="H17" i="5"/>
  <c r="I17" i="5"/>
  <c r="H7" i="5"/>
  <c r="I7" i="5"/>
  <c r="D26" i="2"/>
  <c r="D27" i="2"/>
  <c r="H27" i="2"/>
  <c r="I27" i="2"/>
  <c r="H30" i="2"/>
  <c r="I30" i="2"/>
  <c r="D30" i="2"/>
  <c r="H33" i="2"/>
  <c r="I33" i="2"/>
  <c r="H35" i="2"/>
  <c r="I35" i="2"/>
  <c r="H36" i="2"/>
  <c r="I36" i="2"/>
  <c r="H37" i="2"/>
  <c r="I37" i="2"/>
  <c r="H26" i="2"/>
  <c r="I26" i="2"/>
  <c r="D7" i="2"/>
  <c r="D8" i="2"/>
  <c r="H8" i="2"/>
  <c r="I8" i="2"/>
  <c r="D10" i="2"/>
  <c r="H11" i="2"/>
  <c r="I11" i="2"/>
  <c r="D11" i="2"/>
  <c r="D12" i="2"/>
  <c r="H14" i="2"/>
  <c r="I14" i="2"/>
  <c r="H16" i="2"/>
  <c r="I16" i="2"/>
  <c r="H17" i="2"/>
  <c r="I17" i="2"/>
  <c r="H18" i="2"/>
  <c r="I18" i="2"/>
  <c r="H7" i="2"/>
  <c r="I7" i="2"/>
  <c r="D25" i="1"/>
  <c r="D26" i="1"/>
  <c r="H26" i="1"/>
  <c r="I26" i="1"/>
  <c r="D27" i="1"/>
  <c r="D28" i="1"/>
  <c r="H29" i="1"/>
  <c r="I29" i="1"/>
  <c r="D29" i="1"/>
  <c r="D30" i="1"/>
  <c r="H32" i="1"/>
  <c r="I32" i="1"/>
  <c r="D24" i="1"/>
  <c r="H34" i="1"/>
  <c r="I34" i="1"/>
  <c r="I35" i="1"/>
  <c r="I36" i="1"/>
  <c r="H25" i="1"/>
  <c r="I25" i="1"/>
  <c r="D6" i="1"/>
  <c r="D7" i="1"/>
  <c r="H7" i="1"/>
  <c r="I7" i="1"/>
  <c r="D8" i="1"/>
  <c r="D9" i="1"/>
  <c r="H10" i="1"/>
  <c r="I10" i="1"/>
  <c r="D10" i="1"/>
  <c r="D11" i="1"/>
  <c r="H13" i="1"/>
  <c r="I13" i="1"/>
  <c r="D5" i="1"/>
  <c r="H15" i="1"/>
  <c r="I15" i="1"/>
  <c r="H16" i="1"/>
  <c r="I16" i="1"/>
  <c r="H17" i="1"/>
  <c r="I17" i="1"/>
  <c r="H6" i="1"/>
  <c r="I6" i="1"/>
  <c r="G10" i="5"/>
  <c r="G9" i="5"/>
  <c r="G31" i="2"/>
  <c r="G29" i="2"/>
  <c r="G28" i="2"/>
  <c r="G13" i="2"/>
  <c r="G12" i="2"/>
  <c r="G10" i="2"/>
  <c r="G9" i="2"/>
  <c r="G30" i="1"/>
  <c r="G28" i="1"/>
  <c r="G27" i="1"/>
  <c r="G12" i="1"/>
  <c r="G11" i="1"/>
  <c r="G9" i="1"/>
  <c r="G8" i="1"/>
  <c r="N13" i="1"/>
  <c r="N14" i="1"/>
  <c r="N11" i="1"/>
</calcChain>
</file>

<file path=xl/sharedStrings.xml><?xml version="1.0" encoding="utf-8"?>
<sst xmlns="http://schemas.openxmlformats.org/spreadsheetml/2006/main" count="179" uniqueCount="95">
  <si>
    <t xml:space="preserve">Compound </t>
  </si>
  <si>
    <t>B3LYP/6-31+G(d,p)/SMD multi explicit water molecules</t>
  </si>
  <si>
    <t>Reaction</t>
  </si>
  <si>
    <t>Gaq</t>
  </si>
  <si>
    <t>au</t>
  </si>
  <si>
    <t>kcal/mol</t>
  </si>
  <si>
    <r>
      <t>p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a</t>
    </r>
  </si>
  <si>
    <r>
      <t>E°</t>
    </r>
    <r>
      <rPr>
        <i/>
        <vertAlign val="subscript"/>
        <sz val="11"/>
        <color theme="1"/>
        <rFont val="Calibri"/>
        <family val="2"/>
        <scheme val="minor"/>
      </rPr>
      <t>ox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(SHE)</t>
    </r>
  </si>
  <si>
    <r>
      <t>E°</t>
    </r>
    <r>
      <rPr>
        <i/>
        <vertAlign val="subscript"/>
        <sz val="11"/>
        <color theme="1"/>
        <rFont val="Calibri"/>
        <family val="2"/>
        <scheme val="minor"/>
      </rPr>
      <t>ox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(Ag/AgCl)</t>
    </r>
  </si>
  <si>
    <t>R</t>
  </si>
  <si>
    <t>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</si>
  <si>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Arial"/>
        <family val="2"/>
      </rPr>
      <t>G(aq)H+</t>
    </r>
  </si>
  <si>
    <t>SHE</t>
  </si>
  <si>
    <t>F</t>
  </si>
  <si>
    <t>Ggas e</t>
  </si>
  <si>
    <t>1/2.303RT</t>
  </si>
  <si>
    <t>(atm-&gt;m/l)</t>
  </si>
  <si>
    <t>Ggas e/F</t>
  </si>
  <si>
    <t>SHE+G(e-)</t>
  </si>
  <si>
    <t>Termodinamic constants</t>
  </si>
  <si>
    <t>DESDE C6-OH</t>
  </si>
  <si>
    <t>DESDE C5-OH</t>
  </si>
  <si>
    <t>ΔG(aq)H+</t>
  </si>
  <si>
    <t>SHE to Ag/AgCl</t>
  </si>
  <si>
    <r>
      <t>6</t>
    </r>
    <r>
      <rPr>
        <b/>
        <vertAlign val="superscript"/>
        <sz val="11"/>
        <color theme="1"/>
        <rFont val="Calibri"/>
        <family val="2"/>
        <scheme val="minor"/>
      </rPr>
      <t>2+.</t>
    </r>
  </si>
  <si>
    <t>6 (2)</t>
  </si>
  <si>
    <r>
      <t>6</t>
    </r>
    <r>
      <rPr>
        <b/>
        <vertAlign val="superscript"/>
        <sz val="11"/>
        <color theme="1"/>
        <rFont val="Calibri"/>
        <family val="2"/>
        <scheme val="minor"/>
      </rPr>
      <t>3+</t>
    </r>
  </si>
  <si>
    <r>
      <t>6Q</t>
    </r>
    <r>
      <rPr>
        <b/>
        <vertAlign val="superscript"/>
        <sz val="11"/>
        <color theme="1"/>
        <rFont val="Calibri"/>
        <family val="2"/>
        <scheme val="minor"/>
      </rPr>
      <t>.</t>
    </r>
  </si>
  <si>
    <t>6Q</t>
  </si>
  <si>
    <r>
      <rPr>
        <b/>
        <sz val="11"/>
        <color theme="1"/>
        <rFont val="Calibri"/>
        <family val="2"/>
        <scheme val="minor"/>
      </rPr>
      <t>6Q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</si>
  <si>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</si>
  <si>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6</t>
    </r>
    <r>
      <rPr>
        <b/>
        <vertAlign val="superscript"/>
        <sz val="11"/>
        <color theme="1"/>
        <rFont val="Calibri"/>
        <family val="2"/>
        <scheme val="minor"/>
      </rPr>
      <t xml:space="preserve">2+.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</si>
  <si>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</t>
    </r>
    <r>
      <rPr>
        <b/>
        <vertAlign val="superscript"/>
        <sz val="11"/>
        <color theme="1"/>
        <rFont val="Calibri"/>
        <family val="2"/>
        <scheme val="minor"/>
      </rPr>
      <t>2+.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</t>
    </r>
    <r>
      <rPr>
        <b/>
        <vertAlign val="superscript"/>
        <sz val="11"/>
        <color theme="1"/>
        <rFont val="Calibri"/>
        <family val="2"/>
        <scheme val="minor"/>
      </rPr>
      <t xml:space="preserve">3+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</si>
  <si>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</t>
    </r>
    <r>
      <rPr>
        <b/>
        <vertAlign val="superscript"/>
        <sz val="11"/>
        <color theme="1"/>
        <rFont val="Calibri"/>
        <family val="2"/>
        <scheme val="minor"/>
      </rPr>
      <t>2+.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</si>
  <si>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</t>
    </r>
    <r>
      <rPr>
        <b/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</t>
    </r>
    <r>
      <rPr>
        <b/>
        <vertAlign val="superscript"/>
        <sz val="11"/>
        <color theme="1"/>
        <rFont val="Calibri"/>
        <family val="2"/>
        <scheme val="minor"/>
      </rPr>
      <t xml:space="preserve">2+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</si>
  <si>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</si>
  <si>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6OH6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6OH6</t>
    </r>
    <r>
      <rPr>
        <b/>
        <vertAlign val="superscript"/>
        <sz val="11"/>
        <color theme="1"/>
        <rFont val="Calibri"/>
        <family val="2"/>
        <scheme val="minor"/>
      </rPr>
      <t xml:space="preserve">2+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</si>
  <si>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6OH6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6Q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</si>
  <si>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6OH6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</si>
  <si>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6OH6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</si>
  <si>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t>6OH6</t>
    </r>
    <r>
      <rPr>
        <b/>
        <vertAlign val="superscript"/>
        <sz val="11"/>
        <color theme="1"/>
        <rFont val="Calibri"/>
        <family val="2"/>
        <scheme val="minor"/>
      </rPr>
      <t>+.</t>
    </r>
  </si>
  <si>
    <r>
      <t>6OH6</t>
    </r>
    <r>
      <rPr>
        <b/>
        <vertAlign val="superscript"/>
        <sz val="11"/>
        <color theme="1"/>
        <rFont val="Calibri"/>
        <family val="2"/>
        <scheme val="minor"/>
      </rPr>
      <t>2+</t>
    </r>
  </si>
  <si>
    <r>
      <t>6OH5</t>
    </r>
    <r>
      <rPr>
        <b/>
        <vertAlign val="superscript"/>
        <sz val="11"/>
        <color theme="1"/>
        <rFont val="Calibri"/>
        <family val="2"/>
        <scheme val="minor"/>
      </rPr>
      <t>+.</t>
    </r>
  </si>
  <si>
    <r>
      <t>6OH5</t>
    </r>
    <r>
      <rPr>
        <b/>
        <vertAlign val="superscript"/>
        <sz val="11"/>
        <color theme="1"/>
        <rFont val="Calibri"/>
        <family val="2"/>
        <scheme val="minor"/>
      </rPr>
      <t>2+</t>
    </r>
  </si>
  <si>
    <r>
      <rPr>
        <b/>
        <sz val="11"/>
        <color theme="1"/>
        <rFont val="Calibri"/>
        <family val="2"/>
        <scheme val="minor"/>
      </rPr>
      <t>6OH5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6OH5</t>
    </r>
    <r>
      <rPr>
        <b/>
        <vertAlign val="superscript"/>
        <sz val="11"/>
        <color theme="1"/>
        <rFont val="Calibri"/>
        <family val="2"/>
        <scheme val="minor"/>
      </rPr>
      <t xml:space="preserve">2+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</si>
  <si>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6OH5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6Q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</si>
  <si>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6OH5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</si>
  <si>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6OH5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</si>
  <si>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6OH5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</si>
  <si>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6OH5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7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</si>
  <si>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t>6C15</t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</si>
  <si>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</si>
  <si>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t>6C15</t>
    </r>
    <r>
      <rPr>
        <b/>
        <vertAlign val="superscript"/>
        <sz val="11"/>
        <color theme="1"/>
        <rFont val="Calibri"/>
        <family val="2"/>
        <scheme val="minor"/>
      </rPr>
      <t>+.</t>
    </r>
  </si>
  <si>
    <r>
      <t>6C15</t>
    </r>
    <r>
      <rPr>
        <b/>
        <vertAlign val="superscript"/>
        <sz val="11"/>
        <color theme="1"/>
        <rFont val="Calibri"/>
        <family val="2"/>
        <scheme val="minor"/>
      </rPr>
      <t>2+</t>
    </r>
  </si>
  <si>
    <t>6C15Q</t>
  </si>
  <si>
    <r>
      <t>6C15Q</t>
    </r>
    <r>
      <rPr>
        <b/>
        <vertAlign val="superscript"/>
        <sz val="11"/>
        <color theme="1"/>
        <rFont val="Calibri"/>
        <family val="2"/>
        <scheme val="minor"/>
      </rPr>
      <t>.-</t>
    </r>
  </si>
  <si>
    <r>
      <rPr>
        <b/>
        <sz val="11"/>
        <color theme="1"/>
        <rFont val="Calibri"/>
        <family val="2"/>
        <scheme val="minor"/>
      </rPr>
      <t>6C15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</si>
  <si>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</si>
  <si>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6C15Q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</si>
  <si>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6C15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</si>
  <si>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</si>
  <si>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</si>
  <si>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t>6C15OH6</t>
  </si>
  <si>
    <r>
      <rPr>
        <b/>
        <sz val="11"/>
        <color theme="1"/>
        <rFont val="Calibri"/>
        <family val="2"/>
        <scheme val="minor"/>
      </rPr>
      <t>6C15</t>
    </r>
    <r>
      <rPr>
        <sz val="11"/>
        <color theme="1"/>
        <rFont val="Calibri"/>
        <family val="2"/>
        <scheme val="minor"/>
      </rPr>
      <t>--&gt; 6</t>
    </r>
    <r>
      <rPr>
        <b/>
        <sz val="11"/>
        <color theme="1"/>
        <rFont val="Calibri"/>
        <family val="2"/>
        <scheme val="minor"/>
      </rPr>
      <t>C15OH6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</si>
  <si>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t>6C15OH6</t>
    </r>
    <r>
      <rPr>
        <b/>
        <vertAlign val="superscript"/>
        <sz val="11"/>
        <color theme="1"/>
        <rFont val="Calibri"/>
        <family val="2"/>
        <scheme val="minor"/>
      </rPr>
      <t>.</t>
    </r>
  </si>
  <si>
    <r>
      <t>6C15OH6</t>
    </r>
    <r>
      <rPr>
        <b/>
        <vertAlign val="superscript"/>
        <sz val="11"/>
        <color theme="1"/>
        <rFont val="Calibri"/>
        <family val="2"/>
        <scheme val="minor"/>
      </rPr>
      <t>+</t>
    </r>
  </si>
  <si>
    <r>
      <t>6C15OH6Q</t>
    </r>
    <r>
      <rPr>
        <b/>
        <vertAlign val="superscript"/>
        <sz val="11"/>
        <color theme="1"/>
        <rFont val="Calibri"/>
        <family val="2"/>
        <scheme val="minor"/>
      </rPr>
      <t>.-</t>
    </r>
  </si>
  <si>
    <t>6C15OH6Q</t>
  </si>
  <si>
    <r>
      <rPr>
        <b/>
        <sz val="11"/>
        <color theme="1"/>
        <rFont val="Calibri"/>
        <family val="2"/>
        <scheme val="minor"/>
      </rPr>
      <t>6C15OH6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6C15OH6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</si>
  <si>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6C15OH6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6C15OH6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</si>
  <si>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6C15OH6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6C15OH6Q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</si>
  <si>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6C15OH6</t>
    </r>
    <r>
      <rPr>
        <b/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6C15OH6Q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</si>
  <si>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6C15OH6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6C15OH6Q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</si>
  <si>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6C15OH6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6C15OH6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</si>
  <si>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6C15OH6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6C15OH6Q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</si>
  <si>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7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</si>
  <si>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t>7C15</t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</si>
  <si>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7C15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</si>
  <si>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6OH5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7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</si>
  <si>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6OH5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7C15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</si>
  <si>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t>Since C6-OH</t>
  </si>
  <si>
    <t>Since C5-OH</t>
  </si>
  <si>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6C15OH6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</si>
  <si>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6C15OH6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</si>
  <si>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6C15OH6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</si>
  <si>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6C15OH6</t>
    </r>
    <r>
      <rPr>
        <b/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</si>
  <si>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t>6C15OH5</t>
    </r>
    <r>
      <rPr>
        <b/>
        <vertAlign val="superscript"/>
        <sz val="11"/>
        <color theme="1"/>
        <rFont val="Calibri"/>
        <family val="2"/>
        <scheme val="minor"/>
      </rPr>
      <t>.</t>
    </r>
  </si>
  <si>
    <r>
      <t>6C15OH5</t>
    </r>
    <r>
      <rPr>
        <b/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</si>
  <si>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6C15OH5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</si>
  <si>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6C15OH5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</si>
  <si>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6C15OH5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</si>
  <si>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6C15OH5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6C15OH5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</si>
  <si>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6C15OH5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</si>
  <si>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6C15OH5</t>
    </r>
    <r>
      <rPr>
        <b/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6C15Q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</si>
  <si>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6C15OH5</t>
    </r>
    <r>
      <rPr>
        <b/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7C15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</si>
</sst>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0"/>
    <numFmt numFmtId="165" formatCode="0.0000"/>
    <numFmt numFmtId="166" formatCode="0.000"/>
    <numFmt numFmtId="167" formatCode="#,##0.0000000"/>
    <numFmt numFmtId="168" formatCode="#,##0.000000"/>
    <numFmt numFmtId="169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Verdana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1" fillId="0" borderId="0" applyNumberFormat="0" applyFill="0" applyBorder="0" applyProtection="0">
      <alignment vertical="top" wrapText="1"/>
    </xf>
    <xf numFmtId="0" fontId="12" fillId="0" borderId="0"/>
    <xf numFmtId="0" fontId="1" fillId="0" borderId="0"/>
    <xf numFmtId="0" fontId="13" fillId="0" borderId="0" applyNumberFormat="0" applyFill="0" applyBorder="0" applyProtection="0"/>
    <xf numFmtId="9" fontId="13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Protection="0">
      <alignment vertical="top" wrapText="1"/>
    </xf>
    <xf numFmtId="0" fontId="1" fillId="0" borderId="0"/>
    <xf numFmtId="0" fontId="13" fillId="0" borderId="0" applyNumberFormat="0" applyFill="0" applyBorder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Protection="0">
      <alignment vertical="top" wrapText="1"/>
    </xf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Fill="1" applyBorder="1" applyAlignment="1">
      <alignment horizontal="center" wrapText="1"/>
    </xf>
    <xf numFmtId="166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67" fontId="1" fillId="0" borderId="0" xfId="1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Font="1"/>
    <xf numFmtId="2" fontId="10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center"/>
    </xf>
    <xf numFmtId="169" fontId="10" fillId="0" borderId="0" xfId="2" applyNumberFormat="1" applyFont="1" applyFill="1" applyBorder="1" applyAlignment="1">
      <alignment horizontal="center" wrapText="1"/>
    </xf>
    <xf numFmtId="169" fontId="10" fillId="0" borderId="0" xfId="2" applyNumberFormat="1" applyFont="1" applyBorder="1" applyAlignment="1">
      <alignment horizontal="center" wrapText="1"/>
    </xf>
    <xf numFmtId="168" fontId="10" fillId="3" borderId="0" xfId="2" applyNumberFormat="1" applyFont="1" applyFill="1" applyBorder="1" applyAlignment="1">
      <alignment horizontal="center" wrapText="1"/>
    </xf>
    <xf numFmtId="168" fontId="10" fillId="0" borderId="0" xfId="2" applyNumberFormat="1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8" fontId="1" fillId="0" borderId="0" xfId="4" applyNumberFormat="1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168" fontId="10" fillId="0" borderId="0" xfId="2" applyNumberFormat="1" applyFont="1" applyFill="1" applyBorder="1" applyAlignment="1">
      <alignment horizontal="center" wrapText="1"/>
    </xf>
    <xf numFmtId="0" fontId="0" fillId="0" borderId="0" xfId="0" applyFont="1" applyFill="1" applyBorder="1"/>
    <xf numFmtId="2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9" fontId="10" fillId="0" borderId="0" xfId="2" applyNumberFormat="1" applyFont="1" applyFill="1" applyAlignment="1">
      <alignment horizontal="center" vertical="top"/>
    </xf>
    <xf numFmtId="168" fontId="1" fillId="0" borderId="0" xfId="1" applyNumberFormat="1" applyFont="1" applyBorder="1" applyAlignment="1">
      <alignment horizontal="center"/>
    </xf>
    <xf numFmtId="0" fontId="10" fillId="0" borderId="0" xfId="23" applyFont="1" applyFill="1" applyBorder="1" applyAlignment="1">
      <alignment horizontal="center" vertical="top" wrapText="1"/>
    </xf>
    <xf numFmtId="169" fontId="0" fillId="0" borderId="0" xfId="0" applyNumberFormat="1" applyAlignment="1">
      <alignment horizontal="center"/>
    </xf>
    <xf numFmtId="169" fontId="1" fillId="0" borderId="0" xfId="0" applyNumberFormat="1" applyFont="1" applyAlignment="1">
      <alignment horizontal="center"/>
    </xf>
    <xf numFmtId="169" fontId="10" fillId="0" borderId="0" xfId="0" applyNumberFormat="1" applyFont="1" applyBorder="1" applyAlignment="1">
      <alignment horizontal="center" wrapText="1"/>
    </xf>
    <xf numFmtId="169" fontId="10" fillId="0" borderId="0" xfId="23" applyNumberFormat="1" applyFont="1" applyFill="1" applyAlignment="1">
      <alignment horizontal="center" vertical="top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10" fillId="0" borderId="0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4">
    <cellStyle name="Normal" xfId="0" builtinId="0"/>
    <cellStyle name="Normal 10" xfId="13"/>
    <cellStyle name="Normal 10 2" xfId="22"/>
    <cellStyle name="Normal 11" xfId="14"/>
    <cellStyle name="Normal 11 2" xfId="23"/>
    <cellStyle name="Normal 12" xfId="2"/>
    <cellStyle name="Normal 2" xfId="3"/>
    <cellStyle name="Normal 3" xfId="7"/>
    <cellStyle name="Normal 4" xfId="5"/>
    <cellStyle name="Normal 4 2" xfId="8"/>
    <cellStyle name="Normal 4 2 2" xfId="16"/>
    <cellStyle name="Normal 5" xfId="4"/>
    <cellStyle name="Normal 5 2" xfId="15"/>
    <cellStyle name="Normal 6" xfId="10"/>
    <cellStyle name="Normal 6 2" xfId="18"/>
    <cellStyle name="Normal 7" xfId="11"/>
    <cellStyle name="Normal 7 2" xfId="19"/>
    <cellStyle name="Normal 8" xfId="1"/>
    <cellStyle name="Normal 8 2" xfId="20"/>
    <cellStyle name="Normal 9" xfId="12"/>
    <cellStyle name="Normal 9 2" xfId="21"/>
    <cellStyle name="Porcentaje 2" xfId="6"/>
    <cellStyle name="Porcentaje 2 2" xfId="9"/>
    <cellStyle name="Porcentaje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0</xdr:row>
          <xdr:rowOff>66675</xdr:rowOff>
        </xdr:from>
        <xdr:to>
          <xdr:col>11</xdr:col>
          <xdr:colOff>723900</xdr:colOff>
          <xdr:row>19</xdr:row>
          <xdr:rowOff>95250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70</xdr:row>
          <xdr:rowOff>19050</xdr:rowOff>
        </xdr:from>
        <xdr:to>
          <xdr:col>11</xdr:col>
          <xdr:colOff>1019175</xdr:colOff>
          <xdr:row>88</xdr:row>
          <xdr:rowOff>47625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21</xdr:row>
          <xdr:rowOff>0</xdr:rowOff>
        </xdr:from>
        <xdr:to>
          <xdr:col>11</xdr:col>
          <xdr:colOff>695325</xdr:colOff>
          <xdr:row>39</xdr:row>
          <xdr:rowOff>133350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</xdr:row>
          <xdr:rowOff>9525</xdr:rowOff>
        </xdr:from>
        <xdr:to>
          <xdr:col>11</xdr:col>
          <xdr:colOff>1057275</xdr:colOff>
          <xdr:row>20</xdr:row>
          <xdr:rowOff>9525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21</xdr:row>
          <xdr:rowOff>171450</xdr:rowOff>
        </xdr:from>
        <xdr:to>
          <xdr:col>12</xdr:col>
          <xdr:colOff>38100</xdr:colOff>
          <xdr:row>40</xdr:row>
          <xdr:rowOff>114300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</xdr:row>
          <xdr:rowOff>76200</xdr:rowOff>
        </xdr:from>
        <xdr:to>
          <xdr:col>11</xdr:col>
          <xdr:colOff>685800</xdr:colOff>
          <xdr:row>17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9"/>
  <sheetViews>
    <sheetView topLeftCell="A19" workbookViewId="0">
      <selection activeCell="A33" sqref="A33:D34"/>
    </sheetView>
  </sheetViews>
  <sheetFormatPr baseColWidth="10" defaultRowHeight="15" x14ac:dyDescent="0.25"/>
  <cols>
    <col min="1" max="1" width="13.42578125" customWidth="1"/>
    <col min="2" max="2" width="11.42578125" style="1"/>
    <col min="3" max="3" width="16.5703125" customWidth="1"/>
    <col min="4" max="4" width="14.85546875" bestFit="1" customWidth="1"/>
    <col min="6" max="6" width="19.28515625" style="1" customWidth="1"/>
    <col min="9" max="12" width="16" customWidth="1"/>
    <col min="13" max="13" width="19" customWidth="1"/>
    <col min="14" max="14" width="16.7109375" customWidth="1"/>
  </cols>
  <sheetData>
    <row r="1" spans="1:14" x14ac:dyDescent="0.25">
      <c r="A1" s="68" t="s">
        <v>1</v>
      </c>
      <c r="B1" s="68"/>
      <c r="C1" s="68"/>
      <c r="D1" s="68"/>
      <c r="E1" s="68"/>
      <c r="F1" s="68"/>
      <c r="G1" s="68"/>
      <c r="H1" s="68"/>
      <c r="I1" s="68"/>
      <c r="J1" s="7"/>
      <c r="K1" s="7"/>
    </row>
    <row r="2" spans="1:14" x14ac:dyDescent="0.25">
      <c r="A2" s="69"/>
      <c r="B2" s="69"/>
      <c r="C2" s="69"/>
      <c r="D2" s="69"/>
      <c r="E2" s="69"/>
      <c r="F2" s="69"/>
      <c r="G2" s="69"/>
      <c r="H2" s="69"/>
      <c r="I2" s="69"/>
      <c r="J2" s="7"/>
      <c r="K2" s="7"/>
    </row>
    <row r="3" spans="1:14" x14ac:dyDescent="0.25">
      <c r="C3" s="69" t="s">
        <v>3</v>
      </c>
      <c r="D3" s="69"/>
      <c r="E3" s="7"/>
      <c r="M3" s="68" t="s">
        <v>19</v>
      </c>
      <c r="N3" s="68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69"/>
      <c r="N4" s="69"/>
    </row>
    <row r="5" spans="1:14" x14ac:dyDescent="0.25">
      <c r="B5" s="13" t="s">
        <v>25</v>
      </c>
      <c r="C5" s="15">
        <v>-1334.5636890000001</v>
      </c>
      <c r="D5" s="16">
        <f>C5*627.5095</f>
        <v>-837451.39320254559</v>
      </c>
      <c r="M5" s="8" t="s">
        <v>9</v>
      </c>
      <c r="N5" s="9">
        <v>1.9858779999999999E-3</v>
      </c>
    </row>
    <row r="6" spans="1:14" ht="17.25" x14ac:dyDescent="0.25">
      <c r="A6" s="2"/>
      <c r="B6" s="13" t="s">
        <v>24</v>
      </c>
      <c r="C6" s="17">
        <v>-1334.372891</v>
      </c>
      <c r="D6" s="16">
        <f>C6*627.5095</f>
        <v>-837331.66564496444</v>
      </c>
      <c r="F6" s="1" t="s">
        <v>31</v>
      </c>
      <c r="G6" s="21"/>
      <c r="H6" s="22">
        <f>-(D5-D6)/$N$9-$N$14</f>
        <v>0.87332135655893239</v>
      </c>
      <c r="I6" s="22">
        <f>H6-$N$15</f>
        <v>0.67632135655893233</v>
      </c>
      <c r="J6" s="12"/>
      <c r="K6" s="12"/>
      <c r="M6" s="8" t="s">
        <v>10</v>
      </c>
      <c r="N6" s="9">
        <v>298.14999999999998</v>
      </c>
    </row>
    <row r="7" spans="1:14" ht="17.25" x14ac:dyDescent="0.25">
      <c r="A7" s="2"/>
      <c r="B7" s="13" t="s">
        <v>26</v>
      </c>
      <c r="C7" s="18">
        <v>-1334.159723</v>
      </c>
      <c r="D7" s="16">
        <f>C7*627.5095</f>
        <v>-837197.90069986845</v>
      </c>
      <c r="F7" s="1" t="s">
        <v>32</v>
      </c>
      <c r="G7" s="21"/>
      <c r="H7" s="22">
        <f>-(D6-D7)/$N$9-$N$14</f>
        <v>1.48204478618457</v>
      </c>
      <c r="I7" s="22">
        <f t="shared" ref="I7:I17" si="0">H7-$N$15</f>
        <v>1.28504478618457</v>
      </c>
      <c r="J7" s="12"/>
      <c r="K7" s="12"/>
      <c r="M7" s="8" t="s">
        <v>11</v>
      </c>
      <c r="N7" s="9">
        <v>-270.29000000000002</v>
      </c>
    </row>
    <row r="8" spans="1:14" ht="17.25" x14ac:dyDescent="0.25">
      <c r="A8" s="2" t="s">
        <v>20</v>
      </c>
      <c r="B8" s="13" t="s">
        <v>40</v>
      </c>
      <c r="C8" s="19">
        <v>-1333.9508559999999</v>
      </c>
      <c r="D8" s="16">
        <f t="shared" ref="D8:D11" si="1">C8*627.5095</f>
        <v>-837066.83467313193</v>
      </c>
      <c r="F8" s="1" t="s">
        <v>33</v>
      </c>
      <c r="G8" s="22">
        <f>(D8-D6+$N$7)*$N$11</f>
        <v>-4.003446405229516</v>
      </c>
      <c r="H8" s="21"/>
      <c r="I8" s="22"/>
      <c r="M8" s="8" t="s">
        <v>12</v>
      </c>
      <c r="N8" s="9">
        <v>4.2809999999999997</v>
      </c>
    </row>
    <row r="9" spans="1:14" ht="17.25" x14ac:dyDescent="0.25">
      <c r="A9" s="2"/>
      <c r="B9" s="13" t="s">
        <v>41</v>
      </c>
      <c r="C9" s="19">
        <v>-1333.757754</v>
      </c>
      <c r="D9" s="16">
        <f t="shared" si="1"/>
        <v>-836945.66133366304</v>
      </c>
      <c r="F9" s="1" t="s">
        <v>34</v>
      </c>
      <c r="G9" s="22">
        <f>(D9-D7+$N$7)*$N$11</f>
        <v>-13.237657465726215</v>
      </c>
      <c r="H9" s="21"/>
      <c r="I9" s="22"/>
      <c r="M9" s="8" t="s">
        <v>13</v>
      </c>
      <c r="N9" s="9">
        <v>23.060369999999999</v>
      </c>
    </row>
    <row r="10" spans="1:14" ht="17.25" x14ac:dyDescent="0.25">
      <c r="A10" s="2"/>
      <c r="B10" s="20" t="s">
        <v>27</v>
      </c>
      <c r="C10" s="19">
        <v>-1333.506572</v>
      </c>
      <c r="D10" s="16">
        <f t="shared" si="1"/>
        <v>-836788.04224243399</v>
      </c>
      <c r="F10" s="1" t="s">
        <v>36</v>
      </c>
      <c r="G10" s="21"/>
      <c r="H10" s="22">
        <f>-(D8-D9)/$N$9-$N$14</f>
        <v>0.93601687652421361</v>
      </c>
      <c r="I10" s="22">
        <f t="shared" si="0"/>
        <v>0.73901687652421355</v>
      </c>
      <c r="M10" s="8" t="s">
        <v>14</v>
      </c>
      <c r="N10" s="9">
        <v>-0.86699999999999999</v>
      </c>
    </row>
    <row r="11" spans="1:14" ht="17.25" x14ac:dyDescent="0.25">
      <c r="A11" s="2"/>
      <c r="B11" s="13" t="s">
        <v>28</v>
      </c>
      <c r="C11" s="19">
        <v>-1333.33763</v>
      </c>
      <c r="D11" s="16">
        <f t="shared" si="1"/>
        <v>-836682.02953248494</v>
      </c>
      <c r="F11" s="1" t="s">
        <v>37</v>
      </c>
      <c r="G11" s="22">
        <f>(D10-D8+$N$7)*$N$11</f>
        <v>6.2353636158269845</v>
      </c>
      <c r="H11" s="21"/>
      <c r="I11" s="22"/>
      <c r="M11" s="8" t="s">
        <v>15</v>
      </c>
      <c r="N11" s="11">
        <f>1/(2.303*N5*N6)</f>
        <v>0.73336247449067871</v>
      </c>
    </row>
    <row r="12" spans="1:14" ht="17.25" x14ac:dyDescent="0.25">
      <c r="F12" s="1" t="s">
        <v>30</v>
      </c>
      <c r="G12" s="22">
        <f>(D11-D9+$N$7)*$N$11</f>
        <v>-4.8828731636818725</v>
      </c>
      <c r="H12" s="21"/>
      <c r="I12" s="22"/>
      <c r="M12" s="8" t="s">
        <v>16</v>
      </c>
      <c r="N12" s="9">
        <v>1.89</v>
      </c>
    </row>
    <row r="13" spans="1:14" ht="17.25" x14ac:dyDescent="0.25">
      <c r="F13" s="1" t="s">
        <v>29</v>
      </c>
      <c r="G13" s="21"/>
      <c r="H13" s="22">
        <f>-(D10-D11)/$N$9-$N$14</f>
        <v>0.27858468788875346</v>
      </c>
      <c r="I13" s="22">
        <f t="shared" si="0"/>
        <v>8.1584687888753449E-2</v>
      </c>
      <c r="M13" s="8" t="s">
        <v>17</v>
      </c>
      <c r="N13" s="10">
        <f>N10/N9</f>
        <v>-3.7596968305365443E-2</v>
      </c>
    </row>
    <row r="14" spans="1:14" x14ac:dyDescent="0.25">
      <c r="G14" s="21"/>
      <c r="H14" s="21"/>
      <c r="I14" s="22"/>
      <c r="M14" s="8" t="s">
        <v>18</v>
      </c>
      <c r="N14" s="11">
        <f>N8-N13</f>
        <v>4.3185969683053651</v>
      </c>
    </row>
    <row r="15" spans="1:14" ht="17.25" x14ac:dyDescent="0.25">
      <c r="F15" s="1" t="s">
        <v>38</v>
      </c>
      <c r="H15" s="22">
        <f>-(D5-D8-$N$7)/$N$9-$N$14</f>
        <v>0.63659366452725852</v>
      </c>
      <c r="I15" s="22">
        <f t="shared" si="0"/>
        <v>0.43959366452725851</v>
      </c>
      <c r="M15" s="8" t="s">
        <v>23</v>
      </c>
      <c r="N15" s="11">
        <v>0.19700000000000001</v>
      </c>
    </row>
    <row r="16" spans="1:14" ht="17.25" x14ac:dyDescent="0.25">
      <c r="F16" s="1" t="s">
        <v>39</v>
      </c>
      <c r="H16" s="22">
        <f>-(D8-D11-$N$7)/$N$9-$N$14</f>
        <v>0.64728782222442405</v>
      </c>
      <c r="I16" s="22">
        <f t="shared" si="0"/>
        <v>0.45028782222442404</v>
      </c>
      <c r="M16" s="8"/>
      <c r="N16" s="11"/>
    </row>
    <row r="17" spans="1:14" ht="17.25" x14ac:dyDescent="0.25">
      <c r="F17" s="1" t="s">
        <v>35</v>
      </c>
      <c r="H17" s="22">
        <f>-(D5-D11-(2*$N$7))/(2*$N$9)-$N$14</f>
        <v>0.64194074337584173</v>
      </c>
      <c r="I17" s="22">
        <f t="shared" si="0"/>
        <v>0.44494074337584172</v>
      </c>
      <c r="M17" s="8"/>
      <c r="N17" s="11"/>
    </row>
    <row r="18" spans="1:14" x14ac:dyDescent="0.25">
      <c r="G18" s="21"/>
      <c r="H18" s="21"/>
      <c r="I18" s="21"/>
    </row>
    <row r="19" spans="1:14" x14ac:dyDescent="0.25">
      <c r="G19" s="21"/>
      <c r="H19" s="21"/>
      <c r="I19" s="21"/>
    </row>
    <row r="20" spans="1:14" x14ac:dyDescent="0.25">
      <c r="A20" s="68" t="s">
        <v>1</v>
      </c>
      <c r="B20" s="68"/>
      <c r="C20" s="68"/>
      <c r="D20" s="68"/>
      <c r="E20" s="68"/>
      <c r="F20" s="68"/>
      <c r="G20" s="68"/>
      <c r="H20" s="68"/>
      <c r="I20" s="68"/>
    </row>
    <row r="21" spans="1:14" x14ac:dyDescent="0.25">
      <c r="A21" s="69"/>
      <c r="B21" s="69"/>
      <c r="C21" s="69"/>
      <c r="D21" s="69"/>
      <c r="E21" s="69"/>
      <c r="F21" s="69"/>
      <c r="G21" s="69"/>
      <c r="H21" s="69"/>
      <c r="I21" s="69"/>
    </row>
    <row r="22" spans="1:14" x14ac:dyDescent="0.25">
      <c r="C22" s="69" t="s">
        <v>3</v>
      </c>
      <c r="D22" s="69"/>
      <c r="E22" s="7"/>
    </row>
    <row r="23" spans="1:14" ht="18" x14ac:dyDescent="0.35">
      <c r="B23" s="3" t="s">
        <v>0</v>
      </c>
      <c r="C23" s="14" t="s">
        <v>4</v>
      </c>
      <c r="D23" s="14" t="s">
        <v>5</v>
      </c>
      <c r="E23" s="7"/>
      <c r="F23" s="3" t="s">
        <v>2</v>
      </c>
      <c r="G23" s="5" t="s">
        <v>6</v>
      </c>
      <c r="H23" s="6" t="s">
        <v>7</v>
      </c>
      <c r="I23" s="6" t="s">
        <v>8</v>
      </c>
    </row>
    <row r="24" spans="1:14" x14ac:dyDescent="0.25">
      <c r="B24" s="13">
        <v>6</v>
      </c>
      <c r="C24" s="15">
        <v>-1334.5636890000001</v>
      </c>
      <c r="D24" s="16">
        <f>C24*627.5095</f>
        <v>-837451.39320254559</v>
      </c>
    </row>
    <row r="25" spans="1:14" ht="17.25" x14ac:dyDescent="0.25">
      <c r="B25" s="13" t="s">
        <v>24</v>
      </c>
      <c r="C25" s="17">
        <v>-1334.372891</v>
      </c>
      <c r="D25" s="16">
        <f>C25*627.5095</f>
        <v>-837331.66564496444</v>
      </c>
      <c r="F25" s="1" t="s">
        <v>31</v>
      </c>
      <c r="G25" s="21"/>
      <c r="H25" s="22">
        <f>-(D24-D25)/$N$9-$N$14</f>
        <v>0.87332135655893239</v>
      </c>
      <c r="I25" s="22">
        <f>H25-$N$15</f>
        <v>0.67632135655893233</v>
      </c>
    </row>
    <row r="26" spans="1:14" ht="17.25" x14ac:dyDescent="0.25">
      <c r="B26" s="13" t="s">
        <v>26</v>
      </c>
      <c r="C26" s="18">
        <v>-1334.159723</v>
      </c>
      <c r="D26" s="16">
        <f>C26*627.5095</f>
        <v>-837197.90069986845</v>
      </c>
      <c r="F26" s="1" t="s">
        <v>32</v>
      </c>
      <c r="G26" s="21"/>
      <c r="H26" s="22">
        <f>-(D25-D26)/$N$9-$N$14</f>
        <v>1.48204478618457</v>
      </c>
      <c r="I26" s="22">
        <f t="shared" ref="I26:I38" si="2">H26-$N$15</f>
        <v>1.28504478618457</v>
      </c>
    </row>
    <row r="27" spans="1:14" ht="17.25" x14ac:dyDescent="0.25">
      <c r="A27" s="2" t="s">
        <v>21</v>
      </c>
      <c r="B27" s="44" t="s">
        <v>42</v>
      </c>
      <c r="C27" s="19">
        <v>-1333.9454189999999</v>
      </c>
      <c r="D27" s="16">
        <f t="shared" ref="D27:D34" si="3">C27*627.5095</f>
        <v>-837063.42290398048</v>
      </c>
      <c r="F27" s="1" t="s">
        <v>33</v>
      </c>
      <c r="G27" s="22">
        <f>(D27-D25+$N$7)*$N$11</f>
        <v>-1.5013829379276671</v>
      </c>
      <c r="H27" s="21"/>
      <c r="I27" s="22"/>
    </row>
    <row r="28" spans="1:14" ht="17.25" x14ac:dyDescent="0.25">
      <c r="B28" s="44" t="s">
        <v>43</v>
      </c>
      <c r="C28" s="19">
        <v>-1333.754827</v>
      </c>
      <c r="D28" s="16">
        <f t="shared" si="3"/>
        <v>-836943.8246133565</v>
      </c>
      <c r="F28" s="1" t="s">
        <v>34</v>
      </c>
      <c r="G28" s="22">
        <f>(D28-D26+$N$7)*$N$11</f>
        <v>-11.890675716772781</v>
      </c>
      <c r="H28" s="21"/>
      <c r="I28" s="22"/>
    </row>
    <row r="29" spans="1:14" ht="17.25" x14ac:dyDescent="0.25">
      <c r="B29" s="23" t="s">
        <v>27</v>
      </c>
      <c r="C29" s="19">
        <v>-1333.506572</v>
      </c>
      <c r="D29" s="16">
        <f t="shared" si="3"/>
        <v>-836788.04224243399</v>
      </c>
      <c r="F29" s="1" t="s">
        <v>44</v>
      </c>
      <c r="G29" s="21"/>
      <c r="H29" s="22">
        <f>-(D27-D28)/$N$9-$N$14</f>
        <v>0.86771576752587176</v>
      </c>
      <c r="I29" s="22">
        <f t="shared" si="2"/>
        <v>0.6707157675258717</v>
      </c>
    </row>
    <row r="30" spans="1:14" ht="17.25" x14ac:dyDescent="0.25">
      <c r="B30" s="13" t="s">
        <v>28</v>
      </c>
      <c r="C30" s="19">
        <v>-1333.33763</v>
      </c>
      <c r="D30" s="16">
        <f t="shared" si="3"/>
        <v>-836682.02953248494</v>
      </c>
      <c r="F30" s="1" t="s">
        <v>45</v>
      </c>
      <c r="G30" s="22">
        <f>(D29-D27+$N$7)*$N$11</f>
        <v>3.7333001485251356</v>
      </c>
      <c r="H30" s="21"/>
      <c r="I30" s="22"/>
    </row>
    <row r="31" spans="1:14" ht="17.25" x14ac:dyDescent="0.25">
      <c r="B31" s="13">
        <v>7</v>
      </c>
      <c r="C31" s="1">
        <v>-1333.311226</v>
      </c>
      <c r="D31" s="16">
        <f t="shared" si="3"/>
        <v>-836665.46077164705</v>
      </c>
      <c r="F31" s="1" t="s">
        <v>48</v>
      </c>
      <c r="G31" s="22">
        <f>(D30-$D$28+$N$7)*$N$11</f>
        <v>-6.2298549126353064</v>
      </c>
      <c r="H31" s="21"/>
      <c r="I31" s="22"/>
    </row>
    <row r="32" spans="1:14" ht="17.25" x14ac:dyDescent="0.25">
      <c r="F32" s="1" t="s">
        <v>29</v>
      </c>
      <c r="G32" s="21"/>
      <c r="H32" s="22">
        <f>-(D29-D30)/$N$9-$N$14</f>
        <v>0.27858468788875346</v>
      </c>
      <c r="I32" s="22">
        <f t="shared" si="2"/>
        <v>8.1584687888753449E-2</v>
      </c>
    </row>
    <row r="33" spans="1:13" ht="17.25" x14ac:dyDescent="0.25">
      <c r="A33" s="63"/>
      <c r="B33" s="64"/>
      <c r="C33" s="63"/>
      <c r="D33" s="65"/>
      <c r="F33" s="1" t="s">
        <v>49</v>
      </c>
      <c r="G33" s="22">
        <f>(D31-$D$28+$N$7)*$N$11</f>
        <v>5.9210525346868401</v>
      </c>
      <c r="I33" s="22"/>
    </row>
    <row r="34" spans="1:13" ht="17.25" x14ac:dyDescent="0.25">
      <c r="A34" s="62"/>
      <c r="B34" s="67"/>
      <c r="C34" s="63"/>
      <c r="D34" s="65"/>
      <c r="F34" s="1" t="s">
        <v>46</v>
      </c>
      <c r="H34" s="22">
        <f>-(D24-D27-$N$7)/$N$9-$N$14</f>
        <v>0.78454311856701597</v>
      </c>
      <c r="I34" s="22">
        <f t="shared" si="2"/>
        <v>0.58754311856701591</v>
      </c>
    </row>
    <row r="35" spans="1:13" ht="17.25" x14ac:dyDescent="0.25">
      <c r="F35" s="1" t="s">
        <v>47</v>
      </c>
      <c r="H35" s="22">
        <f>-($D$27-D30-$N$7)/$N$9-$N$14</f>
        <v>0.49933836818466748</v>
      </c>
      <c r="I35" s="22">
        <f t="shared" si="2"/>
        <v>0.30233836818466747</v>
      </c>
    </row>
    <row r="36" spans="1:13" ht="17.25" x14ac:dyDescent="0.25">
      <c r="F36" s="1" t="s">
        <v>35</v>
      </c>
      <c r="H36" s="22">
        <f>-($D$24-D30-(2*$N$7))/(2*$N$9)-$N$14</f>
        <v>0.64194074337584173</v>
      </c>
      <c r="I36" s="22">
        <f t="shared" si="2"/>
        <v>0.44494074337584172</v>
      </c>
    </row>
    <row r="37" spans="1:13" ht="17.25" x14ac:dyDescent="0.25">
      <c r="F37" s="1" t="s">
        <v>78</v>
      </c>
      <c r="H37" s="22">
        <f>-($D$27-D31-$N$7)/$N$9-$N$14</f>
        <v>1.2178333809660726</v>
      </c>
      <c r="I37" s="22">
        <f t="shared" si="2"/>
        <v>1.0208333809660726</v>
      </c>
    </row>
    <row r="38" spans="1:13" ht="17.25" x14ac:dyDescent="0.25">
      <c r="F38" s="1" t="s">
        <v>75</v>
      </c>
      <c r="H38" s="22">
        <f>-($D$24-D31-(2*$N$7))/(2*$N$9)-$N$14</f>
        <v>1.0011882497665443</v>
      </c>
      <c r="I38" s="22">
        <f t="shared" si="2"/>
        <v>0.80418824976654424</v>
      </c>
    </row>
    <row r="39" spans="1:13" x14ac:dyDescent="0.25">
      <c r="G39" s="30"/>
    </row>
    <row r="40" spans="1:13" s="62" customFormat="1" x14ac:dyDescent="0.25">
      <c r="B40" s="63"/>
      <c r="F40" s="63"/>
      <c r="G40" s="66"/>
    </row>
    <row r="41" spans="1:13" x14ac:dyDescent="0.25">
      <c r="G41" s="45"/>
      <c r="H41" s="31"/>
    </row>
    <row r="42" spans="1:13" x14ac:dyDescent="0.25">
      <c r="G42" s="46"/>
    </row>
    <row r="43" spans="1:13" x14ac:dyDescent="0.25">
      <c r="G43" s="46"/>
    </row>
    <row r="48" spans="1:13" x14ac:dyDescent="0.25">
      <c r="A48" s="33"/>
      <c r="B48" s="32"/>
      <c r="C48" s="33"/>
      <c r="D48" s="33"/>
      <c r="E48" s="33"/>
      <c r="F48" s="32"/>
      <c r="G48" s="33"/>
      <c r="H48" s="33"/>
      <c r="I48" s="33"/>
      <c r="J48" s="33"/>
      <c r="K48" s="33"/>
      <c r="L48" s="33"/>
      <c r="M48" s="33"/>
    </row>
    <row r="49" spans="1:13" x14ac:dyDescent="0.25">
      <c r="A49" s="33"/>
      <c r="B49" s="32"/>
      <c r="C49" s="33"/>
      <c r="D49" s="33"/>
      <c r="E49" s="33"/>
      <c r="F49" s="32"/>
      <c r="G49" s="33"/>
      <c r="H49" s="33"/>
      <c r="I49" s="33"/>
      <c r="J49" s="33"/>
      <c r="K49" s="33"/>
      <c r="L49" s="33"/>
      <c r="M49" s="33"/>
    </row>
    <row r="50" spans="1:13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33"/>
      <c r="K50" s="33"/>
      <c r="L50" s="33"/>
      <c r="M50" s="33"/>
    </row>
    <row r="51" spans="1:13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33"/>
      <c r="K51" s="33"/>
      <c r="L51" s="33"/>
      <c r="M51" s="33"/>
    </row>
    <row r="52" spans="1:13" x14ac:dyDescent="0.25">
      <c r="A52" s="33"/>
      <c r="B52" s="32"/>
      <c r="C52" s="68"/>
      <c r="D52" s="68"/>
      <c r="E52" s="32"/>
      <c r="F52" s="32"/>
      <c r="G52" s="33"/>
      <c r="H52" s="33"/>
      <c r="I52" s="33"/>
      <c r="J52" s="33"/>
      <c r="K52" s="33"/>
      <c r="L52" s="33"/>
      <c r="M52" s="33"/>
    </row>
    <row r="53" spans="1:13" x14ac:dyDescent="0.25">
      <c r="A53" s="33"/>
      <c r="B53" s="32"/>
      <c r="C53" s="32"/>
      <c r="D53" s="32"/>
      <c r="E53" s="32"/>
      <c r="F53" s="32"/>
      <c r="G53" s="34"/>
      <c r="H53" s="4"/>
      <c r="I53" s="4"/>
      <c r="J53" s="33"/>
      <c r="K53" s="33"/>
      <c r="L53" s="33"/>
      <c r="M53" s="33"/>
    </row>
    <row r="54" spans="1:13" x14ac:dyDescent="0.25">
      <c r="A54" s="33"/>
      <c r="B54" s="35"/>
      <c r="C54" s="36"/>
      <c r="D54" s="16"/>
      <c r="E54" s="33"/>
      <c r="F54" s="32"/>
      <c r="G54" s="33"/>
      <c r="H54" s="33"/>
      <c r="I54" s="33"/>
      <c r="J54" s="33"/>
      <c r="K54" s="33"/>
      <c r="L54" s="33"/>
      <c r="M54" s="33"/>
    </row>
    <row r="55" spans="1:13" x14ac:dyDescent="0.25">
      <c r="A55" s="37"/>
      <c r="B55" s="35"/>
      <c r="C55" s="27"/>
      <c r="D55" s="16"/>
      <c r="E55" s="33"/>
      <c r="F55" s="32"/>
      <c r="G55" s="38"/>
      <c r="H55" s="22"/>
      <c r="I55" s="22"/>
      <c r="J55" s="33"/>
      <c r="K55" s="33"/>
      <c r="L55" s="33"/>
      <c r="M55" s="33"/>
    </row>
    <row r="56" spans="1:13" x14ac:dyDescent="0.25">
      <c r="A56" s="37"/>
      <c r="B56" s="35"/>
      <c r="C56" s="27"/>
      <c r="D56" s="16"/>
      <c r="E56" s="33"/>
      <c r="F56" s="32"/>
      <c r="G56" s="38"/>
      <c r="H56" s="22"/>
      <c r="I56" s="22"/>
      <c r="J56" s="33"/>
      <c r="K56" s="33"/>
      <c r="L56" s="33"/>
      <c r="M56" s="33"/>
    </row>
    <row r="57" spans="1:13" x14ac:dyDescent="0.25">
      <c r="A57" s="37"/>
      <c r="B57" s="35"/>
      <c r="C57" s="27"/>
      <c r="D57" s="16"/>
      <c r="E57" s="33"/>
      <c r="F57" s="32"/>
      <c r="G57" s="22"/>
      <c r="H57" s="38"/>
      <c r="I57" s="22"/>
      <c r="J57" s="33"/>
      <c r="K57" s="33"/>
      <c r="L57" s="33"/>
      <c r="M57" s="33"/>
    </row>
    <row r="58" spans="1:13" x14ac:dyDescent="0.25">
      <c r="A58" s="37"/>
      <c r="B58" s="35"/>
      <c r="C58" s="26"/>
      <c r="D58" s="16"/>
      <c r="E58" s="33"/>
      <c r="F58" s="32"/>
      <c r="G58" s="22"/>
      <c r="H58" s="38"/>
      <c r="I58" s="22"/>
      <c r="J58" s="33"/>
      <c r="K58" s="33"/>
      <c r="L58" s="33"/>
      <c r="M58" s="33"/>
    </row>
    <row r="59" spans="1:13" x14ac:dyDescent="0.25">
      <c r="A59" s="37"/>
      <c r="B59" s="39"/>
      <c r="C59" s="27"/>
      <c r="D59" s="16"/>
      <c r="E59" s="33"/>
      <c r="F59" s="32"/>
      <c r="G59" s="38"/>
      <c r="H59" s="22"/>
      <c r="I59" s="22"/>
      <c r="J59" s="33"/>
      <c r="K59" s="33"/>
      <c r="L59" s="33"/>
      <c r="M59" s="33"/>
    </row>
    <row r="60" spans="1:13" x14ac:dyDescent="0.25">
      <c r="A60" s="37"/>
      <c r="B60" s="35"/>
      <c r="C60" s="27"/>
      <c r="D60" s="16"/>
      <c r="E60" s="33"/>
      <c r="F60" s="32"/>
      <c r="G60" s="22"/>
      <c r="H60" s="38"/>
      <c r="I60" s="22"/>
      <c r="J60" s="33"/>
      <c r="K60" s="33"/>
      <c r="L60" s="33"/>
      <c r="M60" s="33"/>
    </row>
    <row r="61" spans="1:13" x14ac:dyDescent="0.25">
      <c r="A61" s="33"/>
      <c r="B61" s="32"/>
      <c r="C61" s="33"/>
      <c r="D61" s="33"/>
      <c r="E61" s="33"/>
      <c r="F61" s="32"/>
      <c r="G61" s="22"/>
      <c r="H61" s="38"/>
      <c r="I61" s="22"/>
      <c r="J61" s="33"/>
      <c r="K61" s="33"/>
      <c r="L61" s="33"/>
      <c r="M61" s="33"/>
    </row>
    <row r="62" spans="1:13" x14ac:dyDescent="0.25">
      <c r="A62" s="33"/>
      <c r="B62" s="32"/>
      <c r="C62" s="33"/>
      <c r="D62" s="33"/>
      <c r="E62" s="33"/>
      <c r="F62" s="32"/>
      <c r="G62" s="38"/>
      <c r="H62" s="22"/>
      <c r="I62" s="22"/>
      <c r="J62" s="33"/>
      <c r="K62" s="33"/>
      <c r="L62" s="33"/>
      <c r="M62" s="33"/>
    </row>
    <row r="63" spans="1:13" x14ac:dyDescent="0.25">
      <c r="A63" s="33"/>
      <c r="B63" s="32"/>
      <c r="C63" s="33"/>
      <c r="D63" s="33"/>
      <c r="E63" s="33"/>
      <c r="F63" s="32"/>
      <c r="G63" s="38"/>
      <c r="H63" s="38"/>
      <c r="I63" s="22"/>
      <c r="J63" s="33"/>
      <c r="K63" s="33"/>
      <c r="L63" s="33"/>
      <c r="M63" s="33"/>
    </row>
    <row r="64" spans="1:13" x14ac:dyDescent="0.25">
      <c r="A64" s="33"/>
      <c r="B64" s="32"/>
      <c r="C64" s="33"/>
      <c r="D64" s="33"/>
      <c r="E64" s="33"/>
      <c r="F64" s="32"/>
      <c r="G64" s="33"/>
      <c r="H64" s="22"/>
      <c r="I64" s="22"/>
      <c r="J64" s="33"/>
      <c r="K64" s="33"/>
      <c r="L64" s="33"/>
      <c r="M64" s="33"/>
    </row>
    <row r="65" spans="1:13" x14ac:dyDescent="0.25">
      <c r="A65" s="33"/>
      <c r="B65" s="32"/>
      <c r="C65" s="33"/>
      <c r="D65" s="33"/>
      <c r="E65" s="33"/>
      <c r="F65" s="32"/>
      <c r="G65" s="33"/>
      <c r="H65" s="22"/>
      <c r="I65" s="22"/>
      <c r="J65" s="33"/>
      <c r="K65" s="33"/>
      <c r="L65" s="33"/>
      <c r="M65" s="33"/>
    </row>
    <row r="66" spans="1:13" x14ac:dyDescent="0.25">
      <c r="A66" s="33"/>
      <c r="B66" s="32"/>
      <c r="C66" s="33"/>
      <c r="D66" s="33"/>
      <c r="E66" s="33"/>
      <c r="F66" s="32"/>
      <c r="G66" s="33"/>
      <c r="H66" s="22"/>
      <c r="I66" s="22"/>
      <c r="J66" s="33"/>
      <c r="K66" s="33"/>
      <c r="L66" s="33"/>
      <c r="M66" s="33"/>
    </row>
    <row r="67" spans="1:13" x14ac:dyDescent="0.25">
      <c r="A67" s="33"/>
      <c r="B67" s="32"/>
      <c r="C67" s="33"/>
      <c r="D67" s="33"/>
      <c r="E67" s="33"/>
      <c r="F67" s="32"/>
      <c r="G67" s="38"/>
      <c r="H67" s="38"/>
      <c r="I67" s="38"/>
      <c r="J67" s="33"/>
      <c r="K67" s="33"/>
      <c r="L67" s="33"/>
      <c r="M67" s="33"/>
    </row>
    <row r="68" spans="1:13" x14ac:dyDescent="0.25">
      <c r="A68" s="33"/>
      <c r="B68" s="32"/>
      <c r="C68" s="33"/>
      <c r="D68" s="33"/>
      <c r="E68" s="33"/>
      <c r="F68" s="32"/>
      <c r="G68" s="38"/>
      <c r="H68" s="38"/>
      <c r="I68" s="38"/>
      <c r="J68" s="33"/>
      <c r="K68" s="33"/>
      <c r="L68" s="33"/>
      <c r="M68" s="33"/>
    </row>
    <row r="69" spans="1:13" x14ac:dyDescent="0.25">
      <c r="A69" s="68"/>
      <c r="B69" s="68"/>
      <c r="C69" s="68"/>
      <c r="D69" s="68"/>
      <c r="E69" s="68"/>
      <c r="F69" s="68"/>
      <c r="G69" s="68"/>
      <c r="H69" s="68"/>
      <c r="I69" s="68"/>
      <c r="J69" s="33"/>
      <c r="K69" s="33"/>
      <c r="L69" s="33"/>
      <c r="M69" s="33"/>
    </row>
    <row r="70" spans="1:13" x14ac:dyDescent="0.25">
      <c r="A70" s="68"/>
      <c r="B70" s="68"/>
      <c r="C70" s="68"/>
      <c r="D70" s="68"/>
      <c r="E70" s="68"/>
      <c r="F70" s="68"/>
      <c r="G70" s="68"/>
      <c r="H70" s="68"/>
      <c r="I70" s="68"/>
      <c r="J70" s="33"/>
      <c r="K70" s="33"/>
      <c r="L70" s="33"/>
      <c r="M70" s="33"/>
    </row>
    <row r="71" spans="1:13" x14ac:dyDescent="0.25">
      <c r="A71" s="33"/>
      <c r="B71" s="32"/>
      <c r="C71" s="68"/>
      <c r="D71" s="68"/>
      <c r="E71" s="32"/>
      <c r="F71" s="32"/>
      <c r="G71" s="33"/>
      <c r="H71" s="33"/>
      <c r="I71" s="33"/>
      <c r="J71" s="33"/>
      <c r="K71" s="33"/>
      <c r="L71" s="33"/>
      <c r="M71" s="33"/>
    </row>
    <row r="72" spans="1:13" x14ac:dyDescent="0.25">
      <c r="A72" s="33"/>
      <c r="B72" s="32"/>
      <c r="C72" s="32"/>
      <c r="D72" s="32"/>
      <c r="E72" s="32"/>
      <c r="F72" s="32"/>
      <c r="G72" s="34"/>
      <c r="H72" s="4"/>
      <c r="I72" s="4"/>
      <c r="J72" s="33"/>
      <c r="K72" s="33"/>
      <c r="L72" s="33"/>
      <c r="M72" s="33"/>
    </row>
    <row r="73" spans="1:13" x14ac:dyDescent="0.25">
      <c r="A73" s="33"/>
      <c r="B73" s="35"/>
      <c r="C73" s="36"/>
      <c r="D73" s="16"/>
      <c r="E73" s="33"/>
      <c r="F73" s="32"/>
      <c r="G73" s="33"/>
      <c r="H73" s="33"/>
      <c r="I73" s="33"/>
      <c r="J73" s="33"/>
      <c r="K73" s="33"/>
      <c r="L73" s="33"/>
      <c r="M73" s="33"/>
    </row>
    <row r="74" spans="1:13" x14ac:dyDescent="0.25">
      <c r="A74" s="33"/>
      <c r="B74" s="35"/>
      <c r="C74" s="25"/>
      <c r="D74" s="16"/>
      <c r="E74" s="33"/>
      <c r="F74" s="32"/>
      <c r="G74" s="38"/>
      <c r="H74" s="22"/>
      <c r="I74" s="22"/>
      <c r="J74" s="33"/>
      <c r="K74" s="33"/>
      <c r="L74" s="33"/>
      <c r="M74" s="33"/>
    </row>
    <row r="75" spans="1:13" x14ac:dyDescent="0.25">
      <c r="A75" s="33"/>
      <c r="B75" s="35"/>
      <c r="C75" s="25"/>
      <c r="D75" s="16"/>
      <c r="E75" s="33"/>
      <c r="F75" s="32"/>
      <c r="G75" s="38"/>
      <c r="H75" s="22"/>
      <c r="I75" s="22"/>
      <c r="J75" s="33"/>
      <c r="K75" s="33"/>
      <c r="L75" s="33"/>
      <c r="M75" s="33"/>
    </row>
    <row r="76" spans="1:13" x14ac:dyDescent="0.25">
      <c r="A76" s="37"/>
      <c r="B76" s="40"/>
      <c r="C76" s="25"/>
      <c r="D76" s="16"/>
      <c r="E76" s="33"/>
      <c r="F76" s="32"/>
      <c r="G76" s="22"/>
      <c r="H76" s="38"/>
      <c r="I76" s="22"/>
      <c r="J76" s="33"/>
      <c r="K76" s="33"/>
      <c r="L76" s="33"/>
      <c r="M76" s="33"/>
    </row>
    <row r="77" spans="1:13" x14ac:dyDescent="0.25">
      <c r="A77" s="33"/>
      <c r="B77" s="40"/>
      <c r="C77" s="24"/>
      <c r="D77" s="16"/>
      <c r="E77" s="33"/>
      <c r="F77" s="32"/>
      <c r="G77" s="22"/>
      <c r="H77" s="38"/>
      <c r="I77" s="22"/>
      <c r="J77" s="33"/>
      <c r="K77" s="33"/>
      <c r="L77" s="33"/>
      <c r="M77" s="33"/>
    </row>
    <row r="78" spans="1:13" x14ac:dyDescent="0.25">
      <c r="A78" s="33"/>
      <c r="B78" s="41"/>
      <c r="C78" s="25"/>
      <c r="D78" s="16"/>
      <c r="E78" s="33"/>
      <c r="F78" s="32"/>
      <c r="G78" s="38"/>
      <c r="H78" s="22"/>
      <c r="I78" s="22"/>
      <c r="J78" s="33"/>
      <c r="K78" s="33"/>
      <c r="L78" s="33"/>
      <c r="M78" s="33"/>
    </row>
    <row r="79" spans="1:13" x14ac:dyDescent="0.25">
      <c r="A79" s="33"/>
      <c r="B79" s="35"/>
      <c r="C79" s="25"/>
      <c r="D79" s="16"/>
      <c r="E79" s="33"/>
      <c r="F79" s="32"/>
      <c r="G79" s="22"/>
      <c r="H79" s="38"/>
      <c r="I79" s="22"/>
      <c r="J79" s="33"/>
      <c r="K79" s="33"/>
      <c r="L79" s="33"/>
      <c r="M79" s="33"/>
    </row>
    <row r="80" spans="1:13" x14ac:dyDescent="0.25">
      <c r="A80" s="33"/>
      <c r="B80" s="32"/>
      <c r="C80" s="33"/>
      <c r="D80" s="33"/>
      <c r="E80" s="33"/>
      <c r="F80" s="32"/>
      <c r="G80" s="22"/>
      <c r="H80" s="38"/>
      <c r="I80" s="22"/>
      <c r="J80" s="33"/>
      <c r="K80" s="33"/>
      <c r="L80" s="33"/>
      <c r="M80" s="33"/>
    </row>
    <row r="81" spans="1:13" x14ac:dyDescent="0.25">
      <c r="A81" s="33"/>
      <c r="B81" s="32"/>
      <c r="C81" s="33"/>
      <c r="D81" s="33"/>
      <c r="E81" s="33"/>
      <c r="F81" s="32"/>
      <c r="G81" s="38"/>
      <c r="H81" s="22"/>
      <c r="I81" s="22"/>
      <c r="J81" s="33"/>
      <c r="K81" s="33"/>
      <c r="L81" s="33"/>
      <c r="M81" s="33"/>
    </row>
    <row r="82" spans="1:13" x14ac:dyDescent="0.25">
      <c r="A82" s="33"/>
      <c r="B82" s="32"/>
      <c r="C82" s="33"/>
      <c r="D82" s="33"/>
      <c r="E82" s="33"/>
      <c r="F82" s="32"/>
      <c r="G82" s="33"/>
      <c r="H82" s="33"/>
      <c r="I82" s="22"/>
      <c r="J82" s="33"/>
      <c r="K82" s="33"/>
      <c r="L82" s="33"/>
      <c r="M82" s="33"/>
    </row>
    <row r="83" spans="1:13" x14ac:dyDescent="0.25">
      <c r="A83" s="33"/>
      <c r="B83" s="32"/>
      <c r="C83" s="33"/>
      <c r="D83" s="33"/>
      <c r="E83" s="33"/>
      <c r="F83" s="32"/>
      <c r="G83" s="33"/>
      <c r="H83" s="22"/>
      <c r="I83" s="22"/>
      <c r="J83" s="33"/>
      <c r="K83" s="33"/>
      <c r="L83" s="33"/>
      <c r="M83" s="33"/>
    </row>
    <row r="84" spans="1:13" x14ac:dyDescent="0.25">
      <c r="A84" s="33"/>
      <c r="B84" s="32"/>
      <c r="C84" s="33"/>
      <c r="D84" s="33"/>
      <c r="E84" s="33"/>
      <c r="F84" s="32"/>
      <c r="G84" s="33"/>
      <c r="H84" s="22"/>
      <c r="I84" s="22"/>
      <c r="J84" s="33"/>
      <c r="K84" s="33"/>
      <c r="L84" s="33"/>
      <c r="M84" s="33"/>
    </row>
    <row r="85" spans="1:13" x14ac:dyDescent="0.25">
      <c r="A85" s="33"/>
      <c r="B85" s="32"/>
      <c r="C85" s="33"/>
      <c r="D85" s="33"/>
      <c r="E85" s="33"/>
      <c r="F85" s="32"/>
      <c r="G85" s="33"/>
      <c r="H85" s="22"/>
      <c r="I85" s="22"/>
      <c r="J85" s="33"/>
      <c r="K85" s="33"/>
      <c r="L85" s="33"/>
      <c r="M85" s="33"/>
    </row>
    <row r="86" spans="1:13" x14ac:dyDescent="0.25">
      <c r="A86" s="33"/>
      <c r="B86" s="32"/>
      <c r="C86" s="33"/>
      <c r="D86" s="33"/>
      <c r="E86" s="33"/>
      <c r="F86" s="32"/>
      <c r="G86" s="33"/>
      <c r="H86" s="33"/>
      <c r="I86" s="33"/>
      <c r="J86" s="33"/>
      <c r="K86" s="33"/>
      <c r="L86" s="33"/>
      <c r="M86" s="33"/>
    </row>
    <row r="87" spans="1:13" x14ac:dyDescent="0.25">
      <c r="A87" s="33"/>
      <c r="B87" s="32"/>
      <c r="C87" s="33"/>
      <c r="D87" s="33"/>
      <c r="E87" s="33"/>
      <c r="F87" s="32"/>
      <c r="G87" s="42"/>
      <c r="H87" s="33"/>
      <c r="I87" s="33"/>
      <c r="J87" s="33"/>
      <c r="K87" s="33"/>
      <c r="L87" s="33"/>
      <c r="M87" s="33"/>
    </row>
    <row r="88" spans="1:13" x14ac:dyDescent="0.25">
      <c r="A88" s="33"/>
      <c r="B88" s="32"/>
      <c r="C88" s="33"/>
      <c r="D88" s="33"/>
      <c r="E88" s="33"/>
      <c r="F88" s="32"/>
      <c r="G88" s="42"/>
      <c r="H88" s="33"/>
      <c r="I88" s="33"/>
      <c r="J88" s="33"/>
      <c r="K88" s="33"/>
      <c r="L88" s="33"/>
      <c r="M88" s="33"/>
    </row>
    <row r="89" spans="1:13" x14ac:dyDescent="0.25">
      <c r="A89" s="33"/>
      <c r="B89" s="32"/>
      <c r="C89" s="33"/>
      <c r="D89" s="33"/>
      <c r="E89" s="33"/>
      <c r="F89" s="32"/>
      <c r="G89" s="33"/>
      <c r="H89" s="33"/>
      <c r="I89" s="33"/>
      <c r="J89" s="33"/>
      <c r="K89" s="33"/>
      <c r="L89" s="33"/>
      <c r="M89" s="33"/>
    </row>
    <row r="90" spans="1:13" x14ac:dyDescent="0.25">
      <c r="A90" s="33"/>
      <c r="B90" s="32"/>
      <c r="C90" s="33"/>
      <c r="D90" s="33"/>
      <c r="E90" s="33"/>
      <c r="F90" s="32"/>
      <c r="G90" s="33"/>
      <c r="H90" s="33"/>
      <c r="I90" s="33"/>
      <c r="J90" s="33"/>
      <c r="K90" s="33"/>
      <c r="L90" s="33"/>
      <c r="M90" s="33"/>
    </row>
    <row r="91" spans="1:13" x14ac:dyDescent="0.25">
      <c r="A91" s="33"/>
      <c r="B91" s="32"/>
      <c r="C91" s="33"/>
      <c r="D91" s="33"/>
      <c r="E91" s="33"/>
      <c r="F91" s="32"/>
      <c r="G91" s="33"/>
      <c r="H91" s="33"/>
      <c r="I91" s="33"/>
      <c r="J91" s="33"/>
      <c r="K91" s="33"/>
      <c r="L91" s="33"/>
      <c r="M91" s="33"/>
    </row>
    <row r="92" spans="1:13" x14ac:dyDescent="0.25">
      <c r="A92" s="33"/>
      <c r="B92" s="32"/>
      <c r="C92" s="33"/>
      <c r="D92" s="33"/>
      <c r="E92" s="33"/>
      <c r="F92" s="32"/>
      <c r="G92" s="33"/>
      <c r="H92" s="33"/>
      <c r="I92" s="33"/>
      <c r="J92" s="33"/>
      <c r="K92" s="33"/>
      <c r="L92" s="33"/>
      <c r="M92" s="33"/>
    </row>
    <row r="93" spans="1:13" x14ac:dyDescent="0.25">
      <c r="A93" s="33"/>
      <c r="B93" s="32"/>
      <c r="C93" s="33"/>
      <c r="D93" s="33"/>
      <c r="E93" s="33"/>
      <c r="F93" s="32"/>
      <c r="G93" s="33"/>
      <c r="H93" s="33"/>
      <c r="I93" s="33"/>
      <c r="J93" s="33"/>
      <c r="K93" s="33"/>
      <c r="L93" s="33"/>
      <c r="M93" s="33"/>
    </row>
    <row r="94" spans="1:13" x14ac:dyDescent="0.25">
      <c r="A94" s="33"/>
      <c r="B94" s="32"/>
      <c r="C94" s="33"/>
      <c r="D94" s="33"/>
      <c r="E94" s="33"/>
      <c r="F94" s="32"/>
      <c r="G94" s="33"/>
      <c r="H94" s="33"/>
      <c r="I94" s="33"/>
      <c r="J94" s="33"/>
      <c r="K94" s="33"/>
      <c r="L94" s="33"/>
      <c r="M94" s="33"/>
    </row>
    <row r="95" spans="1:13" x14ac:dyDescent="0.25">
      <c r="A95" s="33"/>
      <c r="B95" s="32"/>
      <c r="C95" s="33"/>
      <c r="D95" s="33"/>
      <c r="E95" s="33"/>
      <c r="F95" s="32"/>
      <c r="G95" s="33"/>
      <c r="H95" s="33"/>
      <c r="I95" s="33"/>
      <c r="J95" s="33"/>
      <c r="K95" s="33"/>
      <c r="L95" s="33"/>
      <c r="M95" s="33"/>
    </row>
    <row r="96" spans="1:13" x14ac:dyDescent="0.25">
      <c r="A96" s="33"/>
      <c r="B96" s="32"/>
      <c r="C96" s="33"/>
      <c r="D96" s="33"/>
      <c r="E96" s="33"/>
      <c r="F96" s="32"/>
      <c r="G96" s="33"/>
      <c r="H96" s="33"/>
      <c r="I96" s="33"/>
      <c r="J96" s="33"/>
      <c r="K96" s="33"/>
      <c r="L96" s="33"/>
      <c r="M96" s="33"/>
    </row>
    <row r="97" spans="1:13" x14ac:dyDescent="0.25">
      <c r="A97" s="33"/>
      <c r="B97" s="32"/>
      <c r="C97" s="33"/>
      <c r="D97" s="33"/>
      <c r="E97" s="33"/>
      <c r="F97" s="32"/>
      <c r="G97" s="33"/>
      <c r="H97" s="33"/>
      <c r="I97" s="33"/>
      <c r="J97" s="33"/>
      <c r="K97" s="33"/>
      <c r="L97" s="33"/>
      <c r="M97" s="33"/>
    </row>
    <row r="98" spans="1:13" x14ac:dyDescent="0.25">
      <c r="A98" s="33"/>
      <c r="B98" s="32"/>
      <c r="C98" s="33"/>
      <c r="D98" s="33"/>
      <c r="E98" s="33"/>
      <c r="F98" s="32"/>
      <c r="G98" s="33"/>
      <c r="H98" s="33"/>
      <c r="I98" s="33"/>
      <c r="J98" s="33"/>
      <c r="K98" s="33"/>
      <c r="L98" s="33"/>
      <c r="M98" s="33"/>
    </row>
    <row r="99" spans="1:13" x14ac:dyDescent="0.25">
      <c r="A99" s="33"/>
      <c r="B99" s="32"/>
      <c r="C99" s="33"/>
      <c r="D99" s="33"/>
      <c r="E99" s="33"/>
      <c r="F99" s="32"/>
      <c r="G99" s="33"/>
      <c r="H99" s="33"/>
      <c r="I99" s="33"/>
      <c r="J99" s="33"/>
      <c r="K99" s="33"/>
      <c r="L99" s="33"/>
      <c r="M99" s="33"/>
    </row>
    <row r="100" spans="1:13" x14ac:dyDescent="0.25">
      <c r="A100" s="33"/>
      <c r="B100" s="32"/>
      <c r="C100" s="33"/>
      <c r="D100" s="33"/>
      <c r="E100" s="33"/>
      <c r="F100" s="32"/>
      <c r="G100" s="33"/>
      <c r="H100" s="33"/>
      <c r="I100" s="33"/>
      <c r="J100" s="33"/>
      <c r="K100" s="33"/>
      <c r="L100" s="33"/>
      <c r="M100" s="33"/>
    </row>
    <row r="101" spans="1:13" x14ac:dyDescent="0.25">
      <c r="A101" s="33"/>
      <c r="B101" s="32"/>
      <c r="C101" s="33"/>
      <c r="D101" s="33"/>
      <c r="E101" s="33"/>
      <c r="F101" s="32"/>
      <c r="G101" s="33"/>
      <c r="H101" s="33"/>
      <c r="I101" s="33"/>
      <c r="J101" s="33"/>
      <c r="K101" s="33"/>
      <c r="L101" s="33"/>
      <c r="M101" s="33"/>
    </row>
    <row r="102" spans="1:13" x14ac:dyDescent="0.25">
      <c r="A102" s="33"/>
      <c r="B102" s="32"/>
      <c r="C102" s="33"/>
      <c r="D102" s="33"/>
      <c r="E102" s="33"/>
      <c r="F102" s="32"/>
      <c r="G102" s="33"/>
      <c r="H102" s="33"/>
      <c r="I102" s="33"/>
      <c r="J102" s="33"/>
      <c r="K102" s="33"/>
      <c r="L102" s="33"/>
      <c r="M102" s="33"/>
    </row>
    <row r="103" spans="1:13" x14ac:dyDescent="0.25">
      <c r="A103" s="33"/>
      <c r="B103" s="32"/>
      <c r="C103" s="33"/>
      <c r="D103" s="33"/>
      <c r="E103" s="33"/>
      <c r="F103" s="32"/>
      <c r="G103" s="33"/>
      <c r="H103" s="33"/>
      <c r="I103" s="33"/>
      <c r="J103" s="33"/>
      <c r="K103" s="33"/>
      <c r="L103" s="33"/>
      <c r="M103" s="33"/>
    </row>
    <row r="104" spans="1:13" x14ac:dyDescent="0.25">
      <c r="A104" s="33"/>
      <c r="B104" s="32"/>
      <c r="C104" s="33"/>
      <c r="D104" s="33"/>
      <c r="E104" s="33"/>
      <c r="F104" s="32"/>
      <c r="G104" s="33"/>
      <c r="H104" s="33"/>
      <c r="I104" s="33"/>
      <c r="J104" s="33"/>
      <c r="K104" s="33"/>
      <c r="L104" s="33"/>
      <c r="M104" s="33"/>
    </row>
    <row r="105" spans="1:13" x14ac:dyDescent="0.25">
      <c r="A105" s="33"/>
      <c r="B105" s="32"/>
      <c r="C105" s="33"/>
      <c r="D105" s="33"/>
      <c r="E105" s="33"/>
      <c r="F105" s="32"/>
      <c r="G105" s="33"/>
      <c r="H105" s="33"/>
      <c r="I105" s="33"/>
      <c r="J105" s="33"/>
      <c r="K105" s="33"/>
      <c r="L105" s="33"/>
      <c r="M105" s="33"/>
    </row>
    <row r="106" spans="1:13" x14ac:dyDescent="0.25">
      <c r="A106" s="33"/>
      <c r="B106" s="32"/>
      <c r="C106" s="33"/>
      <c r="D106" s="33"/>
      <c r="E106" s="33"/>
      <c r="F106" s="32"/>
      <c r="G106" s="33"/>
      <c r="H106" s="33"/>
      <c r="I106" s="33"/>
      <c r="J106" s="33"/>
      <c r="K106" s="33"/>
      <c r="L106" s="33"/>
      <c r="M106" s="33"/>
    </row>
    <row r="107" spans="1:13" x14ac:dyDescent="0.25">
      <c r="A107" s="33"/>
      <c r="B107" s="32"/>
      <c r="C107" s="33"/>
      <c r="D107" s="33"/>
      <c r="E107" s="33"/>
      <c r="F107" s="32"/>
      <c r="G107" s="33"/>
      <c r="H107" s="33"/>
      <c r="I107" s="33"/>
      <c r="J107" s="33"/>
      <c r="K107" s="33"/>
      <c r="L107" s="33"/>
      <c r="M107" s="33"/>
    </row>
    <row r="108" spans="1:13" x14ac:dyDescent="0.25">
      <c r="A108" s="33"/>
      <c r="B108" s="32"/>
      <c r="C108" s="33"/>
      <c r="D108" s="33"/>
      <c r="E108" s="33"/>
      <c r="F108" s="32"/>
      <c r="G108" s="33"/>
      <c r="H108" s="33"/>
      <c r="I108" s="33"/>
      <c r="J108" s="33"/>
      <c r="K108" s="33"/>
      <c r="L108" s="33"/>
      <c r="M108" s="33"/>
    </row>
    <row r="109" spans="1:13" x14ac:dyDescent="0.25">
      <c r="A109" s="33"/>
      <c r="B109" s="32"/>
      <c r="C109" s="33"/>
      <c r="D109" s="33"/>
      <c r="E109" s="33"/>
      <c r="F109" s="32"/>
      <c r="G109" s="33"/>
      <c r="H109" s="33"/>
      <c r="I109" s="33"/>
      <c r="J109" s="33"/>
      <c r="K109" s="33"/>
      <c r="L109" s="33"/>
      <c r="M109" s="33"/>
    </row>
    <row r="110" spans="1:13" x14ac:dyDescent="0.25">
      <c r="A110" s="33"/>
      <c r="B110" s="32"/>
      <c r="C110" s="33"/>
      <c r="D110" s="33"/>
      <c r="E110" s="33"/>
      <c r="F110" s="32"/>
      <c r="G110" s="33"/>
      <c r="H110" s="33"/>
      <c r="I110" s="33"/>
      <c r="J110" s="33"/>
      <c r="K110" s="33"/>
      <c r="L110" s="33"/>
      <c r="M110" s="33"/>
    </row>
    <row r="111" spans="1:13" x14ac:dyDescent="0.25">
      <c r="A111" s="33"/>
      <c r="B111" s="32"/>
      <c r="C111" s="33"/>
      <c r="D111" s="33"/>
      <c r="E111" s="33"/>
      <c r="F111" s="32"/>
      <c r="G111" s="33"/>
      <c r="H111" s="33"/>
      <c r="I111" s="33"/>
      <c r="J111" s="33"/>
      <c r="K111" s="33"/>
      <c r="L111" s="33"/>
      <c r="M111" s="33"/>
    </row>
    <row r="112" spans="1:13" x14ac:dyDescent="0.25">
      <c r="A112" s="33"/>
      <c r="B112" s="32"/>
      <c r="C112" s="33"/>
      <c r="D112" s="33"/>
      <c r="E112" s="33"/>
      <c r="F112" s="32"/>
      <c r="G112" s="33"/>
      <c r="H112" s="33"/>
      <c r="I112" s="33"/>
      <c r="J112" s="33"/>
      <c r="K112" s="33"/>
      <c r="L112" s="33"/>
      <c r="M112" s="33"/>
    </row>
    <row r="113" spans="1:13" x14ac:dyDescent="0.25">
      <c r="A113" s="33"/>
      <c r="B113" s="32"/>
      <c r="C113" s="33"/>
      <c r="D113" s="33"/>
      <c r="E113" s="33"/>
      <c r="F113" s="32"/>
      <c r="G113" s="33"/>
      <c r="H113" s="33"/>
      <c r="I113" s="33"/>
      <c r="J113" s="33"/>
      <c r="K113" s="33"/>
      <c r="L113" s="33"/>
      <c r="M113" s="33"/>
    </row>
    <row r="114" spans="1:13" x14ac:dyDescent="0.25">
      <c r="A114" s="33"/>
      <c r="B114" s="32"/>
      <c r="C114" s="33"/>
      <c r="D114" s="33"/>
      <c r="E114" s="33"/>
      <c r="F114" s="32"/>
      <c r="G114" s="33"/>
      <c r="H114" s="33"/>
      <c r="I114" s="33"/>
      <c r="J114" s="33"/>
      <c r="K114" s="33"/>
      <c r="L114" s="33"/>
      <c r="M114" s="33"/>
    </row>
    <row r="115" spans="1:13" x14ac:dyDescent="0.25">
      <c r="A115" s="33"/>
      <c r="B115" s="32"/>
      <c r="C115" s="33"/>
      <c r="D115" s="33"/>
      <c r="E115" s="33"/>
      <c r="F115" s="32"/>
      <c r="G115" s="33"/>
      <c r="H115" s="33"/>
      <c r="I115" s="33"/>
      <c r="J115" s="33"/>
      <c r="K115" s="33"/>
      <c r="L115" s="33"/>
      <c r="M115" s="33"/>
    </row>
    <row r="116" spans="1:13" x14ac:dyDescent="0.25">
      <c r="A116" s="33"/>
      <c r="B116" s="32"/>
      <c r="C116" s="33"/>
      <c r="D116" s="33"/>
      <c r="E116" s="33"/>
      <c r="F116" s="32"/>
      <c r="G116" s="33"/>
      <c r="H116" s="33"/>
      <c r="I116" s="33"/>
      <c r="J116" s="33"/>
      <c r="K116" s="33"/>
      <c r="L116" s="33"/>
      <c r="M116" s="33"/>
    </row>
    <row r="117" spans="1:13" x14ac:dyDescent="0.25">
      <c r="A117" s="33"/>
      <c r="B117" s="32"/>
      <c r="C117" s="33"/>
      <c r="D117" s="33"/>
      <c r="E117" s="33"/>
      <c r="F117" s="32"/>
      <c r="G117" s="33"/>
      <c r="H117" s="33"/>
      <c r="I117" s="33"/>
      <c r="J117" s="33"/>
      <c r="K117" s="33"/>
      <c r="L117" s="33"/>
      <c r="M117" s="33"/>
    </row>
    <row r="118" spans="1:13" x14ac:dyDescent="0.25">
      <c r="A118" s="33"/>
      <c r="B118" s="32"/>
      <c r="C118" s="33"/>
      <c r="D118" s="33"/>
      <c r="E118" s="33"/>
      <c r="F118" s="32"/>
      <c r="G118" s="33"/>
      <c r="H118" s="33"/>
      <c r="I118" s="33"/>
      <c r="J118" s="33"/>
      <c r="K118" s="33"/>
      <c r="L118" s="33"/>
      <c r="M118" s="33"/>
    </row>
    <row r="119" spans="1:13" x14ac:dyDescent="0.25">
      <c r="A119" s="33"/>
      <c r="B119" s="32"/>
      <c r="C119" s="33"/>
      <c r="D119" s="33"/>
      <c r="E119" s="33"/>
      <c r="F119" s="32"/>
      <c r="G119" s="33"/>
      <c r="H119" s="33"/>
      <c r="I119" s="33"/>
      <c r="J119" s="33"/>
      <c r="K119" s="33"/>
      <c r="L119" s="33"/>
      <c r="M119" s="33"/>
    </row>
    <row r="120" spans="1:13" x14ac:dyDescent="0.25">
      <c r="A120" s="33"/>
      <c r="B120" s="32"/>
      <c r="C120" s="33"/>
      <c r="D120" s="33"/>
      <c r="E120" s="33"/>
      <c r="F120" s="32"/>
      <c r="G120" s="33"/>
      <c r="H120" s="33"/>
      <c r="I120" s="33"/>
      <c r="J120" s="33"/>
      <c r="K120" s="33"/>
      <c r="L120" s="33"/>
      <c r="M120" s="33"/>
    </row>
    <row r="121" spans="1:13" x14ac:dyDescent="0.25">
      <c r="A121" s="33"/>
      <c r="B121" s="32"/>
      <c r="C121" s="33"/>
      <c r="D121" s="33"/>
      <c r="E121" s="33"/>
      <c r="F121" s="32"/>
      <c r="G121" s="33"/>
      <c r="H121" s="33"/>
      <c r="I121" s="33"/>
      <c r="J121" s="33"/>
      <c r="K121" s="33"/>
      <c r="L121" s="33"/>
      <c r="M121" s="33"/>
    </row>
    <row r="122" spans="1:13" x14ac:dyDescent="0.25">
      <c r="A122" s="33"/>
      <c r="B122" s="32"/>
      <c r="C122" s="33"/>
      <c r="D122" s="33"/>
      <c r="E122" s="33"/>
      <c r="F122" s="32"/>
      <c r="G122" s="33"/>
      <c r="H122" s="33"/>
      <c r="I122" s="33"/>
      <c r="J122" s="33"/>
      <c r="K122" s="33"/>
      <c r="L122" s="33"/>
      <c r="M122" s="33"/>
    </row>
    <row r="123" spans="1:13" x14ac:dyDescent="0.25">
      <c r="A123" s="33"/>
      <c r="B123" s="32"/>
      <c r="C123" s="33"/>
      <c r="D123" s="33"/>
      <c r="E123" s="33"/>
      <c r="F123" s="32"/>
      <c r="G123" s="33"/>
      <c r="H123" s="33"/>
      <c r="I123" s="33"/>
      <c r="J123" s="33"/>
      <c r="K123" s="33"/>
      <c r="L123" s="33"/>
      <c r="M123" s="33"/>
    </row>
    <row r="124" spans="1:13" x14ac:dyDescent="0.25">
      <c r="A124" s="33"/>
      <c r="B124" s="32"/>
      <c r="C124" s="33"/>
      <c r="D124" s="33"/>
      <c r="E124" s="33"/>
      <c r="F124" s="32"/>
      <c r="G124" s="33"/>
      <c r="H124" s="33"/>
      <c r="I124" s="33"/>
      <c r="J124" s="33"/>
      <c r="K124" s="33"/>
      <c r="L124" s="33"/>
      <c r="M124" s="33"/>
    </row>
    <row r="125" spans="1:13" x14ac:dyDescent="0.25">
      <c r="A125" s="33"/>
      <c r="B125" s="32"/>
      <c r="C125" s="33"/>
      <c r="D125" s="33"/>
      <c r="E125" s="33"/>
      <c r="F125" s="32"/>
      <c r="G125" s="33"/>
      <c r="H125" s="33"/>
      <c r="I125" s="33"/>
      <c r="J125" s="33"/>
      <c r="K125" s="33"/>
      <c r="L125" s="33"/>
      <c r="M125" s="33"/>
    </row>
    <row r="126" spans="1:13" x14ac:dyDescent="0.25">
      <c r="A126" s="33"/>
      <c r="B126" s="32"/>
      <c r="C126" s="33"/>
      <c r="D126" s="33"/>
      <c r="E126" s="33"/>
      <c r="F126" s="32"/>
      <c r="G126" s="33"/>
      <c r="H126" s="33"/>
      <c r="I126" s="33"/>
      <c r="J126" s="33"/>
      <c r="K126" s="33"/>
      <c r="L126" s="33"/>
      <c r="M126" s="33"/>
    </row>
    <row r="127" spans="1:13" x14ac:dyDescent="0.25">
      <c r="A127" s="33"/>
      <c r="B127" s="32"/>
      <c r="C127" s="33"/>
      <c r="D127" s="33"/>
      <c r="E127" s="33"/>
      <c r="F127" s="32"/>
      <c r="G127" s="33"/>
      <c r="H127" s="33"/>
      <c r="I127" s="33"/>
      <c r="J127" s="33"/>
      <c r="K127" s="33"/>
      <c r="L127" s="33"/>
      <c r="M127" s="33"/>
    </row>
    <row r="128" spans="1:13" x14ac:dyDescent="0.25">
      <c r="A128" s="33"/>
      <c r="B128" s="32"/>
      <c r="C128" s="33"/>
      <c r="D128" s="33"/>
      <c r="E128" s="33"/>
      <c r="F128" s="32"/>
      <c r="G128" s="33"/>
      <c r="H128" s="33"/>
      <c r="I128" s="33"/>
      <c r="J128" s="33"/>
      <c r="K128" s="33"/>
      <c r="L128" s="33"/>
      <c r="M128" s="33"/>
    </row>
    <row r="129" spans="1:13" x14ac:dyDescent="0.25">
      <c r="A129" s="33"/>
      <c r="B129" s="32"/>
      <c r="C129" s="33"/>
      <c r="D129" s="33"/>
      <c r="E129" s="33"/>
      <c r="F129" s="32"/>
      <c r="G129" s="33"/>
      <c r="H129" s="33"/>
      <c r="I129" s="33"/>
      <c r="J129" s="33"/>
      <c r="K129" s="33"/>
      <c r="L129" s="33"/>
      <c r="M129" s="33"/>
    </row>
    <row r="130" spans="1:13" x14ac:dyDescent="0.25">
      <c r="A130" s="33"/>
      <c r="B130" s="32"/>
      <c r="C130" s="33"/>
      <c r="D130" s="33"/>
      <c r="E130" s="33"/>
      <c r="F130" s="32"/>
      <c r="G130" s="33"/>
      <c r="H130" s="33"/>
      <c r="I130" s="33"/>
      <c r="J130" s="33"/>
      <c r="K130" s="33"/>
      <c r="L130" s="33"/>
      <c r="M130" s="33"/>
    </row>
    <row r="131" spans="1:13" x14ac:dyDescent="0.25">
      <c r="A131" s="33"/>
      <c r="B131" s="32"/>
      <c r="C131" s="33"/>
      <c r="D131" s="33"/>
      <c r="E131" s="33"/>
      <c r="F131" s="32"/>
      <c r="G131" s="33"/>
      <c r="H131" s="33"/>
      <c r="I131" s="33"/>
      <c r="J131" s="33"/>
      <c r="K131" s="33"/>
      <c r="L131" s="33"/>
      <c r="M131" s="33"/>
    </row>
    <row r="132" spans="1:13" x14ac:dyDescent="0.25">
      <c r="A132" s="33"/>
      <c r="B132" s="32"/>
      <c r="C132" s="33"/>
      <c r="D132" s="33"/>
      <c r="E132" s="33"/>
      <c r="F132" s="32"/>
      <c r="G132" s="33"/>
      <c r="H132" s="33"/>
      <c r="I132" s="33"/>
      <c r="J132" s="33"/>
      <c r="K132" s="33"/>
      <c r="L132" s="33"/>
      <c r="M132" s="33"/>
    </row>
    <row r="133" spans="1:13" x14ac:dyDescent="0.25">
      <c r="A133" s="33"/>
      <c r="B133" s="32"/>
      <c r="C133" s="33"/>
      <c r="D133" s="33"/>
      <c r="E133" s="33"/>
      <c r="F133" s="32"/>
      <c r="G133" s="33"/>
      <c r="H133" s="33"/>
      <c r="I133" s="33"/>
      <c r="J133" s="33"/>
      <c r="K133" s="33"/>
      <c r="L133" s="33"/>
      <c r="M133" s="33"/>
    </row>
    <row r="134" spans="1:13" x14ac:dyDescent="0.25">
      <c r="A134" s="33"/>
      <c r="B134" s="32"/>
      <c r="C134" s="33"/>
      <c r="D134" s="33"/>
      <c r="E134" s="33"/>
      <c r="F134" s="32"/>
      <c r="G134" s="33"/>
      <c r="H134" s="33"/>
      <c r="I134" s="33"/>
      <c r="J134" s="33"/>
      <c r="K134" s="33"/>
      <c r="L134" s="33"/>
      <c r="M134" s="33"/>
    </row>
    <row r="135" spans="1:13" x14ac:dyDescent="0.25">
      <c r="A135" s="33"/>
      <c r="B135" s="32"/>
      <c r="C135" s="33"/>
      <c r="D135" s="33"/>
      <c r="E135" s="33"/>
      <c r="F135" s="32"/>
      <c r="G135" s="33"/>
      <c r="H135" s="33"/>
      <c r="I135" s="33"/>
      <c r="J135" s="33"/>
      <c r="K135" s="33"/>
      <c r="L135" s="33"/>
      <c r="M135" s="33"/>
    </row>
    <row r="136" spans="1:13" x14ac:dyDescent="0.25">
      <c r="A136" s="33"/>
      <c r="B136" s="32"/>
      <c r="C136" s="33"/>
      <c r="D136" s="33"/>
      <c r="E136" s="33"/>
      <c r="F136" s="32"/>
      <c r="G136" s="33"/>
      <c r="H136" s="33"/>
      <c r="I136" s="33"/>
      <c r="J136" s="33"/>
      <c r="K136" s="33"/>
      <c r="L136" s="33"/>
      <c r="M136" s="33"/>
    </row>
    <row r="137" spans="1:13" x14ac:dyDescent="0.25">
      <c r="A137" s="33"/>
      <c r="B137" s="32"/>
      <c r="C137" s="33"/>
      <c r="D137" s="33"/>
      <c r="E137" s="33"/>
      <c r="F137" s="32"/>
      <c r="G137" s="33"/>
      <c r="H137" s="33"/>
      <c r="I137" s="33"/>
      <c r="J137" s="33"/>
      <c r="K137" s="33"/>
      <c r="L137" s="33"/>
      <c r="M137" s="33"/>
    </row>
    <row r="138" spans="1:13" x14ac:dyDescent="0.25">
      <c r="A138" s="33"/>
      <c r="B138" s="32"/>
      <c r="C138" s="33"/>
      <c r="D138" s="33"/>
      <c r="E138" s="33"/>
      <c r="F138" s="32"/>
      <c r="G138" s="33"/>
      <c r="H138" s="33"/>
      <c r="I138" s="33"/>
      <c r="J138" s="33"/>
      <c r="K138" s="33"/>
      <c r="L138" s="33"/>
      <c r="M138" s="33"/>
    </row>
    <row r="139" spans="1:13" x14ac:dyDescent="0.25">
      <c r="A139" s="33"/>
      <c r="B139" s="32"/>
      <c r="C139" s="33"/>
      <c r="D139" s="33"/>
      <c r="E139" s="33"/>
      <c r="F139" s="32"/>
      <c r="G139" s="33"/>
      <c r="H139" s="33"/>
      <c r="I139" s="33"/>
      <c r="J139" s="33"/>
      <c r="K139" s="33"/>
      <c r="L139" s="33"/>
      <c r="M139" s="33"/>
    </row>
    <row r="140" spans="1:13" x14ac:dyDescent="0.25">
      <c r="A140" s="33"/>
      <c r="B140" s="32"/>
      <c r="C140" s="33"/>
      <c r="D140" s="33"/>
      <c r="E140" s="33"/>
      <c r="F140" s="32"/>
      <c r="G140" s="33"/>
      <c r="H140" s="33"/>
      <c r="I140" s="33"/>
      <c r="J140" s="33"/>
      <c r="K140" s="33"/>
      <c r="L140" s="33"/>
      <c r="M140" s="33"/>
    </row>
    <row r="141" spans="1:13" x14ac:dyDescent="0.25">
      <c r="A141" s="33"/>
      <c r="B141" s="32"/>
      <c r="C141" s="33"/>
      <c r="D141" s="33"/>
      <c r="E141" s="33"/>
      <c r="F141" s="32"/>
      <c r="G141" s="33"/>
      <c r="H141" s="33"/>
      <c r="I141" s="33"/>
      <c r="J141" s="33"/>
      <c r="K141" s="33"/>
      <c r="L141" s="33"/>
      <c r="M141" s="33"/>
    </row>
    <row r="142" spans="1:13" x14ac:dyDescent="0.25">
      <c r="A142" s="33"/>
      <c r="B142" s="32"/>
      <c r="C142" s="33"/>
      <c r="D142" s="33"/>
      <c r="E142" s="33"/>
      <c r="F142" s="32"/>
      <c r="G142" s="33"/>
      <c r="H142" s="33"/>
      <c r="I142" s="33"/>
      <c r="J142" s="33"/>
      <c r="K142" s="33"/>
      <c r="L142" s="33"/>
      <c r="M142" s="33"/>
    </row>
    <row r="143" spans="1:13" x14ac:dyDescent="0.25">
      <c r="A143" s="33"/>
      <c r="B143" s="32"/>
      <c r="C143" s="33"/>
      <c r="D143" s="33"/>
      <c r="E143" s="33"/>
      <c r="F143" s="32"/>
      <c r="G143" s="33"/>
      <c r="H143" s="33"/>
      <c r="I143" s="33"/>
      <c r="J143" s="33"/>
      <c r="K143" s="33"/>
      <c r="L143" s="33"/>
      <c r="M143" s="33"/>
    </row>
    <row r="144" spans="1:13" x14ac:dyDescent="0.25">
      <c r="A144" s="33"/>
      <c r="B144" s="32"/>
      <c r="C144" s="33"/>
      <c r="D144" s="33"/>
      <c r="E144" s="33"/>
      <c r="F144" s="32"/>
      <c r="G144" s="33"/>
      <c r="H144" s="33"/>
      <c r="I144" s="33"/>
      <c r="J144" s="33"/>
      <c r="K144" s="33"/>
      <c r="L144" s="33"/>
      <c r="M144" s="33"/>
    </row>
    <row r="145" spans="1:13" x14ac:dyDescent="0.25">
      <c r="A145" s="33"/>
      <c r="B145" s="32"/>
      <c r="C145" s="33"/>
      <c r="D145" s="33"/>
      <c r="E145" s="33"/>
      <c r="F145" s="32"/>
      <c r="G145" s="33"/>
      <c r="H145" s="33"/>
      <c r="I145" s="33"/>
      <c r="J145" s="33"/>
      <c r="K145" s="33"/>
      <c r="L145" s="33"/>
      <c r="M145" s="33"/>
    </row>
    <row r="146" spans="1:13" x14ac:dyDescent="0.25">
      <c r="A146" s="33"/>
      <c r="B146" s="32"/>
      <c r="C146" s="33"/>
      <c r="D146" s="33"/>
      <c r="E146" s="33"/>
      <c r="F146" s="32"/>
      <c r="G146" s="33"/>
      <c r="H146" s="33"/>
      <c r="I146" s="33"/>
      <c r="J146" s="33"/>
      <c r="K146" s="33"/>
      <c r="L146" s="33"/>
      <c r="M146" s="33"/>
    </row>
    <row r="147" spans="1:13" x14ac:dyDescent="0.25">
      <c r="A147" s="33"/>
      <c r="B147" s="32"/>
      <c r="C147" s="33"/>
      <c r="D147" s="33"/>
      <c r="E147" s="33"/>
      <c r="F147" s="32"/>
      <c r="G147" s="33"/>
      <c r="H147" s="33"/>
      <c r="I147" s="33"/>
      <c r="J147" s="33"/>
      <c r="K147" s="33"/>
      <c r="L147" s="33"/>
      <c r="M147" s="33"/>
    </row>
    <row r="148" spans="1:13" x14ac:dyDescent="0.25">
      <c r="A148" s="33"/>
      <c r="B148" s="32"/>
      <c r="C148" s="33"/>
      <c r="D148" s="33"/>
      <c r="E148" s="33"/>
      <c r="F148" s="32"/>
      <c r="G148" s="33"/>
      <c r="H148" s="33"/>
      <c r="I148" s="33"/>
      <c r="J148" s="33"/>
      <c r="K148" s="33"/>
      <c r="L148" s="33"/>
      <c r="M148" s="33"/>
    </row>
    <row r="149" spans="1:13" x14ac:dyDescent="0.25">
      <c r="A149" s="33"/>
      <c r="B149" s="32"/>
      <c r="C149" s="33"/>
      <c r="D149" s="33"/>
      <c r="E149" s="33"/>
      <c r="F149" s="32"/>
      <c r="G149" s="33"/>
      <c r="H149" s="33"/>
      <c r="I149" s="33"/>
      <c r="J149" s="33"/>
      <c r="K149" s="33"/>
      <c r="L149" s="33"/>
      <c r="M149" s="33"/>
    </row>
    <row r="150" spans="1:13" x14ac:dyDescent="0.25">
      <c r="A150" s="33"/>
      <c r="B150" s="32"/>
      <c r="C150" s="33"/>
      <c r="D150" s="33"/>
      <c r="E150" s="33"/>
      <c r="F150" s="32"/>
      <c r="G150" s="33"/>
      <c r="H150" s="33"/>
      <c r="I150" s="33"/>
      <c r="J150" s="33"/>
      <c r="K150" s="33"/>
      <c r="L150" s="33"/>
      <c r="M150" s="33"/>
    </row>
    <row r="151" spans="1:13" x14ac:dyDescent="0.25">
      <c r="A151" s="33"/>
      <c r="B151" s="32"/>
      <c r="C151" s="33"/>
      <c r="D151" s="33"/>
      <c r="E151" s="33"/>
      <c r="F151" s="32"/>
      <c r="G151" s="33"/>
      <c r="H151" s="33"/>
      <c r="I151" s="33"/>
      <c r="J151" s="33"/>
      <c r="K151" s="33"/>
      <c r="L151" s="33"/>
      <c r="M151" s="33"/>
    </row>
    <row r="152" spans="1:13" x14ac:dyDescent="0.25">
      <c r="A152" s="33"/>
      <c r="B152" s="32"/>
      <c r="C152" s="33"/>
      <c r="D152" s="33"/>
      <c r="E152" s="33"/>
      <c r="F152" s="32"/>
      <c r="G152" s="33"/>
      <c r="H152" s="33"/>
      <c r="I152" s="33"/>
      <c r="J152" s="33"/>
      <c r="K152" s="33"/>
      <c r="L152" s="33"/>
      <c r="M152" s="33"/>
    </row>
    <row r="153" spans="1:13" x14ac:dyDescent="0.25">
      <c r="A153" s="33"/>
      <c r="B153" s="32"/>
      <c r="C153" s="33"/>
      <c r="D153" s="33"/>
      <c r="E153" s="33"/>
      <c r="F153" s="32"/>
      <c r="G153" s="33"/>
      <c r="H153" s="33"/>
      <c r="I153" s="33"/>
      <c r="J153" s="33"/>
      <c r="K153" s="33"/>
      <c r="L153" s="33"/>
      <c r="M153" s="33"/>
    </row>
    <row r="154" spans="1:13" x14ac:dyDescent="0.25">
      <c r="A154" s="33"/>
      <c r="B154" s="32"/>
      <c r="C154" s="33"/>
      <c r="D154" s="33"/>
      <c r="E154" s="33"/>
      <c r="F154" s="32"/>
      <c r="G154" s="33"/>
      <c r="H154" s="33"/>
      <c r="I154" s="33"/>
      <c r="J154" s="33"/>
      <c r="K154" s="33"/>
      <c r="L154" s="33"/>
      <c r="M154" s="33"/>
    </row>
    <row r="155" spans="1:13" x14ac:dyDescent="0.25">
      <c r="A155" s="33"/>
      <c r="B155" s="32"/>
      <c r="C155" s="33"/>
      <c r="D155" s="33"/>
      <c r="E155" s="33"/>
      <c r="F155" s="32"/>
      <c r="G155" s="33"/>
      <c r="H155" s="33"/>
      <c r="I155" s="33"/>
      <c r="J155" s="33"/>
      <c r="K155" s="33"/>
      <c r="L155" s="33"/>
      <c r="M155" s="33"/>
    </row>
    <row r="156" spans="1:13" x14ac:dyDescent="0.25">
      <c r="A156" s="33"/>
      <c r="B156" s="32"/>
      <c r="C156" s="33"/>
      <c r="D156" s="33"/>
      <c r="E156" s="33"/>
      <c r="F156" s="32"/>
      <c r="G156" s="33"/>
      <c r="H156" s="33"/>
      <c r="I156" s="33"/>
      <c r="J156" s="33"/>
      <c r="K156" s="33"/>
      <c r="L156" s="33"/>
      <c r="M156" s="33"/>
    </row>
    <row r="157" spans="1:13" x14ac:dyDescent="0.25">
      <c r="A157" s="33"/>
      <c r="B157" s="32"/>
      <c r="C157" s="33"/>
      <c r="D157" s="33"/>
      <c r="E157" s="33"/>
      <c r="F157" s="32"/>
      <c r="G157" s="33"/>
      <c r="H157" s="33"/>
      <c r="I157" s="33"/>
      <c r="J157" s="33"/>
      <c r="K157" s="33"/>
      <c r="L157" s="33"/>
      <c r="M157" s="33"/>
    </row>
    <row r="158" spans="1:13" x14ac:dyDescent="0.25">
      <c r="A158" s="33"/>
      <c r="B158" s="32"/>
      <c r="C158" s="33"/>
      <c r="D158" s="33"/>
      <c r="E158" s="33"/>
      <c r="F158" s="32"/>
      <c r="G158" s="33"/>
      <c r="H158" s="33"/>
      <c r="I158" s="33"/>
      <c r="J158" s="33"/>
      <c r="K158" s="33"/>
      <c r="L158" s="33"/>
      <c r="M158" s="33"/>
    </row>
    <row r="159" spans="1:13" x14ac:dyDescent="0.25">
      <c r="A159" s="33"/>
      <c r="B159" s="32"/>
      <c r="C159" s="33"/>
      <c r="D159" s="33"/>
      <c r="E159" s="33"/>
      <c r="F159" s="32"/>
      <c r="G159" s="33"/>
      <c r="H159" s="33"/>
      <c r="I159" s="33"/>
      <c r="J159" s="33"/>
      <c r="K159" s="33"/>
      <c r="L159" s="33"/>
      <c r="M159" s="33"/>
    </row>
    <row r="160" spans="1:13" x14ac:dyDescent="0.25">
      <c r="A160" s="33"/>
      <c r="B160" s="32"/>
      <c r="C160" s="33"/>
      <c r="D160" s="33"/>
      <c r="E160" s="33"/>
      <c r="F160" s="32"/>
      <c r="G160" s="33"/>
      <c r="H160" s="33"/>
      <c r="I160" s="33"/>
      <c r="J160" s="33"/>
      <c r="K160" s="33"/>
      <c r="L160" s="33"/>
      <c r="M160" s="33"/>
    </row>
    <row r="161" spans="1:13" x14ac:dyDescent="0.25">
      <c r="A161" s="33"/>
      <c r="B161" s="32"/>
      <c r="C161" s="33"/>
      <c r="D161" s="33"/>
      <c r="E161" s="33"/>
      <c r="F161" s="32"/>
      <c r="G161" s="33"/>
      <c r="H161" s="33"/>
      <c r="I161" s="33"/>
      <c r="J161" s="33"/>
      <c r="K161" s="33"/>
      <c r="L161" s="33"/>
      <c r="M161" s="33"/>
    </row>
    <row r="162" spans="1:13" x14ac:dyDescent="0.25">
      <c r="A162" s="33"/>
      <c r="B162" s="32"/>
      <c r="C162" s="33"/>
      <c r="D162" s="33"/>
      <c r="E162" s="33"/>
      <c r="F162" s="32"/>
      <c r="G162" s="33"/>
      <c r="H162" s="33"/>
      <c r="I162" s="33"/>
      <c r="J162" s="33"/>
      <c r="K162" s="33"/>
      <c r="L162" s="33"/>
      <c r="M162" s="33"/>
    </row>
    <row r="163" spans="1:13" x14ac:dyDescent="0.25">
      <c r="A163" s="33"/>
      <c r="B163" s="32"/>
      <c r="C163" s="33"/>
      <c r="D163" s="33"/>
      <c r="E163" s="33"/>
      <c r="F163" s="32"/>
      <c r="G163" s="33"/>
      <c r="H163" s="33"/>
      <c r="I163" s="33"/>
      <c r="J163" s="33"/>
      <c r="K163" s="33"/>
      <c r="L163" s="33"/>
      <c r="M163" s="33"/>
    </row>
    <row r="164" spans="1:13" x14ac:dyDescent="0.25">
      <c r="A164" s="33"/>
      <c r="B164" s="32"/>
      <c r="C164" s="33"/>
      <c r="D164" s="33"/>
      <c r="E164" s="33"/>
      <c r="F164" s="32"/>
      <c r="G164" s="33"/>
      <c r="H164" s="33"/>
      <c r="I164" s="33"/>
      <c r="J164" s="33"/>
      <c r="K164" s="33"/>
      <c r="L164" s="33"/>
      <c r="M164" s="33"/>
    </row>
    <row r="165" spans="1:13" x14ac:dyDescent="0.25">
      <c r="A165" s="33"/>
      <c r="B165" s="32"/>
      <c r="C165" s="33"/>
      <c r="D165" s="33"/>
      <c r="E165" s="33"/>
      <c r="F165" s="32"/>
      <c r="G165" s="33"/>
      <c r="H165" s="33"/>
      <c r="I165" s="33"/>
      <c r="J165" s="33"/>
      <c r="K165" s="33"/>
      <c r="L165" s="33"/>
      <c r="M165" s="33"/>
    </row>
    <row r="166" spans="1:13" x14ac:dyDescent="0.25">
      <c r="A166" s="33"/>
      <c r="B166" s="32"/>
      <c r="C166" s="33"/>
      <c r="D166" s="33"/>
      <c r="E166" s="33"/>
      <c r="F166" s="32"/>
      <c r="G166" s="33"/>
      <c r="H166" s="33"/>
      <c r="I166" s="33"/>
      <c r="J166" s="33"/>
      <c r="K166" s="33"/>
      <c r="L166" s="33"/>
      <c r="M166" s="33"/>
    </row>
    <row r="167" spans="1:13" x14ac:dyDescent="0.25">
      <c r="A167" s="33"/>
      <c r="B167" s="32"/>
      <c r="C167" s="33"/>
      <c r="D167" s="33"/>
      <c r="E167" s="33"/>
      <c r="F167" s="32"/>
      <c r="G167" s="33"/>
      <c r="H167" s="33"/>
      <c r="I167" s="33"/>
      <c r="J167" s="33"/>
      <c r="K167" s="33"/>
      <c r="L167" s="33"/>
      <c r="M167" s="33"/>
    </row>
    <row r="168" spans="1:13" x14ac:dyDescent="0.25">
      <c r="A168" s="33"/>
      <c r="B168" s="32"/>
      <c r="C168" s="33"/>
      <c r="D168" s="33"/>
      <c r="E168" s="33"/>
      <c r="F168" s="32"/>
      <c r="G168" s="33"/>
      <c r="H168" s="33"/>
      <c r="I168" s="33"/>
      <c r="J168" s="33"/>
      <c r="K168" s="33"/>
      <c r="L168" s="33"/>
      <c r="M168" s="33"/>
    </row>
    <row r="169" spans="1:13" x14ac:dyDescent="0.25">
      <c r="A169" s="33"/>
      <c r="B169" s="32"/>
      <c r="C169" s="33"/>
      <c r="D169" s="33"/>
      <c r="E169" s="33"/>
      <c r="F169" s="32"/>
      <c r="G169" s="33"/>
      <c r="H169" s="33"/>
      <c r="I169" s="33"/>
      <c r="J169" s="33"/>
      <c r="K169" s="33"/>
      <c r="L169" s="33"/>
      <c r="M169" s="33"/>
    </row>
    <row r="170" spans="1:13" x14ac:dyDescent="0.25">
      <c r="A170" s="33"/>
      <c r="B170" s="32"/>
      <c r="C170" s="33"/>
      <c r="D170" s="33"/>
      <c r="E170" s="33"/>
      <c r="F170" s="32"/>
      <c r="G170" s="33"/>
      <c r="H170" s="33"/>
      <c r="I170" s="33"/>
      <c r="J170" s="33"/>
      <c r="K170" s="33"/>
      <c r="L170" s="33"/>
      <c r="M170" s="33"/>
    </row>
    <row r="171" spans="1:13" x14ac:dyDescent="0.25">
      <c r="A171" s="33"/>
      <c r="B171" s="32"/>
      <c r="C171" s="33"/>
      <c r="D171" s="33"/>
      <c r="E171" s="33"/>
      <c r="F171" s="32"/>
      <c r="G171" s="33"/>
      <c r="H171" s="33"/>
      <c r="I171" s="33"/>
      <c r="J171" s="33"/>
      <c r="K171" s="33"/>
      <c r="L171" s="33"/>
      <c r="M171" s="33"/>
    </row>
    <row r="172" spans="1:13" x14ac:dyDescent="0.25">
      <c r="A172" s="33"/>
      <c r="B172" s="32"/>
      <c r="C172" s="33"/>
      <c r="D172" s="33"/>
      <c r="E172" s="33"/>
      <c r="F172" s="32"/>
      <c r="G172" s="33"/>
      <c r="H172" s="33"/>
      <c r="I172" s="33"/>
      <c r="J172" s="33"/>
      <c r="K172" s="33"/>
      <c r="L172" s="33"/>
      <c r="M172" s="33"/>
    </row>
    <row r="173" spans="1:13" x14ac:dyDescent="0.25">
      <c r="A173" s="33"/>
      <c r="B173" s="32"/>
      <c r="C173" s="33"/>
      <c r="D173" s="33"/>
      <c r="E173" s="33"/>
      <c r="F173" s="32"/>
      <c r="G173" s="33"/>
      <c r="H173" s="33"/>
      <c r="I173" s="33"/>
      <c r="J173" s="33"/>
      <c r="K173" s="33"/>
      <c r="L173" s="33"/>
      <c r="M173" s="33"/>
    </row>
    <row r="174" spans="1:13" x14ac:dyDescent="0.25">
      <c r="A174" s="33"/>
      <c r="B174" s="32"/>
      <c r="C174" s="33"/>
      <c r="D174" s="33"/>
      <c r="E174" s="33"/>
      <c r="F174" s="32"/>
      <c r="G174" s="33"/>
      <c r="H174" s="33"/>
      <c r="I174" s="33"/>
      <c r="J174" s="33"/>
      <c r="K174" s="33"/>
      <c r="L174" s="33"/>
      <c r="M174" s="33"/>
    </row>
    <row r="175" spans="1:13" x14ac:dyDescent="0.25">
      <c r="A175" s="33"/>
      <c r="B175" s="32"/>
      <c r="C175" s="33"/>
      <c r="D175" s="33"/>
      <c r="E175" s="33"/>
      <c r="F175" s="32"/>
      <c r="G175" s="33"/>
      <c r="H175" s="33"/>
      <c r="I175" s="33"/>
      <c r="J175" s="33"/>
      <c r="K175" s="33"/>
      <c r="L175" s="33"/>
      <c r="M175" s="33"/>
    </row>
    <row r="176" spans="1:13" x14ac:dyDescent="0.25">
      <c r="A176" s="33"/>
      <c r="B176" s="32"/>
      <c r="C176" s="33"/>
      <c r="D176" s="33"/>
      <c r="E176" s="33"/>
      <c r="F176" s="32"/>
      <c r="G176" s="33"/>
      <c r="H176" s="33"/>
      <c r="I176" s="33"/>
      <c r="J176" s="33"/>
      <c r="K176" s="33"/>
      <c r="L176" s="33"/>
      <c r="M176" s="33"/>
    </row>
    <row r="177" spans="1:13" x14ac:dyDescent="0.25">
      <c r="A177" s="33"/>
      <c r="B177" s="32"/>
      <c r="C177" s="33"/>
      <c r="D177" s="33"/>
      <c r="E177" s="33"/>
      <c r="F177" s="32"/>
      <c r="G177" s="33"/>
      <c r="H177" s="33"/>
      <c r="I177" s="33"/>
      <c r="J177" s="33"/>
      <c r="K177" s="33"/>
      <c r="L177" s="33"/>
      <c r="M177" s="33"/>
    </row>
    <row r="178" spans="1:13" x14ac:dyDescent="0.25">
      <c r="A178" s="33"/>
      <c r="B178" s="32"/>
      <c r="C178" s="33"/>
      <c r="D178" s="33"/>
      <c r="E178" s="33"/>
      <c r="F178" s="32"/>
      <c r="G178" s="33"/>
      <c r="H178" s="33"/>
      <c r="I178" s="33"/>
      <c r="J178" s="33"/>
      <c r="K178" s="33"/>
      <c r="L178" s="33"/>
      <c r="M178" s="33"/>
    </row>
    <row r="179" spans="1:13" x14ac:dyDescent="0.25">
      <c r="A179" s="33"/>
      <c r="B179" s="32"/>
      <c r="C179" s="33"/>
      <c r="D179" s="33"/>
      <c r="E179" s="33"/>
      <c r="F179" s="32"/>
      <c r="G179" s="33"/>
      <c r="H179" s="33"/>
      <c r="I179" s="33"/>
      <c r="J179" s="33"/>
      <c r="K179" s="33"/>
      <c r="L179" s="33"/>
      <c r="M179" s="33"/>
    </row>
  </sheetData>
  <mergeCells count="9">
    <mergeCell ref="C52:D52"/>
    <mergeCell ref="A69:I70"/>
    <mergeCell ref="C71:D71"/>
    <mergeCell ref="M3:N4"/>
    <mergeCell ref="A1:I2"/>
    <mergeCell ref="A20:I21"/>
    <mergeCell ref="C22:D22"/>
    <mergeCell ref="C3:D3"/>
    <mergeCell ref="A50:I5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1027" r:id="rId4">
          <objectPr defaultSize="0" autoPict="0" r:id="rId5">
            <anchor moveWithCells="1">
              <from>
                <xdr:col>9</xdr:col>
                <xdr:colOff>352425</xdr:colOff>
                <xdr:row>0</xdr:row>
                <xdr:rowOff>66675</xdr:rowOff>
              </from>
              <to>
                <xdr:col>11</xdr:col>
                <xdr:colOff>723900</xdr:colOff>
                <xdr:row>19</xdr:row>
                <xdr:rowOff>95250</xdr:rowOff>
              </to>
            </anchor>
          </objectPr>
        </oleObject>
      </mc:Choice>
      <mc:Fallback>
        <oleObject progId="ChemDraw.Document.6.0" shapeId="1027" r:id="rId4"/>
      </mc:Fallback>
    </mc:AlternateContent>
    <mc:AlternateContent xmlns:mc="http://schemas.openxmlformats.org/markup-compatibility/2006">
      <mc:Choice Requires="x14">
        <oleObject progId="ChemDraw.Document.6.0" shapeId="1029" r:id="rId6">
          <objectPr defaultSize="0" autoPict="0" r:id="rId7">
            <anchor moveWithCells="1">
              <from>
                <xdr:col>9</xdr:col>
                <xdr:colOff>114300</xdr:colOff>
                <xdr:row>70</xdr:row>
                <xdr:rowOff>19050</xdr:rowOff>
              </from>
              <to>
                <xdr:col>11</xdr:col>
                <xdr:colOff>1019175</xdr:colOff>
                <xdr:row>88</xdr:row>
                <xdr:rowOff>47625</xdr:rowOff>
              </to>
            </anchor>
          </objectPr>
        </oleObject>
      </mc:Choice>
      <mc:Fallback>
        <oleObject progId="ChemDraw.Document.6.0" shapeId="1029" r:id="rId6"/>
      </mc:Fallback>
    </mc:AlternateContent>
    <mc:AlternateContent xmlns:mc="http://schemas.openxmlformats.org/markup-compatibility/2006">
      <mc:Choice Requires="x14">
        <oleObject progId="ChemDraw.Document.6.0" shapeId="1030" r:id="rId8">
          <objectPr defaultSize="0" autoPict="0" r:id="rId9">
            <anchor moveWithCells="1">
              <from>
                <xdr:col>9</xdr:col>
                <xdr:colOff>323850</xdr:colOff>
                <xdr:row>21</xdr:row>
                <xdr:rowOff>0</xdr:rowOff>
              </from>
              <to>
                <xdr:col>11</xdr:col>
                <xdr:colOff>695325</xdr:colOff>
                <xdr:row>39</xdr:row>
                <xdr:rowOff>133350</xdr:rowOff>
              </to>
            </anchor>
          </objectPr>
        </oleObject>
      </mc:Choice>
      <mc:Fallback>
        <oleObject progId="ChemDraw.Document.6.0" shapeId="1030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24"/>
  <sheetViews>
    <sheetView topLeftCell="A22" workbookViewId="0">
      <selection activeCell="F35" sqref="F35"/>
    </sheetView>
  </sheetViews>
  <sheetFormatPr baseColWidth="10" defaultRowHeight="15" x14ac:dyDescent="0.25"/>
  <cols>
    <col min="1" max="1" width="16.85546875" customWidth="1"/>
    <col min="3" max="3" width="16.5703125" customWidth="1"/>
    <col min="6" max="6" width="23" customWidth="1"/>
    <col min="9" max="9" width="14.28515625" customWidth="1"/>
    <col min="12" max="12" width="16.7109375" customWidth="1"/>
    <col min="13" max="13" width="12.42578125" customWidth="1"/>
  </cols>
  <sheetData>
    <row r="1" spans="1:14" x14ac:dyDescent="0.25">
      <c r="A1" s="68" t="s">
        <v>1</v>
      </c>
      <c r="B1" s="68"/>
      <c r="C1" s="68"/>
      <c r="D1" s="68"/>
      <c r="E1" s="68"/>
      <c r="F1" s="68"/>
      <c r="G1" s="68"/>
      <c r="H1" s="68"/>
      <c r="I1" s="68"/>
      <c r="J1" s="7"/>
      <c r="K1" s="7"/>
    </row>
    <row r="2" spans="1:14" x14ac:dyDescent="0.25">
      <c r="A2" s="69"/>
      <c r="B2" s="69"/>
      <c r="C2" s="69"/>
      <c r="D2" s="69"/>
      <c r="E2" s="69"/>
      <c r="F2" s="69"/>
      <c r="G2" s="69"/>
      <c r="H2" s="69"/>
      <c r="I2" s="69"/>
      <c r="J2" s="7"/>
      <c r="K2" s="7"/>
    </row>
    <row r="3" spans="1:14" x14ac:dyDescent="0.25">
      <c r="B3" s="1"/>
      <c r="C3" s="69" t="s">
        <v>3</v>
      </c>
      <c r="D3" s="69"/>
      <c r="E3" s="7"/>
      <c r="F3" s="1"/>
      <c r="M3" s="68" t="s">
        <v>19</v>
      </c>
      <c r="N3" s="68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69"/>
      <c r="N4" s="69"/>
    </row>
    <row r="5" spans="1:14" ht="17.25" x14ac:dyDescent="0.25">
      <c r="B5" s="35">
        <v>6</v>
      </c>
      <c r="C5" s="56">
        <v>-1334.5636890000001</v>
      </c>
      <c r="D5" s="16">
        <f>C5*627.5095</f>
        <v>-837451.39320254559</v>
      </c>
      <c r="E5" s="43"/>
      <c r="F5" s="1" t="s">
        <v>51</v>
      </c>
      <c r="G5" s="22">
        <f>(D6-D5+$N$7)*$N$11</f>
        <v>3.972139754920446</v>
      </c>
      <c r="H5" s="4"/>
      <c r="I5" s="4"/>
      <c r="J5" s="4"/>
      <c r="K5" s="4"/>
      <c r="M5" s="8" t="s">
        <v>9</v>
      </c>
      <c r="N5" s="9">
        <v>1.9858779999999999E-3</v>
      </c>
    </row>
    <row r="6" spans="1:14" x14ac:dyDescent="0.25">
      <c r="B6" s="13" t="s">
        <v>50</v>
      </c>
      <c r="C6" s="55">
        <v>-1334.124323</v>
      </c>
      <c r="D6" s="16">
        <f>C6*627.5095</f>
        <v>-837175.6868635685</v>
      </c>
      <c r="F6" s="1"/>
      <c r="M6" s="8" t="s">
        <v>10</v>
      </c>
      <c r="N6" s="9">
        <v>298.14999999999998</v>
      </c>
    </row>
    <row r="7" spans="1:14" ht="17.25" x14ac:dyDescent="0.25">
      <c r="A7" s="2"/>
      <c r="B7" s="13" t="s">
        <v>52</v>
      </c>
      <c r="C7" s="17">
        <v>-1333.9357239999999</v>
      </c>
      <c r="D7" s="16">
        <f>C7*627.5095</f>
        <v>-837057.33919937792</v>
      </c>
      <c r="F7" s="1" t="s">
        <v>56</v>
      </c>
      <c r="G7" s="21"/>
      <c r="H7" s="22">
        <f>-(D6-D7)/$N$9-$N$14</f>
        <v>0.81348305428632361</v>
      </c>
      <c r="I7" s="22">
        <f>H7-$N$15</f>
        <v>0.61648305428632355</v>
      </c>
      <c r="J7" s="12"/>
      <c r="K7" s="12"/>
      <c r="M7" s="8" t="s">
        <v>11</v>
      </c>
      <c r="N7" s="9">
        <v>-270.29000000000002</v>
      </c>
    </row>
    <row r="8" spans="1:14" ht="17.25" x14ac:dyDescent="0.25">
      <c r="A8" s="2"/>
      <c r="B8" s="13" t="s">
        <v>53</v>
      </c>
      <c r="C8" s="18">
        <v>-1333.7233450000001</v>
      </c>
      <c r="D8" s="16">
        <f>C8*627.5095</f>
        <v>-836924.06935927761</v>
      </c>
      <c r="F8" s="1" t="s">
        <v>57</v>
      </c>
      <c r="G8" s="21"/>
      <c r="H8" s="22">
        <f>-(D7-D8)/$N$9-$N$14</f>
        <v>1.4605748359768072</v>
      </c>
      <c r="I8" s="22">
        <f>H8-$N$15</f>
        <v>1.2635748359768071</v>
      </c>
      <c r="J8" s="12"/>
      <c r="K8" s="12"/>
      <c r="M8" s="8" t="s">
        <v>12</v>
      </c>
      <c r="N8" s="9">
        <v>4.2809999999999997</v>
      </c>
    </row>
    <row r="9" spans="1:14" ht="17.25" x14ac:dyDescent="0.25">
      <c r="A9" s="2" t="s">
        <v>80</v>
      </c>
      <c r="B9" s="13" t="s">
        <v>64</v>
      </c>
      <c r="C9" s="19">
        <v>-1333.5125559999999</v>
      </c>
      <c r="D9" s="16">
        <f t="shared" ref="D9:D12" si="0">C9*627.5095</f>
        <v>-836791.79725928197</v>
      </c>
      <c r="F9" s="1" t="s">
        <v>82</v>
      </c>
      <c r="G9" s="22">
        <f>(D9-D7+$N$7)*$N$11</f>
        <v>-3.4820489602634748</v>
      </c>
      <c r="H9" s="21"/>
      <c r="I9" s="22"/>
      <c r="M9" s="8" t="s">
        <v>13</v>
      </c>
      <c r="N9" s="9">
        <v>23.060369999999999</v>
      </c>
    </row>
    <row r="10" spans="1:14" ht="17.25" x14ac:dyDescent="0.25">
      <c r="A10" s="2"/>
      <c r="B10" s="13" t="s">
        <v>65</v>
      </c>
      <c r="C10" s="19">
        <v>-1333.3159619999999</v>
      </c>
      <c r="D10" s="16">
        <f t="shared" si="0"/>
        <v>-836668.43265663891</v>
      </c>
      <c r="F10" s="1" t="s">
        <v>83</v>
      </c>
      <c r="G10" s="22">
        <f>(D10-D8+$N$7)*$N$11</f>
        <v>-10.74617841232959</v>
      </c>
      <c r="H10" s="21"/>
      <c r="I10" s="22"/>
      <c r="M10" s="8" t="s">
        <v>14</v>
      </c>
      <c r="N10" s="9">
        <v>-0.86699999999999999</v>
      </c>
    </row>
    <row r="11" spans="1:14" ht="17.25" x14ac:dyDescent="0.25">
      <c r="A11" s="2"/>
      <c r="B11" s="20" t="s">
        <v>55</v>
      </c>
      <c r="C11" s="19">
        <v>-1333.065437</v>
      </c>
      <c r="D11" s="16">
        <f t="shared" si="0"/>
        <v>-836511.22583915154</v>
      </c>
      <c r="F11" s="1" t="s">
        <v>69</v>
      </c>
      <c r="G11" s="21"/>
      <c r="H11" s="22">
        <f>-(D9-D10)/$N$9-$N$14</f>
        <v>1.0310397739960449</v>
      </c>
      <c r="I11" s="22">
        <f>H11-$N$15</f>
        <v>0.83403977399604479</v>
      </c>
      <c r="M11" s="8" t="s">
        <v>15</v>
      </c>
      <c r="N11" s="11">
        <f>1/(2.303*N5*N6)</f>
        <v>0.73336247449067871</v>
      </c>
    </row>
    <row r="12" spans="1:14" ht="17.25" x14ac:dyDescent="0.25">
      <c r="A12" s="2"/>
      <c r="B12" s="13" t="s">
        <v>54</v>
      </c>
      <c r="C12" s="19">
        <v>-1332.8990329999999</v>
      </c>
      <c r="D12" s="16">
        <f t="shared" si="0"/>
        <v>-836406.80574831343</v>
      </c>
      <c r="F12" s="1" t="s">
        <v>84</v>
      </c>
      <c r="G12" s="22">
        <f>(D11-D9+$N$7)*$N$11</f>
        <v>7.5400077081350325</v>
      </c>
      <c r="H12" s="21"/>
      <c r="I12" s="22"/>
      <c r="M12" s="8" t="s">
        <v>16</v>
      </c>
      <c r="N12" s="9">
        <v>1.89</v>
      </c>
    </row>
    <row r="13" spans="1:14" ht="17.25" x14ac:dyDescent="0.25">
      <c r="B13" s="1"/>
      <c r="F13" s="1" t="s">
        <v>85</v>
      </c>
      <c r="G13" s="22">
        <f>(D12-D10+$N$7)*$N$11</f>
        <v>-6.3531863471701628</v>
      </c>
      <c r="H13" s="21"/>
      <c r="I13" s="22"/>
      <c r="M13" s="8" t="s">
        <v>17</v>
      </c>
      <c r="N13" s="10">
        <f>N10/N9</f>
        <v>-3.7596968305365443E-2</v>
      </c>
    </row>
    <row r="14" spans="1:14" ht="17.25" x14ac:dyDescent="0.25">
      <c r="B14" s="1"/>
      <c r="F14" s="1" t="s">
        <v>58</v>
      </c>
      <c r="G14" s="21"/>
      <c r="H14" s="22">
        <f>-(D11-D12)/$N$9-$N$14</f>
        <v>0.20952165416698154</v>
      </c>
      <c r="I14" s="22">
        <f>H14-$N$15</f>
        <v>1.2521654166981533E-2</v>
      </c>
      <c r="M14" s="8" t="s">
        <v>18</v>
      </c>
      <c r="N14" s="11">
        <f>N8-N13</f>
        <v>4.3185969683053651</v>
      </c>
    </row>
    <row r="15" spans="1:14" ht="30" x14ac:dyDescent="0.25">
      <c r="B15" s="1"/>
      <c r="F15" s="1"/>
      <c r="G15" s="21"/>
      <c r="H15" s="21"/>
      <c r="I15" s="22"/>
      <c r="M15" s="8" t="s">
        <v>23</v>
      </c>
      <c r="N15" s="11">
        <v>0.19700000000000001</v>
      </c>
    </row>
    <row r="16" spans="1:14" ht="17.25" x14ac:dyDescent="0.25">
      <c r="B16" s="1"/>
      <c r="F16" s="1" t="s">
        <v>59</v>
      </c>
      <c r="H16" s="22">
        <f>-(D6-D9-$N$7)/$N$9-$N$14</f>
        <v>0.60758610189357487</v>
      </c>
      <c r="I16" s="22">
        <f>H16-$N$15</f>
        <v>0.41058610189357486</v>
      </c>
    </row>
    <row r="17" spans="1:14" ht="17.25" x14ac:dyDescent="0.25">
      <c r="B17" s="1"/>
      <c r="F17" s="1" t="s">
        <v>60</v>
      </c>
      <c r="H17" s="22">
        <f>-(D9-D12-$N$7)/$N$9-$N$14</f>
        <v>0.65536966659853757</v>
      </c>
      <c r="I17" s="22">
        <f>H17-$N$15</f>
        <v>0.45836966659853756</v>
      </c>
      <c r="M17" s="8"/>
      <c r="N17" s="11"/>
    </row>
    <row r="18" spans="1:14" ht="17.25" x14ac:dyDescent="0.25">
      <c r="B18" s="1"/>
      <c r="F18" s="1" t="s">
        <v>61</v>
      </c>
      <c r="H18" s="22">
        <f>-(D6-D12-(2*$N$7))/(2*$N$9)-$N$14</f>
        <v>0.63147788424605622</v>
      </c>
      <c r="I18" s="22">
        <f>H18-$N$15</f>
        <v>0.43447788424605621</v>
      </c>
      <c r="M18" s="8"/>
      <c r="N18" s="11"/>
    </row>
    <row r="19" spans="1:14" x14ac:dyDescent="0.25">
      <c r="B19" s="1"/>
      <c r="F19" s="1"/>
      <c r="G19" s="21"/>
      <c r="H19" s="21"/>
      <c r="I19" s="21"/>
    </row>
    <row r="20" spans="1:14" x14ac:dyDescent="0.25">
      <c r="B20" s="1"/>
      <c r="F20" s="1"/>
      <c r="G20" s="21"/>
      <c r="H20" s="21"/>
      <c r="I20" s="21"/>
    </row>
    <row r="21" spans="1:14" x14ac:dyDescent="0.25">
      <c r="A21" s="68" t="s">
        <v>1</v>
      </c>
      <c r="B21" s="68"/>
      <c r="C21" s="68"/>
      <c r="D21" s="68"/>
      <c r="E21" s="68"/>
      <c r="F21" s="68"/>
      <c r="G21" s="68"/>
      <c r="H21" s="68"/>
      <c r="I21" s="68"/>
    </row>
    <row r="22" spans="1:14" x14ac:dyDescent="0.25">
      <c r="A22" s="69"/>
      <c r="B22" s="69"/>
      <c r="C22" s="69"/>
      <c r="D22" s="69"/>
      <c r="E22" s="69"/>
      <c r="F22" s="69"/>
      <c r="G22" s="69"/>
      <c r="H22" s="69"/>
      <c r="I22" s="69"/>
    </row>
    <row r="23" spans="1:14" x14ac:dyDescent="0.25">
      <c r="B23" s="1"/>
      <c r="C23" s="69" t="s">
        <v>3</v>
      </c>
      <c r="D23" s="69"/>
      <c r="E23" s="7"/>
      <c r="F23" s="1"/>
    </row>
    <row r="24" spans="1:14" ht="18" x14ac:dyDescent="0.35">
      <c r="B24" s="3" t="s">
        <v>0</v>
      </c>
      <c r="C24" s="14" t="s">
        <v>4</v>
      </c>
      <c r="D24" s="14" t="s">
        <v>5</v>
      </c>
      <c r="E24" s="7"/>
      <c r="F24" s="3" t="s">
        <v>2</v>
      </c>
      <c r="G24" s="5" t="s">
        <v>6</v>
      </c>
      <c r="H24" s="6" t="s">
        <v>7</v>
      </c>
      <c r="I24" s="6" t="s">
        <v>8</v>
      </c>
    </row>
    <row r="25" spans="1:14" x14ac:dyDescent="0.25">
      <c r="B25" s="13" t="s">
        <v>50</v>
      </c>
      <c r="C25" s="55">
        <v>-1334.124323</v>
      </c>
      <c r="D25" s="16">
        <f>C25*627.5095</f>
        <v>-837175.6868635685</v>
      </c>
      <c r="F25" s="1"/>
    </row>
    <row r="26" spans="1:14" ht="17.25" x14ac:dyDescent="0.25">
      <c r="B26" s="13" t="s">
        <v>52</v>
      </c>
      <c r="C26" s="60">
        <v>-1333.9357239999999</v>
      </c>
      <c r="D26" s="16">
        <f>C26*627.5095</f>
        <v>-837057.33919937792</v>
      </c>
      <c r="F26" s="1" t="s">
        <v>56</v>
      </c>
      <c r="G26" s="21"/>
      <c r="H26" s="22">
        <f>-(D25-D26)/$N$9-$N$14</f>
        <v>0.81348305428632361</v>
      </c>
      <c r="I26" s="22">
        <f>H26-$N$15</f>
        <v>0.61648305428632355</v>
      </c>
    </row>
    <row r="27" spans="1:14" ht="17.25" x14ac:dyDescent="0.25">
      <c r="B27" s="13" t="s">
        <v>53</v>
      </c>
      <c r="C27" s="59">
        <v>-1333.7233450000001</v>
      </c>
      <c r="D27" s="16">
        <f>C27*627.5095</f>
        <v>-836924.06935927761</v>
      </c>
      <c r="F27" s="1" t="s">
        <v>88</v>
      </c>
      <c r="G27" s="21"/>
      <c r="H27" s="22">
        <f>-(D26-D27)/$N$9-$N$14</f>
        <v>1.4605748359768072</v>
      </c>
      <c r="I27" s="22">
        <f>H27-$N$15</f>
        <v>1.2635748359768071</v>
      </c>
    </row>
    <row r="28" spans="1:14" ht="17.25" x14ac:dyDescent="0.25">
      <c r="A28" s="2" t="s">
        <v>81</v>
      </c>
      <c r="B28" s="67" t="s">
        <v>86</v>
      </c>
      <c r="C28" s="58">
        <v>-1333.5072029999999</v>
      </c>
      <c r="D28" s="16">
        <f t="shared" ref="D28:D32" si="1">C28*627.5095</f>
        <v>-836788.43820092839</v>
      </c>
      <c r="F28" s="1" t="s">
        <v>89</v>
      </c>
      <c r="G28" s="22">
        <f>(D28-D26+$N$7)*$N$11</f>
        <v>-1.0186416141203367</v>
      </c>
      <c r="H28" s="21"/>
      <c r="I28" s="22"/>
    </row>
    <row r="29" spans="1:14" ht="17.25" x14ac:dyDescent="0.25">
      <c r="B29" s="67" t="s">
        <v>87</v>
      </c>
      <c r="C29" s="58">
        <v>-1333.3180689999999</v>
      </c>
      <c r="D29" s="16">
        <f t="shared" si="1"/>
        <v>-836669.75481915544</v>
      </c>
      <c r="F29" s="1" t="s">
        <v>90</v>
      </c>
      <c r="G29" s="22">
        <f>(D29-D27+$N$7)*$N$11</f>
        <v>-11.715802787131979</v>
      </c>
      <c r="H29" s="21"/>
      <c r="I29" s="22"/>
    </row>
    <row r="30" spans="1:14" ht="17.25" x14ac:dyDescent="0.25">
      <c r="B30" s="20" t="s">
        <v>55</v>
      </c>
      <c r="C30" s="58">
        <v>-1333.065437</v>
      </c>
      <c r="D30" s="16">
        <f t="shared" si="1"/>
        <v>-836511.22583915154</v>
      </c>
      <c r="F30" s="1" t="s">
        <v>91</v>
      </c>
      <c r="G30" s="21"/>
      <c r="H30" s="22">
        <f>-(D28-D29)/$N$9-$N$14</f>
        <v>0.82804125878940216</v>
      </c>
      <c r="I30" s="22">
        <f>H30-$N$15</f>
        <v>0.63104125878940209</v>
      </c>
    </row>
    <row r="31" spans="1:14" ht="17.25" x14ac:dyDescent="0.25">
      <c r="B31" s="13" t="s">
        <v>54</v>
      </c>
      <c r="C31" s="58">
        <v>-1332.8990329999999</v>
      </c>
      <c r="D31" s="16">
        <f t="shared" si="1"/>
        <v>-836406.80574831343</v>
      </c>
      <c r="F31" s="1" t="s">
        <v>92</v>
      </c>
      <c r="G31" s="22">
        <f>(D30-D28+$N$7)*$N$11</f>
        <v>5.0766003619918951</v>
      </c>
      <c r="H31" s="21"/>
      <c r="I31" s="22"/>
    </row>
    <row r="32" spans="1:14" ht="17.25" x14ac:dyDescent="0.25">
      <c r="B32" s="13" t="s">
        <v>76</v>
      </c>
      <c r="C32" s="61">
        <v>-1332.86886</v>
      </c>
      <c r="D32" s="16">
        <f t="shared" si="1"/>
        <v>-836387.87190417002</v>
      </c>
      <c r="F32" s="1" t="s">
        <v>93</v>
      </c>
      <c r="G32" s="22">
        <f>(D31-D29+$N$7)*$N$11</f>
        <v>-5.3835619723677732</v>
      </c>
      <c r="H32" s="21"/>
      <c r="I32" s="22"/>
    </row>
    <row r="33" spans="1:18" ht="17.25" x14ac:dyDescent="0.25">
      <c r="B33" s="1"/>
      <c r="F33" s="1" t="s">
        <v>58</v>
      </c>
      <c r="G33" s="21"/>
      <c r="H33" s="22">
        <f>-(D30-D31)/$N$9-$N$14</f>
        <v>0.20952165416698154</v>
      </c>
      <c r="I33" s="22">
        <f>H33-$N$15</f>
        <v>1.2521654166981533E-2</v>
      </c>
    </row>
    <row r="34" spans="1:18" ht="17.25" x14ac:dyDescent="0.25">
      <c r="B34" s="1"/>
      <c r="F34" s="1" t="s">
        <v>94</v>
      </c>
      <c r="G34" s="22">
        <f>(D32-D29+$N$7)*$N$11</f>
        <v>8.5018088202630189</v>
      </c>
      <c r="I34" s="22"/>
    </row>
    <row r="35" spans="1:18" ht="17.25" x14ac:dyDescent="0.25">
      <c r="B35" s="1"/>
      <c r="F35" s="1" t="s">
        <v>59</v>
      </c>
      <c r="H35" s="22">
        <f>-(D25-D28-$N$7)/$N$9-$N$14</f>
        <v>0.75324978177313628</v>
      </c>
      <c r="I35" s="22">
        <f>H35-$N$15</f>
        <v>0.55624978177313622</v>
      </c>
    </row>
    <row r="36" spans="1:18" ht="17.25" x14ac:dyDescent="0.25">
      <c r="B36" s="1"/>
      <c r="F36" s="1" t="s">
        <v>60</v>
      </c>
      <c r="H36" s="22">
        <f>-(D28-D31-$N$7)/$N$9-$N$14</f>
        <v>0.50970598671897527</v>
      </c>
      <c r="I36" s="22">
        <f>H36-$N$15</f>
        <v>0.31270598671897526</v>
      </c>
    </row>
    <row r="37" spans="1:18" ht="17.25" x14ac:dyDescent="0.25">
      <c r="B37" s="1"/>
      <c r="F37" s="1" t="s">
        <v>61</v>
      </c>
      <c r="H37" s="22">
        <f>-(D25-D31-(2*$N$7))/(2*$N$9)-$N$14</f>
        <v>0.63147788424605622</v>
      </c>
      <c r="I37" s="22">
        <f>H37-$N$15</f>
        <v>0.43447788424605621</v>
      </c>
    </row>
    <row r="38" spans="1:18" s="62" customFormat="1" ht="17.25" x14ac:dyDescent="0.25">
      <c r="B38" s="63"/>
      <c r="F38" s="63" t="s">
        <v>79</v>
      </c>
      <c r="H38" s="22">
        <f>-($D$28-D32-$N$7)/$N$9-$N$14</f>
        <v>1.3307615093930849</v>
      </c>
      <c r="I38" s="22">
        <f>H38-$N$15</f>
        <v>1.1337615093930848</v>
      </c>
    </row>
    <row r="39" spans="1:18" ht="17.25" x14ac:dyDescent="0.25">
      <c r="B39" s="1"/>
      <c r="F39" s="1" t="s">
        <v>77</v>
      </c>
      <c r="H39" s="22">
        <f>-($D$25-D32-(2*$N$7))/(2*$N$9)-$N$14</f>
        <v>1.042005645583111</v>
      </c>
      <c r="I39" s="22">
        <f>H39-$N$15</f>
        <v>0.84500564558311098</v>
      </c>
    </row>
    <row r="40" spans="1:18" x14ac:dyDescent="0.25">
      <c r="B40" s="1"/>
      <c r="F40" s="1"/>
      <c r="G40" s="30"/>
    </row>
    <row r="41" spans="1:18" x14ac:dyDescent="0.25">
      <c r="B41" s="1"/>
      <c r="F41" s="1"/>
      <c r="G41" s="30"/>
    </row>
    <row r="42" spans="1:18" x14ac:dyDescent="0.25">
      <c r="B42" s="1"/>
      <c r="F42" s="1"/>
      <c r="G42" s="46"/>
    </row>
    <row r="43" spans="1:18" x14ac:dyDescent="0.25">
      <c r="B43" s="1"/>
      <c r="F43" s="1"/>
      <c r="G43" s="46"/>
    </row>
    <row r="44" spans="1:18" x14ac:dyDescent="0.25">
      <c r="B44" s="1"/>
      <c r="F44" s="1"/>
    </row>
    <row r="45" spans="1:18" x14ac:dyDescent="0.25">
      <c r="B45" s="1"/>
      <c r="F45" s="1"/>
    </row>
    <row r="46" spans="1:18" x14ac:dyDescent="0.25">
      <c r="B46" s="1"/>
      <c r="F46" s="1"/>
    </row>
    <row r="47" spans="1:18" x14ac:dyDescent="0.25">
      <c r="A47" s="47"/>
      <c r="B47" s="34"/>
      <c r="C47" s="47"/>
      <c r="D47" s="47"/>
      <c r="E47" s="47"/>
      <c r="F47" s="34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1:18" x14ac:dyDescent="0.25">
      <c r="A48" s="47"/>
      <c r="B48" s="34"/>
      <c r="C48" s="47"/>
      <c r="D48" s="47"/>
      <c r="E48" s="47"/>
      <c r="F48" s="34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8" x14ac:dyDescent="0.25">
      <c r="A49" s="47"/>
      <c r="B49" s="34"/>
      <c r="C49" s="47"/>
      <c r="D49" s="47"/>
      <c r="E49" s="47"/>
      <c r="F49" s="34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8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47"/>
      <c r="K50" s="47"/>
      <c r="L50" s="47"/>
      <c r="M50" s="47"/>
      <c r="N50" s="47"/>
      <c r="O50" s="47"/>
      <c r="P50" s="47"/>
      <c r="Q50" s="47"/>
      <c r="R50" s="47"/>
    </row>
    <row r="51" spans="1:18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47"/>
      <c r="K51" s="47"/>
      <c r="L51" s="47"/>
      <c r="M51" s="47"/>
      <c r="N51" s="47"/>
      <c r="O51" s="47"/>
      <c r="P51" s="47"/>
      <c r="Q51" s="47"/>
      <c r="R51" s="47"/>
    </row>
    <row r="52" spans="1:18" x14ac:dyDescent="0.25">
      <c r="A52" s="47"/>
      <c r="B52" s="34"/>
      <c r="C52" s="70"/>
      <c r="D52" s="70"/>
      <c r="E52" s="34"/>
      <c r="F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1:18" x14ac:dyDescent="0.25">
      <c r="A53" s="47"/>
      <c r="B53" s="34"/>
      <c r="C53" s="34"/>
      <c r="D53" s="34"/>
      <c r="E53" s="34"/>
      <c r="F53" s="34"/>
      <c r="G53" s="34"/>
      <c r="H53" s="4"/>
      <c r="I53" s="4"/>
      <c r="J53" s="47"/>
      <c r="K53" s="47"/>
      <c r="L53" s="47"/>
      <c r="M53" s="47"/>
      <c r="N53" s="47"/>
      <c r="O53" s="47"/>
      <c r="P53" s="47"/>
      <c r="Q53" s="47"/>
      <c r="R53" s="47"/>
    </row>
    <row r="54" spans="1:18" x14ac:dyDescent="0.25">
      <c r="A54" s="47"/>
      <c r="B54" s="48"/>
      <c r="C54" s="36"/>
      <c r="D54" s="49"/>
      <c r="E54" s="47"/>
      <c r="F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1:18" x14ac:dyDescent="0.25">
      <c r="A55" s="50"/>
      <c r="B55" s="48"/>
      <c r="C55" s="51"/>
      <c r="D55" s="49"/>
      <c r="E55" s="47"/>
      <c r="F55" s="34"/>
      <c r="G55" s="52"/>
      <c r="H55" s="22"/>
      <c r="I55" s="22"/>
      <c r="J55" s="47"/>
      <c r="K55" s="47"/>
      <c r="L55" s="47"/>
      <c r="M55" s="47"/>
      <c r="N55" s="47"/>
      <c r="O55" s="47"/>
      <c r="P55" s="47"/>
      <c r="Q55" s="47"/>
      <c r="R55" s="47"/>
    </row>
    <row r="56" spans="1:18" x14ac:dyDescent="0.25">
      <c r="A56" s="50"/>
      <c r="B56" s="48"/>
      <c r="C56" s="51"/>
      <c r="D56" s="49"/>
      <c r="E56" s="47"/>
      <c r="F56" s="34"/>
      <c r="G56" s="52"/>
      <c r="H56" s="22"/>
      <c r="I56" s="22"/>
      <c r="J56" s="47"/>
      <c r="K56" s="47"/>
      <c r="L56" s="47"/>
      <c r="M56" s="47"/>
      <c r="N56" s="47"/>
      <c r="O56" s="47"/>
      <c r="P56" s="47"/>
      <c r="Q56" s="47"/>
      <c r="R56" s="47"/>
    </row>
    <row r="57" spans="1:18" x14ac:dyDescent="0.25">
      <c r="A57" s="50"/>
      <c r="B57" s="48"/>
      <c r="C57" s="51"/>
      <c r="D57" s="49"/>
      <c r="E57" s="47"/>
      <c r="F57" s="34"/>
      <c r="G57" s="22"/>
      <c r="H57" s="52"/>
      <c r="I57" s="22"/>
      <c r="J57" s="47"/>
      <c r="K57" s="47"/>
      <c r="L57" s="47"/>
      <c r="M57" s="47"/>
      <c r="N57" s="47"/>
      <c r="O57" s="47"/>
      <c r="P57" s="47"/>
      <c r="Q57" s="47"/>
      <c r="R57" s="47"/>
    </row>
    <row r="58" spans="1:18" x14ac:dyDescent="0.25">
      <c r="A58" s="50"/>
      <c r="B58" s="48"/>
      <c r="C58" s="51"/>
      <c r="D58" s="49"/>
      <c r="E58" s="47"/>
      <c r="F58" s="34"/>
      <c r="G58" s="22"/>
      <c r="H58" s="52"/>
      <c r="I58" s="22"/>
      <c r="J58" s="47"/>
      <c r="K58" s="47"/>
      <c r="L58" s="47"/>
      <c r="M58" s="47"/>
      <c r="N58" s="47"/>
      <c r="O58" s="47"/>
      <c r="P58" s="47"/>
      <c r="Q58" s="47"/>
      <c r="R58" s="47"/>
    </row>
    <row r="59" spans="1:18" x14ac:dyDescent="0.25">
      <c r="A59" s="50"/>
      <c r="B59" s="41"/>
      <c r="C59" s="51"/>
      <c r="D59" s="49"/>
      <c r="E59" s="47"/>
      <c r="F59" s="34"/>
      <c r="G59" s="52"/>
      <c r="H59" s="22"/>
      <c r="I59" s="22"/>
      <c r="J59" s="47"/>
      <c r="K59" s="47"/>
      <c r="L59" s="47"/>
      <c r="M59" s="47"/>
      <c r="N59" s="47"/>
      <c r="O59" s="47"/>
      <c r="P59" s="47"/>
      <c r="Q59" s="47"/>
      <c r="R59" s="47"/>
    </row>
    <row r="60" spans="1:18" x14ac:dyDescent="0.25">
      <c r="A60" s="50"/>
      <c r="B60" s="48"/>
      <c r="C60" s="51"/>
      <c r="D60" s="49"/>
      <c r="E60" s="47"/>
      <c r="F60" s="34"/>
      <c r="G60" s="22"/>
      <c r="H60" s="52"/>
      <c r="I60" s="22"/>
      <c r="J60" s="47"/>
      <c r="K60" s="47"/>
      <c r="L60" s="47"/>
      <c r="M60" s="47"/>
      <c r="N60" s="47"/>
      <c r="O60" s="47"/>
      <c r="P60" s="47"/>
      <c r="Q60" s="47"/>
      <c r="R60" s="47"/>
    </row>
    <row r="61" spans="1:18" x14ac:dyDescent="0.25">
      <c r="A61" s="47"/>
      <c r="B61" s="34"/>
      <c r="C61" s="47"/>
      <c r="D61" s="47"/>
      <c r="E61" s="47"/>
      <c r="F61" s="34"/>
      <c r="G61" s="22"/>
      <c r="H61" s="52"/>
      <c r="I61" s="22"/>
      <c r="J61" s="47"/>
      <c r="K61" s="47"/>
      <c r="L61" s="47"/>
      <c r="M61" s="47"/>
      <c r="N61" s="47"/>
      <c r="O61" s="47"/>
      <c r="P61" s="47"/>
      <c r="Q61" s="47"/>
      <c r="R61" s="47"/>
    </row>
    <row r="62" spans="1:18" x14ac:dyDescent="0.25">
      <c r="A62" s="47"/>
      <c r="B62" s="34"/>
      <c r="C62" s="47"/>
      <c r="D62" s="47"/>
      <c r="E62" s="47"/>
      <c r="F62" s="34"/>
      <c r="G62" s="52"/>
      <c r="H62" s="22"/>
      <c r="I62" s="22"/>
      <c r="J62" s="47"/>
      <c r="K62" s="47"/>
      <c r="L62" s="47"/>
      <c r="M62" s="47"/>
      <c r="N62" s="47"/>
      <c r="O62" s="47"/>
      <c r="P62" s="47"/>
      <c r="Q62" s="47"/>
      <c r="R62" s="47"/>
    </row>
    <row r="63" spans="1:18" x14ac:dyDescent="0.25">
      <c r="A63" s="47"/>
      <c r="B63" s="34"/>
      <c r="C63" s="47"/>
      <c r="D63" s="47"/>
      <c r="E63" s="47"/>
      <c r="F63" s="34"/>
      <c r="G63" s="52"/>
      <c r="H63" s="52"/>
      <c r="I63" s="22"/>
      <c r="J63" s="47"/>
      <c r="K63" s="47"/>
      <c r="L63" s="47"/>
      <c r="M63" s="47"/>
      <c r="N63" s="47"/>
      <c r="O63" s="47"/>
      <c r="P63" s="47"/>
      <c r="Q63" s="47"/>
      <c r="R63" s="47"/>
    </row>
    <row r="64" spans="1:18" x14ac:dyDescent="0.25">
      <c r="A64" s="47"/>
      <c r="B64" s="34"/>
      <c r="C64" s="47"/>
      <c r="D64" s="47"/>
      <c r="E64" s="47"/>
      <c r="F64" s="34"/>
      <c r="G64" s="47"/>
      <c r="H64" s="22"/>
      <c r="I64" s="22"/>
      <c r="J64" s="47"/>
      <c r="K64" s="47"/>
      <c r="L64" s="47"/>
      <c r="M64" s="47"/>
      <c r="N64" s="47"/>
      <c r="O64" s="47"/>
      <c r="P64" s="47"/>
      <c r="Q64" s="47"/>
      <c r="R64" s="47"/>
    </row>
    <row r="65" spans="1:18" x14ac:dyDescent="0.25">
      <c r="A65" s="47"/>
      <c r="B65" s="34"/>
      <c r="C65" s="47"/>
      <c r="D65" s="47"/>
      <c r="E65" s="47"/>
      <c r="F65" s="34"/>
      <c r="G65" s="47"/>
      <c r="H65" s="22"/>
      <c r="I65" s="22"/>
      <c r="J65" s="47"/>
      <c r="K65" s="47"/>
      <c r="L65" s="47"/>
      <c r="M65" s="47"/>
      <c r="N65" s="47"/>
      <c r="O65" s="47"/>
      <c r="P65" s="47"/>
      <c r="Q65" s="47"/>
      <c r="R65" s="47"/>
    </row>
    <row r="66" spans="1:18" x14ac:dyDescent="0.25">
      <c r="A66" s="47"/>
      <c r="B66" s="34"/>
      <c r="C66" s="47"/>
      <c r="D66" s="47"/>
      <c r="E66" s="47"/>
      <c r="F66" s="34"/>
      <c r="G66" s="47"/>
      <c r="H66" s="22"/>
      <c r="I66" s="22"/>
      <c r="J66" s="47"/>
      <c r="K66" s="47"/>
      <c r="L66" s="47"/>
      <c r="M66" s="47"/>
      <c r="N66" s="47"/>
      <c r="O66" s="47"/>
      <c r="P66" s="47"/>
      <c r="Q66" s="47"/>
      <c r="R66" s="47"/>
    </row>
    <row r="67" spans="1:18" x14ac:dyDescent="0.25">
      <c r="A67" s="47"/>
      <c r="B67" s="34"/>
      <c r="C67" s="47"/>
      <c r="D67" s="47"/>
      <c r="E67" s="47"/>
      <c r="F67" s="34"/>
      <c r="G67" s="52"/>
      <c r="H67" s="52"/>
      <c r="I67" s="52"/>
      <c r="J67" s="47"/>
      <c r="K67" s="47"/>
      <c r="L67" s="47"/>
      <c r="M67" s="47"/>
      <c r="N67" s="47"/>
      <c r="O67" s="47"/>
      <c r="P67" s="47"/>
      <c r="Q67" s="47"/>
      <c r="R67" s="47"/>
    </row>
    <row r="68" spans="1:18" x14ac:dyDescent="0.25">
      <c r="A68" s="47"/>
      <c r="B68" s="34"/>
      <c r="C68" s="47"/>
      <c r="D68" s="47"/>
      <c r="E68" s="47"/>
      <c r="F68" s="34"/>
      <c r="G68" s="52"/>
      <c r="H68" s="52"/>
      <c r="I68" s="52"/>
      <c r="J68" s="47"/>
      <c r="K68" s="47"/>
      <c r="L68" s="47"/>
      <c r="M68" s="47"/>
      <c r="N68" s="47"/>
      <c r="O68" s="47"/>
      <c r="P68" s="47"/>
      <c r="Q68" s="47"/>
      <c r="R68" s="47"/>
    </row>
    <row r="69" spans="1:18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47"/>
      <c r="K69" s="47"/>
      <c r="L69" s="47"/>
      <c r="M69" s="47"/>
      <c r="N69" s="47"/>
      <c r="O69" s="47"/>
      <c r="P69" s="47"/>
      <c r="Q69" s="47"/>
      <c r="R69" s="47"/>
    </row>
    <row r="70" spans="1:18" x14ac:dyDescent="0.25">
      <c r="A70" s="70"/>
      <c r="B70" s="70"/>
      <c r="C70" s="70"/>
      <c r="D70" s="70"/>
      <c r="E70" s="70"/>
      <c r="F70" s="70"/>
      <c r="G70" s="70"/>
      <c r="H70" s="70"/>
      <c r="I70" s="70"/>
      <c r="J70" s="47"/>
      <c r="K70" s="47"/>
      <c r="L70" s="47"/>
      <c r="M70" s="47"/>
      <c r="N70" s="47"/>
      <c r="O70" s="47"/>
      <c r="P70" s="47"/>
      <c r="Q70" s="47"/>
      <c r="R70" s="47"/>
    </row>
    <row r="71" spans="1:18" x14ac:dyDescent="0.25">
      <c r="A71" s="47"/>
      <c r="B71" s="34"/>
      <c r="C71" s="70"/>
      <c r="D71" s="70"/>
      <c r="E71" s="34"/>
      <c r="F71" s="34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</row>
    <row r="72" spans="1:18" x14ac:dyDescent="0.25">
      <c r="A72" s="47"/>
      <c r="B72" s="34"/>
      <c r="C72" s="34"/>
      <c r="D72" s="34"/>
      <c r="E72" s="34"/>
      <c r="F72" s="34"/>
      <c r="G72" s="34"/>
      <c r="H72" s="4"/>
      <c r="I72" s="4"/>
      <c r="J72" s="47"/>
      <c r="K72" s="47"/>
      <c r="L72" s="47"/>
      <c r="M72" s="47"/>
      <c r="N72" s="47"/>
      <c r="O72" s="47"/>
      <c r="P72" s="47"/>
      <c r="Q72" s="47"/>
      <c r="R72" s="47"/>
    </row>
    <row r="73" spans="1:18" x14ac:dyDescent="0.25">
      <c r="A73" s="47"/>
      <c r="B73" s="48"/>
      <c r="C73" s="36"/>
      <c r="D73" s="49"/>
      <c r="E73" s="47"/>
      <c r="F73" s="34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</row>
    <row r="74" spans="1:18" x14ac:dyDescent="0.25">
      <c r="A74" s="47"/>
      <c r="B74" s="48"/>
      <c r="C74" s="24"/>
      <c r="D74" s="49"/>
      <c r="E74" s="47"/>
      <c r="F74" s="34"/>
      <c r="G74" s="52"/>
      <c r="H74" s="22"/>
      <c r="I74" s="22"/>
      <c r="J74" s="47"/>
      <c r="K74" s="47"/>
      <c r="L74" s="47"/>
      <c r="M74" s="47"/>
      <c r="N74" s="47"/>
      <c r="O74" s="47"/>
      <c r="P74" s="47"/>
      <c r="Q74" s="47"/>
      <c r="R74" s="47"/>
    </row>
    <row r="75" spans="1:18" x14ac:dyDescent="0.25">
      <c r="A75" s="47"/>
      <c r="B75" s="48"/>
      <c r="C75" s="24"/>
      <c r="D75" s="49"/>
      <c r="E75" s="47"/>
      <c r="F75" s="34"/>
      <c r="G75" s="52"/>
      <c r="H75" s="22"/>
      <c r="I75" s="22"/>
      <c r="J75" s="47"/>
      <c r="K75" s="47"/>
      <c r="L75" s="47"/>
      <c r="M75" s="47"/>
      <c r="N75" s="47"/>
      <c r="O75" s="47"/>
      <c r="P75" s="47"/>
      <c r="Q75" s="47"/>
      <c r="R75" s="47"/>
    </row>
    <row r="76" spans="1:18" x14ac:dyDescent="0.25">
      <c r="A76" s="50"/>
      <c r="B76" s="48"/>
      <c r="C76" s="24"/>
      <c r="D76" s="49"/>
      <c r="E76" s="47"/>
      <c r="F76" s="34"/>
      <c r="G76" s="22"/>
      <c r="H76" s="52"/>
      <c r="I76" s="22"/>
      <c r="J76" s="47"/>
      <c r="K76" s="47"/>
      <c r="L76" s="47"/>
      <c r="M76" s="47"/>
      <c r="N76" s="47"/>
      <c r="O76" s="47"/>
      <c r="P76" s="47"/>
      <c r="Q76" s="47"/>
      <c r="R76" s="47"/>
    </row>
    <row r="77" spans="1:18" x14ac:dyDescent="0.25">
      <c r="A77" s="47"/>
      <c r="B77" s="48"/>
      <c r="C77" s="24"/>
      <c r="D77" s="49"/>
      <c r="E77" s="47"/>
      <c r="F77" s="34"/>
      <c r="G77" s="22"/>
      <c r="H77" s="52"/>
      <c r="I77" s="22"/>
      <c r="J77" s="47"/>
      <c r="K77" s="47"/>
      <c r="L77" s="47"/>
      <c r="M77" s="47"/>
      <c r="N77" s="47"/>
      <c r="O77" s="47"/>
      <c r="P77" s="47"/>
      <c r="Q77" s="47"/>
      <c r="R77" s="47"/>
    </row>
    <row r="78" spans="1:18" x14ac:dyDescent="0.25">
      <c r="A78" s="47"/>
      <c r="B78" s="41"/>
      <c r="C78" s="24"/>
      <c r="D78" s="49"/>
      <c r="E78" s="47"/>
      <c r="F78" s="34"/>
      <c r="G78" s="52"/>
      <c r="H78" s="22"/>
      <c r="I78" s="22"/>
      <c r="J78" s="47"/>
      <c r="K78" s="47"/>
      <c r="L78" s="47"/>
      <c r="M78" s="47"/>
      <c r="N78" s="47"/>
      <c r="O78" s="47"/>
      <c r="P78" s="47"/>
      <c r="Q78" s="47"/>
      <c r="R78" s="47"/>
    </row>
    <row r="79" spans="1:18" x14ac:dyDescent="0.25">
      <c r="A79" s="47"/>
      <c r="B79" s="48"/>
      <c r="C79" s="24"/>
      <c r="D79" s="49"/>
      <c r="E79" s="47"/>
      <c r="F79" s="34"/>
      <c r="G79" s="22"/>
      <c r="H79" s="52"/>
      <c r="I79" s="22"/>
      <c r="J79" s="47"/>
      <c r="K79" s="47"/>
      <c r="L79" s="47"/>
      <c r="M79" s="47"/>
      <c r="N79" s="47"/>
      <c r="O79" s="47"/>
      <c r="P79" s="47"/>
      <c r="Q79" s="47"/>
      <c r="R79" s="47"/>
    </row>
    <row r="80" spans="1:18" x14ac:dyDescent="0.25">
      <c r="A80" s="47"/>
      <c r="B80" s="34"/>
      <c r="C80" s="47"/>
      <c r="D80" s="47"/>
      <c r="E80" s="47"/>
      <c r="F80" s="34"/>
      <c r="G80" s="22"/>
      <c r="H80" s="52"/>
      <c r="I80" s="22"/>
      <c r="J80" s="47"/>
      <c r="K80" s="47"/>
      <c r="L80" s="47"/>
      <c r="M80" s="47"/>
      <c r="N80" s="47"/>
      <c r="O80" s="47"/>
      <c r="P80" s="47"/>
      <c r="Q80" s="47"/>
      <c r="R80" s="47"/>
    </row>
    <row r="81" spans="1:18" x14ac:dyDescent="0.25">
      <c r="A81" s="47"/>
      <c r="B81" s="34"/>
      <c r="C81" s="47"/>
      <c r="D81" s="47"/>
      <c r="E81" s="47"/>
      <c r="F81" s="34"/>
      <c r="G81" s="52"/>
      <c r="H81" s="22"/>
      <c r="I81" s="22"/>
      <c r="J81" s="47"/>
      <c r="K81" s="47"/>
      <c r="L81" s="47"/>
      <c r="M81" s="47"/>
      <c r="N81" s="47"/>
      <c r="O81" s="47"/>
      <c r="P81" s="47"/>
      <c r="Q81" s="47"/>
      <c r="R81" s="47"/>
    </row>
    <row r="82" spans="1:18" x14ac:dyDescent="0.25">
      <c r="A82" s="47"/>
      <c r="B82" s="34"/>
      <c r="C82" s="47"/>
      <c r="D82" s="47"/>
      <c r="E82" s="47"/>
      <c r="F82" s="34"/>
      <c r="G82" s="47"/>
      <c r="H82" s="47"/>
      <c r="I82" s="22"/>
      <c r="J82" s="47"/>
      <c r="K82" s="47"/>
      <c r="L82" s="47"/>
      <c r="M82" s="47"/>
      <c r="N82" s="47"/>
      <c r="O82" s="47"/>
      <c r="P82" s="47"/>
      <c r="Q82" s="47"/>
      <c r="R82" s="47"/>
    </row>
    <row r="83" spans="1:18" x14ac:dyDescent="0.25">
      <c r="A83" s="47"/>
      <c r="B83" s="34"/>
      <c r="C83" s="47"/>
      <c r="D83" s="47"/>
      <c r="E83" s="47"/>
      <c r="F83" s="34"/>
      <c r="G83" s="47"/>
      <c r="H83" s="22"/>
      <c r="I83" s="22"/>
      <c r="J83" s="47"/>
      <c r="K83" s="47"/>
      <c r="L83" s="47"/>
      <c r="M83" s="47"/>
      <c r="N83" s="47"/>
      <c r="O83" s="47"/>
      <c r="P83" s="47"/>
      <c r="Q83" s="47"/>
      <c r="R83" s="47"/>
    </row>
    <row r="84" spans="1:18" x14ac:dyDescent="0.25">
      <c r="A84" s="47"/>
      <c r="B84" s="34"/>
      <c r="C84" s="47"/>
      <c r="D84" s="47"/>
      <c r="E84" s="47"/>
      <c r="F84" s="34"/>
      <c r="G84" s="47"/>
      <c r="H84" s="22"/>
      <c r="I84" s="22"/>
      <c r="J84" s="47"/>
      <c r="K84" s="47"/>
      <c r="L84" s="47"/>
      <c r="M84" s="47"/>
      <c r="N84" s="47"/>
      <c r="O84" s="47"/>
      <c r="P84" s="47"/>
      <c r="Q84" s="47"/>
      <c r="R84" s="47"/>
    </row>
    <row r="85" spans="1:18" x14ac:dyDescent="0.25">
      <c r="A85" s="47"/>
      <c r="B85" s="34"/>
      <c r="C85" s="47"/>
      <c r="D85" s="47"/>
      <c r="E85" s="47"/>
      <c r="F85" s="34"/>
      <c r="G85" s="47"/>
      <c r="H85" s="22"/>
      <c r="I85" s="22"/>
      <c r="J85" s="47"/>
      <c r="K85" s="47"/>
      <c r="L85" s="47"/>
      <c r="M85" s="47"/>
      <c r="N85" s="47"/>
      <c r="O85" s="47"/>
      <c r="P85" s="47"/>
      <c r="Q85" s="47"/>
      <c r="R85" s="47"/>
    </row>
    <row r="86" spans="1:18" x14ac:dyDescent="0.25">
      <c r="A86" s="47"/>
      <c r="B86" s="34"/>
      <c r="C86" s="47"/>
      <c r="D86" s="47"/>
      <c r="E86" s="47"/>
      <c r="F86" s="34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</row>
    <row r="87" spans="1:18" x14ac:dyDescent="0.25">
      <c r="A87" s="47"/>
      <c r="B87" s="34"/>
      <c r="C87" s="47"/>
      <c r="D87" s="47"/>
      <c r="E87" s="47"/>
      <c r="F87" s="34"/>
      <c r="G87" s="53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</row>
    <row r="88" spans="1:18" x14ac:dyDescent="0.25">
      <c r="A88" s="47"/>
      <c r="B88" s="34"/>
      <c r="C88" s="47"/>
      <c r="D88" s="47"/>
      <c r="E88" s="47"/>
      <c r="F88" s="34"/>
      <c r="G88" s="54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</row>
    <row r="89" spans="1:18" x14ac:dyDescent="0.25">
      <c r="A89" s="47"/>
      <c r="B89" s="34"/>
      <c r="C89" s="47"/>
      <c r="D89" s="47"/>
      <c r="E89" s="47"/>
      <c r="F89" s="34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</row>
    <row r="90" spans="1:18" x14ac:dyDescent="0.25">
      <c r="A90" s="47"/>
      <c r="B90" s="34"/>
      <c r="C90" s="47"/>
      <c r="D90" s="47"/>
      <c r="E90" s="47"/>
      <c r="F90" s="34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  <row r="91" spans="1:18" x14ac:dyDescent="0.25">
      <c r="A91" s="47"/>
      <c r="B91" s="34"/>
      <c r="C91" s="47"/>
      <c r="D91" s="47"/>
      <c r="E91" s="47"/>
      <c r="F91" s="34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</row>
    <row r="92" spans="1:18" x14ac:dyDescent="0.25">
      <c r="A92" s="47"/>
      <c r="B92" s="34"/>
      <c r="C92" s="47"/>
      <c r="D92" s="47"/>
      <c r="E92" s="47"/>
      <c r="F92" s="34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</row>
    <row r="93" spans="1:18" x14ac:dyDescent="0.25">
      <c r="A93" s="47"/>
      <c r="B93" s="34"/>
      <c r="C93" s="47"/>
      <c r="D93" s="47"/>
      <c r="E93" s="47"/>
      <c r="F93" s="34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</row>
    <row r="94" spans="1:18" x14ac:dyDescent="0.25">
      <c r="A94" s="47"/>
      <c r="B94" s="34"/>
      <c r="C94" s="47"/>
      <c r="D94" s="47"/>
      <c r="E94" s="47"/>
      <c r="F94" s="34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1:18" x14ac:dyDescent="0.25">
      <c r="A95" s="47"/>
      <c r="B95" s="34"/>
      <c r="C95" s="47"/>
      <c r="D95" s="47"/>
      <c r="E95" s="47"/>
      <c r="F95" s="34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</row>
    <row r="96" spans="1:18" x14ac:dyDescent="0.25">
      <c r="A96" s="47"/>
      <c r="B96" s="34"/>
      <c r="C96" s="47"/>
      <c r="D96" s="47"/>
      <c r="E96" s="47"/>
      <c r="F96" s="34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</row>
    <row r="97" spans="1:18" x14ac:dyDescent="0.25">
      <c r="A97" s="47"/>
      <c r="B97" s="34"/>
      <c r="C97" s="47"/>
      <c r="D97" s="47"/>
      <c r="E97" s="47"/>
      <c r="F97" s="34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</row>
    <row r="98" spans="1:18" x14ac:dyDescent="0.25">
      <c r="A98" s="47"/>
      <c r="B98" s="34"/>
      <c r="C98" s="47"/>
      <c r="D98" s="47"/>
      <c r="E98" s="47"/>
      <c r="F98" s="34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</row>
    <row r="99" spans="1:18" x14ac:dyDescent="0.25">
      <c r="A99" s="47"/>
      <c r="B99" s="34"/>
      <c r="C99" s="47"/>
      <c r="D99" s="47"/>
      <c r="E99" s="47"/>
      <c r="F99" s="34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</row>
    <row r="100" spans="1:18" x14ac:dyDescent="0.25">
      <c r="A100" s="47"/>
      <c r="B100" s="34"/>
      <c r="C100" s="47"/>
      <c r="D100" s="47"/>
      <c r="E100" s="47"/>
      <c r="F100" s="34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</row>
    <row r="101" spans="1:18" x14ac:dyDescent="0.25">
      <c r="A101" s="47"/>
      <c r="B101" s="34"/>
      <c r="C101" s="47"/>
      <c r="D101" s="47"/>
      <c r="E101" s="47"/>
      <c r="F101" s="34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</row>
    <row r="102" spans="1:18" x14ac:dyDescent="0.25">
      <c r="A102" s="47"/>
      <c r="B102" s="34"/>
      <c r="C102" s="47"/>
      <c r="D102" s="47"/>
      <c r="E102" s="47"/>
      <c r="F102" s="34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</row>
    <row r="103" spans="1:18" x14ac:dyDescent="0.25">
      <c r="A103" s="47"/>
      <c r="B103" s="34"/>
      <c r="C103" s="47"/>
      <c r="D103" s="47"/>
      <c r="E103" s="47"/>
      <c r="F103" s="34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</row>
    <row r="104" spans="1:18" x14ac:dyDescent="0.25">
      <c r="A104" s="47"/>
      <c r="B104" s="34"/>
      <c r="C104" s="47"/>
      <c r="D104" s="47"/>
      <c r="E104" s="47"/>
      <c r="F104" s="34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</row>
    <row r="105" spans="1:18" x14ac:dyDescent="0.25">
      <c r="A105" s="47"/>
      <c r="B105" s="34"/>
      <c r="C105" s="47"/>
      <c r="D105" s="47"/>
      <c r="E105" s="47"/>
      <c r="F105" s="34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</row>
    <row r="106" spans="1:18" x14ac:dyDescent="0.25">
      <c r="A106" s="47"/>
      <c r="B106" s="34"/>
      <c r="C106" s="47"/>
      <c r="D106" s="47"/>
      <c r="E106" s="47"/>
      <c r="F106" s="34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</row>
    <row r="107" spans="1:18" x14ac:dyDescent="0.25">
      <c r="A107" s="47"/>
      <c r="B107" s="34"/>
      <c r="C107" s="47"/>
      <c r="D107" s="47"/>
      <c r="E107" s="47"/>
      <c r="F107" s="34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</row>
    <row r="108" spans="1:18" x14ac:dyDescent="0.25">
      <c r="A108" s="47"/>
      <c r="B108" s="34"/>
      <c r="C108" s="47"/>
      <c r="D108" s="47"/>
      <c r="E108" s="47"/>
      <c r="F108" s="34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</row>
    <row r="109" spans="1:18" x14ac:dyDescent="0.25">
      <c r="A109" s="47"/>
      <c r="B109" s="34"/>
      <c r="C109" s="47"/>
      <c r="D109" s="47"/>
      <c r="E109" s="47"/>
      <c r="F109" s="34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</row>
    <row r="110" spans="1:18" x14ac:dyDescent="0.25">
      <c r="A110" s="47"/>
      <c r="B110" s="34"/>
      <c r="C110" s="47"/>
      <c r="D110" s="47"/>
      <c r="E110" s="47"/>
      <c r="F110" s="34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</row>
    <row r="111" spans="1:18" x14ac:dyDescent="0.25">
      <c r="A111" s="47"/>
      <c r="B111" s="34"/>
      <c r="C111" s="47"/>
      <c r="D111" s="47"/>
      <c r="E111" s="47"/>
      <c r="F111" s="34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</row>
    <row r="112" spans="1:18" x14ac:dyDescent="0.25">
      <c r="A112" s="47"/>
      <c r="B112" s="34"/>
      <c r="C112" s="47"/>
      <c r="D112" s="47"/>
      <c r="E112" s="47"/>
      <c r="F112" s="34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</row>
    <row r="113" spans="1:18" x14ac:dyDescent="0.25">
      <c r="A113" s="47"/>
      <c r="B113" s="34"/>
      <c r="C113" s="47"/>
      <c r="D113" s="47"/>
      <c r="E113" s="47"/>
      <c r="F113" s="34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</row>
    <row r="114" spans="1:18" x14ac:dyDescent="0.25">
      <c r="A114" s="47"/>
      <c r="B114" s="34"/>
      <c r="C114" s="47"/>
      <c r="D114" s="47"/>
      <c r="E114" s="47"/>
      <c r="F114" s="34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</row>
    <row r="115" spans="1:18" x14ac:dyDescent="0.25">
      <c r="A115" s="47"/>
      <c r="B115" s="34"/>
      <c r="C115" s="47"/>
      <c r="D115" s="47"/>
      <c r="E115" s="47"/>
      <c r="F115" s="34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</row>
    <row r="116" spans="1:18" x14ac:dyDescent="0.25">
      <c r="A116" s="47"/>
      <c r="B116" s="34"/>
      <c r="C116" s="47"/>
      <c r="D116" s="47"/>
      <c r="E116" s="47"/>
      <c r="F116" s="34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</row>
    <row r="117" spans="1:18" x14ac:dyDescent="0.25">
      <c r="A117" s="47"/>
      <c r="B117" s="34"/>
      <c r="C117" s="47"/>
      <c r="D117" s="47"/>
      <c r="E117" s="47"/>
      <c r="F117" s="34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</row>
    <row r="118" spans="1:18" x14ac:dyDescent="0.25">
      <c r="A118" s="47"/>
      <c r="B118" s="34"/>
      <c r="C118" s="47"/>
      <c r="D118" s="47"/>
      <c r="E118" s="47"/>
      <c r="F118" s="34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</row>
    <row r="119" spans="1:18" x14ac:dyDescent="0.25">
      <c r="A119" s="47"/>
      <c r="B119" s="34"/>
      <c r="C119" s="47"/>
      <c r="D119" s="47"/>
      <c r="E119" s="47"/>
      <c r="F119" s="34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</row>
    <row r="120" spans="1:18" x14ac:dyDescent="0.25">
      <c r="A120" s="47"/>
      <c r="B120" s="34"/>
      <c r="C120" s="47"/>
      <c r="D120" s="47"/>
      <c r="E120" s="47"/>
      <c r="F120" s="34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</row>
    <row r="121" spans="1:18" x14ac:dyDescent="0.25">
      <c r="A121" s="47"/>
      <c r="B121" s="34"/>
      <c r="C121" s="47"/>
      <c r="D121" s="47"/>
      <c r="E121" s="47"/>
      <c r="F121" s="34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</row>
    <row r="122" spans="1:18" x14ac:dyDescent="0.25">
      <c r="A122" s="47"/>
      <c r="B122" s="34"/>
      <c r="C122" s="47"/>
      <c r="D122" s="47"/>
      <c r="E122" s="47"/>
      <c r="F122" s="34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</row>
    <row r="123" spans="1:18" x14ac:dyDescent="0.25">
      <c r="A123" s="47"/>
      <c r="B123" s="34"/>
      <c r="C123" s="47"/>
      <c r="D123" s="47"/>
      <c r="E123" s="47"/>
      <c r="F123" s="34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</row>
    <row r="124" spans="1:18" x14ac:dyDescent="0.25">
      <c r="A124" s="47"/>
      <c r="B124" s="34"/>
      <c r="C124" s="47"/>
      <c r="D124" s="47"/>
      <c r="E124" s="47"/>
      <c r="F124" s="34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</row>
    <row r="125" spans="1:18" x14ac:dyDescent="0.25">
      <c r="A125" s="47"/>
      <c r="B125" s="34"/>
      <c r="C125" s="47"/>
      <c r="D125" s="47"/>
      <c r="E125" s="47"/>
      <c r="F125" s="34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1:18" x14ac:dyDescent="0.25">
      <c r="A126" s="47"/>
      <c r="B126" s="34"/>
      <c r="C126" s="47"/>
      <c r="D126" s="47"/>
      <c r="E126" s="47"/>
      <c r="F126" s="34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</row>
    <row r="127" spans="1:18" x14ac:dyDescent="0.25">
      <c r="A127" s="47"/>
      <c r="B127" s="34"/>
      <c r="C127" s="47"/>
      <c r="D127" s="47"/>
      <c r="E127" s="47"/>
      <c r="F127" s="34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</row>
    <row r="128" spans="1:18" x14ac:dyDescent="0.25">
      <c r="A128" s="47"/>
      <c r="B128" s="34"/>
      <c r="C128" s="47"/>
      <c r="D128" s="47"/>
      <c r="E128" s="47"/>
      <c r="F128" s="34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</row>
    <row r="129" spans="1:18" x14ac:dyDescent="0.25">
      <c r="A129" s="47"/>
      <c r="B129" s="34"/>
      <c r="C129" s="47"/>
      <c r="D129" s="47"/>
      <c r="E129" s="47"/>
      <c r="F129" s="34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</row>
    <row r="130" spans="1:18" x14ac:dyDescent="0.25">
      <c r="A130" s="47"/>
      <c r="B130" s="34"/>
      <c r="C130" s="47"/>
      <c r="D130" s="47"/>
      <c r="E130" s="47"/>
      <c r="F130" s="34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</row>
    <row r="131" spans="1:18" x14ac:dyDescent="0.25">
      <c r="A131" s="47"/>
      <c r="B131" s="34"/>
      <c r="C131" s="47"/>
      <c r="D131" s="47"/>
      <c r="E131" s="47"/>
      <c r="F131" s="34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</row>
    <row r="132" spans="1:18" x14ac:dyDescent="0.25">
      <c r="A132" s="47"/>
      <c r="B132" s="34"/>
      <c r="C132" s="47"/>
      <c r="D132" s="47"/>
      <c r="E132" s="47"/>
      <c r="F132" s="34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</row>
    <row r="133" spans="1:18" x14ac:dyDescent="0.25">
      <c r="A133" s="47"/>
      <c r="B133" s="34"/>
      <c r="C133" s="47"/>
      <c r="D133" s="47"/>
      <c r="E133" s="47"/>
      <c r="F133" s="34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</row>
    <row r="134" spans="1:18" x14ac:dyDescent="0.25">
      <c r="A134" s="47"/>
      <c r="B134" s="34"/>
      <c r="C134" s="47"/>
      <c r="D134" s="47"/>
      <c r="E134" s="47"/>
      <c r="F134" s="34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</row>
    <row r="135" spans="1:18" x14ac:dyDescent="0.25">
      <c r="A135" s="47"/>
      <c r="B135" s="34"/>
      <c r="C135" s="47"/>
      <c r="D135" s="47"/>
      <c r="E135" s="47"/>
      <c r="F135" s="34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</row>
    <row r="136" spans="1:18" x14ac:dyDescent="0.25">
      <c r="A136" s="47"/>
      <c r="B136" s="34"/>
      <c r="C136" s="47"/>
      <c r="D136" s="47"/>
      <c r="E136" s="47"/>
      <c r="F136" s="34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</row>
    <row r="137" spans="1:18" x14ac:dyDescent="0.25">
      <c r="A137" s="47"/>
      <c r="B137" s="34"/>
      <c r="C137" s="47"/>
      <c r="D137" s="47"/>
      <c r="E137" s="47"/>
      <c r="F137" s="34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</row>
    <row r="138" spans="1:18" x14ac:dyDescent="0.25">
      <c r="A138" s="47"/>
      <c r="B138" s="34"/>
      <c r="C138" s="47"/>
      <c r="D138" s="47"/>
      <c r="E138" s="47"/>
      <c r="F138" s="34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</row>
    <row r="139" spans="1:18" x14ac:dyDescent="0.25">
      <c r="A139" s="47"/>
      <c r="B139" s="34"/>
      <c r="C139" s="47"/>
      <c r="D139" s="47"/>
      <c r="E139" s="47"/>
      <c r="F139" s="34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</row>
    <row r="140" spans="1:18" x14ac:dyDescent="0.25">
      <c r="A140" s="47"/>
      <c r="B140" s="34"/>
      <c r="C140" s="47"/>
      <c r="D140" s="47"/>
      <c r="E140" s="47"/>
      <c r="F140" s="34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</row>
    <row r="141" spans="1:18" x14ac:dyDescent="0.25">
      <c r="A141" s="47"/>
      <c r="B141" s="34"/>
      <c r="C141" s="47"/>
      <c r="D141" s="47"/>
      <c r="E141" s="47"/>
      <c r="F141" s="34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</row>
    <row r="142" spans="1:18" x14ac:dyDescent="0.25">
      <c r="A142" s="47"/>
      <c r="B142" s="34"/>
      <c r="C142" s="47"/>
      <c r="D142" s="47"/>
      <c r="E142" s="47"/>
      <c r="F142" s="34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</row>
    <row r="143" spans="1:18" x14ac:dyDescent="0.25">
      <c r="A143" s="47"/>
      <c r="B143" s="34"/>
      <c r="C143" s="47"/>
      <c r="D143" s="47"/>
      <c r="E143" s="47"/>
      <c r="F143" s="34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</row>
    <row r="144" spans="1:18" x14ac:dyDescent="0.25">
      <c r="A144" s="47"/>
      <c r="B144" s="34"/>
      <c r="C144" s="47"/>
      <c r="D144" s="47"/>
      <c r="E144" s="47"/>
      <c r="F144" s="34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</row>
    <row r="145" spans="1:18" x14ac:dyDescent="0.25">
      <c r="A145" s="47"/>
      <c r="B145" s="34"/>
      <c r="C145" s="47"/>
      <c r="D145" s="47"/>
      <c r="E145" s="47"/>
      <c r="F145" s="34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</row>
    <row r="146" spans="1:18" x14ac:dyDescent="0.25">
      <c r="A146" s="47"/>
      <c r="B146" s="34"/>
      <c r="C146" s="47"/>
      <c r="D146" s="47"/>
      <c r="E146" s="47"/>
      <c r="F146" s="34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</row>
    <row r="147" spans="1:18" x14ac:dyDescent="0.25">
      <c r="A147" s="47"/>
      <c r="B147" s="34"/>
      <c r="C147" s="47"/>
      <c r="D147" s="47"/>
      <c r="E147" s="47"/>
      <c r="F147" s="34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</row>
    <row r="148" spans="1:18" x14ac:dyDescent="0.25">
      <c r="A148" s="47"/>
      <c r="B148" s="34"/>
      <c r="C148" s="47"/>
      <c r="D148" s="47"/>
      <c r="E148" s="47"/>
      <c r="F148" s="34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</row>
    <row r="149" spans="1:18" x14ac:dyDescent="0.25">
      <c r="A149" s="47"/>
      <c r="B149" s="34"/>
      <c r="C149" s="47"/>
      <c r="D149" s="47"/>
      <c r="E149" s="47"/>
      <c r="F149" s="34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1:18" x14ac:dyDescent="0.25">
      <c r="A150" s="47"/>
      <c r="B150" s="34"/>
      <c r="C150" s="47"/>
      <c r="D150" s="47"/>
      <c r="E150" s="47"/>
      <c r="F150" s="34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1:18" x14ac:dyDescent="0.25">
      <c r="A151" s="47"/>
      <c r="B151" s="34"/>
      <c r="C151" s="47"/>
      <c r="D151" s="47"/>
      <c r="E151" s="47"/>
      <c r="F151" s="34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</row>
    <row r="152" spans="1:18" x14ac:dyDescent="0.25">
      <c r="A152" s="47"/>
      <c r="B152" s="34"/>
      <c r="C152" s="47"/>
      <c r="D152" s="47"/>
      <c r="E152" s="47"/>
      <c r="F152" s="34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</row>
    <row r="153" spans="1:18" x14ac:dyDescent="0.25">
      <c r="A153" s="47"/>
      <c r="B153" s="34"/>
      <c r="C153" s="47"/>
      <c r="D153" s="47"/>
      <c r="E153" s="47"/>
      <c r="F153" s="34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</row>
    <row r="154" spans="1:18" x14ac:dyDescent="0.25">
      <c r="A154" s="47"/>
      <c r="B154" s="34"/>
      <c r="C154" s="47"/>
      <c r="D154" s="47"/>
      <c r="E154" s="47"/>
      <c r="F154" s="34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</row>
    <row r="155" spans="1:18" x14ac:dyDescent="0.25">
      <c r="A155" s="47"/>
      <c r="B155" s="34"/>
      <c r="C155" s="47"/>
      <c r="D155" s="47"/>
      <c r="E155" s="47"/>
      <c r="F155" s="34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</row>
    <row r="156" spans="1:18" x14ac:dyDescent="0.25">
      <c r="A156" s="47"/>
      <c r="B156" s="34"/>
      <c r="C156" s="47"/>
      <c r="D156" s="47"/>
      <c r="E156" s="47"/>
      <c r="F156" s="34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1:18" x14ac:dyDescent="0.25">
      <c r="A157" s="47"/>
      <c r="B157" s="34"/>
      <c r="C157" s="47"/>
      <c r="D157" s="47"/>
      <c r="E157" s="47"/>
      <c r="F157" s="34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</row>
    <row r="158" spans="1:18" x14ac:dyDescent="0.25">
      <c r="A158" s="47"/>
      <c r="B158" s="34"/>
      <c r="C158" s="47"/>
      <c r="D158" s="47"/>
      <c r="E158" s="47"/>
      <c r="F158" s="34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</row>
    <row r="159" spans="1:18" x14ac:dyDescent="0.25">
      <c r="A159" s="47"/>
      <c r="B159" s="34"/>
      <c r="C159" s="47"/>
      <c r="D159" s="47"/>
      <c r="E159" s="47"/>
      <c r="F159" s="34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</row>
    <row r="160" spans="1:18" x14ac:dyDescent="0.25">
      <c r="A160" s="47"/>
      <c r="B160" s="34"/>
      <c r="C160" s="47"/>
      <c r="D160" s="47"/>
      <c r="E160" s="47"/>
      <c r="F160" s="34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</row>
    <row r="161" spans="1:18" x14ac:dyDescent="0.25">
      <c r="A161" s="47"/>
      <c r="B161" s="34"/>
      <c r="C161" s="47"/>
      <c r="D161" s="47"/>
      <c r="E161" s="47"/>
      <c r="F161" s="34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</row>
    <row r="162" spans="1:18" x14ac:dyDescent="0.25">
      <c r="A162" s="47"/>
      <c r="B162" s="34"/>
      <c r="C162" s="47"/>
      <c r="D162" s="47"/>
      <c r="E162" s="47"/>
      <c r="F162" s="34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</row>
    <row r="163" spans="1:18" x14ac:dyDescent="0.25">
      <c r="A163" s="47"/>
      <c r="B163" s="34"/>
      <c r="C163" s="47"/>
      <c r="D163" s="47"/>
      <c r="E163" s="47"/>
      <c r="F163" s="34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</row>
    <row r="164" spans="1:18" x14ac:dyDescent="0.25">
      <c r="A164" s="47"/>
      <c r="B164" s="34"/>
      <c r="C164" s="47"/>
      <c r="D164" s="47"/>
      <c r="E164" s="47"/>
      <c r="F164" s="34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</row>
    <row r="165" spans="1:18" x14ac:dyDescent="0.25">
      <c r="A165" s="47"/>
      <c r="B165" s="34"/>
      <c r="C165" s="47"/>
      <c r="D165" s="47"/>
      <c r="E165" s="47"/>
      <c r="F165" s="34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</row>
    <row r="166" spans="1:18" x14ac:dyDescent="0.25">
      <c r="A166" s="47"/>
      <c r="B166" s="34"/>
      <c r="C166" s="47"/>
      <c r="D166" s="47"/>
      <c r="E166" s="47"/>
      <c r="F166" s="34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</row>
    <row r="167" spans="1:18" x14ac:dyDescent="0.25">
      <c r="A167" s="47"/>
      <c r="B167" s="34"/>
      <c r="C167" s="47"/>
      <c r="D167" s="47"/>
      <c r="E167" s="47"/>
      <c r="F167" s="34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</row>
    <row r="168" spans="1:18" x14ac:dyDescent="0.25">
      <c r="A168" s="47"/>
      <c r="B168" s="34"/>
      <c r="C168" s="47"/>
      <c r="D168" s="47"/>
      <c r="E168" s="47"/>
      <c r="F168" s="34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</row>
    <row r="169" spans="1:18" x14ac:dyDescent="0.25">
      <c r="A169" s="47"/>
      <c r="B169" s="34"/>
      <c r="C169" s="47"/>
      <c r="D169" s="47"/>
      <c r="E169" s="47"/>
      <c r="F169" s="34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</row>
    <row r="170" spans="1:18" x14ac:dyDescent="0.25">
      <c r="A170" s="47"/>
      <c r="B170" s="34"/>
      <c r="C170" s="47"/>
      <c r="D170" s="47"/>
      <c r="E170" s="47"/>
      <c r="F170" s="34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</row>
    <row r="171" spans="1:18" x14ac:dyDescent="0.25">
      <c r="A171" s="47"/>
      <c r="B171" s="34"/>
      <c r="C171" s="47"/>
      <c r="D171" s="47"/>
      <c r="E171" s="47"/>
      <c r="F171" s="34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</row>
    <row r="172" spans="1:18" x14ac:dyDescent="0.25">
      <c r="A172" s="47"/>
      <c r="B172" s="34"/>
      <c r="C172" s="47"/>
      <c r="D172" s="47"/>
      <c r="E172" s="47"/>
      <c r="F172" s="34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</row>
    <row r="173" spans="1:18" x14ac:dyDescent="0.25">
      <c r="A173" s="47"/>
      <c r="B173" s="34"/>
      <c r="C173" s="47"/>
      <c r="D173" s="47"/>
      <c r="E173" s="47"/>
      <c r="F173" s="34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</row>
    <row r="174" spans="1:18" x14ac:dyDescent="0.25">
      <c r="A174" s="47"/>
      <c r="B174" s="34"/>
      <c r="C174" s="47"/>
      <c r="D174" s="47"/>
      <c r="E174" s="47"/>
      <c r="F174" s="34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</row>
    <row r="175" spans="1:18" x14ac:dyDescent="0.25">
      <c r="A175" s="47"/>
      <c r="B175" s="34"/>
      <c r="C175" s="47"/>
      <c r="D175" s="47"/>
      <c r="E175" s="47"/>
      <c r="F175" s="34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</row>
    <row r="176" spans="1:18" x14ac:dyDescent="0.25">
      <c r="A176" s="47"/>
      <c r="B176" s="34"/>
      <c r="C176" s="47"/>
      <c r="D176" s="47"/>
      <c r="E176" s="47"/>
      <c r="F176" s="34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</row>
    <row r="177" spans="1:18" x14ac:dyDescent="0.25">
      <c r="A177" s="47"/>
      <c r="B177" s="34"/>
      <c r="C177" s="47"/>
      <c r="D177" s="47"/>
      <c r="E177" s="47"/>
      <c r="F177" s="34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</row>
    <row r="178" spans="1:18" x14ac:dyDescent="0.25">
      <c r="A178" s="47"/>
      <c r="B178" s="34"/>
      <c r="C178" s="47"/>
      <c r="D178" s="47"/>
      <c r="E178" s="47"/>
      <c r="F178" s="34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</row>
    <row r="179" spans="1:18" x14ac:dyDescent="0.25">
      <c r="A179" s="47"/>
      <c r="B179" s="34"/>
      <c r="C179" s="47"/>
      <c r="D179" s="47"/>
      <c r="E179" s="47"/>
      <c r="F179" s="34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</row>
    <row r="180" spans="1:18" x14ac:dyDescent="0.25">
      <c r="A180" s="47"/>
      <c r="B180" s="34"/>
      <c r="C180" s="47"/>
      <c r="D180" s="47"/>
      <c r="E180" s="47"/>
      <c r="F180" s="34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</row>
    <row r="181" spans="1:18" x14ac:dyDescent="0.25">
      <c r="A181" s="47"/>
      <c r="B181" s="34"/>
      <c r="C181" s="47"/>
      <c r="D181" s="47"/>
      <c r="E181" s="47"/>
      <c r="F181" s="34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</row>
    <row r="182" spans="1:18" x14ac:dyDescent="0.25">
      <c r="A182" s="47"/>
      <c r="B182" s="34"/>
      <c r="C182" s="47"/>
      <c r="D182" s="47"/>
      <c r="E182" s="47"/>
      <c r="F182" s="34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</row>
    <row r="183" spans="1:18" x14ac:dyDescent="0.25">
      <c r="A183" s="47"/>
      <c r="B183" s="34"/>
      <c r="C183" s="47"/>
      <c r="D183" s="47"/>
      <c r="E183" s="47"/>
      <c r="F183" s="34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</row>
    <row r="184" spans="1:18" x14ac:dyDescent="0.25">
      <c r="A184" s="47"/>
      <c r="B184" s="34"/>
      <c r="C184" s="47"/>
      <c r="D184" s="47"/>
      <c r="E184" s="47"/>
      <c r="F184" s="34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</row>
    <row r="185" spans="1:18" x14ac:dyDescent="0.25">
      <c r="A185" s="47"/>
      <c r="B185" s="34"/>
      <c r="C185" s="47"/>
      <c r="D185" s="47"/>
      <c r="E185" s="47"/>
      <c r="F185" s="34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</row>
    <row r="186" spans="1:18" x14ac:dyDescent="0.25">
      <c r="A186" s="47"/>
      <c r="B186" s="34"/>
      <c r="C186" s="47"/>
      <c r="D186" s="47"/>
      <c r="E186" s="47"/>
      <c r="F186" s="34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</row>
    <row r="187" spans="1:18" x14ac:dyDescent="0.25">
      <c r="A187" s="47"/>
      <c r="B187" s="34"/>
      <c r="C187" s="47"/>
      <c r="D187" s="47"/>
      <c r="E187" s="47"/>
      <c r="F187" s="34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1:18" x14ac:dyDescent="0.25">
      <c r="A188" s="47"/>
      <c r="B188" s="34"/>
      <c r="C188" s="47"/>
      <c r="D188" s="47"/>
      <c r="E188" s="47"/>
      <c r="F188" s="34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</row>
    <row r="189" spans="1:18" x14ac:dyDescent="0.25">
      <c r="A189" s="47"/>
      <c r="B189" s="34"/>
      <c r="C189" s="47"/>
      <c r="D189" s="47"/>
      <c r="E189" s="47"/>
      <c r="F189" s="34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</row>
    <row r="190" spans="1:18" x14ac:dyDescent="0.25">
      <c r="A190" s="47"/>
      <c r="B190" s="34"/>
      <c r="C190" s="47"/>
      <c r="D190" s="47"/>
      <c r="E190" s="47"/>
      <c r="F190" s="34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</row>
    <row r="191" spans="1:18" x14ac:dyDescent="0.25">
      <c r="A191" s="47"/>
      <c r="B191" s="34"/>
      <c r="C191" s="47"/>
      <c r="D191" s="47"/>
      <c r="E191" s="47"/>
      <c r="F191" s="34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</row>
    <row r="192" spans="1:18" x14ac:dyDescent="0.25">
      <c r="A192" s="47"/>
      <c r="B192" s="34"/>
      <c r="C192" s="47"/>
      <c r="D192" s="47"/>
      <c r="E192" s="47"/>
      <c r="F192" s="34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</row>
    <row r="193" spans="1:18" x14ac:dyDescent="0.25">
      <c r="A193" s="47"/>
      <c r="B193" s="34"/>
      <c r="C193" s="47"/>
      <c r="D193" s="47"/>
      <c r="E193" s="47"/>
      <c r="F193" s="34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</row>
    <row r="194" spans="1:18" x14ac:dyDescent="0.25">
      <c r="A194" s="47"/>
      <c r="B194" s="34"/>
      <c r="C194" s="47"/>
      <c r="D194" s="47"/>
      <c r="E194" s="47"/>
      <c r="F194" s="34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</row>
    <row r="195" spans="1:18" x14ac:dyDescent="0.25">
      <c r="A195" s="47"/>
      <c r="B195" s="34"/>
      <c r="C195" s="47"/>
      <c r="D195" s="47"/>
      <c r="E195" s="47"/>
      <c r="F195" s="34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</row>
    <row r="196" spans="1:18" x14ac:dyDescent="0.25">
      <c r="A196" s="47"/>
      <c r="B196" s="34"/>
      <c r="C196" s="47"/>
      <c r="D196" s="47"/>
      <c r="E196" s="47"/>
      <c r="F196" s="34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</row>
    <row r="197" spans="1:18" x14ac:dyDescent="0.25">
      <c r="A197" s="47"/>
      <c r="B197" s="34"/>
      <c r="C197" s="47"/>
      <c r="D197" s="47"/>
      <c r="E197" s="47"/>
      <c r="F197" s="34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</row>
    <row r="198" spans="1:18" x14ac:dyDescent="0.25">
      <c r="A198" s="47"/>
      <c r="B198" s="34"/>
      <c r="C198" s="47"/>
      <c r="D198" s="47"/>
      <c r="E198" s="47"/>
      <c r="F198" s="34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</row>
    <row r="199" spans="1:18" x14ac:dyDescent="0.25">
      <c r="A199" s="47"/>
      <c r="B199" s="34"/>
      <c r="C199" s="47"/>
      <c r="D199" s="47"/>
      <c r="E199" s="47"/>
      <c r="F199" s="34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</row>
    <row r="200" spans="1:18" x14ac:dyDescent="0.25">
      <c r="A200" s="47"/>
      <c r="B200" s="34"/>
      <c r="C200" s="47"/>
      <c r="D200" s="47"/>
      <c r="E200" s="47"/>
      <c r="F200" s="34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</row>
    <row r="201" spans="1:18" x14ac:dyDescent="0.25">
      <c r="A201" s="47"/>
      <c r="B201" s="34"/>
      <c r="C201" s="47"/>
      <c r="D201" s="47"/>
      <c r="E201" s="47"/>
      <c r="F201" s="34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</row>
    <row r="202" spans="1:18" x14ac:dyDescent="0.25">
      <c r="A202" s="47"/>
      <c r="B202" s="34"/>
      <c r="C202" s="47"/>
      <c r="D202" s="47"/>
      <c r="E202" s="47"/>
      <c r="F202" s="34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</row>
    <row r="203" spans="1:18" x14ac:dyDescent="0.25">
      <c r="A203" s="47"/>
      <c r="B203" s="34"/>
      <c r="C203" s="47"/>
      <c r="D203" s="47"/>
      <c r="E203" s="47"/>
      <c r="F203" s="34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</row>
    <row r="204" spans="1:18" x14ac:dyDescent="0.25">
      <c r="A204" s="47"/>
      <c r="B204" s="34"/>
      <c r="C204" s="47"/>
      <c r="D204" s="47"/>
      <c r="E204" s="47"/>
      <c r="F204" s="34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</row>
    <row r="205" spans="1:18" x14ac:dyDescent="0.25">
      <c r="A205" s="47"/>
      <c r="B205" s="34"/>
      <c r="C205" s="47"/>
      <c r="D205" s="47"/>
      <c r="E205" s="47"/>
      <c r="F205" s="34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</row>
    <row r="206" spans="1:18" x14ac:dyDescent="0.25">
      <c r="A206" s="47"/>
      <c r="B206" s="34"/>
      <c r="C206" s="47"/>
      <c r="D206" s="47"/>
      <c r="E206" s="47"/>
      <c r="F206" s="34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</row>
    <row r="207" spans="1:18" x14ac:dyDescent="0.25">
      <c r="A207" s="47"/>
      <c r="B207" s="34"/>
      <c r="C207" s="47"/>
      <c r="D207" s="47"/>
      <c r="E207" s="47"/>
      <c r="F207" s="34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</row>
    <row r="208" spans="1:18" x14ac:dyDescent="0.25">
      <c r="A208" s="47"/>
      <c r="B208" s="34"/>
      <c r="C208" s="47"/>
      <c r="D208" s="47"/>
      <c r="E208" s="47"/>
      <c r="F208" s="34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</row>
    <row r="209" spans="1:18" x14ac:dyDescent="0.25">
      <c r="A209" s="47"/>
      <c r="B209" s="34"/>
      <c r="C209" s="47"/>
      <c r="D209" s="47"/>
      <c r="E209" s="47"/>
      <c r="F209" s="34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</row>
    <row r="210" spans="1:18" x14ac:dyDescent="0.25">
      <c r="A210" s="47"/>
      <c r="B210" s="34"/>
      <c r="C210" s="47"/>
      <c r="D210" s="47"/>
      <c r="E210" s="47"/>
      <c r="F210" s="34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</row>
    <row r="211" spans="1:18" x14ac:dyDescent="0.25">
      <c r="A211" s="47"/>
      <c r="B211" s="34"/>
      <c r="C211" s="47"/>
      <c r="D211" s="47"/>
      <c r="E211" s="47"/>
      <c r="F211" s="34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</row>
    <row r="212" spans="1:18" x14ac:dyDescent="0.25">
      <c r="A212" s="47"/>
      <c r="B212" s="34"/>
      <c r="C212" s="47"/>
      <c r="D212" s="47"/>
      <c r="E212" s="47"/>
      <c r="F212" s="34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</row>
    <row r="213" spans="1:18" x14ac:dyDescent="0.25">
      <c r="A213" s="47"/>
      <c r="B213" s="34"/>
      <c r="C213" s="47"/>
      <c r="D213" s="47"/>
      <c r="E213" s="47"/>
      <c r="F213" s="34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</row>
    <row r="214" spans="1:18" x14ac:dyDescent="0.25">
      <c r="A214" s="47"/>
      <c r="B214" s="34"/>
      <c r="C214" s="47"/>
      <c r="D214" s="47"/>
      <c r="E214" s="47"/>
      <c r="F214" s="34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</row>
    <row r="215" spans="1:18" x14ac:dyDescent="0.25">
      <c r="A215" s="47"/>
      <c r="B215" s="34"/>
      <c r="C215" s="47"/>
      <c r="D215" s="47"/>
      <c r="E215" s="47"/>
      <c r="F215" s="34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</row>
    <row r="216" spans="1:18" x14ac:dyDescent="0.25">
      <c r="A216" s="47"/>
      <c r="B216" s="34"/>
      <c r="C216" s="47"/>
      <c r="D216" s="47"/>
      <c r="E216" s="47"/>
      <c r="F216" s="34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</row>
    <row r="217" spans="1:18" x14ac:dyDescent="0.25">
      <c r="B217" s="1"/>
      <c r="F217" s="1"/>
    </row>
    <row r="218" spans="1:18" x14ac:dyDescent="0.25">
      <c r="B218" s="1"/>
      <c r="F218" s="1"/>
    </row>
    <row r="219" spans="1:18" x14ac:dyDescent="0.25">
      <c r="B219" s="1"/>
      <c r="F219" s="1"/>
    </row>
    <row r="220" spans="1:18" x14ac:dyDescent="0.25">
      <c r="B220" s="1"/>
      <c r="F220" s="1"/>
    </row>
    <row r="221" spans="1:18" x14ac:dyDescent="0.25">
      <c r="B221" s="1"/>
      <c r="F221" s="1"/>
    </row>
    <row r="222" spans="1:18" x14ac:dyDescent="0.25">
      <c r="B222" s="1"/>
      <c r="F222" s="1"/>
    </row>
    <row r="223" spans="1:18" x14ac:dyDescent="0.25">
      <c r="B223" s="1"/>
      <c r="F223" s="1"/>
    </row>
    <row r="224" spans="1:18" x14ac:dyDescent="0.25">
      <c r="B224" s="1"/>
      <c r="F224" s="1"/>
    </row>
  </sheetData>
  <mergeCells count="9">
    <mergeCell ref="A69:I70"/>
    <mergeCell ref="C71:D71"/>
    <mergeCell ref="A1:I2"/>
    <mergeCell ref="C3:D3"/>
    <mergeCell ref="M3:N4"/>
    <mergeCell ref="A21:I22"/>
    <mergeCell ref="C23:D23"/>
    <mergeCell ref="A50:I51"/>
    <mergeCell ref="C52:D5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2055" r:id="rId4">
          <objectPr defaultSize="0" autoPict="0" r:id="rId5">
            <anchor moveWithCells="1">
              <from>
                <xdr:col>9</xdr:col>
                <xdr:colOff>76200</xdr:colOff>
                <xdr:row>2</xdr:row>
                <xdr:rowOff>9525</xdr:rowOff>
              </from>
              <to>
                <xdr:col>11</xdr:col>
                <xdr:colOff>1057275</xdr:colOff>
                <xdr:row>20</xdr:row>
                <xdr:rowOff>9525</xdr:rowOff>
              </to>
            </anchor>
          </objectPr>
        </oleObject>
      </mc:Choice>
      <mc:Fallback>
        <oleObject progId="ChemDraw.Document.6.0" shapeId="2055" r:id="rId4"/>
      </mc:Fallback>
    </mc:AlternateContent>
    <mc:AlternateContent xmlns:mc="http://schemas.openxmlformats.org/markup-compatibility/2006">
      <mc:Choice Requires="x14">
        <oleObject progId="ChemDraw.Document.6.0" shapeId="2056" r:id="rId6">
          <objectPr defaultSize="0" autoPict="0" r:id="rId7">
            <anchor moveWithCells="1">
              <from>
                <xdr:col>9</xdr:col>
                <xdr:colOff>171450</xdr:colOff>
                <xdr:row>21</xdr:row>
                <xdr:rowOff>171450</xdr:rowOff>
              </from>
              <to>
                <xdr:col>12</xdr:col>
                <xdr:colOff>38100</xdr:colOff>
                <xdr:row>40</xdr:row>
                <xdr:rowOff>114300</xdr:rowOff>
              </to>
            </anchor>
          </objectPr>
        </oleObject>
      </mc:Choice>
      <mc:Fallback>
        <oleObject progId="ChemDraw.Document.6.0" shapeId="2056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tabSelected="1" topLeftCell="B1" workbookViewId="0">
      <selection activeCell="H20" sqref="H20"/>
    </sheetView>
  </sheetViews>
  <sheetFormatPr baseColWidth="10" defaultRowHeight="15" x14ac:dyDescent="0.25"/>
  <cols>
    <col min="1" max="1" width="14.5703125" customWidth="1"/>
    <col min="2" max="2" width="12.5703125" customWidth="1"/>
    <col min="3" max="3" width="13.7109375" customWidth="1"/>
    <col min="5" max="5" width="12.7109375" customWidth="1"/>
    <col min="6" max="6" width="28.28515625" customWidth="1"/>
    <col min="9" max="9" width="15.85546875" customWidth="1"/>
    <col min="13" max="13" width="14" customWidth="1"/>
    <col min="14" max="14" width="12.28515625" customWidth="1"/>
  </cols>
  <sheetData>
    <row r="1" spans="1:14" x14ac:dyDescent="0.25">
      <c r="A1" s="68" t="s">
        <v>1</v>
      </c>
      <c r="B1" s="68"/>
      <c r="C1" s="68"/>
      <c r="D1" s="68"/>
      <c r="E1" s="68"/>
      <c r="F1" s="68"/>
      <c r="G1" s="68"/>
      <c r="H1" s="68"/>
      <c r="I1" s="68"/>
      <c r="J1" s="7"/>
      <c r="K1" s="7"/>
    </row>
    <row r="2" spans="1:14" x14ac:dyDescent="0.25">
      <c r="A2" s="69"/>
      <c r="B2" s="69"/>
      <c r="C2" s="69"/>
      <c r="D2" s="69"/>
      <c r="E2" s="69"/>
      <c r="F2" s="69"/>
      <c r="G2" s="69"/>
      <c r="H2" s="69"/>
      <c r="I2" s="69"/>
      <c r="J2" s="7"/>
      <c r="K2" s="7"/>
    </row>
    <row r="3" spans="1:14" x14ac:dyDescent="0.25">
      <c r="B3" s="1"/>
      <c r="C3" s="69" t="s">
        <v>3</v>
      </c>
      <c r="D3" s="69"/>
      <c r="E3" s="7"/>
      <c r="F3" s="1"/>
      <c r="M3" s="68" t="s">
        <v>19</v>
      </c>
      <c r="N3" s="68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69"/>
      <c r="N4" s="69"/>
    </row>
    <row r="5" spans="1:14" ht="17.25" x14ac:dyDescent="0.25">
      <c r="B5" s="35" t="s">
        <v>50</v>
      </c>
      <c r="C5" s="55">
        <v>-1334.124323</v>
      </c>
      <c r="D5" s="16">
        <f t="shared" ref="D5:D10" si="0">C5*627.5095</f>
        <v>-837175.6868635685</v>
      </c>
      <c r="E5" s="43"/>
      <c r="F5" s="1" t="s">
        <v>63</v>
      </c>
      <c r="G5" s="22">
        <f>(D6-D5+$N$7)*$N$11</f>
        <v>9.4580876295024936</v>
      </c>
      <c r="H5" s="4"/>
      <c r="I5" s="4"/>
      <c r="J5" s="4"/>
      <c r="K5" s="4"/>
      <c r="M5" s="29" t="s">
        <v>9</v>
      </c>
      <c r="N5" s="28">
        <v>1.9858779999999999E-3</v>
      </c>
    </row>
    <row r="6" spans="1:14" x14ac:dyDescent="0.25">
      <c r="B6" s="13" t="s">
        <v>62</v>
      </c>
      <c r="C6" s="57">
        <v>-1333.6730359999999</v>
      </c>
      <c r="D6" s="16">
        <f t="shared" si="0"/>
        <v>-836892.4999838419</v>
      </c>
      <c r="F6" s="1"/>
      <c r="M6" s="29" t="s">
        <v>10</v>
      </c>
      <c r="N6" s="28">
        <v>298.14999999999998</v>
      </c>
    </row>
    <row r="7" spans="1:14" ht="17.25" x14ac:dyDescent="0.25">
      <c r="A7" s="2"/>
      <c r="B7" s="13" t="s">
        <v>64</v>
      </c>
      <c r="C7" s="19">
        <v>-1333.5128790000001</v>
      </c>
      <c r="D7" s="16">
        <f t="shared" si="0"/>
        <v>-836791.99994485057</v>
      </c>
      <c r="F7" s="1" t="s">
        <v>68</v>
      </c>
      <c r="G7" s="21"/>
      <c r="H7" s="22">
        <f>-(D6-D7)/$N$9-$N$14</f>
        <v>3.9530806371840477E-2</v>
      </c>
      <c r="I7" s="22">
        <f>H7-$N$15</f>
        <v>-0.15746919362815953</v>
      </c>
      <c r="J7" s="12"/>
      <c r="K7" s="12"/>
      <c r="M7" s="29" t="s">
        <v>22</v>
      </c>
      <c r="N7" s="28">
        <v>-270.29000000000002</v>
      </c>
    </row>
    <row r="8" spans="1:14" ht="17.25" x14ac:dyDescent="0.25">
      <c r="A8" s="2"/>
      <c r="B8" s="13" t="s">
        <v>65</v>
      </c>
      <c r="C8" s="18">
        <v>-1333.3159390000001</v>
      </c>
      <c r="D8" s="16">
        <f t="shared" si="0"/>
        <v>-836668.41822392051</v>
      </c>
      <c r="F8" s="1" t="s">
        <v>69</v>
      </c>
      <c r="G8" s="21"/>
      <c r="H8" s="22">
        <f>-(D7-D8)/$N$9-$N$14</f>
        <v>1.0404549866311132</v>
      </c>
      <c r="I8" s="22">
        <f>H8-$N$15</f>
        <v>0.84345498663111318</v>
      </c>
      <c r="J8" s="12"/>
      <c r="K8" s="12"/>
      <c r="M8" s="29" t="s">
        <v>12</v>
      </c>
      <c r="N8" s="28">
        <v>4.2809999999999997</v>
      </c>
    </row>
    <row r="9" spans="1:14" ht="17.25" x14ac:dyDescent="0.25">
      <c r="A9" s="2" t="s">
        <v>20</v>
      </c>
      <c r="B9" s="20" t="s">
        <v>66</v>
      </c>
      <c r="C9" s="19">
        <v>-1333.065437</v>
      </c>
      <c r="D9" s="16">
        <f t="shared" si="0"/>
        <v>-836511.22583915154</v>
      </c>
      <c r="F9" s="1" t="s">
        <v>70</v>
      </c>
      <c r="G9" s="22">
        <f>(D9-D7+$N$7)*$N$11</f>
        <v>7.6886496982656851</v>
      </c>
      <c r="H9" s="22"/>
      <c r="I9" s="22"/>
      <c r="M9" s="29" t="s">
        <v>13</v>
      </c>
      <c r="N9" s="28">
        <v>23.060369999999999</v>
      </c>
    </row>
    <row r="10" spans="1:14" ht="17.25" x14ac:dyDescent="0.25">
      <c r="A10" s="2"/>
      <c r="B10" s="13" t="s">
        <v>67</v>
      </c>
      <c r="C10" s="58">
        <v>-1332.8990329999999</v>
      </c>
      <c r="D10" s="16">
        <f t="shared" si="0"/>
        <v>-836406.80574831343</v>
      </c>
      <c r="F10" s="1" t="s">
        <v>71</v>
      </c>
      <c r="G10" s="22">
        <f>(D10-D8+$N$7)*$N$11</f>
        <v>-6.3637707612461343</v>
      </c>
      <c r="H10" s="21"/>
      <c r="I10" s="22"/>
      <c r="M10" s="29" t="s">
        <v>14</v>
      </c>
      <c r="N10" s="28">
        <v>-0.86699999999999999</v>
      </c>
    </row>
    <row r="11" spans="1:14" x14ac:dyDescent="0.25">
      <c r="A11" s="2"/>
      <c r="I11" s="22"/>
      <c r="M11" s="29" t="s">
        <v>15</v>
      </c>
      <c r="N11" s="11">
        <v>0.73336247449067871</v>
      </c>
    </row>
    <row r="12" spans="1:14" x14ac:dyDescent="0.25">
      <c r="A12" s="2"/>
      <c r="I12" s="22"/>
      <c r="M12" s="29" t="s">
        <v>16</v>
      </c>
      <c r="N12" s="28">
        <v>1.89</v>
      </c>
    </row>
    <row r="13" spans="1:14" x14ac:dyDescent="0.25">
      <c r="B13" s="1"/>
      <c r="H13" s="21"/>
      <c r="I13" s="22"/>
      <c r="M13" s="29" t="s">
        <v>17</v>
      </c>
      <c r="N13" s="10">
        <v>-3.7596968305365443E-2</v>
      </c>
    </row>
    <row r="14" spans="1:14" ht="30" x14ac:dyDescent="0.25">
      <c r="B14" s="1"/>
      <c r="F14" s="1" t="s">
        <v>72</v>
      </c>
      <c r="G14" s="21"/>
      <c r="H14" s="22">
        <f>-(D9-D10)/$N$9-$N$14</f>
        <v>0.20952165416698154</v>
      </c>
      <c r="I14" s="22">
        <f>H14-$N$15</f>
        <v>1.2521654166981533E-2</v>
      </c>
      <c r="M14" s="29" t="s">
        <v>18</v>
      </c>
      <c r="N14" s="11">
        <v>4.3185969683053651</v>
      </c>
    </row>
    <row r="15" spans="1:14" ht="30" x14ac:dyDescent="0.25">
      <c r="B15" s="1"/>
      <c r="F15" s="1"/>
      <c r="G15" s="21"/>
      <c r="H15" s="21"/>
      <c r="I15" s="22"/>
      <c r="M15" s="8" t="s">
        <v>23</v>
      </c>
      <c r="N15" s="11">
        <v>0.19700000000000001</v>
      </c>
    </row>
    <row r="16" spans="1:14" ht="17.25" x14ac:dyDescent="0.25">
      <c r="B16" s="1"/>
      <c r="F16" s="1" t="s">
        <v>73</v>
      </c>
      <c r="H16" s="22">
        <f>-(D6-D9-$N$7)/$N$9-$N$14</f>
        <v>0.49416816470713076</v>
      </c>
      <c r="I16" s="22">
        <f>H16-$N$15</f>
        <v>0.29716816470713076</v>
      </c>
    </row>
    <row r="17" spans="2:14" ht="17.25" x14ac:dyDescent="0.25">
      <c r="B17" s="1"/>
      <c r="F17" s="1" t="s">
        <v>74</v>
      </c>
      <c r="H17" s="22">
        <f>-(D6-D10-($N$7))/(2*$N$9)-$N$14</f>
        <v>0.35184490943705615</v>
      </c>
      <c r="I17" s="22">
        <f>H17-$N$15</f>
        <v>0.15484490943705614</v>
      </c>
      <c r="M17" s="29"/>
      <c r="N17" s="11"/>
    </row>
    <row r="18" spans="2:14" x14ac:dyDescent="0.25">
      <c r="B18" s="1"/>
      <c r="M18" s="29"/>
      <c r="N18" s="11"/>
    </row>
    <row r="19" spans="2:14" x14ac:dyDescent="0.25">
      <c r="B19" s="1"/>
      <c r="F19" s="1"/>
      <c r="G19" s="21"/>
      <c r="H19" s="21"/>
      <c r="I19" s="21"/>
    </row>
  </sheetData>
  <mergeCells count="3">
    <mergeCell ref="A1:I2"/>
    <mergeCell ref="C3:D3"/>
    <mergeCell ref="M3:N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5121" r:id="rId4">
          <objectPr defaultSize="0" autoPict="0" r:id="rId5">
            <anchor moveWithCells="1">
              <from>
                <xdr:col>9</xdr:col>
                <xdr:colOff>152400</xdr:colOff>
                <xdr:row>2</xdr:row>
                <xdr:rowOff>76200</xdr:rowOff>
              </from>
              <to>
                <xdr:col>11</xdr:col>
                <xdr:colOff>685800</xdr:colOff>
                <xdr:row>17</xdr:row>
                <xdr:rowOff>171450</xdr:rowOff>
              </to>
            </anchor>
          </objectPr>
        </oleObject>
      </mc:Choice>
      <mc:Fallback>
        <oleObject progId="ChemDraw.Document.6.0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OxidationIII pH=0</vt:lpstr>
      <vt:lpstr>OxidationIII pH=4</vt:lpstr>
      <vt:lpstr>Oxidation III pH=9.44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sergior</dc:creator>
  <cp:lastModifiedBy>sergior</cp:lastModifiedBy>
  <dcterms:created xsi:type="dcterms:W3CDTF">2022-02-18T20:44:12Z</dcterms:created>
  <dcterms:modified xsi:type="dcterms:W3CDTF">2022-12-06T19:09:35Z</dcterms:modified>
</cp:coreProperties>
</file>