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EB98743E-E12A-4F44-9CDE-D09C862B71A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allic acid" sheetId="10" r:id="rId1"/>
    <sheet name="Scutellarin" sheetId="2" r:id="rId2"/>
    <sheet name="Ferulic acid" sheetId="8" r:id="rId3"/>
    <sheet name="Apigenin-7-O-glucuronide" sheetId="3" r:id="rId4"/>
    <sheet name="Rosmarinic acid" sheetId="1" r:id="rId5"/>
    <sheet name="Scutellarein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0" l="1"/>
  <c r="D13" i="1"/>
  <c r="C13" i="10"/>
  <c r="C13" i="1"/>
  <c r="D13" i="11"/>
  <c r="D13" i="8"/>
  <c r="C13" i="11"/>
  <c r="C13" i="8"/>
  <c r="D13" i="3" l="1"/>
  <c r="C13" i="3"/>
  <c r="D13" i="2"/>
  <c r="C13" i="2"/>
</calcChain>
</file>

<file path=xl/sharedStrings.xml><?xml version="1.0" encoding="utf-8"?>
<sst xmlns="http://schemas.openxmlformats.org/spreadsheetml/2006/main" count="64" uniqueCount="34">
  <si>
    <t>RA-2</t>
  </si>
  <si>
    <t>RA-3</t>
  </si>
  <si>
    <t>RA-4</t>
  </si>
  <si>
    <t>RA-5</t>
  </si>
  <si>
    <t>SCU-1</t>
    <phoneticPr fontId="1" type="noConversion"/>
  </si>
  <si>
    <t>SCU-2</t>
    <phoneticPr fontId="1" type="noConversion"/>
  </si>
  <si>
    <t>SCU-3</t>
    <phoneticPr fontId="1" type="noConversion"/>
  </si>
  <si>
    <t>SCU-4</t>
    <phoneticPr fontId="1" type="noConversion"/>
  </si>
  <si>
    <t>SCU-5</t>
    <phoneticPr fontId="1" type="noConversion"/>
  </si>
  <si>
    <t>RA-1</t>
    <phoneticPr fontId="1" type="noConversion"/>
  </si>
  <si>
    <t>y = 12.56x-9.66</t>
    <phoneticPr fontId="1" type="noConversion"/>
  </si>
  <si>
    <t>80.33±1.74</t>
    <phoneticPr fontId="1" type="noConversion"/>
  </si>
  <si>
    <t>y = 6.11x+11.98</t>
    <phoneticPr fontId="1" type="noConversion"/>
  </si>
  <si>
    <t>160.68±2.09</t>
    <phoneticPr fontId="1" type="noConversion"/>
  </si>
  <si>
    <t>y = 3.79x+8.89</t>
    <phoneticPr fontId="1" type="noConversion"/>
  </si>
  <si>
    <t>21.06±0.68</t>
    <phoneticPr fontId="1" type="noConversion"/>
  </si>
  <si>
    <t>y = 3.99x+3.01</t>
    <phoneticPr fontId="1" type="noConversion"/>
  </si>
  <si>
    <t>12.00±0.2</t>
    <phoneticPr fontId="1" type="noConversion"/>
  </si>
  <si>
    <t>y = 6.87x+6.49</t>
    <phoneticPr fontId="1" type="noConversion"/>
  </si>
  <si>
    <t>56.53±1.32</t>
    <phoneticPr fontId="1" type="noConversion"/>
  </si>
  <si>
    <t>13.8±0.73</t>
    <phoneticPr fontId="1" type="noConversion"/>
  </si>
  <si>
    <t>y = 1.62x+4.60</t>
    <phoneticPr fontId="1" type="noConversion"/>
  </si>
  <si>
    <t>Gallic acid</t>
    <phoneticPr fontId="1" type="noConversion"/>
  </si>
  <si>
    <t>standard curve</t>
    <phoneticPr fontId="1" type="noConversion"/>
  </si>
  <si>
    <t>concentration (ug/ml)</t>
    <phoneticPr fontId="1" type="noConversion"/>
  </si>
  <si>
    <t>peak area (mAU*min)</t>
    <phoneticPr fontId="1" type="noConversion"/>
  </si>
  <si>
    <t>TP sample (1mg/ml)</t>
    <phoneticPr fontId="1" type="noConversion"/>
  </si>
  <si>
    <t>content (ug/mg)</t>
    <phoneticPr fontId="1" type="noConversion"/>
  </si>
  <si>
    <r>
      <t>Mean</t>
    </r>
    <r>
      <rPr>
        <sz val="12"/>
        <color theme="1"/>
        <rFont val="Times New Roman"/>
        <family val="1"/>
      </rPr>
      <t>&amp;</t>
    </r>
    <r>
      <rPr>
        <sz val="12"/>
        <color theme="1"/>
        <rFont val="Times New Roman"/>
        <family val="3"/>
      </rPr>
      <t>SD</t>
    </r>
    <phoneticPr fontId="1" type="noConversion"/>
  </si>
  <si>
    <t>Scutellarin</t>
    <phoneticPr fontId="1" type="noConversion"/>
  </si>
  <si>
    <t>Ferulic acid</t>
    <phoneticPr fontId="1" type="noConversion"/>
  </si>
  <si>
    <t>Apigenin-7-O-glucuronide</t>
    <phoneticPr fontId="1" type="noConversion"/>
  </si>
  <si>
    <t>Rosmarinic acid</t>
    <phoneticPr fontId="1" type="noConversion"/>
  </si>
  <si>
    <t>Scutellarein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</si>
</sst>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2"/>
      <scheme val="minor"/>
    </font>
    <font>
      <sz val="12"/>
      <color theme="1"/>
      <name val="Times New Roman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'Gallic acid'!$C$4:$C$8</c:f>
              <c:numCache>
                <c:formatCode>0.00_);[Red]\(0.00\)</c:formatCode>
                <c:ptCount val="5"/>
                <c:pt idx="0">
                  <c:v>20.83</c:v>
                </c:pt>
                <c:pt idx="1">
                  <c:v>41.67</c:v>
                </c:pt>
                <c:pt idx="2">
                  <c:v>83.3</c:v>
                </c:pt>
                <c:pt idx="3">
                  <c:v>166.6</c:v>
                </c:pt>
                <c:pt idx="4">
                  <c:v>333.3</c:v>
                </c:pt>
              </c:numCache>
            </c:numRef>
          </c:xVal>
          <c:yVal>
            <c:numRef>
              <c:f>'Gallic acid'!$D$4:$D$8</c:f>
              <c:numCache>
                <c:formatCode>0.00_);[Red]\(0.00\)</c:formatCode>
                <c:ptCount val="5"/>
                <c:pt idx="0">
                  <c:v>33.145000000000003</c:v>
                </c:pt>
                <c:pt idx="1">
                  <c:v>71.450999999999993</c:v>
                </c:pt>
                <c:pt idx="2">
                  <c:v>129.22999999999999</c:v>
                </c:pt>
                <c:pt idx="3">
                  <c:v>301.62</c:v>
                </c:pt>
                <c:pt idx="4">
                  <c:v>534.79999999999995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7-490D-AD4A-757203796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507455"/>
        <c:axId val="1386516607"/>
      </c:scatterChart>
      <c:valAx>
        <c:axId val="13865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6516607"/>
        <c:crosses val="autoZero"/>
        <c:crossBetween val="midCat"/>
      </c:valAx>
      <c:valAx>
        <c:axId val="138651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6507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Scutellarin!$C$4:$C$8</c:f>
              <c:numCache>
                <c:formatCode>General</c:formatCode>
                <c:ptCount val="5"/>
                <c:pt idx="0">
                  <c:v>20.83</c:v>
                </c:pt>
                <c:pt idx="1">
                  <c:v>41.67</c:v>
                </c:pt>
                <c:pt idx="2">
                  <c:v>83.3</c:v>
                </c:pt>
                <c:pt idx="3">
                  <c:v>166.6</c:v>
                </c:pt>
                <c:pt idx="4">
                  <c:v>333.3</c:v>
                </c:pt>
              </c:numCache>
            </c:numRef>
          </c:xVal>
          <c:yVal>
            <c:numRef>
              <c:f>Scutellarin!$D$4:$D$8</c:f>
              <c:numCache>
                <c:formatCode>0.00_ </c:formatCode>
                <c:ptCount val="5"/>
                <c:pt idx="0" formatCode="General">
                  <c:v>138.24</c:v>
                </c:pt>
                <c:pt idx="1">
                  <c:v>261.70999999999998</c:v>
                </c:pt>
                <c:pt idx="2">
                  <c:v>501.50299999999999</c:v>
                </c:pt>
                <c:pt idx="3">
                  <c:v>1068.3</c:v>
                </c:pt>
                <c:pt idx="4">
                  <c:v>2033.4770000000001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3F-400C-8F02-AD89502DD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05183"/>
        <c:axId val="689608511"/>
      </c:scatterChart>
      <c:valAx>
        <c:axId val="68960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9608511"/>
        <c:crosses val="autoZero"/>
        <c:crossBetween val="midCat"/>
      </c:valAx>
      <c:valAx>
        <c:axId val="68960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960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'Ferulic acid'!$C$4:$C$8</c:f>
              <c:numCache>
                <c:formatCode>0.00_);[Red]\(0.00\)</c:formatCode>
                <c:ptCount val="5"/>
                <c:pt idx="0">
                  <c:v>20.83</c:v>
                </c:pt>
                <c:pt idx="1">
                  <c:v>41.67</c:v>
                </c:pt>
                <c:pt idx="2">
                  <c:v>83.3</c:v>
                </c:pt>
                <c:pt idx="3">
                  <c:v>166.6</c:v>
                </c:pt>
                <c:pt idx="4">
                  <c:v>333.3</c:v>
                </c:pt>
              </c:numCache>
            </c:numRef>
          </c:xVal>
          <c:yVal>
            <c:numRef>
              <c:f>'Ferulic acid'!$D$4:$D$8</c:f>
              <c:numCache>
                <c:formatCode>0.00_);[Red]\(0.00\)</c:formatCode>
                <c:ptCount val="5"/>
                <c:pt idx="0">
                  <c:v>81.97</c:v>
                </c:pt>
                <c:pt idx="1">
                  <c:v>171.06</c:v>
                </c:pt>
                <c:pt idx="2">
                  <c:v>324.27999999999997</c:v>
                </c:pt>
                <c:pt idx="3">
                  <c:v>683.39</c:v>
                </c:pt>
                <c:pt idx="4">
                  <c:v>1326.44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D-4523-883D-D31432D6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008239"/>
        <c:axId val="1847017391"/>
      </c:scatterChart>
      <c:valAx>
        <c:axId val="184700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47017391"/>
        <c:crosses val="autoZero"/>
        <c:crossBetween val="midCat"/>
      </c:valAx>
      <c:valAx>
        <c:axId val="184701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4700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'Apigenin-7-O-glucuronide'!$C$4:$C$8</c:f>
              <c:numCache>
                <c:formatCode>0.00_);[Red]\(0.00\)</c:formatCode>
                <c:ptCount val="5"/>
                <c:pt idx="0">
                  <c:v>20.83</c:v>
                </c:pt>
                <c:pt idx="1">
                  <c:v>41.67</c:v>
                </c:pt>
                <c:pt idx="2">
                  <c:v>83.3</c:v>
                </c:pt>
                <c:pt idx="3">
                  <c:v>166.6</c:v>
                </c:pt>
                <c:pt idx="4">
                  <c:v>333.3</c:v>
                </c:pt>
              </c:numCache>
            </c:numRef>
          </c:xVal>
          <c:yVal>
            <c:numRef>
              <c:f>'Apigenin-7-O-glucuronide'!$D$4:$D$8</c:f>
              <c:numCache>
                <c:formatCode>0.00_);[Red]\(0.00\)</c:formatCode>
                <c:ptCount val="5"/>
                <c:pt idx="0">
                  <c:v>63.12</c:v>
                </c:pt>
                <c:pt idx="1">
                  <c:v>172.11</c:v>
                </c:pt>
                <c:pt idx="2">
                  <c:v>348.52</c:v>
                </c:pt>
                <c:pt idx="3">
                  <c:v>639.61</c:v>
                </c:pt>
                <c:pt idx="4">
                  <c:v>1265.29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8-4EEF-8DBD-B2F860EEF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732911"/>
        <c:axId val="856726255"/>
      </c:scatterChart>
      <c:valAx>
        <c:axId val="85673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6726255"/>
        <c:crosses val="autoZero"/>
        <c:crossBetween val="midCat"/>
      </c:valAx>
      <c:valAx>
        <c:axId val="85672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6732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6080052493438317E-2"/>
                  <c:y val="-4.467774861475648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'Rosmarinic acid'!$C$4:$C$8</c:f>
              <c:numCache>
                <c:formatCode>General</c:formatCode>
                <c:ptCount val="5"/>
                <c:pt idx="0">
                  <c:v>20.83</c:v>
                </c:pt>
                <c:pt idx="1">
                  <c:v>41.67</c:v>
                </c:pt>
                <c:pt idx="2">
                  <c:v>83.33</c:v>
                </c:pt>
                <c:pt idx="3">
                  <c:v>166.67</c:v>
                </c:pt>
                <c:pt idx="4">
                  <c:v>333.33</c:v>
                </c:pt>
              </c:numCache>
            </c:numRef>
          </c:xVal>
          <c:yVal>
            <c:numRef>
              <c:f>'Rosmarinic acid'!$D$4:$D$8</c:f>
              <c:numCache>
                <c:formatCode>0.00_ </c:formatCode>
                <c:ptCount val="5"/>
                <c:pt idx="0">
                  <c:v>243.66</c:v>
                </c:pt>
                <c:pt idx="1">
                  <c:v>492.37</c:v>
                </c:pt>
                <c:pt idx="2">
                  <c:v>978.28200000000004</c:v>
                </c:pt>
                <c:pt idx="3">
                  <c:v>2223.92</c:v>
                </c:pt>
                <c:pt idx="4">
                  <c:v>4123.92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C-4B91-840A-BD657A32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56479"/>
        <c:axId val="689054815"/>
      </c:scatterChart>
      <c:valAx>
        <c:axId val="689056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9054815"/>
        <c:crosses val="autoZero"/>
        <c:crossBetween val="midCat"/>
      </c:valAx>
      <c:valAx>
        <c:axId val="68905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9056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Scutellarein!$C$4:$C$8</c:f>
              <c:numCache>
                <c:formatCode>0.00_);[Red]\(0.00\)</c:formatCode>
                <c:ptCount val="5"/>
                <c:pt idx="0">
                  <c:v>20.83</c:v>
                </c:pt>
                <c:pt idx="1">
                  <c:v>41.67</c:v>
                </c:pt>
                <c:pt idx="2">
                  <c:v>83.3</c:v>
                </c:pt>
                <c:pt idx="3">
                  <c:v>166.6</c:v>
                </c:pt>
                <c:pt idx="4">
                  <c:v>333.3</c:v>
                </c:pt>
              </c:numCache>
            </c:numRef>
          </c:xVal>
          <c:yVal>
            <c:numRef>
              <c:f>Scutellarein!$D$4:$D$8</c:f>
              <c:numCache>
                <c:formatCode>0.00_);[Red]\(0.00\)</c:formatCode>
                <c:ptCount val="5"/>
                <c:pt idx="0">
                  <c:v>171.8</c:v>
                </c:pt>
                <c:pt idx="1">
                  <c:v>324.66000000000003</c:v>
                </c:pt>
                <c:pt idx="2">
                  <c:v>543.41999999999996</c:v>
                </c:pt>
                <c:pt idx="3">
                  <c:v>1108.57</c:v>
                </c:pt>
                <c:pt idx="4">
                  <c:v>2323.13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D-457A-80B4-F243F100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150767"/>
        <c:axId val="1050164079"/>
      </c:scatterChart>
      <c:valAx>
        <c:axId val="1050150767"/>
        <c:scaling>
          <c:orientation val="minMax"/>
        </c:scaling>
        <c:delete val="0"/>
        <c:axPos val="b"/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50164079"/>
        <c:crosses val="autoZero"/>
        <c:crossBetween val="midCat"/>
      </c:valAx>
      <c:valAx>
        <c:axId val="105016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501507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1</xdr:row>
      <xdr:rowOff>68580</xdr:rowOff>
    </xdr:from>
    <xdr:to>
      <xdr:col>11</xdr:col>
      <xdr:colOff>480060</xdr:colOff>
      <xdr:row>15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B44EDFFC-5270-4803-A8F9-EF94313AD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2</xdr:row>
      <xdr:rowOff>11430</xdr:rowOff>
    </xdr:from>
    <xdr:to>
      <xdr:col>11</xdr:col>
      <xdr:colOff>396240</xdr:colOff>
      <xdr:row>13</xdr:row>
      <xdr:rowOff>182880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2</xdr:row>
      <xdr:rowOff>11430</xdr:rowOff>
    </xdr:from>
    <xdr:to>
      <xdr:col>11</xdr:col>
      <xdr:colOff>335280</xdr:colOff>
      <xdr:row>16</xdr:row>
      <xdr:rowOff>49530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2</xdr:row>
      <xdr:rowOff>41910</xdr:rowOff>
    </xdr:from>
    <xdr:to>
      <xdr:col>11</xdr:col>
      <xdr:colOff>464820</xdr:colOff>
      <xdr:row>14</xdr:row>
      <xdr:rowOff>41910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2</xdr:row>
      <xdr:rowOff>7620</xdr:rowOff>
    </xdr:from>
    <xdr:to>
      <xdr:col>8</xdr:col>
      <xdr:colOff>68580</xdr:colOff>
      <xdr:row>13</xdr:row>
      <xdr:rowOff>217170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68580</xdr:rowOff>
    </xdr:from>
    <xdr:to>
      <xdr:col>11</xdr:col>
      <xdr:colOff>571500</xdr:colOff>
      <xdr:row>16</xdr:row>
      <xdr:rowOff>22860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4458D28-D8F9-4A4F-8480-B62894EB8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C9E-6FD9-4D4F-B233-FF70604693AD}">
  <dimension ref="B2:D14"/>
  <sheetViews>
    <sheetView workbookViewId="0">
      <selection activeCell="F21" sqref="F21"/>
    </sheetView>
  </sheetViews>
  <sheetFormatPr defaultRowHeight="15.6" x14ac:dyDescent="0.25"/>
  <cols>
    <col min="1" max="1" width="8.88671875" style="11"/>
    <col min="2" max="2" width="20.44140625" style="11" bestFit="1" customWidth="1"/>
    <col min="3" max="3" width="21.33203125" style="11" bestFit="1" customWidth="1"/>
    <col min="4" max="4" width="20.6640625" style="11" customWidth="1"/>
    <col min="5" max="16384" width="8.88671875" style="11"/>
  </cols>
  <sheetData>
    <row r="2" spans="2:4" x14ac:dyDescent="0.25">
      <c r="C2" s="14" t="s">
        <v>22</v>
      </c>
      <c r="D2" s="14"/>
    </row>
    <row r="3" spans="2:4" x14ac:dyDescent="0.25">
      <c r="C3" s="11" t="s">
        <v>24</v>
      </c>
      <c r="D3" s="12" t="s">
        <v>25</v>
      </c>
    </row>
    <row r="4" spans="2:4" x14ac:dyDescent="0.25">
      <c r="B4" s="11">
        <v>1</v>
      </c>
      <c r="C4" s="13">
        <v>20.83</v>
      </c>
      <c r="D4" s="13">
        <v>33.145000000000003</v>
      </c>
    </row>
    <row r="5" spans="2:4" x14ac:dyDescent="0.25">
      <c r="B5" s="11">
        <v>2</v>
      </c>
      <c r="C5" s="13">
        <v>41.67</v>
      </c>
      <c r="D5" s="13">
        <v>71.450999999999993</v>
      </c>
    </row>
    <row r="6" spans="2:4" x14ac:dyDescent="0.25">
      <c r="B6" s="11">
        <v>3</v>
      </c>
      <c r="C6" s="13">
        <v>83.3</v>
      </c>
      <c r="D6" s="13">
        <v>129.22999999999999</v>
      </c>
    </row>
    <row r="7" spans="2:4" x14ac:dyDescent="0.25">
      <c r="B7" s="11">
        <v>4</v>
      </c>
      <c r="C7" s="13">
        <v>166.6</v>
      </c>
      <c r="D7" s="13">
        <v>301.62</v>
      </c>
    </row>
    <row r="8" spans="2:4" x14ac:dyDescent="0.25">
      <c r="B8" s="11">
        <v>5</v>
      </c>
      <c r="C8" s="13">
        <v>333.3</v>
      </c>
      <c r="D8" s="13">
        <v>534.79999999999995</v>
      </c>
    </row>
    <row r="9" spans="2:4" x14ac:dyDescent="0.25">
      <c r="B9" s="14" t="s">
        <v>26</v>
      </c>
      <c r="C9" s="13">
        <v>13.496</v>
      </c>
      <c r="D9" s="13">
        <v>26.49</v>
      </c>
    </row>
    <row r="10" spans="2:4" x14ac:dyDescent="0.25">
      <c r="B10" s="14"/>
      <c r="C10" s="13">
        <v>14.629</v>
      </c>
      <c r="D10" s="13">
        <v>28.33</v>
      </c>
    </row>
    <row r="11" spans="2:4" x14ac:dyDescent="0.25">
      <c r="B11" s="14"/>
      <c r="C11" s="13">
        <v>13.266</v>
      </c>
      <c r="D11" s="13">
        <v>26.12</v>
      </c>
    </row>
    <row r="12" spans="2:4" x14ac:dyDescent="0.25">
      <c r="B12" s="11" t="s">
        <v>23</v>
      </c>
      <c r="C12" s="16" t="s">
        <v>21</v>
      </c>
      <c r="D12" s="16"/>
    </row>
    <row r="13" spans="2:4" x14ac:dyDescent="0.25">
      <c r="B13" s="18" t="s">
        <v>28</v>
      </c>
      <c r="C13" s="13">
        <f>ROUND(AVERAGE($C$9:$C$11),2)</f>
        <v>13.8</v>
      </c>
      <c r="D13" s="11">
        <f>ROUND(STDEV($C$9:$C$11),2)</f>
        <v>0.73</v>
      </c>
    </row>
    <row r="14" spans="2:4" x14ac:dyDescent="0.25">
      <c r="B14" s="18" t="s">
        <v>27</v>
      </c>
      <c r="C14" s="15" t="s">
        <v>20</v>
      </c>
      <c r="D14" s="15"/>
    </row>
  </sheetData>
  <mergeCells count="4">
    <mergeCell ref="C2:D2"/>
    <mergeCell ref="B9:B11"/>
    <mergeCell ref="C14:D14"/>
    <mergeCell ref="C12:D1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5"/>
  <sheetViews>
    <sheetView tabSelected="1" workbookViewId="0">
      <selection activeCell="C19" sqref="C19"/>
    </sheetView>
  </sheetViews>
  <sheetFormatPr defaultRowHeight="18" customHeight="1" x14ac:dyDescent="0.3"/>
  <cols>
    <col min="1" max="1" width="8.88671875" style="4"/>
    <col min="2" max="2" width="23.77734375" style="4" customWidth="1"/>
    <col min="3" max="3" width="22.21875" style="4" customWidth="1"/>
    <col min="4" max="4" width="20.109375" style="4" customWidth="1"/>
    <col min="5" max="12" width="8.88671875" style="4"/>
    <col min="13" max="14" width="8.88671875" style="6"/>
    <col min="15" max="15" width="8.88671875" style="7"/>
  </cols>
  <sheetData>
    <row r="2" spans="2:4" ht="18" customHeight="1" x14ac:dyDescent="0.3">
      <c r="B2" s="3"/>
      <c r="C2" s="14" t="s">
        <v>29</v>
      </c>
      <c r="D2" s="14"/>
    </row>
    <row r="3" spans="2:4" ht="18" customHeight="1" x14ac:dyDescent="0.3">
      <c r="B3" s="3"/>
      <c r="C3" s="11" t="s">
        <v>24</v>
      </c>
      <c r="D3" s="12" t="s">
        <v>25</v>
      </c>
    </row>
    <row r="4" spans="2:4" ht="18" customHeight="1" x14ac:dyDescent="0.3">
      <c r="B4" s="3" t="s">
        <v>4</v>
      </c>
      <c r="C4" s="3">
        <v>20.83</v>
      </c>
      <c r="D4" s="4">
        <v>138.24</v>
      </c>
    </row>
    <row r="5" spans="2:4" ht="18" customHeight="1" x14ac:dyDescent="0.3">
      <c r="B5" s="3" t="s">
        <v>5</v>
      </c>
      <c r="C5" s="3">
        <v>41.67</v>
      </c>
      <c r="D5" s="2">
        <v>261.70999999999998</v>
      </c>
    </row>
    <row r="6" spans="2:4" ht="18" customHeight="1" x14ac:dyDescent="0.3">
      <c r="B6" s="3" t="s">
        <v>6</v>
      </c>
      <c r="C6" s="3">
        <v>83.3</v>
      </c>
      <c r="D6" s="2">
        <v>501.50299999999999</v>
      </c>
    </row>
    <row r="7" spans="2:4" ht="18" customHeight="1" x14ac:dyDescent="0.3">
      <c r="B7" s="3" t="s">
        <v>7</v>
      </c>
      <c r="C7" s="3">
        <v>166.6</v>
      </c>
      <c r="D7" s="2">
        <v>1068.3</v>
      </c>
    </row>
    <row r="8" spans="2:4" ht="18" customHeight="1" x14ac:dyDescent="0.3">
      <c r="B8" s="3" t="s">
        <v>8</v>
      </c>
      <c r="C8" s="3">
        <v>333.3</v>
      </c>
      <c r="D8" s="2">
        <v>2033.4770000000001</v>
      </c>
    </row>
    <row r="9" spans="2:4" ht="18" customHeight="1" x14ac:dyDescent="0.3">
      <c r="B9" s="14" t="s">
        <v>26</v>
      </c>
      <c r="C9" s="2">
        <v>161.44999999999999</v>
      </c>
      <c r="D9" s="2">
        <v>998.44399999999996</v>
      </c>
    </row>
    <row r="10" spans="2:4" ht="18" customHeight="1" x14ac:dyDescent="0.3">
      <c r="B10" s="14"/>
      <c r="C10" s="2">
        <v>158.31</v>
      </c>
      <c r="D10" s="2">
        <v>979.25599999999997</v>
      </c>
    </row>
    <row r="11" spans="2:4" ht="18" customHeight="1" x14ac:dyDescent="0.3">
      <c r="B11" s="14"/>
      <c r="C11" s="2">
        <v>162.28</v>
      </c>
      <c r="D11" s="2">
        <v>1003.5</v>
      </c>
    </row>
    <row r="12" spans="2:4" ht="18" customHeight="1" x14ac:dyDescent="0.3">
      <c r="B12" s="11" t="s">
        <v>23</v>
      </c>
      <c r="C12" s="14" t="s">
        <v>12</v>
      </c>
      <c r="D12" s="14"/>
    </row>
    <row r="13" spans="2:4" ht="18" customHeight="1" x14ac:dyDescent="0.3">
      <c r="B13" s="18" t="s">
        <v>28</v>
      </c>
      <c r="C13" s="3">
        <f>ROUND(AVERAGE($C$9:$C$11),2)</f>
        <v>160.68</v>
      </c>
      <c r="D13" s="2">
        <f>ROUND(STDEV($C$9:$C$11),2)</f>
        <v>2.09</v>
      </c>
    </row>
    <row r="14" spans="2:4" ht="18" customHeight="1" x14ac:dyDescent="0.3">
      <c r="B14" s="18" t="s">
        <v>27</v>
      </c>
      <c r="C14" s="14" t="s">
        <v>13</v>
      </c>
      <c r="D14" s="14"/>
    </row>
    <row r="15" spans="2:4" ht="18" customHeight="1" x14ac:dyDescent="0.3">
      <c r="B15" s="3"/>
      <c r="C15" s="3"/>
      <c r="D15" s="3"/>
    </row>
  </sheetData>
  <mergeCells count="4">
    <mergeCell ref="C2:D2"/>
    <mergeCell ref="B9:B11"/>
    <mergeCell ref="C12:D12"/>
    <mergeCell ref="C14:D1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14"/>
  <sheetViews>
    <sheetView workbookViewId="0">
      <selection activeCell="D19" sqref="D19"/>
    </sheetView>
  </sheetViews>
  <sheetFormatPr defaultRowHeight="15.6" x14ac:dyDescent="0.25"/>
  <cols>
    <col min="1" max="1" width="8.88671875" style="5"/>
    <col min="2" max="2" width="20" style="5" customWidth="1"/>
    <col min="3" max="3" width="24.5546875" style="8" customWidth="1"/>
    <col min="4" max="4" width="23.44140625" style="8" customWidth="1"/>
    <col min="5" max="5" width="8.88671875" style="8"/>
    <col min="6" max="16384" width="8.88671875" style="5"/>
  </cols>
  <sheetData>
    <row r="2" spans="2:4" x14ac:dyDescent="0.25">
      <c r="C2" s="16" t="s">
        <v>30</v>
      </c>
      <c r="D2" s="16"/>
    </row>
    <row r="3" spans="2:4" x14ac:dyDescent="0.25">
      <c r="C3" s="11" t="s">
        <v>24</v>
      </c>
      <c r="D3" s="12" t="s">
        <v>25</v>
      </c>
    </row>
    <row r="4" spans="2:4" x14ac:dyDescent="0.25">
      <c r="B4" s="5">
        <v>1</v>
      </c>
      <c r="C4" s="8">
        <v>20.83</v>
      </c>
      <c r="D4" s="8">
        <v>81.97</v>
      </c>
    </row>
    <row r="5" spans="2:4" x14ac:dyDescent="0.25">
      <c r="B5" s="5">
        <v>2</v>
      </c>
      <c r="C5" s="8">
        <v>41.67</v>
      </c>
      <c r="D5" s="8">
        <v>171.06</v>
      </c>
    </row>
    <row r="6" spans="2:4" x14ac:dyDescent="0.25">
      <c r="B6" s="5">
        <v>3</v>
      </c>
      <c r="C6" s="8">
        <v>83.3</v>
      </c>
      <c r="D6" s="8">
        <v>324.27999999999997</v>
      </c>
    </row>
    <row r="7" spans="2:4" x14ac:dyDescent="0.25">
      <c r="B7" s="5">
        <v>4</v>
      </c>
      <c r="C7" s="8">
        <v>166.6</v>
      </c>
      <c r="D7" s="8">
        <v>683.39</v>
      </c>
    </row>
    <row r="8" spans="2:4" x14ac:dyDescent="0.25">
      <c r="B8" s="5">
        <v>5</v>
      </c>
      <c r="C8" s="8">
        <v>333.3</v>
      </c>
      <c r="D8" s="8">
        <v>1326.44</v>
      </c>
    </row>
    <row r="9" spans="2:4" x14ac:dyDescent="0.25">
      <c r="B9" s="14" t="s">
        <v>26</v>
      </c>
      <c r="C9" s="8">
        <v>11.8</v>
      </c>
      <c r="D9" s="8">
        <v>50.1</v>
      </c>
    </row>
    <row r="10" spans="2:4" x14ac:dyDescent="0.25">
      <c r="B10" s="14"/>
      <c r="C10" s="8">
        <v>12.19</v>
      </c>
      <c r="D10" s="8">
        <v>51.65</v>
      </c>
    </row>
    <row r="11" spans="2:4" x14ac:dyDescent="0.25">
      <c r="B11" s="14"/>
      <c r="C11" s="8">
        <v>12.02</v>
      </c>
      <c r="D11" s="8">
        <v>50.98</v>
      </c>
    </row>
    <row r="12" spans="2:4" x14ac:dyDescent="0.25">
      <c r="B12" s="11" t="s">
        <v>23</v>
      </c>
      <c r="C12" s="16" t="s">
        <v>16</v>
      </c>
      <c r="D12" s="16"/>
    </row>
    <row r="13" spans="2:4" x14ac:dyDescent="0.25">
      <c r="B13" s="18" t="s">
        <v>28</v>
      </c>
      <c r="C13" s="8">
        <f>ROUND(AVERAGE($C$9:$C$11),2)</f>
        <v>12</v>
      </c>
      <c r="D13" s="2">
        <f>ROUND(STDEV($C$9:$C$11),2)</f>
        <v>0.2</v>
      </c>
    </row>
    <row r="14" spans="2:4" x14ac:dyDescent="0.25">
      <c r="B14" s="18" t="s">
        <v>27</v>
      </c>
      <c r="C14" s="16" t="s">
        <v>17</v>
      </c>
      <c r="D14" s="16"/>
    </row>
  </sheetData>
  <mergeCells count="4">
    <mergeCell ref="C2:D2"/>
    <mergeCell ref="B9:B11"/>
    <mergeCell ref="C12:D12"/>
    <mergeCell ref="C14:D14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4"/>
  <sheetViews>
    <sheetView workbookViewId="0">
      <selection activeCell="O8" sqref="O8"/>
    </sheetView>
  </sheetViews>
  <sheetFormatPr defaultRowHeight="18" customHeight="1" x14ac:dyDescent="0.25"/>
  <cols>
    <col min="1" max="1" width="8.88671875" style="3"/>
    <col min="2" max="2" width="22.44140625" style="3" customWidth="1"/>
    <col min="3" max="3" width="23.88671875" style="8" customWidth="1"/>
    <col min="4" max="4" width="20.6640625" style="8" customWidth="1"/>
    <col min="5" max="16384" width="8.88671875" style="3"/>
  </cols>
  <sheetData>
    <row r="2" spans="2:4" ht="18" customHeight="1" x14ac:dyDescent="0.25">
      <c r="C2" s="16" t="s">
        <v>31</v>
      </c>
      <c r="D2" s="16"/>
    </row>
    <row r="3" spans="2:4" ht="18" customHeight="1" x14ac:dyDescent="0.25">
      <c r="C3" s="11" t="s">
        <v>24</v>
      </c>
      <c r="D3" s="12" t="s">
        <v>25</v>
      </c>
    </row>
    <row r="4" spans="2:4" ht="18" customHeight="1" x14ac:dyDescent="0.25">
      <c r="B4" s="3">
        <v>1</v>
      </c>
      <c r="C4" s="8">
        <v>20.83</v>
      </c>
      <c r="D4" s="8">
        <v>63.12</v>
      </c>
    </row>
    <row r="5" spans="2:4" ht="18" customHeight="1" x14ac:dyDescent="0.25">
      <c r="B5" s="3">
        <v>2</v>
      </c>
      <c r="C5" s="8">
        <v>41.67</v>
      </c>
      <c r="D5" s="8">
        <v>172.11</v>
      </c>
    </row>
    <row r="6" spans="2:4" ht="18" customHeight="1" x14ac:dyDescent="0.25">
      <c r="B6" s="3">
        <v>3</v>
      </c>
      <c r="C6" s="8">
        <v>83.3</v>
      </c>
      <c r="D6" s="8">
        <v>348.52</v>
      </c>
    </row>
    <row r="7" spans="2:4" ht="18" customHeight="1" x14ac:dyDescent="0.25">
      <c r="B7" s="3">
        <v>4</v>
      </c>
      <c r="C7" s="8">
        <v>166.6</v>
      </c>
      <c r="D7" s="8">
        <v>639.61</v>
      </c>
    </row>
    <row r="8" spans="2:4" ht="18" customHeight="1" x14ac:dyDescent="0.25">
      <c r="B8" s="3">
        <v>5</v>
      </c>
      <c r="C8" s="8">
        <v>333.3</v>
      </c>
      <c r="D8" s="8">
        <v>1265.29</v>
      </c>
    </row>
    <row r="9" spans="2:4" ht="18" customHeight="1" x14ac:dyDescent="0.25">
      <c r="B9" s="14" t="s">
        <v>26</v>
      </c>
      <c r="C9" s="8">
        <v>20.41</v>
      </c>
      <c r="D9" s="8">
        <v>86.254000000000005</v>
      </c>
    </row>
    <row r="10" spans="2:4" ht="18" customHeight="1" x14ac:dyDescent="0.25">
      <c r="B10" s="14"/>
      <c r="C10" s="8">
        <v>21.77</v>
      </c>
      <c r="D10" s="8">
        <v>91.375</v>
      </c>
    </row>
    <row r="11" spans="2:4" ht="18" customHeight="1" x14ac:dyDescent="0.25">
      <c r="B11" s="14"/>
      <c r="C11" s="8">
        <v>21</v>
      </c>
      <c r="D11" s="8">
        <v>88.513999999999996</v>
      </c>
    </row>
    <row r="12" spans="2:4" ht="18" customHeight="1" x14ac:dyDescent="0.25">
      <c r="B12" s="11" t="s">
        <v>23</v>
      </c>
      <c r="C12" s="16" t="s">
        <v>14</v>
      </c>
      <c r="D12" s="16"/>
    </row>
    <row r="13" spans="2:4" ht="18" customHeight="1" x14ac:dyDescent="0.25">
      <c r="B13" s="18" t="s">
        <v>28</v>
      </c>
      <c r="C13" s="3">
        <f>ROUND(AVERAGE($C$9:$C$11),2)</f>
        <v>21.06</v>
      </c>
      <c r="D13" s="2">
        <f>ROUND(STDEV($C$9:$C$11),2)</f>
        <v>0.68</v>
      </c>
    </row>
    <row r="14" spans="2:4" ht="18" customHeight="1" x14ac:dyDescent="0.25">
      <c r="B14" s="18" t="s">
        <v>27</v>
      </c>
      <c r="C14" s="16" t="s">
        <v>15</v>
      </c>
      <c r="D14" s="16"/>
    </row>
  </sheetData>
  <mergeCells count="4">
    <mergeCell ref="C2:D2"/>
    <mergeCell ref="B9:B11"/>
    <mergeCell ref="C12:D12"/>
    <mergeCell ref="C14:D1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4"/>
  <sheetViews>
    <sheetView workbookViewId="0">
      <selection activeCell="E17" sqref="E17"/>
    </sheetView>
  </sheetViews>
  <sheetFormatPr defaultRowHeight="18" customHeight="1" x14ac:dyDescent="0.25"/>
  <cols>
    <col min="1" max="1" width="15.77734375" style="1" customWidth="1"/>
    <col min="2" max="2" width="18.77734375" style="1" customWidth="1"/>
    <col min="3" max="3" width="23" style="1" customWidth="1"/>
    <col min="4" max="4" width="24" style="2" customWidth="1"/>
    <col min="5" max="9" width="16.77734375" style="1" customWidth="1"/>
    <col min="10" max="12" width="8.88671875" style="1"/>
  </cols>
  <sheetData>
    <row r="2" spans="1:12" ht="18" customHeight="1" x14ac:dyDescent="0.25">
      <c r="A2" s="3"/>
      <c r="B2" s="3"/>
      <c r="C2" s="14" t="s">
        <v>32</v>
      </c>
      <c r="D2" s="14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3"/>
      <c r="B3" s="3"/>
      <c r="C3" s="11" t="s">
        <v>24</v>
      </c>
      <c r="D3" s="12" t="s">
        <v>25</v>
      </c>
      <c r="E3" s="3"/>
      <c r="F3" s="3"/>
      <c r="G3" s="3"/>
      <c r="H3" s="3"/>
      <c r="I3" s="3"/>
      <c r="J3" s="3"/>
      <c r="K3" s="3"/>
      <c r="L3" s="3"/>
    </row>
    <row r="4" spans="1:12" ht="18" customHeight="1" x14ac:dyDescent="0.25">
      <c r="B4" s="1" t="s">
        <v>9</v>
      </c>
      <c r="C4" s="1">
        <v>20.83</v>
      </c>
      <c r="D4" s="2">
        <v>243.66</v>
      </c>
    </row>
    <row r="5" spans="1:12" ht="18" customHeight="1" x14ac:dyDescent="0.25">
      <c r="B5" s="3" t="s">
        <v>0</v>
      </c>
      <c r="C5" s="1">
        <v>41.67</v>
      </c>
      <c r="D5" s="2">
        <v>492.37</v>
      </c>
    </row>
    <row r="6" spans="1:12" ht="18" customHeight="1" x14ac:dyDescent="0.25">
      <c r="B6" s="3" t="s">
        <v>1</v>
      </c>
      <c r="C6" s="1">
        <v>83.33</v>
      </c>
      <c r="D6" s="2">
        <v>978.28200000000004</v>
      </c>
    </row>
    <row r="7" spans="1:12" ht="18" customHeight="1" x14ac:dyDescent="0.25">
      <c r="B7" s="3" t="s">
        <v>2</v>
      </c>
      <c r="C7" s="1">
        <v>166.67</v>
      </c>
      <c r="D7" s="2">
        <v>2223.92</v>
      </c>
    </row>
    <row r="8" spans="1:12" ht="18" customHeight="1" x14ac:dyDescent="0.25">
      <c r="B8" s="3" t="s">
        <v>3</v>
      </c>
      <c r="C8" s="1">
        <v>333.33</v>
      </c>
      <c r="D8" s="2">
        <v>4123.92</v>
      </c>
    </row>
    <row r="9" spans="1:12" ht="18" customHeight="1" x14ac:dyDescent="0.25">
      <c r="B9" s="14" t="s">
        <v>26</v>
      </c>
      <c r="C9" s="1">
        <v>78.89</v>
      </c>
      <c r="D9" s="2">
        <v>981.02</v>
      </c>
    </row>
    <row r="10" spans="1:12" ht="18" customHeight="1" x14ac:dyDescent="0.25">
      <c r="B10" s="14"/>
      <c r="C10" s="1">
        <v>79.84</v>
      </c>
      <c r="D10" s="2">
        <v>993.57</v>
      </c>
    </row>
    <row r="11" spans="1:12" ht="18" customHeight="1" x14ac:dyDescent="0.25">
      <c r="B11" s="14"/>
      <c r="C11" s="1">
        <v>82.26</v>
      </c>
      <c r="D11" s="2">
        <v>1023.47</v>
      </c>
    </row>
    <row r="12" spans="1:12" ht="18" customHeight="1" x14ac:dyDescent="0.25">
      <c r="B12" s="11" t="s">
        <v>23</v>
      </c>
      <c r="C12" s="14" t="s">
        <v>10</v>
      </c>
      <c r="D12" s="14"/>
    </row>
    <row r="13" spans="1:12" ht="18" customHeight="1" x14ac:dyDescent="0.25">
      <c r="B13" s="18" t="s">
        <v>28</v>
      </c>
      <c r="C13" s="3">
        <f>ROUND(AVERAGE($C$9:$C$11),2)</f>
        <v>80.33</v>
      </c>
      <c r="D13" s="2">
        <f>ROUND(STDEV($C$9:$C$11),2)</f>
        <v>1.74</v>
      </c>
    </row>
    <row r="14" spans="1:12" ht="18" customHeight="1" x14ac:dyDescent="0.25">
      <c r="B14" s="18" t="s">
        <v>27</v>
      </c>
      <c r="C14" s="17" t="s">
        <v>11</v>
      </c>
      <c r="D14" s="14"/>
    </row>
  </sheetData>
  <mergeCells count="4">
    <mergeCell ref="C2:D2"/>
    <mergeCell ref="B9:B11"/>
    <mergeCell ref="C12:D12"/>
    <mergeCell ref="C14:D14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E476-DFF9-497E-A6C8-944DCE2DB7D2}">
  <dimension ref="B2:D16"/>
  <sheetViews>
    <sheetView workbookViewId="0">
      <selection activeCell="C25" sqref="C25"/>
    </sheetView>
  </sheetViews>
  <sheetFormatPr defaultRowHeight="15.6" x14ac:dyDescent="0.25"/>
  <cols>
    <col min="1" max="1" width="8.88671875" style="9"/>
    <col min="2" max="2" width="26.77734375" style="9" customWidth="1"/>
    <col min="3" max="3" width="31.109375" style="9" customWidth="1"/>
    <col min="4" max="4" width="24.33203125" style="9" customWidth="1"/>
    <col min="5" max="16384" width="8.88671875" style="9"/>
  </cols>
  <sheetData>
    <row r="2" spans="2:4" x14ac:dyDescent="0.25">
      <c r="C2" s="19" t="s">
        <v>33</v>
      </c>
      <c r="D2" s="14"/>
    </row>
    <row r="3" spans="2:4" x14ac:dyDescent="0.25">
      <c r="C3" s="11" t="s">
        <v>24</v>
      </c>
      <c r="D3" s="12" t="s">
        <v>25</v>
      </c>
    </row>
    <row r="4" spans="2:4" x14ac:dyDescent="0.25">
      <c r="B4" s="9">
        <v>1</v>
      </c>
      <c r="C4" s="10">
        <v>20.83</v>
      </c>
      <c r="D4" s="10">
        <v>171.8</v>
      </c>
    </row>
    <row r="5" spans="2:4" x14ac:dyDescent="0.25">
      <c r="B5" s="9">
        <v>2</v>
      </c>
      <c r="C5" s="10">
        <v>41.67</v>
      </c>
      <c r="D5" s="10">
        <v>324.66000000000003</v>
      </c>
    </row>
    <row r="6" spans="2:4" x14ac:dyDescent="0.25">
      <c r="B6" s="9">
        <v>3</v>
      </c>
      <c r="C6" s="10">
        <v>83.3</v>
      </c>
      <c r="D6" s="10">
        <v>543.41999999999996</v>
      </c>
    </row>
    <row r="7" spans="2:4" x14ac:dyDescent="0.25">
      <c r="B7" s="9">
        <v>4</v>
      </c>
      <c r="C7" s="10">
        <v>166.6</v>
      </c>
      <c r="D7" s="10">
        <v>1108.57</v>
      </c>
    </row>
    <row r="8" spans="2:4" x14ac:dyDescent="0.25">
      <c r="B8" s="9">
        <v>5</v>
      </c>
      <c r="C8" s="10">
        <v>333.3</v>
      </c>
      <c r="D8" s="10">
        <v>2323.13</v>
      </c>
    </row>
    <row r="9" spans="2:4" x14ac:dyDescent="0.25">
      <c r="B9" s="14" t="s">
        <v>26</v>
      </c>
      <c r="C9" s="10">
        <v>57.996000000000002</v>
      </c>
      <c r="D9" s="10">
        <v>405.2</v>
      </c>
    </row>
    <row r="10" spans="2:4" x14ac:dyDescent="0.25">
      <c r="B10" s="14"/>
      <c r="C10" s="10">
        <v>56.15</v>
      </c>
      <c r="D10" s="10">
        <v>392.57</v>
      </c>
    </row>
    <row r="11" spans="2:4" x14ac:dyDescent="0.25">
      <c r="B11" s="14"/>
      <c r="C11" s="10">
        <v>55.447000000000003</v>
      </c>
      <c r="D11" s="10">
        <v>387.68</v>
      </c>
    </row>
    <row r="12" spans="2:4" x14ac:dyDescent="0.25">
      <c r="B12" s="11" t="s">
        <v>23</v>
      </c>
      <c r="C12" s="16" t="s">
        <v>18</v>
      </c>
      <c r="D12" s="16"/>
    </row>
    <row r="13" spans="2:4" x14ac:dyDescent="0.25">
      <c r="B13" s="18" t="s">
        <v>28</v>
      </c>
      <c r="C13" s="10">
        <f>ROUND(AVERAGE($C$9:$C$11),2)</f>
        <v>56.53</v>
      </c>
      <c r="D13" s="10">
        <f>ROUND(STDEV($C$9:$C$11),2)</f>
        <v>1.32</v>
      </c>
    </row>
    <row r="14" spans="2:4" x14ac:dyDescent="0.25">
      <c r="B14" s="18" t="s">
        <v>27</v>
      </c>
      <c r="C14" s="16" t="s">
        <v>19</v>
      </c>
      <c r="D14" s="16"/>
    </row>
    <row r="15" spans="2:4" x14ac:dyDescent="0.25">
      <c r="C15" s="10"/>
      <c r="D15" s="10"/>
    </row>
    <row r="16" spans="2:4" x14ac:dyDescent="0.25">
      <c r="D16" s="10"/>
    </row>
  </sheetData>
  <mergeCells count="4">
    <mergeCell ref="C2:D2"/>
    <mergeCell ref="B9:B11"/>
    <mergeCell ref="C12:D12"/>
    <mergeCell ref="C14:D14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Gallic acid</vt:lpstr>
      <vt:lpstr>Scutellarin</vt:lpstr>
      <vt:lpstr>Ferulic acid</vt:lpstr>
      <vt:lpstr>Apigenin-7-O-glucuronide</vt:lpstr>
      <vt:lpstr>Rosmarinic acid</vt:lpstr>
      <vt:lpstr>Scutellarein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2022-12-01T14:40:42Z</dcterms:modified>
</cp:coreProperties>
</file>