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z\Desktop\Crackers-Data\"/>
    </mc:Choice>
  </mc:AlternateContent>
  <xr:revisionPtr revIDLastSave="0" documentId="13_ncr:1_{6EA4C13E-C29C-4389-96D8-85CC09ED4477}" xr6:coauthVersionLast="47" xr6:coauthVersionMax="47" xr10:uidLastSave="{00000000-0000-0000-0000-000000000000}"/>
  <bookViews>
    <workbookView xWindow="-110" yWindow="-110" windowWidth="19420" windowHeight="10300" xr2:uid="{3CBDCFDE-8F55-47C7-82CD-D823DBBD3717}"/>
  </bookViews>
  <sheets>
    <sheet name="TPC" sheetId="1" r:id="rId1"/>
    <sheet name="Bakır İyonları" sheetId="3" r:id="rId2"/>
    <sheet name="Protein-Bradford" sheetId="5" r:id="rId3"/>
    <sheet name="OPA" sheetId="8" r:id="rId4"/>
  </sheets>
  <definedNames>
    <definedName name="_xlnm.Print_Area" localSheetId="1">'Bakır İyonları'!$I$4:$U$71</definedName>
    <definedName name="_xlnm.Print_Area" localSheetId="2">'Protein-Bradford'!$H$4:$O$50</definedName>
    <definedName name="_xlnm.Print_Area" localSheetId="0">TPC!$I$6:$AA$76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B39" i="1"/>
  <c r="G38" i="1"/>
  <c r="F38" i="1"/>
  <c r="B38" i="1"/>
  <c r="G37" i="1"/>
  <c r="F37" i="1"/>
  <c r="B37" i="1"/>
  <c r="G36" i="1"/>
  <c r="F36" i="1"/>
  <c r="B36" i="1"/>
  <c r="G35" i="1"/>
  <c r="F35" i="1"/>
  <c r="B35" i="1"/>
  <c r="G34" i="1"/>
  <c r="F34" i="1"/>
  <c r="B34" i="1"/>
  <c r="G33" i="1"/>
  <c r="F33" i="1"/>
  <c r="B33" i="1"/>
  <c r="G32" i="1"/>
  <c r="F32" i="1"/>
  <c r="B32" i="1"/>
  <c r="F7" i="8" l="1"/>
  <c r="F12" i="8"/>
  <c r="F11" i="8"/>
  <c r="F10" i="8"/>
  <c r="F9" i="8"/>
  <c r="F8" i="8"/>
  <c r="F9" i="5" l="1"/>
  <c r="F10" i="5"/>
  <c r="F11" i="5"/>
  <c r="F12" i="5"/>
  <c r="F13" i="5"/>
  <c r="F8" i="5"/>
  <c r="M84" i="5"/>
  <c r="M83" i="5"/>
  <c r="M81" i="5"/>
  <c r="M80" i="5"/>
  <c r="AB77" i="3"/>
  <c r="AB76" i="3"/>
  <c r="AB74" i="3"/>
  <c r="AB73" i="3"/>
  <c r="AB71" i="3"/>
  <c r="AB70" i="3"/>
  <c r="AB68" i="3"/>
  <c r="AB67" i="3"/>
  <c r="AB65" i="3"/>
  <c r="AB64" i="3"/>
  <c r="AB62" i="3"/>
  <c r="AB61" i="3"/>
  <c r="AB59" i="3"/>
  <c r="AB58" i="3"/>
  <c r="AB56" i="3"/>
  <c r="AB55" i="3"/>
  <c r="AB53" i="3"/>
  <c r="AB52" i="3"/>
  <c r="AB50" i="3"/>
  <c r="AB49" i="3"/>
  <c r="AB47" i="3"/>
  <c r="AB46" i="3"/>
  <c r="AB44" i="3"/>
  <c r="AB43" i="3"/>
  <c r="AB41" i="3"/>
  <c r="AB40" i="3"/>
  <c r="AB38" i="3"/>
  <c r="AB37" i="3"/>
  <c r="AB35" i="3"/>
  <c r="AB34" i="3"/>
  <c r="AB32" i="3"/>
  <c r="AB31" i="3"/>
  <c r="AB29" i="3"/>
  <c r="AB28" i="3"/>
  <c r="AB26" i="3"/>
  <c r="AB25" i="3"/>
  <c r="AB23" i="3"/>
  <c r="AB22" i="3"/>
  <c r="AB20" i="3"/>
  <c r="AB19" i="3"/>
  <c r="AB17" i="3"/>
  <c r="AB16" i="3"/>
  <c r="AB14" i="3"/>
  <c r="AB13" i="3"/>
  <c r="AB11" i="3"/>
  <c r="AB10" i="3"/>
  <c r="N77" i="1"/>
  <c r="N76" i="1"/>
  <c r="N74" i="1"/>
  <c r="N73" i="1"/>
  <c r="N71" i="1"/>
  <c r="N70" i="1"/>
  <c r="N68" i="1"/>
  <c r="N67" i="1"/>
  <c r="N65" i="1"/>
  <c r="N64" i="1"/>
  <c r="N62" i="1"/>
  <c r="N61" i="1"/>
  <c r="N59" i="1"/>
  <c r="N58" i="1"/>
  <c r="N56" i="1"/>
  <c r="N55" i="1"/>
  <c r="N53" i="1"/>
  <c r="N52" i="1"/>
  <c r="N50" i="1"/>
  <c r="N49" i="1"/>
  <c r="N47" i="1"/>
  <c r="N46" i="1"/>
  <c r="N44" i="1"/>
  <c r="N43" i="1"/>
  <c r="N41" i="1"/>
  <c r="N40" i="1"/>
  <c r="N38" i="1"/>
  <c r="N37" i="1"/>
  <c r="N35" i="1"/>
  <c r="N34" i="1"/>
  <c r="N32" i="1"/>
  <c r="N31" i="1"/>
  <c r="N29" i="1"/>
  <c r="N28" i="1"/>
  <c r="N26" i="1"/>
  <c r="N25" i="1"/>
  <c r="N23" i="1"/>
  <c r="N22" i="1"/>
  <c r="N20" i="1"/>
  <c r="N19" i="1"/>
  <c r="N17" i="1"/>
  <c r="N16" i="1"/>
  <c r="N14" i="1"/>
  <c r="N13" i="1"/>
  <c r="N11" i="1"/>
  <c r="N10" i="1"/>
  <c r="U77" i="1"/>
  <c r="U76" i="1"/>
  <c r="U74" i="1"/>
  <c r="U73" i="1"/>
  <c r="U71" i="1"/>
  <c r="U70" i="1"/>
  <c r="U68" i="1"/>
  <c r="U67" i="1"/>
  <c r="U65" i="1"/>
  <c r="U64" i="1"/>
  <c r="U62" i="1"/>
  <c r="U61" i="1"/>
  <c r="U59" i="1"/>
  <c r="U58" i="1"/>
  <c r="U56" i="1"/>
  <c r="U55" i="1"/>
  <c r="U53" i="1"/>
  <c r="U52" i="1"/>
  <c r="U50" i="1"/>
  <c r="U49" i="1"/>
  <c r="U47" i="1"/>
  <c r="U46" i="1"/>
  <c r="U44" i="1"/>
  <c r="U43" i="1"/>
  <c r="U41" i="1"/>
  <c r="U40" i="1"/>
  <c r="U38" i="1"/>
  <c r="U37" i="1"/>
  <c r="U35" i="1"/>
  <c r="U34" i="1"/>
  <c r="U32" i="1"/>
  <c r="U31" i="1"/>
  <c r="U29" i="1"/>
  <c r="U28" i="1"/>
  <c r="U26" i="1"/>
  <c r="U25" i="1"/>
  <c r="U23" i="1"/>
  <c r="U22" i="1"/>
  <c r="U20" i="1"/>
  <c r="U19" i="1"/>
  <c r="U17" i="1"/>
  <c r="U16" i="1"/>
  <c r="U14" i="1"/>
  <c r="U13" i="1"/>
  <c r="U11" i="1"/>
  <c r="U10" i="1"/>
  <c r="AB77" i="1"/>
  <c r="AB76" i="1"/>
  <c r="AB74" i="1"/>
  <c r="AB73" i="1"/>
  <c r="AB71" i="1"/>
  <c r="AB70" i="1"/>
  <c r="AB68" i="1"/>
  <c r="AB67" i="1"/>
  <c r="AB65" i="1"/>
  <c r="AB64" i="1"/>
  <c r="AB62" i="1"/>
  <c r="AB61" i="1"/>
  <c r="AB59" i="1"/>
  <c r="AB58" i="1"/>
  <c r="AB56" i="1"/>
  <c r="AB55" i="1"/>
  <c r="AB53" i="1"/>
  <c r="AB52" i="1"/>
  <c r="AB50" i="1"/>
  <c r="AB49" i="1"/>
  <c r="AB47" i="1"/>
  <c r="AB46" i="1"/>
  <c r="AB44" i="1"/>
  <c r="AB43" i="1"/>
  <c r="AB41" i="1"/>
  <c r="AB40" i="1"/>
  <c r="AB38" i="1"/>
  <c r="AB37" i="1"/>
  <c r="AB35" i="1"/>
  <c r="AB34" i="1"/>
  <c r="AB32" i="1"/>
  <c r="AB31" i="1"/>
  <c r="AB29" i="1"/>
  <c r="AB28" i="1"/>
  <c r="AB26" i="1"/>
  <c r="AB25" i="1"/>
  <c r="AB23" i="1"/>
  <c r="AB22" i="1"/>
  <c r="AB20" i="1"/>
  <c r="AB19" i="1"/>
  <c r="AB17" i="1"/>
  <c r="AB16" i="1"/>
  <c r="AB14" i="1"/>
  <c r="AB13" i="1"/>
  <c r="AB10" i="1"/>
  <c r="AB11" i="1"/>
  <c r="Y77" i="8"/>
  <c r="Y76" i="8"/>
  <c r="Y74" i="8"/>
  <c r="Y73" i="8"/>
  <c r="Y71" i="8"/>
  <c r="Y70" i="8"/>
  <c r="Y68" i="8"/>
  <c r="Y67" i="8"/>
  <c r="Y65" i="8"/>
  <c r="Y64" i="8"/>
  <c r="Y62" i="8"/>
  <c r="Y61" i="8"/>
  <c r="Y59" i="8"/>
  <c r="Y58" i="8"/>
  <c r="Y56" i="8"/>
  <c r="Y55" i="8"/>
  <c r="Y53" i="8"/>
  <c r="Y52" i="8"/>
  <c r="Y50" i="8"/>
  <c r="Y49" i="8"/>
  <c r="Y47" i="8"/>
  <c r="Y46" i="8"/>
  <c r="Y44" i="8"/>
  <c r="Y43" i="8"/>
  <c r="Y41" i="8"/>
  <c r="Y40" i="8"/>
  <c r="Y38" i="8"/>
  <c r="Y37" i="8"/>
  <c r="Y35" i="8"/>
  <c r="Y34" i="8"/>
  <c r="Y32" i="8"/>
  <c r="Y31" i="8"/>
  <c r="Y29" i="8"/>
  <c r="Y28" i="8"/>
  <c r="Y26" i="8"/>
  <c r="Y25" i="8"/>
  <c r="Y23" i="8"/>
  <c r="Y22" i="8"/>
  <c r="Y20" i="8"/>
  <c r="Y19" i="8"/>
  <c r="S77" i="8"/>
  <c r="S76" i="8"/>
  <c r="S74" i="8"/>
  <c r="S73" i="8"/>
  <c r="S71" i="8"/>
  <c r="S70" i="8"/>
  <c r="S68" i="8"/>
  <c r="S67" i="8"/>
  <c r="S65" i="8"/>
  <c r="S64" i="8"/>
  <c r="S62" i="8"/>
  <c r="S61" i="8"/>
  <c r="S59" i="8"/>
  <c r="S58" i="8"/>
  <c r="S56" i="8"/>
  <c r="S55" i="8"/>
  <c r="S53" i="8"/>
  <c r="S52" i="8"/>
  <c r="S50" i="8"/>
  <c r="S49" i="8"/>
  <c r="S47" i="8"/>
  <c r="S46" i="8"/>
  <c r="S44" i="8"/>
  <c r="S43" i="8"/>
  <c r="S41" i="8"/>
  <c r="S40" i="8"/>
  <c r="S38" i="8"/>
  <c r="S37" i="8"/>
  <c r="S35" i="8"/>
  <c r="S34" i="8"/>
  <c r="S32" i="8"/>
  <c r="S31" i="8"/>
  <c r="S29" i="8"/>
  <c r="S28" i="8"/>
  <c r="S26" i="8"/>
  <c r="S25" i="8"/>
  <c r="S23" i="8"/>
  <c r="S22" i="8"/>
  <c r="S20" i="8"/>
  <c r="S19" i="8"/>
  <c r="M77" i="8"/>
  <c r="M76" i="8"/>
  <c r="M74" i="8"/>
  <c r="M73" i="8"/>
  <c r="M71" i="8"/>
  <c r="M70" i="8"/>
  <c r="M68" i="8"/>
  <c r="M67" i="8"/>
  <c r="M65" i="8"/>
  <c r="M64" i="8"/>
  <c r="M62" i="8"/>
  <c r="M61" i="8"/>
  <c r="M59" i="8"/>
  <c r="M58" i="8"/>
  <c r="M56" i="8"/>
  <c r="M55" i="8"/>
  <c r="M53" i="8"/>
  <c r="M52" i="8"/>
  <c r="M50" i="8"/>
  <c r="M49" i="8"/>
  <c r="M47" i="8"/>
  <c r="M46" i="8"/>
  <c r="M44" i="8"/>
  <c r="M43" i="8"/>
  <c r="M41" i="8"/>
  <c r="M40" i="8"/>
  <c r="M38" i="8"/>
  <c r="M37" i="8"/>
  <c r="AB87" i="3"/>
  <c r="AB86" i="3"/>
  <c r="AB84" i="3"/>
  <c r="AB83" i="3"/>
  <c r="AB81" i="3"/>
  <c r="AB80" i="3"/>
  <c r="U77" i="3"/>
  <c r="U76" i="3"/>
  <c r="U74" i="3"/>
  <c r="U73" i="3"/>
  <c r="U71" i="3"/>
  <c r="U70" i="3"/>
  <c r="U68" i="3"/>
  <c r="U67" i="3"/>
  <c r="U65" i="3"/>
  <c r="U64" i="3"/>
  <c r="U62" i="3"/>
  <c r="U61" i="3"/>
  <c r="U59" i="3"/>
  <c r="U58" i="3"/>
  <c r="U56" i="3"/>
  <c r="U55" i="3"/>
  <c r="U53" i="3"/>
  <c r="U52" i="3"/>
  <c r="U50" i="3"/>
  <c r="U49" i="3"/>
  <c r="U47" i="3"/>
  <c r="U46" i="3"/>
  <c r="U44" i="3"/>
  <c r="U43" i="3"/>
  <c r="U41" i="3"/>
  <c r="U40" i="3"/>
  <c r="U38" i="3"/>
  <c r="U37" i="3"/>
  <c r="U35" i="3"/>
  <c r="U34" i="3"/>
  <c r="U32" i="3"/>
  <c r="U31" i="3"/>
  <c r="U29" i="3"/>
  <c r="U28" i="3"/>
  <c r="U26" i="3"/>
  <c r="U25" i="3"/>
  <c r="U23" i="3"/>
  <c r="U22" i="3"/>
  <c r="U20" i="3"/>
  <c r="U19" i="3"/>
  <c r="N77" i="3"/>
  <c r="N76" i="3"/>
  <c r="N74" i="3"/>
  <c r="N73" i="3"/>
  <c r="N71" i="3"/>
  <c r="N70" i="3"/>
  <c r="N68" i="3"/>
  <c r="N67" i="3"/>
  <c r="N65" i="3"/>
  <c r="N64" i="3"/>
  <c r="N62" i="3"/>
  <c r="N61" i="3"/>
  <c r="N59" i="3"/>
  <c r="N58" i="3"/>
  <c r="N35" i="3"/>
  <c r="N34" i="3"/>
  <c r="N32" i="3"/>
  <c r="N31" i="3"/>
  <c r="N29" i="3"/>
  <c r="N28" i="3"/>
  <c r="N14" i="3"/>
  <c r="N13" i="3"/>
  <c r="N11" i="3"/>
  <c r="N10" i="3"/>
  <c r="Y84" i="5"/>
  <c r="Y83" i="5"/>
  <c r="Y81" i="5"/>
  <c r="Y80" i="5"/>
  <c r="Y77" i="5"/>
  <c r="Y76" i="5"/>
  <c r="Y74" i="5"/>
  <c r="Y73" i="5"/>
  <c r="Y71" i="5"/>
  <c r="Y70" i="5"/>
  <c r="Y68" i="5"/>
  <c r="Y67" i="5"/>
  <c r="Y65" i="5"/>
  <c r="Y64" i="5"/>
  <c r="Y62" i="5"/>
  <c r="Y61" i="5"/>
  <c r="Y59" i="5"/>
  <c r="Y58" i="5"/>
  <c r="Y56" i="5"/>
  <c r="Y55" i="5"/>
  <c r="Y53" i="5"/>
  <c r="Y52" i="5"/>
  <c r="Y50" i="5"/>
  <c r="Y49" i="5"/>
  <c r="Y47" i="5"/>
  <c r="Y46" i="5"/>
  <c r="Y44" i="5"/>
  <c r="Y43" i="5"/>
  <c r="Y41" i="5"/>
  <c r="Y40" i="5"/>
  <c r="Y38" i="5"/>
  <c r="Y37" i="5"/>
  <c r="Y35" i="5"/>
  <c r="Y34" i="5"/>
  <c r="Y32" i="5"/>
  <c r="Y31" i="5"/>
  <c r="Y29" i="5"/>
  <c r="Y28" i="5"/>
  <c r="Y26" i="5"/>
  <c r="Y25" i="5"/>
  <c r="Y23" i="5"/>
  <c r="Y22" i="5"/>
  <c r="Y20" i="5"/>
  <c r="Y19" i="5"/>
  <c r="Y17" i="5"/>
  <c r="Y16" i="5"/>
  <c r="Y14" i="5"/>
  <c r="Y13" i="5"/>
  <c r="Y11" i="5"/>
  <c r="Y10" i="5"/>
  <c r="Y8" i="5"/>
  <c r="Y7" i="5"/>
  <c r="S84" i="5"/>
  <c r="S83" i="5"/>
  <c r="S81" i="5"/>
  <c r="S80" i="5"/>
  <c r="S77" i="5"/>
  <c r="S76" i="5"/>
  <c r="S74" i="5"/>
  <c r="S73" i="5"/>
  <c r="S71" i="5"/>
  <c r="S70" i="5"/>
  <c r="S68" i="5"/>
  <c r="S67" i="5"/>
  <c r="S65" i="5"/>
  <c r="S64" i="5"/>
  <c r="S62" i="5"/>
  <c r="S61" i="5"/>
  <c r="S59" i="5"/>
  <c r="S58" i="5"/>
  <c r="S56" i="5"/>
  <c r="S55" i="5"/>
  <c r="S53" i="5"/>
  <c r="S52" i="5"/>
  <c r="S50" i="5"/>
  <c r="S49" i="5"/>
  <c r="S47" i="5"/>
  <c r="S46" i="5"/>
  <c r="S44" i="5"/>
  <c r="S43" i="5"/>
  <c r="S41" i="5"/>
  <c r="S40" i="5"/>
  <c r="S38" i="5"/>
  <c r="S37" i="5"/>
  <c r="S35" i="5"/>
  <c r="S34" i="5"/>
  <c r="S32" i="5"/>
  <c r="S31" i="5"/>
  <c r="S29" i="5"/>
  <c r="S28" i="5"/>
  <c r="S26" i="5"/>
  <c r="S25" i="5"/>
  <c r="S23" i="5"/>
  <c r="S22" i="5"/>
  <c r="S20" i="5"/>
  <c r="S19" i="5"/>
  <c r="S17" i="5"/>
  <c r="S16" i="5"/>
  <c r="S14" i="5"/>
  <c r="S13" i="5"/>
  <c r="S11" i="5"/>
  <c r="S10" i="5"/>
  <c r="S8" i="5"/>
  <c r="S7" i="5"/>
  <c r="M77" i="5"/>
  <c r="M76" i="5"/>
  <c r="M74" i="5"/>
  <c r="M73" i="5"/>
  <c r="M71" i="5"/>
  <c r="M70" i="5"/>
  <c r="M68" i="5"/>
  <c r="M67" i="5"/>
  <c r="M65" i="5"/>
  <c r="M64" i="5"/>
  <c r="M62" i="5"/>
  <c r="M61" i="5"/>
  <c r="M59" i="5"/>
  <c r="M58" i="5"/>
  <c r="M56" i="5"/>
  <c r="M55" i="5"/>
  <c r="M53" i="5"/>
  <c r="M52" i="5"/>
  <c r="M50" i="5"/>
  <c r="M49" i="5"/>
  <c r="M47" i="5"/>
  <c r="M46" i="5"/>
  <c r="M44" i="5"/>
  <c r="M43" i="5"/>
  <c r="M41" i="5"/>
  <c r="M40" i="5"/>
  <c r="M38" i="5"/>
  <c r="M37" i="5"/>
  <c r="M35" i="5"/>
  <c r="M34" i="5"/>
  <c r="M32" i="5"/>
  <c r="M31" i="5"/>
  <c r="M29" i="5"/>
  <c r="M28" i="5"/>
  <c r="M26" i="5"/>
  <c r="M25" i="5"/>
  <c r="M23" i="5"/>
  <c r="M22" i="5"/>
  <c r="M20" i="5"/>
  <c r="M19" i="5"/>
  <c r="M17" i="5"/>
  <c r="M16" i="5"/>
  <c r="M14" i="5"/>
  <c r="M13" i="5"/>
  <c r="M11" i="5"/>
  <c r="M10" i="5"/>
  <c r="M12" i="5" s="1"/>
  <c r="M8" i="5"/>
  <c r="Y17" i="8"/>
  <c r="Y16" i="8"/>
  <c r="Y14" i="8"/>
  <c r="Y13" i="8"/>
  <c r="Y11" i="8"/>
  <c r="Y10" i="8"/>
  <c r="Y8" i="8"/>
  <c r="Y7" i="8"/>
  <c r="S17" i="8"/>
  <c r="S16" i="8"/>
  <c r="S14" i="8"/>
  <c r="S13" i="8"/>
  <c r="S11" i="8"/>
  <c r="S10" i="8"/>
  <c r="S8" i="8"/>
  <c r="S7" i="8"/>
  <c r="H42" i="8"/>
  <c r="M35" i="8"/>
  <c r="M34" i="8"/>
  <c r="M32" i="8"/>
  <c r="M31" i="8"/>
  <c r="M29" i="8"/>
  <c r="M28" i="8"/>
  <c r="M26" i="8"/>
  <c r="M25" i="8"/>
  <c r="M23" i="8"/>
  <c r="M22" i="8"/>
  <c r="M20" i="8"/>
  <c r="M19" i="8"/>
  <c r="M17" i="8"/>
  <c r="M16" i="8"/>
  <c r="M14" i="8"/>
  <c r="M13" i="8"/>
  <c r="M11" i="8"/>
  <c r="M10" i="8"/>
  <c r="M8" i="8"/>
  <c r="M7" i="8"/>
  <c r="S9" i="5"/>
  <c r="S15" i="5"/>
  <c r="H13" i="8"/>
  <c r="E13" i="8"/>
  <c r="E12" i="8"/>
  <c r="E11" i="8"/>
  <c r="E10" i="8"/>
  <c r="E9" i="8"/>
  <c r="E8" i="8"/>
  <c r="E7" i="8"/>
  <c r="M7" i="5"/>
  <c r="E7" i="5"/>
  <c r="E8" i="5"/>
  <c r="E9" i="5"/>
  <c r="E10" i="5"/>
  <c r="E11" i="5"/>
  <c r="E12" i="5"/>
  <c r="E13" i="5"/>
  <c r="AB7" i="1"/>
  <c r="AB9" i="1" s="1"/>
  <c r="AB8" i="1"/>
  <c r="U17" i="3"/>
  <c r="N17" i="3"/>
  <c r="AB8" i="3"/>
  <c r="AB7" i="3"/>
  <c r="U16" i="3"/>
  <c r="U14" i="3"/>
  <c r="U13" i="3"/>
  <c r="U11" i="3"/>
  <c r="U10" i="3"/>
  <c r="U8" i="3"/>
  <c r="U7" i="3"/>
  <c r="N55" i="3"/>
  <c r="N53" i="3"/>
  <c r="N52" i="3"/>
  <c r="N50" i="3"/>
  <c r="N49" i="3"/>
  <c r="N47" i="3"/>
  <c r="N46" i="3"/>
  <c r="N44" i="3"/>
  <c r="N43" i="3"/>
  <c r="N41" i="3"/>
  <c r="N40" i="3"/>
  <c r="N38" i="3"/>
  <c r="N37" i="3"/>
  <c r="N26" i="3"/>
  <c r="N25" i="3"/>
  <c r="N23" i="3"/>
  <c r="N22" i="3"/>
  <c r="N20" i="3"/>
  <c r="N19" i="3"/>
  <c r="U8" i="1"/>
  <c r="U7" i="1"/>
  <c r="N8" i="1"/>
  <c r="N7" i="1"/>
  <c r="N8" i="3"/>
  <c r="N16" i="3"/>
  <c r="N7" i="3"/>
  <c r="F7" i="3"/>
  <c r="F8" i="3"/>
  <c r="F9" i="3"/>
  <c r="F10" i="3"/>
  <c r="F6" i="3"/>
  <c r="B4" i="3"/>
  <c r="AB9" i="3"/>
  <c r="F14" i="1"/>
  <c r="E14" i="1"/>
  <c r="F10" i="1"/>
  <c r="F11" i="1"/>
  <c r="F12" i="1"/>
  <c r="F13" i="1"/>
  <c r="F9" i="1"/>
  <c r="E10" i="1"/>
  <c r="E11" i="1"/>
  <c r="E12" i="1"/>
  <c r="E13" i="1"/>
  <c r="E9" i="1"/>
  <c r="Y9" i="8" l="1"/>
  <c r="M9" i="8"/>
  <c r="M18" i="5"/>
  <c r="Y15" i="5"/>
  <c r="Y9" i="5"/>
  <c r="U9" i="3"/>
  <c r="N9" i="3"/>
  <c r="N9" i="1"/>
  <c r="U9" i="1"/>
  <c r="M9" i="5"/>
  <c r="S9" i="8"/>
  <c r="S18" i="5"/>
  <c r="M15" i="5"/>
  <c r="S12" i="5"/>
  <c r="Y12" i="5"/>
  <c r="Y18" i="5"/>
</calcChain>
</file>

<file path=xl/sharedStrings.xml><?xml version="1.0" encoding="utf-8"?>
<sst xmlns="http://schemas.openxmlformats.org/spreadsheetml/2006/main" count="418" uniqueCount="77">
  <si>
    <t>mg/mL</t>
  </si>
  <si>
    <t>Ort.</t>
  </si>
  <si>
    <t>SS</t>
  </si>
  <si>
    <t xml:space="preserve"> </t>
  </si>
  <si>
    <t>Intestinal</t>
  </si>
  <si>
    <t>Apak, R., Güçlü, K., Özyürek, M., ve Karademir, S.E. (2004). Novel Total Antioxidant Capacity Index for Dietary Polyphenols and Vitamins C and E, Using Their Cupric Ion Reducing Capability in the Presence of Neocuproine:  CUPRAC Method, Journal of Agricultural and Food Chemistry, 52, (26), 7970–7981.</t>
  </si>
  <si>
    <t>Bradford Metodu: Bradford, M.M. (1976). A rapid and sensitive method for the quantitation of microgram quantities of protein utilizing the principle of protein-dye binding, Analytical Biochemistry, 72, (1–2), 248–254.</t>
  </si>
  <si>
    <r>
      <t xml:space="preserve">100 </t>
    </r>
    <r>
      <rPr>
        <sz val="11"/>
        <color theme="1"/>
        <rFont val="Arial Tur"/>
        <charset val="162"/>
      </rPr>
      <t>µ</t>
    </r>
    <r>
      <rPr>
        <sz val="11"/>
        <color theme="1"/>
        <rFont val="Calibri"/>
        <family val="2"/>
        <charset val="162"/>
      </rPr>
      <t>L örnek+1 mL protein reaktifi çözeltisi= 595 nm'de kontrol örneğe karşı okuma</t>
    </r>
  </si>
  <si>
    <t>0.1 mL örnek+1 mL CuCl2 (10-2 M)+ 1 mL neocuproin (7.5 mM)+ 1 mL NH4Ac (1 M, pH 7)+ 1 mL of water= 30 dk bekleme= 450 nm'de kontrole karşı okuma</t>
  </si>
  <si>
    <t>mg/ml</t>
  </si>
  <si>
    <t>MİDE FAZI</t>
  </si>
  <si>
    <t>BAĞIRSAK FAZI</t>
  </si>
  <si>
    <t>SK</t>
  </si>
  <si>
    <t>SE</t>
  </si>
  <si>
    <t>Q</t>
  </si>
  <si>
    <t>B+SK</t>
  </si>
  <si>
    <t>B+SE</t>
  </si>
  <si>
    <t>B+Q</t>
  </si>
  <si>
    <t>M+SK</t>
  </si>
  <si>
    <t>M+SE</t>
  </si>
  <si>
    <t>M+Q</t>
  </si>
  <si>
    <t>C</t>
  </si>
  <si>
    <t>B-0</t>
  </si>
  <si>
    <t>B-2</t>
  </si>
  <si>
    <t>B-3</t>
  </si>
  <si>
    <t>B-6</t>
  </si>
  <si>
    <t>B-8</t>
  </si>
  <si>
    <t>B-14</t>
  </si>
  <si>
    <t>B-15</t>
  </si>
  <si>
    <t>M-0</t>
  </si>
  <si>
    <t>M-2</t>
  </si>
  <si>
    <t>M-3</t>
  </si>
  <si>
    <t>M-6</t>
  </si>
  <si>
    <t>M-8</t>
  </si>
  <si>
    <t>M-14</t>
  </si>
  <si>
    <t>M-15</t>
  </si>
  <si>
    <t>Mercimek örnekleri 1/2 seyreltildi.</t>
  </si>
  <si>
    <t>AĞIZ FAZI</t>
  </si>
  <si>
    <t>9 ve sonrası 1/2 seyreltidi</t>
  </si>
  <si>
    <t>Troloks Standart eğrisi</t>
  </si>
  <si>
    <t>0,005 g/5mL</t>
  </si>
  <si>
    <t>g/mL</t>
  </si>
  <si>
    <t>1 mg/mL</t>
  </si>
  <si>
    <t>Mercimek örnekleri 1/3 seyreltildi.</t>
  </si>
  <si>
    <t>SK ve SE 1/2 seyreltildi.</t>
  </si>
  <si>
    <t>1 ve 7 seyreltilmedi, kalanı 1/2 seyreltildi.</t>
  </si>
  <si>
    <t>M14 ve M15 seyreltilmedi.</t>
  </si>
  <si>
    <t xml:space="preserve">1 mg/mL </t>
  </si>
  <si>
    <t>Konsantrasyon mg/ml</t>
  </si>
  <si>
    <t>1.ölçüm</t>
  </si>
  <si>
    <t>2.ölçüm</t>
  </si>
  <si>
    <t>3.ölçüm</t>
  </si>
  <si>
    <t>Blank</t>
  </si>
  <si>
    <t>Dilusyon Faktörü: Tüm örneklerde 50</t>
  </si>
  <si>
    <t>1/4 seyreltildi.</t>
  </si>
  <si>
    <t>1/2 seyreltidi</t>
  </si>
  <si>
    <t>sey.yok</t>
  </si>
  <si>
    <t>1-7 seyreltilmedi, kalanı 1/2 seyreltildi.</t>
  </si>
  <si>
    <t>1/2 seyreltme</t>
  </si>
  <si>
    <t>örnekler iki kat konsantrasyonda; 19: 1/2 seyreltildi.</t>
  </si>
  <si>
    <r>
      <rPr>
        <b/>
        <sz val="11"/>
        <color theme="1"/>
        <rFont val="Arial Tur"/>
        <charset val="162"/>
      </rPr>
      <t>µ</t>
    </r>
    <r>
      <rPr>
        <b/>
        <sz val="11"/>
        <color theme="1"/>
        <rFont val="Calibri"/>
        <family val="2"/>
        <charset val="162"/>
        <scheme val="minor"/>
      </rPr>
      <t>M/mL</t>
    </r>
  </si>
  <si>
    <t>Konsantrasyon (mg/ml)</t>
  </si>
  <si>
    <t>Konsantrasyon mM</t>
  </si>
  <si>
    <t>A1</t>
  </si>
  <si>
    <t>A2</t>
  </si>
  <si>
    <t>A3</t>
  </si>
  <si>
    <t>STDSAPMA</t>
  </si>
  <si>
    <r>
      <rPr>
        <sz val="11"/>
        <color rgb="FFFF0000"/>
        <rFont val="Calibri"/>
        <family val="2"/>
        <charset val="162"/>
        <scheme val="minor"/>
      </rPr>
      <t xml:space="preserve">Digestion: </t>
    </r>
    <r>
      <rPr>
        <sz val="11"/>
        <color theme="1"/>
        <rFont val="Calibri"/>
        <family val="2"/>
        <charset val="162"/>
        <scheme val="minor"/>
      </rPr>
      <t>Minekus, M., Alminger, M., Alvito, P., Ballance, S., Bohn, T., Bourlieu, C., Carriere, F., Boutrou, R., Corredig, M., Dupont, D., Dufour, C., Egger, L., Golding, M., Karakaya, S., Kirkhus, B., Le Feunteun, S., Lesmes, U., Macierzanka, A., Mackie, A., Marze, S., McClements, D.J., Menard, O., Recio, I., Santos, C.N., Singh, R.P., Vegarud, G.E., Wickham, M.S.J., Weitschies, W., ve Brodkorb, A. (2014). A standardised static in vitro digestion method suitable for food - an international consensus, Food &amp; Function, 5, (6), 1113–1124.</t>
    </r>
  </si>
  <si>
    <r>
      <rPr>
        <sz val="11"/>
        <color rgb="FFFF0000"/>
        <rFont val="Calibri"/>
        <family val="2"/>
        <charset val="162"/>
        <scheme val="minor"/>
      </rPr>
      <t>TPC:</t>
    </r>
    <r>
      <rPr>
        <sz val="11"/>
        <color theme="1"/>
        <rFont val="Calibri"/>
        <family val="2"/>
        <charset val="162"/>
        <scheme val="minor"/>
      </rPr>
      <t xml:space="preserve"> Iqbal, S., Haleem, S., Akhtar, M., Zia-ul-Haq, M., ve Akbar, J. (2008). Efficiency of pomegranate peel extracts in stabilization of sunflower oil under accelerated conditions, Food Research International, 41, (2), 194–200.</t>
    </r>
  </si>
  <si>
    <t>Oral</t>
  </si>
  <si>
    <t>Gastric</t>
  </si>
  <si>
    <t>Calibration grafic of Gallic acid</t>
  </si>
  <si>
    <t>Calibration graphic of quercetin</t>
  </si>
  <si>
    <t xml:space="preserve">Oral </t>
  </si>
  <si>
    <t xml:space="preserve">Calibration graph of BSA </t>
  </si>
  <si>
    <t xml:space="preserve">Calibration grapg of L-Serin </t>
  </si>
  <si>
    <t>Reference: Nielsen, P. M., Petersen, D., &amp; Dambmann, C. (2001). Improved method for determining food protein degree of hydrolysis. Journal of food science, 66(5), 642-646.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</si>
</sst>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1"/>
      <color theme="1"/>
      <name val="Arial Tur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0" xfId="0" applyNumberFormat="1"/>
    <xf numFmtId="164" fontId="0" fillId="0" borderId="18" xfId="0" applyNumberFormat="1" applyBorder="1"/>
    <xf numFmtId="164" fontId="0" fillId="0" borderId="11" xfId="0" applyNumberFormat="1" applyBorder="1"/>
    <xf numFmtId="0" fontId="0" fillId="0" borderId="0" xfId="0" applyBorder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Fill="1" applyBorder="1"/>
    <xf numFmtId="0" fontId="2" fillId="0" borderId="0" xfId="0" applyFont="1"/>
    <xf numFmtId="0" fontId="0" fillId="2" borderId="0" xfId="0" applyFill="1"/>
    <xf numFmtId="0" fontId="0" fillId="0" borderId="1" xfId="0" applyFill="1" applyBorder="1"/>
    <xf numFmtId="0" fontId="0" fillId="0" borderId="32" xfId="0" applyBorder="1"/>
    <xf numFmtId="2" fontId="0" fillId="0" borderId="34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7" xfId="0" applyBorder="1"/>
    <xf numFmtId="0" fontId="0" fillId="0" borderId="38" xfId="0" applyBorder="1"/>
    <xf numFmtId="164" fontId="0" fillId="0" borderId="39" xfId="0" applyNumberFormat="1" applyFill="1" applyBorder="1"/>
    <xf numFmtId="0" fontId="0" fillId="0" borderId="37" xfId="0" applyFill="1" applyBorder="1"/>
    <xf numFmtId="0" fontId="0" fillId="0" borderId="27" xfId="0" applyFill="1" applyBorder="1"/>
    <xf numFmtId="0" fontId="0" fillId="0" borderId="38" xfId="0" applyFill="1" applyBorder="1"/>
    <xf numFmtId="164" fontId="0" fillId="0" borderId="20" xfId="0" applyNumberFormat="1" applyFill="1" applyBorder="1"/>
    <xf numFmtId="0" fontId="0" fillId="0" borderId="2" xfId="0" applyFill="1" applyBorder="1"/>
    <xf numFmtId="0" fontId="0" fillId="0" borderId="3" xfId="0" applyFill="1" applyBorder="1"/>
    <xf numFmtId="164" fontId="0" fillId="0" borderId="1" xfId="0" applyNumberFormat="1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164" fontId="0" fillId="0" borderId="25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164" fontId="0" fillId="0" borderId="4" xfId="0" applyNumberForma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164" fontId="0" fillId="0" borderId="23" xfId="0" applyNumberFormat="1" applyFill="1" applyBorder="1"/>
    <xf numFmtId="164" fontId="0" fillId="0" borderId="19" xfId="0" applyNumberForma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64" fontId="0" fillId="0" borderId="8" xfId="0" applyNumberFormat="1" applyFill="1" applyBorder="1"/>
    <xf numFmtId="164" fontId="0" fillId="0" borderId="9" xfId="0" applyNumberFormat="1" applyFill="1" applyBorder="1"/>
    <xf numFmtId="164" fontId="0" fillId="0" borderId="26" xfId="0" applyNumberFormat="1" applyFill="1" applyBorder="1"/>
    <xf numFmtId="2" fontId="0" fillId="0" borderId="34" xfId="0" applyNumberForma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22" xfId="0" applyFill="1" applyBorder="1"/>
    <xf numFmtId="164" fontId="0" fillId="0" borderId="21" xfId="0" applyNumberFormat="1" applyFill="1" applyBorder="1"/>
    <xf numFmtId="164" fontId="0" fillId="0" borderId="22" xfId="0" applyNumberFormat="1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Fill="1" applyBorder="1"/>
    <xf numFmtId="164" fontId="0" fillId="0" borderId="38" xfId="0" applyNumberFormat="1" applyFill="1" applyBorder="1"/>
    <xf numFmtId="0" fontId="0" fillId="0" borderId="40" xfId="0" applyFill="1" applyBorder="1"/>
    <xf numFmtId="0" fontId="0" fillId="0" borderId="0" xfId="0" applyFill="1"/>
    <xf numFmtId="2" fontId="0" fillId="0" borderId="16" xfId="0" applyNumberFormat="1" applyFill="1" applyBorder="1"/>
    <xf numFmtId="2" fontId="0" fillId="0" borderId="33" xfId="0" applyNumberFormat="1" applyFill="1" applyBorder="1"/>
    <xf numFmtId="164" fontId="0" fillId="2" borderId="0" xfId="0" applyNumberFormat="1" applyFill="1"/>
    <xf numFmtId="164" fontId="0" fillId="0" borderId="37" xfId="0" applyNumberFormat="1" applyFill="1" applyBorder="1"/>
    <xf numFmtId="164" fontId="0" fillId="0" borderId="7" xfId="0" applyNumberFormat="1" applyFill="1" applyBorder="1"/>
    <xf numFmtId="164" fontId="0" fillId="0" borderId="24" xfId="0" applyNumberFormat="1" applyFill="1" applyBorder="1"/>
    <xf numFmtId="164" fontId="0" fillId="0" borderId="28" xfId="0" applyNumberFormat="1" applyFill="1" applyBorder="1"/>
    <xf numFmtId="164" fontId="0" fillId="0" borderId="34" xfId="0" applyNumberFormat="1" applyFill="1" applyBorder="1"/>
    <xf numFmtId="0" fontId="5" fillId="0" borderId="0" xfId="0" applyFont="1"/>
    <xf numFmtId="0" fontId="4" fillId="0" borderId="0" xfId="0" applyFont="1" applyAlignment="1">
      <alignment horizontal="right"/>
    </xf>
    <xf numFmtId="2" fontId="6" fillId="0" borderId="0" xfId="0" applyNumberFormat="1" applyFont="1"/>
    <xf numFmtId="0" fontId="0" fillId="0" borderId="41" xfId="0" applyFill="1" applyBorder="1"/>
    <xf numFmtId="0" fontId="0" fillId="0" borderId="34" xfId="0" applyFill="1" applyBorder="1"/>
    <xf numFmtId="0" fontId="0" fillId="0" borderId="29" xfId="0" applyFill="1" applyBorder="1"/>
    <xf numFmtId="0" fontId="0" fillId="0" borderId="42" xfId="0" applyFill="1" applyBorder="1"/>
    <xf numFmtId="164" fontId="0" fillId="0" borderId="29" xfId="0" applyNumberFormat="1" applyFill="1" applyBorder="1"/>
    <xf numFmtId="164" fontId="0" fillId="0" borderId="42" xfId="0" applyNumberFormat="1" applyFill="1" applyBorder="1"/>
    <xf numFmtId="164" fontId="0" fillId="0" borderId="43" xfId="0" applyNumberFormat="1" applyFill="1" applyBorder="1"/>
    <xf numFmtId="164" fontId="0" fillId="3" borderId="20" xfId="0" applyNumberFormat="1" applyFill="1" applyBorder="1"/>
    <xf numFmtId="0" fontId="0" fillId="4" borderId="0" xfId="0" applyFill="1"/>
    <xf numFmtId="164" fontId="0" fillId="0" borderId="44" xfId="0" applyNumberFormat="1" applyFill="1" applyBorder="1"/>
    <xf numFmtId="164" fontId="0" fillId="0" borderId="45" xfId="0" applyNumberFormat="1" applyFill="1" applyBorder="1"/>
    <xf numFmtId="164" fontId="0" fillId="0" borderId="46" xfId="0" applyNumberFormat="1" applyFill="1" applyBorder="1"/>
    <xf numFmtId="164" fontId="0" fillId="0" borderId="47" xfId="0" applyNumberFormat="1" applyFill="1" applyBorder="1"/>
    <xf numFmtId="164" fontId="0" fillId="0" borderId="48" xfId="0" applyNumberFormat="1" applyFill="1" applyBorder="1"/>
    <xf numFmtId="164" fontId="0" fillId="0" borderId="12" xfId="0" applyNumberFormat="1" applyBorder="1"/>
    <xf numFmtId="164" fontId="0" fillId="0" borderId="31" xfId="0" applyNumberFormat="1" applyFill="1" applyBorder="1"/>
    <xf numFmtId="164" fontId="0" fillId="0" borderId="38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" fontId="0" fillId="0" borderId="0" xfId="0" applyNumberFormat="1" applyBorder="1"/>
    <xf numFmtId="0" fontId="0" fillId="0" borderId="22" xfId="0" applyFont="1" applyFill="1" applyBorder="1"/>
    <xf numFmtId="164" fontId="0" fillId="0" borderId="34" xfId="0" applyNumberFormat="1" applyFont="1" applyFill="1" applyBorder="1"/>
    <xf numFmtId="164" fontId="0" fillId="3" borderId="4" xfId="0" applyNumberFormat="1" applyFill="1" applyBorder="1"/>
    <xf numFmtId="2" fontId="0" fillId="0" borderId="0" xfId="0" applyNumberFormat="1" applyFill="1" applyBorder="1" applyAlignment="1">
      <alignment horizontal="right"/>
    </xf>
    <xf numFmtId="0" fontId="0" fillId="0" borderId="17" xfId="0" applyFill="1" applyBorder="1"/>
    <xf numFmtId="0" fontId="0" fillId="0" borderId="7" xfId="0" applyBorder="1"/>
    <xf numFmtId="164" fontId="0" fillId="0" borderId="9" xfId="0" applyNumberFormat="1" applyBorder="1"/>
    <xf numFmtId="2" fontId="0" fillId="0" borderId="37" xfId="0" applyNumberFormat="1" applyBorder="1"/>
    <xf numFmtId="2" fontId="0" fillId="0" borderId="38" xfId="0" applyNumberFormat="1" applyBorder="1"/>
    <xf numFmtId="0" fontId="5" fillId="0" borderId="0" xfId="1"/>
    <xf numFmtId="0" fontId="4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2" fontId="5" fillId="0" borderId="0" xfId="1" applyNumberFormat="1"/>
    <xf numFmtId="164" fontId="5" fillId="0" borderId="0" xfId="1" applyNumberFormat="1"/>
  </cellXfs>
  <cellStyles count="2">
    <cellStyle name="Normal" xfId="0" builtinId="0"/>
    <cellStyle name="Normal 2" xfId="1" xr:uid="{2F77EBB3-66A7-4112-9F13-8A7DAFEE9A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64221038939293"/>
                  <c:y val="5.03293000589253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r-T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TPC!$F$9:$F$13</c:f>
                <c:numCache>
                  <c:formatCode>General</c:formatCode>
                  <c:ptCount val="5"/>
                  <c:pt idx="0">
                    <c:v>9.5043849529221763E-3</c:v>
                  </c:pt>
                  <c:pt idx="1">
                    <c:v>1.4189197769195187E-2</c:v>
                  </c:pt>
                  <c:pt idx="2">
                    <c:v>1.7435595774162677E-2</c:v>
                  </c:pt>
                  <c:pt idx="3">
                    <c:v>1.6370705543744913E-2</c:v>
                  </c:pt>
                  <c:pt idx="4">
                    <c:v>2.5967928938083116E-2</c:v>
                  </c:pt>
                </c:numCache>
              </c:numRef>
            </c:plus>
            <c:minus>
              <c:numRef>
                <c:f>TPC!$F$9:$F$13</c:f>
                <c:numCache>
                  <c:formatCode>General</c:formatCode>
                  <c:ptCount val="5"/>
                  <c:pt idx="0">
                    <c:v>9.5043849529221763E-3</c:v>
                  </c:pt>
                  <c:pt idx="1">
                    <c:v>1.4189197769195187E-2</c:v>
                  </c:pt>
                  <c:pt idx="2">
                    <c:v>1.7435595774162677E-2</c:v>
                  </c:pt>
                  <c:pt idx="3">
                    <c:v>1.6370705543744913E-2</c:v>
                  </c:pt>
                  <c:pt idx="4">
                    <c:v>2.5967928938083116E-2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TPC!$A$9:$A$14</c:f>
              <c:numCache>
                <c:formatCode>General</c:formatCode>
                <c:ptCount val="6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</c:numCache>
            </c:numRef>
          </c:xVal>
          <c:yVal>
            <c:numRef>
              <c:f>TPC!$E$9:$E$14</c:f>
              <c:numCache>
                <c:formatCode>0.000</c:formatCode>
                <c:ptCount val="6"/>
                <c:pt idx="0">
                  <c:v>0.15533333333333332</c:v>
                </c:pt>
                <c:pt idx="1">
                  <c:v>0.31966666666666671</c:v>
                </c:pt>
                <c:pt idx="2">
                  <c:v>0.47500000000000003</c:v>
                </c:pt>
                <c:pt idx="3">
                  <c:v>0.64100000000000001</c:v>
                </c:pt>
                <c:pt idx="4">
                  <c:v>0.77066666666666672</c:v>
                </c:pt>
                <c:pt idx="5">
                  <c:v>0.92500000000000016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C-4182-81A0-988BBF23A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046927"/>
        <c:axId val="1452182623"/>
      </c:scatterChart>
      <c:valAx>
        <c:axId val="1572046927"/>
        <c:scaling>
          <c:orientation val="minMax"/>
          <c:max val="0.3000000000000000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b="1"/>
                  <a:t>Konsantrasyon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52182623"/>
        <c:crosses val="autoZero"/>
        <c:crossBetween val="midCat"/>
      </c:valAx>
      <c:valAx>
        <c:axId val="14521826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b="1"/>
                  <a:t>Absorbans (795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572046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006080489938756"/>
                  <c:y val="-9.675925925925926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TPC!$A$32:$A$36</c:f>
              <c:numCache>
                <c:formatCode>General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</c:numCache>
            </c:numRef>
          </c:xVal>
          <c:yVal>
            <c:numRef>
              <c:f>TPC!$F$32:$F$36</c:f>
              <c:numCache>
                <c:formatCode>0.000</c:formatCode>
                <c:ptCount val="5"/>
                <c:pt idx="0">
                  <c:v>0.28399999999999997</c:v>
                </c:pt>
                <c:pt idx="1">
                  <c:v>0.44666666666666671</c:v>
                </c:pt>
                <c:pt idx="2">
                  <c:v>0.60399999999999998</c:v>
                </c:pt>
                <c:pt idx="3">
                  <c:v>0.7556666666666666</c:v>
                </c:pt>
                <c:pt idx="4">
                  <c:v>0.8783333333333333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13-49C0-A82F-8C96514B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955632"/>
        <c:axId val="1204510256"/>
      </c:scatterChart>
      <c:valAx>
        <c:axId val="11289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4510256"/>
        <c:crosses val="autoZero"/>
        <c:crossBetween val="midCat"/>
      </c:valAx>
      <c:valAx>
        <c:axId val="120451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2895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62313923316753"/>
          <c:y val="5.9493922634051899E-2"/>
          <c:w val="0.76361344512099283"/>
          <c:h val="0.7116618735091917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65084680881133"/>
                  <c:y val="1.62256152638323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r-T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'Bakır İyonları'!$G$6:$G$10</c:f>
                <c:numCache>
                  <c:formatCode>General</c:formatCode>
                  <c:ptCount val="5"/>
                </c:numCache>
              </c:numRef>
            </c:plus>
            <c:minus>
              <c:numRef>
                <c:f>'Bakır İyonları'!$G$6:$G$10</c:f>
                <c:numCache>
                  <c:formatCode>General</c:formatCode>
                  <c:ptCount val="5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'Bakır İyonları'!$B$6:$B$10</c:f>
              <c:numCache>
                <c:formatCode>General</c:formatCode>
                <c:ptCount val="5"/>
                <c:pt idx="0">
                  <c:v>0.39953653761636504</c:v>
                </c:pt>
                <c:pt idx="1">
                  <c:v>0.79907307523273008</c:v>
                </c:pt>
                <c:pt idx="2">
                  <c:v>1.1986096128490951</c:v>
                </c:pt>
                <c:pt idx="3">
                  <c:v>1.5981461504654602</c:v>
                </c:pt>
                <c:pt idx="4">
                  <c:v>1.9976826880818253</c:v>
                </c:pt>
              </c:numCache>
            </c:numRef>
          </c:xVal>
          <c:yVal>
            <c:numRef>
              <c:f>'Bakır İyonları'!$F$6:$F$10</c:f>
              <c:numCache>
                <c:formatCode>0.000</c:formatCode>
                <c:ptCount val="5"/>
                <c:pt idx="0">
                  <c:v>0.14699999999999999</c:v>
                </c:pt>
                <c:pt idx="1">
                  <c:v>0.28666666666666668</c:v>
                </c:pt>
                <c:pt idx="2">
                  <c:v>0.45400000000000001</c:v>
                </c:pt>
                <c:pt idx="3">
                  <c:v>0.60399999999999998</c:v>
                </c:pt>
                <c:pt idx="4">
                  <c:v>0.78200000000000003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1D-4B18-8037-250401EC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046927"/>
        <c:axId val="1452182623"/>
      </c:scatterChart>
      <c:valAx>
        <c:axId val="1572046927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/>
                  <a:t>Konsantrasyon (µM/mL)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52182623"/>
        <c:crosses val="autoZero"/>
        <c:crossBetween val="midCat"/>
      </c:valAx>
      <c:valAx>
        <c:axId val="14521826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/>
                  <a:t>Absorbans (450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572046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001566707508555"/>
                  <c:y val="-4.855022569695909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r-T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'Protein-Bradford'!$F$8:$F$13</c:f>
                <c:numCache>
                  <c:formatCode>General</c:formatCode>
                  <c:ptCount val="6"/>
                  <c:pt idx="0">
                    <c:v>5.686240703077332E-3</c:v>
                  </c:pt>
                  <c:pt idx="1">
                    <c:v>9.2915732431775467E-3</c:v>
                  </c:pt>
                  <c:pt idx="2">
                    <c:v>9.0737717258774445E-3</c:v>
                  </c:pt>
                  <c:pt idx="3">
                    <c:v>5.0332229568471705E-3</c:v>
                  </c:pt>
                  <c:pt idx="4">
                    <c:v>9.8657657246325036E-3</c:v>
                  </c:pt>
                  <c:pt idx="5">
                    <c:v>2.5166114784235852E-3</c:v>
                  </c:pt>
                </c:numCache>
              </c:numRef>
            </c:plus>
            <c:minus>
              <c:numRef>
                <c:f>'Protein-Bradford'!$F$8:$F$13</c:f>
                <c:numCache>
                  <c:formatCode>General</c:formatCode>
                  <c:ptCount val="6"/>
                  <c:pt idx="0">
                    <c:v>5.686240703077332E-3</c:v>
                  </c:pt>
                  <c:pt idx="1">
                    <c:v>9.2915732431775467E-3</c:v>
                  </c:pt>
                  <c:pt idx="2">
                    <c:v>9.0737717258774445E-3</c:v>
                  </c:pt>
                  <c:pt idx="3">
                    <c:v>5.0332229568471705E-3</c:v>
                  </c:pt>
                  <c:pt idx="4">
                    <c:v>9.8657657246325036E-3</c:v>
                  </c:pt>
                  <c:pt idx="5">
                    <c:v>2.5166114784235852E-3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'Protein-Bradford'!$A$8:$A$13</c:f>
              <c:numCache>
                <c:formatCode>0.000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</c:numCache>
            </c:numRef>
          </c:xVal>
          <c:yVal>
            <c:numRef>
              <c:f>'Protein-Bradford'!$E$8:$E$13</c:f>
              <c:numCache>
                <c:formatCode>0.000</c:formatCode>
                <c:ptCount val="6"/>
                <c:pt idx="0">
                  <c:v>0.16366666666666665</c:v>
                </c:pt>
                <c:pt idx="1">
                  <c:v>0.28266666666666662</c:v>
                </c:pt>
                <c:pt idx="2">
                  <c:v>0.40133333333333332</c:v>
                </c:pt>
                <c:pt idx="3">
                  <c:v>0.52066666666666672</c:v>
                </c:pt>
                <c:pt idx="4">
                  <c:v>0.63933333333333342</c:v>
                </c:pt>
                <c:pt idx="5">
                  <c:v>0.73233333333333339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87-463A-A5BC-DF323DB9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046927"/>
        <c:axId val="1452182623"/>
      </c:scatterChart>
      <c:valAx>
        <c:axId val="1572046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Konsantrayon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52182623"/>
        <c:crosses val="autoZero"/>
        <c:crossBetween val="midCat"/>
      </c:valAx>
      <c:valAx>
        <c:axId val="145218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Absorbans (595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572046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5055708661417325"/>
                  <c:y val="-1.11708953047535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r-TR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OPA!$F$7:$F$12</c:f>
                <c:numCache>
                  <c:formatCode>General</c:formatCode>
                  <c:ptCount val="6"/>
                  <c:pt idx="0">
                    <c:v>3.5118845842842497E-3</c:v>
                  </c:pt>
                  <c:pt idx="1">
                    <c:v>1.1547005383792527E-3</c:v>
                  </c:pt>
                  <c:pt idx="2">
                    <c:v>4.1633319989322687E-3</c:v>
                  </c:pt>
                  <c:pt idx="3">
                    <c:v>5.5677643628300267E-3</c:v>
                  </c:pt>
                  <c:pt idx="4">
                    <c:v>1.4011899704655814E-2</c:v>
                  </c:pt>
                  <c:pt idx="5">
                    <c:v>5.8594652770823201E-3</c:v>
                  </c:pt>
                </c:numCache>
              </c:numRef>
            </c:plus>
            <c:minus>
              <c:numRef>
                <c:f>OPA!$F$7:$F$12</c:f>
                <c:numCache>
                  <c:formatCode>General</c:formatCode>
                  <c:ptCount val="6"/>
                  <c:pt idx="0">
                    <c:v>3.5118845842842497E-3</c:v>
                  </c:pt>
                  <c:pt idx="1">
                    <c:v>1.1547005383792527E-3</c:v>
                  </c:pt>
                  <c:pt idx="2">
                    <c:v>4.1633319989322687E-3</c:v>
                  </c:pt>
                  <c:pt idx="3">
                    <c:v>5.5677643628300267E-3</c:v>
                  </c:pt>
                  <c:pt idx="4">
                    <c:v>1.4011899704655814E-2</c:v>
                  </c:pt>
                  <c:pt idx="5">
                    <c:v>5.8594652770823201E-3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OPA!$A$7:$A$12</c:f>
              <c:numCache>
                <c:formatCode>General</c:formatCode>
                <c:ptCount val="6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</c:numCache>
            </c:numRef>
          </c:xVal>
          <c:yVal>
            <c:numRef>
              <c:f>OPA!$E$7:$E$12</c:f>
              <c:numCache>
                <c:formatCode>0.000</c:formatCode>
                <c:ptCount val="6"/>
                <c:pt idx="0">
                  <c:v>9.0333333333333349E-2</c:v>
                </c:pt>
                <c:pt idx="1">
                  <c:v>0.17166666666666666</c:v>
                </c:pt>
                <c:pt idx="2">
                  <c:v>0.2556666666666666</c:v>
                </c:pt>
                <c:pt idx="3">
                  <c:v>0.34399999999999997</c:v>
                </c:pt>
                <c:pt idx="4">
                  <c:v>0.43033333333333346</c:v>
                </c:pt>
                <c:pt idx="5">
                  <c:v>0.51766666666666661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89-422B-B52A-34FAC3045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469503"/>
        <c:axId val="747412863"/>
      </c:scatterChart>
      <c:valAx>
        <c:axId val="744469503"/>
        <c:scaling>
          <c:orientation val="minMax"/>
          <c:max val="6.0000000000000012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b="1"/>
                  <a:t>Konsantrasyon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747412863"/>
        <c:crosses val="autoZero"/>
        <c:crossBetween val="midCat"/>
      </c:valAx>
      <c:valAx>
        <c:axId val="7474128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Absorbans (340 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74446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141287</xdr:rowOff>
    </xdr:from>
    <xdr:to>
      <xdr:col>5</xdr:col>
      <xdr:colOff>547687</xdr:colOff>
      <xdr:row>27</xdr:row>
      <xdr:rowOff>120650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DDEAC08-97AA-46D9-9C57-AED529605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168275</xdr:rowOff>
    </xdr:from>
    <xdr:to>
      <xdr:col>7</xdr:col>
      <xdr:colOff>275167</xdr:colOff>
      <xdr:row>55</xdr:row>
      <xdr:rowOff>32808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2056CBFB-FD86-46DC-B4C6-E647288F8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180975</xdr:rowOff>
    </xdr:from>
    <xdr:to>
      <xdr:col>6</xdr:col>
      <xdr:colOff>565150</xdr:colOff>
      <xdr:row>23</xdr:row>
      <xdr:rowOff>152400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FED6B524-8456-422A-B132-90ECF9931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13</xdr:row>
      <xdr:rowOff>98426</xdr:rowOff>
    </xdr:from>
    <xdr:to>
      <xdr:col>5</xdr:col>
      <xdr:colOff>590020</xdr:colOff>
      <xdr:row>26</xdr:row>
      <xdr:rowOff>63501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055227D-17F4-4C89-9BB5-9733D90DB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530048</xdr:colOff>
      <xdr:row>12</xdr:row>
      <xdr:rowOff>170921</xdr:rowOff>
    </xdr:from>
    <xdr:to>
      <xdr:col>6</xdr:col>
      <xdr:colOff>603250</xdr:colOff>
      <xdr:row>27</xdr:row>
      <xdr:rowOff>148344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64C892-5D00-4AA3-8111-5E7335904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9D6B-545A-468F-B535-CF59FB9DF32F}">
  <dimension ref="A1:AF87"/>
  <sheetViews>
    <sheetView tabSelected="1" zoomScale="60" zoomScaleNormal="60" workbookViewId="0">
      <selection activeCell="AE11" sqref="AE11"/>
    </sheetView>
  </sheetViews>
  <sheetFormatPr defaultRowHeight="14.5" x14ac:dyDescent="0.35"/>
  <cols>
    <col min="6" max="8" width="8.7265625" customWidth="1"/>
    <col min="9" max="9" width="5.08984375" customWidth="1"/>
    <col min="10" max="10" width="7.26953125" customWidth="1"/>
    <col min="14" max="14" width="8.7265625" style="12"/>
    <col min="15" max="15" width="10.6328125" style="16" customWidth="1"/>
    <col min="16" max="16" width="4.36328125" style="16" customWidth="1"/>
    <col min="17" max="17" width="6.08984375" style="17" customWidth="1"/>
    <col min="22" max="22" width="8.1796875" customWidth="1"/>
    <col min="23" max="23" width="5.08984375" style="16" customWidth="1"/>
    <col min="24" max="24" width="6.08984375" style="17" customWidth="1"/>
    <col min="25" max="25" width="8.1796875" style="12" customWidth="1"/>
  </cols>
  <sheetData>
    <row r="1" spans="1:32" x14ac:dyDescent="0.35">
      <c r="A1" t="s">
        <v>67</v>
      </c>
    </row>
    <row r="2" spans="1:32" x14ac:dyDescent="0.35">
      <c r="A2" t="s">
        <v>68</v>
      </c>
      <c r="O2"/>
      <c r="P2"/>
      <c r="Q2" s="15"/>
      <c r="W2"/>
      <c r="X2" s="15"/>
      <c r="AC2" t="s">
        <v>3</v>
      </c>
    </row>
    <row r="3" spans="1:32" x14ac:dyDescent="0.35">
      <c r="O3" t="s">
        <v>3</v>
      </c>
      <c r="P3"/>
      <c r="Q3" s="15"/>
      <c r="W3"/>
      <c r="X3" s="15"/>
    </row>
    <row r="4" spans="1:32" x14ac:dyDescent="0.35">
      <c r="I4" s="20" t="s">
        <v>69</v>
      </c>
      <c r="O4"/>
      <c r="P4" s="20" t="s">
        <v>70</v>
      </c>
      <c r="Q4" s="15"/>
      <c r="W4" s="68" t="s">
        <v>4</v>
      </c>
      <c r="X4" s="15"/>
    </row>
    <row r="5" spans="1:32" ht="15" thickBot="1" x14ac:dyDescent="0.4">
      <c r="A5" s="65"/>
      <c r="K5" t="s">
        <v>36</v>
      </c>
      <c r="R5" t="s">
        <v>38</v>
      </c>
      <c r="Y5" s="12" t="s">
        <v>45</v>
      </c>
    </row>
    <row r="6" spans="1:32" ht="15" thickBot="1" x14ac:dyDescent="0.4">
      <c r="I6" s="4"/>
      <c r="J6" s="8"/>
      <c r="K6" s="5"/>
      <c r="L6" s="6"/>
      <c r="M6" s="7"/>
      <c r="N6" s="13" t="s">
        <v>1</v>
      </c>
      <c r="O6" s="23"/>
      <c r="P6" s="4"/>
      <c r="Q6" s="8"/>
      <c r="R6" s="5"/>
      <c r="S6" s="6"/>
      <c r="T6" s="7"/>
      <c r="U6" s="13" t="s">
        <v>1</v>
      </c>
      <c r="V6" s="17"/>
      <c r="W6" s="4"/>
      <c r="X6" s="8"/>
      <c r="Y6" s="14"/>
      <c r="Z6" s="6"/>
      <c r="AA6" s="7"/>
      <c r="AB6" s="13" t="s">
        <v>1</v>
      </c>
    </row>
    <row r="7" spans="1:32" x14ac:dyDescent="0.35">
      <c r="A7" t="s">
        <v>71</v>
      </c>
      <c r="H7" t="s">
        <v>3</v>
      </c>
      <c r="I7" s="24">
        <v>1</v>
      </c>
      <c r="J7" s="25" t="s">
        <v>21</v>
      </c>
      <c r="K7" s="26">
        <v>9.0999999999999998E-2</v>
      </c>
      <c r="L7" s="27">
        <v>9.2999999999999999E-2</v>
      </c>
      <c r="M7" s="28">
        <v>9.1999999999999998E-2</v>
      </c>
      <c r="N7" s="33">
        <f>AVERAGE(K7:M7)</f>
        <v>9.2000000000000012E-2</v>
      </c>
      <c r="O7" s="54" t="s">
        <v>3</v>
      </c>
      <c r="P7" s="24">
        <v>1</v>
      </c>
      <c r="Q7" s="25" t="s">
        <v>21</v>
      </c>
      <c r="R7" s="30">
        <v>0.253</v>
      </c>
      <c r="S7" s="31">
        <v>0.26400000000000001</v>
      </c>
      <c r="T7" s="32">
        <v>0.26600000000000001</v>
      </c>
      <c r="U7" s="29">
        <f>AVERAGE(R7:T7)</f>
        <v>0.26100000000000001</v>
      </c>
      <c r="V7" s="18"/>
      <c r="W7" s="24">
        <v>1</v>
      </c>
      <c r="X7" s="25" t="s">
        <v>21</v>
      </c>
      <c r="Y7" s="69">
        <v>0.308</v>
      </c>
      <c r="Z7" s="31">
        <v>0.30399999999999999</v>
      </c>
      <c r="AA7" s="32">
        <v>0.22500000000000001</v>
      </c>
      <c r="AB7" s="29">
        <f>AVERAGE(Y7:AA7)</f>
        <v>0.27899999999999997</v>
      </c>
      <c r="AC7" t="s">
        <v>3</v>
      </c>
    </row>
    <row r="8" spans="1:32" x14ac:dyDescent="0.35">
      <c r="A8" t="s">
        <v>0</v>
      </c>
      <c r="E8" t="s">
        <v>1</v>
      </c>
      <c r="F8" t="s">
        <v>2</v>
      </c>
      <c r="I8" s="10">
        <v>2</v>
      </c>
      <c r="J8" s="11"/>
      <c r="K8" s="1">
        <v>9.6000000000000002E-2</v>
      </c>
      <c r="L8" s="2">
        <v>9.1999999999999998E-2</v>
      </c>
      <c r="M8" s="3">
        <v>9.4E-2</v>
      </c>
      <c r="N8" s="33">
        <f>AVERAGE(K7:M8)</f>
        <v>9.2999999999999985E-2</v>
      </c>
      <c r="O8" s="54"/>
      <c r="P8" s="10">
        <v>2</v>
      </c>
      <c r="Q8" s="11"/>
      <c r="R8" s="21">
        <v>0.24</v>
      </c>
      <c r="S8" s="34">
        <v>0.21199999999999999</v>
      </c>
      <c r="T8" s="35">
        <v>0.23200000000000001</v>
      </c>
      <c r="U8" s="33">
        <f>AVERAGE(R7:T8)</f>
        <v>0.24450000000000002</v>
      </c>
      <c r="V8" s="18"/>
      <c r="W8" s="10">
        <v>2</v>
      </c>
      <c r="X8" s="11"/>
      <c r="Y8" s="36">
        <v>0.30499999999999999</v>
      </c>
      <c r="Z8" s="37">
        <v>0.23599999999999999</v>
      </c>
      <c r="AA8" s="38">
        <v>0.29599999999999999</v>
      </c>
      <c r="AB8" s="33">
        <f>AVERAGE(Y8:AA8)</f>
        <v>0.27899999999999997</v>
      </c>
      <c r="AC8" t="s">
        <v>3</v>
      </c>
    </row>
    <row r="9" spans="1:32" x14ac:dyDescent="0.35">
      <c r="A9">
        <v>0.05</v>
      </c>
      <c r="B9">
        <v>0.16500000000000001</v>
      </c>
      <c r="C9">
        <v>0.155</v>
      </c>
      <c r="D9">
        <v>0.14599999999999999</v>
      </c>
      <c r="E9" s="12">
        <f>AVERAGE(B9:D9)</f>
        <v>0.15533333333333332</v>
      </c>
      <c r="F9">
        <f>STDEV(B9:D9)</f>
        <v>9.5043849529221763E-3</v>
      </c>
      <c r="I9" s="10"/>
      <c r="J9" s="11"/>
      <c r="K9" s="1"/>
      <c r="L9" s="2"/>
      <c r="M9" s="3"/>
      <c r="N9" s="84">
        <f>AVERAGE(N7:N8)</f>
        <v>9.2499999999999999E-2</v>
      </c>
      <c r="O9" s="54"/>
      <c r="P9" s="10"/>
      <c r="Q9" s="11"/>
      <c r="R9" s="21"/>
      <c r="S9" s="34"/>
      <c r="T9" s="35"/>
      <c r="U9" s="84">
        <f>AVERAGE(U7:U8)</f>
        <v>0.25275000000000003</v>
      </c>
      <c r="V9" s="18" t="s">
        <v>3</v>
      </c>
      <c r="W9" s="10"/>
      <c r="X9" s="11"/>
      <c r="Y9" s="36"/>
      <c r="Z9" s="37"/>
      <c r="AA9" s="38"/>
      <c r="AB9" s="84">
        <f>AVERAGE(AB7:AB8)</f>
        <v>0.27899999999999997</v>
      </c>
    </row>
    <row r="10" spans="1:32" x14ac:dyDescent="0.35">
      <c r="A10">
        <v>0.1</v>
      </c>
      <c r="B10">
        <v>0.307</v>
      </c>
      <c r="C10">
        <v>0.317</v>
      </c>
      <c r="D10">
        <v>0.33500000000000002</v>
      </c>
      <c r="E10" s="12">
        <f t="shared" ref="E10:E14" si="0">AVERAGE(B10:D10)</f>
        <v>0.31966666666666671</v>
      </c>
      <c r="F10">
        <f t="shared" ref="F10:F14" si="1">STDEV(B10:D10)</f>
        <v>1.4189197769195187E-2</v>
      </c>
      <c r="I10" s="10">
        <v>3</v>
      </c>
      <c r="J10" s="11" t="s">
        <v>12</v>
      </c>
      <c r="K10" s="1">
        <v>0.60599999999999998</v>
      </c>
      <c r="L10" s="2">
        <v>0.62</v>
      </c>
      <c r="M10" s="3">
        <v>0.61499999999999999</v>
      </c>
      <c r="N10" s="33">
        <f>AVERAGE(K10:M10)</f>
        <v>0.61366666666666669</v>
      </c>
      <c r="O10" s="54"/>
      <c r="P10" s="10">
        <v>3</v>
      </c>
      <c r="Q10" s="11" t="s">
        <v>12</v>
      </c>
      <c r="R10" s="21">
        <v>0.496</v>
      </c>
      <c r="S10" s="34">
        <v>0.52100000000000002</v>
      </c>
      <c r="T10" s="35">
        <v>0.49299999999999999</v>
      </c>
      <c r="U10" s="33">
        <f>AVERAGE(R10:T10)</f>
        <v>0.5033333333333333</v>
      </c>
      <c r="V10" s="18"/>
      <c r="W10" s="10">
        <v>3</v>
      </c>
      <c r="X10" s="11" t="s">
        <v>12</v>
      </c>
      <c r="Y10" s="36">
        <v>0.42099999999999999</v>
      </c>
      <c r="Z10" s="37">
        <v>0.43099999999999999</v>
      </c>
      <c r="AA10" s="38">
        <v>0.42099999999999999</v>
      </c>
      <c r="AB10" s="33">
        <f>AVERAGE(Y10:AA10)</f>
        <v>0.42433333333333328</v>
      </c>
    </row>
    <row r="11" spans="1:32" x14ac:dyDescent="0.35">
      <c r="A11">
        <v>0.15</v>
      </c>
      <c r="B11">
        <v>0.495</v>
      </c>
      <c r="C11">
        <v>0.46700000000000003</v>
      </c>
      <c r="D11">
        <v>0.46300000000000002</v>
      </c>
      <c r="E11" s="12">
        <f t="shared" si="0"/>
        <v>0.47500000000000003</v>
      </c>
      <c r="F11">
        <f t="shared" si="1"/>
        <v>1.7435595774162677E-2</v>
      </c>
      <c r="I11" s="10">
        <v>4</v>
      </c>
      <c r="J11" s="11"/>
      <c r="K11" s="1">
        <v>0.60099999999999998</v>
      </c>
      <c r="L11" s="2">
        <v>0.59099999999999997</v>
      </c>
      <c r="M11" s="3">
        <v>0.625</v>
      </c>
      <c r="N11" s="33">
        <f>AVERAGE(K11:M11)</f>
        <v>0.60566666666666669</v>
      </c>
      <c r="O11" s="54"/>
      <c r="P11" s="10">
        <v>4</v>
      </c>
      <c r="Q11" s="11"/>
      <c r="R11" s="21">
        <v>0.499</v>
      </c>
      <c r="S11" s="34">
        <v>0.53300000000000003</v>
      </c>
      <c r="T11" s="35">
        <v>0.48899999999999999</v>
      </c>
      <c r="U11" s="33">
        <f>AVERAGE(R11:T11)</f>
        <v>0.50700000000000001</v>
      </c>
      <c r="V11" s="18"/>
      <c r="W11" s="10">
        <v>4</v>
      </c>
      <c r="X11" s="11"/>
      <c r="Y11" s="36">
        <v>0.42799999999999999</v>
      </c>
      <c r="Z11" s="37">
        <v>0.42199999999999999</v>
      </c>
      <c r="AA11" s="38">
        <v>0.42699999999999999</v>
      </c>
      <c r="AB11" s="33">
        <f>AVERAGE(Y11:AA11)</f>
        <v>0.42566666666666664</v>
      </c>
    </row>
    <row r="12" spans="1:32" x14ac:dyDescent="0.35">
      <c r="A12">
        <v>0.2</v>
      </c>
      <c r="B12">
        <v>0.65900000000000003</v>
      </c>
      <c r="C12">
        <v>0.63700000000000001</v>
      </c>
      <c r="D12">
        <v>0.627</v>
      </c>
      <c r="E12" s="12">
        <f t="shared" si="0"/>
        <v>0.64100000000000001</v>
      </c>
      <c r="F12">
        <f t="shared" si="1"/>
        <v>1.6370705543744913E-2</v>
      </c>
      <c r="I12" s="10"/>
      <c r="J12" s="11"/>
      <c r="K12" s="1"/>
      <c r="L12" s="2"/>
      <c r="M12" s="3"/>
      <c r="N12" s="33"/>
      <c r="O12" s="54"/>
      <c r="P12" s="10"/>
      <c r="Q12" s="11"/>
      <c r="R12" s="21"/>
      <c r="S12" s="34"/>
      <c r="T12" s="35"/>
      <c r="U12" s="33"/>
      <c r="V12" s="18"/>
      <c r="W12" s="10"/>
      <c r="X12" s="11"/>
      <c r="Y12" s="36"/>
      <c r="Z12" s="37"/>
      <c r="AA12" s="38"/>
      <c r="AB12" s="33"/>
    </row>
    <row r="13" spans="1:32" x14ac:dyDescent="0.35">
      <c r="A13">
        <v>0.25</v>
      </c>
      <c r="B13">
        <v>0.748</v>
      </c>
      <c r="C13">
        <v>0.79900000000000004</v>
      </c>
      <c r="D13">
        <v>0.76500000000000001</v>
      </c>
      <c r="E13" s="12">
        <f t="shared" si="0"/>
        <v>0.77066666666666672</v>
      </c>
      <c r="F13">
        <f t="shared" si="1"/>
        <v>2.5967928938083116E-2</v>
      </c>
      <c r="I13" s="10">
        <v>5</v>
      </c>
      <c r="J13" s="11" t="s">
        <v>13</v>
      </c>
      <c r="K13" s="1">
        <v>0.54800000000000004</v>
      </c>
      <c r="L13" s="2">
        <v>0.55900000000000005</v>
      </c>
      <c r="M13" s="3">
        <v>0.56399999999999995</v>
      </c>
      <c r="N13" s="33">
        <f>AVERAGE(K13:M13)</f>
        <v>0.55700000000000005</v>
      </c>
      <c r="O13" s="54"/>
      <c r="P13" s="10">
        <v>5</v>
      </c>
      <c r="Q13" s="11" t="s">
        <v>13</v>
      </c>
      <c r="R13" s="21">
        <v>0.443</v>
      </c>
      <c r="S13" s="34">
        <v>0.45100000000000001</v>
      </c>
      <c r="T13" s="35">
        <v>0.44400000000000001</v>
      </c>
      <c r="U13" s="33">
        <f>AVERAGE(R13:T13)</f>
        <v>0.44600000000000001</v>
      </c>
      <c r="V13" s="18"/>
      <c r="W13" s="10">
        <v>5</v>
      </c>
      <c r="X13" s="11" t="s">
        <v>13</v>
      </c>
      <c r="Y13" s="36">
        <v>0.308</v>
      </c>
      <c r="Z13" s="37">
        <v>0.29799999999999999</v>
      </c>
      <c r="AA13" s="38">
        <v>0.30599999999999999</v>
      </c>
      <c r="AB13" s="33">
        <f>AVERAGE(Y13:AA13)</f>
        <v>0.30399999999999999</v>
      </c>
    </row>
    <row r="14" spans="1:32" x14ac:dyDescent="0.35">
      <c r="A14">
        <v>0.3</v>
      </c>
      <c r="B14">
        <v>0.93600000000000005</v>
      </c>
      <c r="C14">
        <v>0.93799999999999994</v>
      </c>
      <c r="D14">
        <v>0.90100000000000002</v>
      </c>
      <c r="E14" s="12">
        <f t="shared" si="0"/>
        <v>0.92500000000000016</v>
      </c>
      <c r="F14">
        <f t="shared" si="1"/>
        <v>2.0808652046684795E-2</v>
      </c>
      <c r="I14" s="10">
        <v>6</v>
      </c>
      <c r="J14" s="11"/>
      <c r="K14" s="1">
        <v>0.58099999999999996</v>
      </c>
      <c r="L14" s="2">
        <v>0.55300000000000005</v>
      </c>
      <c r="M14" s="3">
        <v>0.56599999999999995</v>
      </c>
      <c r="N14" s="33">
        <f>AVERAGE(K14:M14)</f>
        <v>0.56666666666666654</v>
      </c>
      <c r="O14" s="54"/>
      <c r="P14" s="10">
        <v>6</v>
      </c>
      <c r="Q14" s="11"/>
      <c r="R14" s="21">
        <v>0.443</v>
      </c>
      <c r="S14" s="34">
        <v>0.46</v>
      </c>
      <c r="T14" s="35">
        <v>0.46300000000000002</v>
      </c>
      <c r="U14" s="33">
        <f>AVERAGE(R14:T14)</f>
        <v>0.45533333333333337</v>
      </c>
      <c r="V14" s="18"/>
      <c r="W14" s="10">
        <v>6</v>
      </c>
      <c r="X14" s="11"/>
      <c r="Y14" s="36">
        <v>0.307</v>
      </c>
      <c r="Z14" s="37">
        <v>0.30399999999999999</v>
      </c>
      <c r="AA14" s="38">
        <v>0.30199999999999999</v>
      </c>
      <c r="AB14" s="33">
        <f>AVERAGE(Y14:AA14)</f>
        <v>0.30433333333333334</v>
      </c>
      <c r="AF14" t="s">
        <v>3</v>
      </c>
    </row>
    <row r="15" spans="1:32" x14ac:dyDescent="0.35">
      <c r="I15" s="10"/>
      <c r="J15" s="11"/>
      <c r="K15" s="1"/>
      <c r="L15" s="2"/>
      <c r="M15" s="3"/>
      <c r="N15" s="33"/>
      <c r="O15" s="54"/>
      <c r="P15" s="10"/>
      <c r="Q15" s="11"/>
      <c r="R15" s="21"/>
      <c r="S15" s="34"/>
      <c r="T15" s="35"/>
      <c r="U15" s="33"/>
      <c r="V15" s="18"/>
      <c r="W15" s="10"/>
      <c r="X15" s="11"/>
      <c r="Y15" s="36"/>
      <c r="Z15" s="37"/>
      <c r="AA15" s="38"/>
      <c r="AB15" s="33"/>
    </row>
    <row r="16" spans="1:32" x14ac:dyDescent="0.35">
      <c r="I16" s="10">
        <v>7</v>
      </c>
      <c r="J16" s="11" t="s">
        <v>14</v>
      </c>
      <c r="K16" s="21">
        <v>0.104</v>
      </c>
      <c r="L16" s="34">
        <v>0.10199999999999999</v>
      </c>
      <c r="M16" s="35">
        <v>0.107</v>
      </c>
      <c r="N16" s="33">
        <f>AVERAGE(K16:M16)</f>
        <v>0.10433333333333333</v>
      </c>
      <c r="O16" s="54"/>
      <c r="P16" s="10">
        <v>7</v>
      </c>
      <c r="Q16" s="11" t="s">
        <v>14</v>
      </c>
      <c r="R16" s="21">
        <v>0.32100000000000001</v>
      </c>
      <c r="S16" s="34">
        <v>0.32900000000000001</v>
      </c>
      <c r="T16" s="35">
        <v>0.32300000000000001</v>
      </c>
      <c r="U16" s="33">
        <f>AVERAGE(R16:T16)</f>
        <v>0.32433333333333336</v>
      </c>
      <c r="V16" s="18"/>
      <c r="W16" s="10">
        <v>7</v>
      </c>
      <c r="X16" s="11" t="s">
        <v>14</v>
      </c>
      <c r="Y16" s="36">
        <v>0.33400000000000002</v>
      </c>
      <c r="Z16" s="37">
        <v>0.34200000000000003</v>
      </c>
      <c r="AA16" s="38">
        <v>0.33500000000000002</v>
      </c>
      <c r="AB16" s="33">
        <f>AVERAGE(Y16:AA16)</f>
        <v>0.33700000000000002</v>
      </c>
      <c r="AC16" t="s">
        <v>3</v>
      </c>
    </row>
    <row r="17" spans="1:29" x14ac:dyDescent="0.35">
      <c r="I17" s="10">
        <v>8</v>
      </c>
      <c r="J17" s="11"/>
      <c r="K17" s="55">
        <v>0.105</v>
      </c>
      <c r="L17" s="56">
        <v>0.10299999999999999</v>
      </c>
      <c r="M17" s="57">
        <v>0.105</v>
      </c>
      <c r="N17" s="33">
        <f>AVERAGE(K17:M17)</f>
        <v>0.10433333333333333</v>
      </c>
      <c r="O17" s="54"/>
      <c r="P17" s="10">
        <v>8</v>
      </c>
      <c r="Q17" s="11"/>
      <c r="R17" s="55">
        <v>0.33200000000000002</v>
      </c>
      <c r="S17" s="56">
        <v>0.32500000000000001</v>
      </c>
      <c r="T17" s="57">
        <v>0.32</v>
      </c>
      <c r="U17" s="33">
        <f>AVERAGE(R17:T17)</f>
        <v>0.32566666666666672</v>
      </c>
      <c r="V17" s="18"/>
      <c r="W17" s="10">
        <v>8</v>
      </c>
      <c r="X17" s="11"/>
      <c r="Y17" s="71">
        <v>0.33500000000000002</v>
      </c>
      <c r="Z17" s="58">
        <v>0.33300000000000002</v>
      </c>
      <c r="AA17" s="59">
        <v>0.33800000000000002</v>
      </c>
      <c r="AB17" s="33">
        <f>AVERAGE(Y17:AA17)</f>
        <v>0.33533333333333332</v>
      </c>
    </row>
    <row r="18" spans="1:29" ht="15" thickBot="1" x14ac:dyDescent="0.4">
      <c r="I18" s="9"/>
      <c r="J18" s="22"/>
      <c r="K18" s="40"/>
      <c r="L18" s="41"/>
      <c r="M18" s="42"/>
      <c r="N18" s="43"/>
      <c r="O18" s="54"/>
      <c r="P18" s="9"/>
      <c r="Q18" s="22"/>
      <c r="R18" s="40"/>
      <c r="S18" s="41"/>
      <c r="T18" s="42"/>
      <c r="U18" s="43"/>
      <c r="V18" s="18"/>
      <c r="W18" s="9"/>
      <c r="X18" s="22"/>
      <c r="Y18" s="43"/>
      <c r="Z18" s="44"/>
      <c r="AA18" s="45"/>
      <c r="AB18" s="43"/>
    </row>
    <row r="19" spans="1:29" x14ac:dyDescent="0.35">
      <c r="I19" s="10">
        <v>9</v>
      </c>
      <c r="J19" s="11" t="s">
        <v>15</v>
      </c>
      <c r="K19" s="48">
        <v>0.625</v>
      </c>
      <c r="L19" s="49">
        <v>0.6</v>
      </c>
      <c r="M19" s="50">
        <v>0.68100000000000005</v>
      </c>
      <c r="N19" s="47">
        <f>AVERAGE(K19:M19)</f>
        <v>0.63533333333333342</v>
      </c>
      <c r="O19" s="54"/>
      <c r="P19" s="10">
        <v>9</v>
      </c>
      <c r="Q19" s="11" t="s">
        <v>15</v>
      </c>
      <c r="R19" s="48">
        <v>0.43</v>
      </c>
      <c r="S19" s="49">
        <v>0.44900000000000001</v>
      </c>
      <c r="T19" s="50">
        <v>0.42899999999999999</v>
      </c>
      <c r="U19" s="47">
        <f>AVERAGE(R19:T19)</f>
        <v>0.436</v>
      </c>
      <c r="V19" s="18"/>
      <c r="W19" s="10">
        <v>9</v>
      </c>
      <c r="X19" s="11" t="s">
        <v>15</v>
      </c>
      <c r="Y19" s="70">
        <v>0.51</v>
      </c>
      <c r="Z19" s="51">
        <v>0.51400000000000001</v>
      </c>
      <c r="AA19" s="52">
        <v>0.50800000000000001</v>
      </c>
      <c r="AB19" s="47">
        <f>AVERAGE(Y19:AA19)</f>
        <v>0.51066666666666671</v>
      </c>
    </row>
    <row r="20" spans="1:29" x14ac:dyDescent="0.35">
      <c r="I20" s="10">
        <v>10</v>
      </c>
      <c r="J20" s="11"/>
      <c r="K20" s="21">
        <v>0.68400000000000005</v>
      </c>
      <c r="L20" s="34">
        <v>0.68</v>
      </c>
      <c r="M20" s="35">
        <v>0.67300000000000004</v>
      </c>
      <c r="N20" s="47">
        <f>AVERAGE(K20:M20)</f>
        <v>0.67899999999999994</v>
      </c>
      <c r="O20" s="54"/>
      <c r="P20" s="10">
        <v>10</v>
      </c>
      <c r="Q20" s="11"/>
      <c r="R20" s="21">
        <v>0.497</v>
      </c>
      <c r="S20" s="34">
        <v>0.40500000000000003</v>
      </c>
      <c r="T20" s="35">
        <v>0.52400000000000002</v>
      </c>
      <c r="U20" s="47">
        <f>AVERAGE(R20:T20)</f>
        <v>0.47533333333333339</v>
      </c>
      <c r="V20" s="18"/>
      <c r="W20" s="10">
        <v>10</v>
      </c>
      <c r="X20" s="11"/>
      <c r="Y20" s="70">
        <v>0.52</v>
      </c>
      <c r="Z20" s="37">
        <v>0.53200000000000003</v>
      </c>
      <c r="AA20" s="38">
        <v>0.51700000000000002</v>
      </c>
      <c r="AB20" s="47">
        <f>AVERAGE(Y20:AA20)</f>
        <v>0.52300000000000002</v>
      </c>
    </row>
    <row r="21" spans="1:29" x14ac:dyDescent="0.35">
      <c r="I21" s="10"/>
      <c r="J21" s="11"/>
      <c r="K21" s="21"/>
      <c r="L21" s="34"/>
      <c r="M21" s="35"/>
      <c r="N21" s="33"/>
      <c r="O21" s="54"/>
      <c r="P21" s="10"/>
      <c r="Q21" s="11"/>
      <c r="R21" s="21"/>
      <c r="S21" s="34"/>
      <c r="T21" s="35"/>
      <c r="U21" s="33"/>
      <c r="V21" s="18"/>
      <c r="W21" s="10"/>
      <c r="X21" s="11"/>
      <c r="Y21" s="70"/>
      <c r="Z21" s="37"/>
      <c r="AA21" s="38"/>
      <c r="AB21" s="33"/>
      <c r="AC21" t="s">
        <v>3</v>
      </c>
    </row>
    <row r="22" spans="1:29" x14ac:dyDescent="0.35">
      <c r="I22" s="10">
        <v>11</v>
      </c>
      <c r="J22" s="11" t="s">
        <v>16</v>
      </c>
      <c r="K22" s="21">
        <v>0.63400000000000001</v>
      </c>
      <c r="L22" s="34">
        <v>0.66600000000000004</v>
      </c>
      <c r="M22" s="35">
        <v>0.67500000000000004</v>
      </c>
      <c r="N22" s="33">
        <f>AVERAGE(K22:M22)</f>
        <v>0.65833333333333333</v>
      </c>
      <c r="O22" s="54"/>
      <c r="P22" s="10">
        <v>11</v>
      </c>
      <c r="Q22" s="11" t="s">
        <v>16</v>
      </c>
      <c r="R22" s="21">
        <v>0.504</v>
      </c>
      <c r="S22" s="34">
        <v>0.51800000000000002</v>
      </c>
      <c r="T22" s="35">
        <v>0.503</v>
      </c>
      <c r="U22" s="33">
        <f>AVERAGE(R22:T22)</f>
        <v>0.5083333333333333</v>
      </c>
      <c r="V22" s="18"/>
      <c r="W22" s="10">
        <v>11</v>
      </c>
      <c r="X22" s="11" t="s">
        <v>16</v>
      </c>
      <c r="Y22" s="70">
        <v>0.51600000000000001</v>
      </c>
      <c r="Z22" s="37">
        <v>0.51900000000000002</v>
      </c>
      <c r="AA22" s="38">
        <v>0.496</v>
      </c>
      <c r="AB22" s="33">
        <f>AVERAGE(Y22:AA22)</f>
        <v>0.51033333333333342</v>
      </c>
    </row>
    <row r="23" spans="1:29" x14ac:dyDescent="0.35">
      <c r="I23" s="10">
        <v>12</v>
      </c>
      <c r="J23" s="11"/>
      <c r="K23" s="21">
        <v>0.64100000000000001</v>
      </c>
      <c r="L23" s="34">
        <v>0.67600000000000005</v>
      </c>
      <c r="M23" s="35">
        <v>0.65700000000000003</v>
      </c>
      <c r="N23" s="33">
        <f>AVERAGE(K23:M23)</f>
        <v>0.65800000000000003</v>
      </c>
      <c r="O23" s="54"/>
      <c r="P23" s="10">
        <v>12</v>
      </c>
      <c r="Q23" s="11"/>
      <c r="R23" s="21">
        <v>0.50800000000000001</v>
      </c>
      <c r="S23" s="34">
        <v>0.51200000000000001</v>
      </c>
      <c r="T23" s="35">
        <v>0.502</v>
      </c>
      <c r="U23" s="33">
        <f>AVERAGE(R23:T23)</f>
        <v>0.5073333333333333</v>
      </c>
      <c r="V23" s="18"/>
      <c r="W23" s="10">
        <v>12</v>
      </c>
      <c r="X23" s="11"/>
      <c r="Y23" s="70">
        <v>0.51</v>
      </c>
      <c r="Z23" s="37">
        <v>0.51400000000000001</v>
      </c>
      <c r="AA23" s="38">
        <v>0.51400000000000001</v>
      </c>
      <c r="AB23" s="33">
        <f>AVERAGE(Y23:AA23)</f>
        <v>0.51266666666666671</v>
      </c>
    </row>
    <row r="24" spans="1:29" x14ac:dyDescent="0.35">
      <c r="I24" s="10"/>
      <c r="J24" s="11"/>
      <c r="K24" s="21"/>
      <c r="L24" s="34"/>
      <c r="M24" s="35"/>
      <c r="N24" s="33"/>
      <c r="O24" s="54"/>
      <c r="P24" s="10"/>
      <c r="Q24" s="11"/>
      <c r="R24" s="21"/>
      <c r="S24" s="34"/>
      <c r="T24" s="35"/>
      <c r="U24" s="33"/>
      <c r="V24" s="18"/>
      <c r="W24" s="10"/>
      <c r="X24" s="11"/>
      <c r="Y24" s="70"/>
      <c r="Z24" s="37"/>
      <c r="AA24" s="38"/>
      <c r="AB24" s="33"/>
    </row>
    <row r="25" spans="1:29" x14ac:dyDescent="0.35">
      <c r="I25" s="10">
        <v>13</v>
      </c>
      <c r="J25" s="11" t="s">
        <v>17</v>
      </c>
      <c r="K25" s="21">
        <v>0.54400000000000004</v>
      </c>
      <c r="L25" s="34">
        <v>0.55400000000000005</v>
      </c>
      <c r="M25" s="35">
        <v>0.54200000000000004</v>
      </c>
      <c r="N25" s="33">
        <f>AVERAGE(K25:M25)</f>
        <v>0.54666666666666675</v>
      </c>
      <c r="O25" s="54"/>
      <c r="P25" s="10">
        <v>13</v>
      </c>
      <c r="Q25" s="11" t="s">
        <v>17</v>
      </c>
      <c r="R25" s="21">
        <v>0.41399999999999998</v>
      </c>
      <c r="S25" s="34">
        <v>0.436</v>
      </c>
      <c r="T25" s="35">
        <v>0.45600000000000002</v>
      </c>
      <c r="U25" s="33">
        <f>AVERAGE(R25:T25)</f>
        <v>0.43533333333333335</v>
      </c>
      <c r="V25" s="18"/>
      <c r="W25" s="10">
        <v>13</v>
      </c>
      <c r="X25" s="11" t="s">
        <v>17</v>
      </c>
      <c r="Y25" s="70">
        <v>0.45300000000000001</v>
      </c>
      <c r="Z25" s="37">
        <v>0.46700000000000003</v>
      </c>
      <c r="AA25" s="38">
        <v>0.46200000000000002</v>
      </c>
      <c r="AB25" s="33">
        <f>AVERAGE(Y25:AA25)</f>
        <v>0.46066666666666672</v>
      </c>
    </row>
    <row r="26" spans="1:29" x14ac:dyDescent="0.35">
      <c r="I26" s="10">
        <v>14</v>
      </c>
      <c r="J26" s="11"/>
      <c r="K26" s="48">
        <v>0.53300000000000003</v>
      </c>
      <c r="L26" s="49">
        <v>0.56499999999999995</v>
      </c>
      <c r="M26" s="50">
        <v>0.56100000000000005</v>
      </c>
      <c r="N26" s="47">
        <f>AVERAGE(K26:M26)</f>
        <v>0.55299999999999994</v>
      </c>
      <c r="O26" s="54"/>
      <c r="P26" s="10">
        <v>14</v>
      </c>
      <c r="Q26" s="11"/>
      <c r="R26" s="48">
        <v>0.41499999999999998</v>
      </c>
      <c r="S26" s="49">
        <v>0.39800000000000002</v>
      </c>
      <c r="T26" s="50">
        <v>0.40799999999999997</v>
      </c>
      <c r="U26" s="47">
        <f>AVERAGE(R26:T26)</f>
        <v>0.40699999999999997</v>
      </c>
      <c r="V26" s="18"/>
      <c r="W26" s="10">
        <v>14</v>
      </c>
      <c r="X26" s="11"/>
      <c r="Y26" s="70">
        <v>0.46</v>
      </c>
      <c r="Z26" s="51">
        <v>0.46400000000000002</v>
      </c>
      <c r="AA26" s="52">
        <v>0.45600000000000002</v>
      </c>
      <c r="AB26" s="47">
        <f>AVERAGE(Y26:AA26)</f>
        <v>0.46</v>
      </c>
    </row>
    <row r="27" spans="1:29" x14ac:dyDescent="0.35">
      <c r="I27" s="10"/>
      <c r="J27" s="11"/>
      <c r="K27" s="48"/>
      <c r="L27" s="49"/>
      <c r="M27" s="50"/>
      <c r="N27" s="47"/>
      <c r="O27" s="54"/>
      <c r="P27" s="10"/>
      <c r="Q27" s="11"/>
      <c r="R27" s="48"/>
      <c r="S27" s="49"/>
      <c r="T27" s="50"/>
      <c r="U27" s="47"/>
      <c r="V27" s="18"/>
      <c r="W27" s="10"/>
      <c r="X27" s="11"/>
      <c r="Y27" s="70"/>
      <c r="Z27" s="51"/>
      <c r="AA27" s="52"/>
      <c r="AB27" s="47"/>
      <c r="AC27" t="s">
        <v>3</v>
      </c>
    </row>
    <row r="28" spans="1:29" x14ac:dyDescent="0.35">
      <c r="I28" s="10">
        <v>15</v>
      </c>
      <c r="J28" s="11" t="s">
        <v>18</v>
      </c>
      <c r="K28" s="21">
        <v>0.68500000000000005</v>
      </c>
      <c r="L28" s="34">
        <v>0.71</v>
      </c>
      <c r="M28" s="35">
        <v>0.66600000000000004</v>
      </c>
      <c r="N28" s="33">
        <f>AVERAGE(K28:M28)</f>
        <v>0.68699999999999994</v>
      </c>
      <c r="O28" s="54"/>
      <c r="P28" s="10">
        <v>15</v>
      </c>
      <c r="Q28" s="11" t="s">
        <v>18</v>
      </c>
      <c r="R28" s="21">
        <v>0.59599999999999997</v>
      </c>
      <c r="S28" s="34">
        <v>0.61799999999999999</v>
      </c>
      <c r="T28" s="35">
        <v>0.61399999999999999</v>
      </c>
      <c r="U28" s="33">
        <f>AVERAGE(R28:T28)</f>
        <v>0.60933333333333328</v>
      </c>
      <c r="V28" s="18"/>
      <c r="W28" s="10">
        <v>15</v>
      </c>
      <c r="X28" s="11" t="s">
        <v>18</v>
      </c>
      <c r="Y28" s="70">
        <v>0.57799999999999996</v>
      </c>
      <c r="Z28" s="37">
        <v>0.56100000000000005</v>
      </c>
      <c r="AA28" s="38">
        <v>0.56799999999999995</v>
      </c>
      <c r="AB28" s="33">
        <f>AVERAGE(Y28:AA28)</f>
        <v>0.56899999999999995</v>
      </c>
    </row>
    <row r="29" spans="1:29" x14ac:dyDescent="0.35">
      <c r="I29" s="10">
        <v>16</v>
      </c>
      <c r="J29" s="11"/>
      <c r="K29" s="21">
        <v>0.70699999999999996</v>
      </c>
      <c r="L29" s="34">
        <v>0.70499999999999996</v>
      </c>
      <c r="M29" s="35">
        <v>0.68700000000000006</v>
      </c>
      <c r="N29" s="33">
        <f>AVERAGE(K29:M29)</f>
        <v>0.69966666666666677</v>
      </c>
      <c r="O29" s="54"/>
      <c r="P29" s="10">
        <v>16</v>
      </c>
      <c r="Q29" s="11"/>
      <c r="R29" s="21">
        <v>0.61399999999999999</v>
      </c>
      <c r="S29" s="34">
        <v>0.61499999999999999</v>
      </c>
      <c r="T29" s="35">
        <v>0.60899999999999999</v>
      </c>
      <c r="U29" s="33">
        <f>AVERAGE(R29:T29)</f>
        <v>0.61266666666666669</v>
      </c>
      <c r="V29" s="18"/>
      <c r="W29" s="10">
        <v>16</v>
      </c>
      <c r="X29" s="11"/>
      <c r="Y29" s="70">
        <v>0.57799999999999996</v>
      </c>
      <c r="Z29" s="37">
        <v>0.57299999999999995</v>
      </c>
      <c r="AA29" s="38">
        <v>0.56499999999999995</v>
      </c>
      <c r="AB29" s="33">
        <f>AVERAGE(Y29:AA29)</f>
        <v>0.57199999999999995</v>
      </c>
    </row>
    <row r="30" spans="1:29" x14ac:dyDescent="0.35">
      <c r="A30" s="106" t="s">
        <v>72</v>
      </c>
      <c r="B30" s="106"/>
      <c r="C30" s="106"/>
      <c r="D30" s="106"/>
      <c r="E30" s="106"/>
      <c r="F30" s="106"/>
      <c r="G30" s="106"/>
      <c r="I30" s="10"/>
      <c r="J30" s="11"/>
      <c r="K30" s="21"/>
      <c r="L30" s="34"/>
      <c r="M30" s="35"/>
      <c r="N30" s="33"/>
      <c r="O30" s="54"/>
      <c r="P30" s="10"/>
      <c r="Q30" s="11"/>
      <c r="R30" s="21"/>
      <c r="S30" s="34"/>
      <c r="T30" s="35"/>
      <c r="U30" s="33"/>
      <c r="V30" s="18"/>
      <c r="W30" s="10"/>
      <c r="X30" s="11"/>
      <c r="Y30" s="70"/>
      <c r="Z30" s="37"/>
      <c r="AA30" s="38"/>
      <c r="AB30" s="33"/>
    </row>
    <row r="31" spans="1:29" x14ac:dyDescent="0.35">
      <c r="A31" s="107" t="s">
        <v>61</v>
      </c>
      <c r="B31" s="107" t="s">
        <v>62</v>
      </c>
      <c r="C31" s="108" t="s">
        <v>63</v>
      </c>
      <c r="D31" s="108" t="s">
        <v>64</v>
      </c>
      <c r="E31" s="108" t="s">
        <v>65</v>
      </c>
      <c r="F31" s="107" t="s">
        <v>1</v>
      </c>
      <c r="G31" s="106" t="s">
        <v>66</v>
      </c>
      <c r="I31" s="10">
        <v>17</v>
      </c>
      <c r="J31" s="11" t="s">
        <v>19</v>
      </c>
      <c r="K31" s="21">
        <v>0.73199999999999998</v>
      </c>
      <c r="L31" s="34">
        <v>0.78100000000000003</v>
      </c>
      <c r="M31" s="35">
        <v>0.73899999999999999</v>
      </c>
      <c r="N31" s="33">
        <f>AVERAGE(K31:M31)</f>
        <v>0.75066666666666659</v>
      </c>
      <c r="O31" s="54"/>
      <c r="P31" s="10">
        <v>17</v>
      </c>
      <c r="Q31" s="11" t="s">
        <v>19</v>
      </c>
      <c r="R31" s="21">
        <v>0.501</v>
      </c>
      <c r="S31" s="34">
        <v>0.50700000000000001</v>
      </c>
      <c r="T31" s="35">
        <v>0.505</v>
      </c>
      <c r="U31" s="33">
        <f>AVERAGE(R31:T31)</f>
        <v>0.5043333333333333</v>
      </c>
      <c r="V31" s="18"/>
      <c r="W31" s="10">
        <v>17</v>
      </c>
      <c r="X31" s="11" t="s">
        <v>19</v>
      </c>
      <c r="Y31" s="70">
        <v>0.46</v>
      </c>
      <c r="Z31" s="37">
        <v>0.48099999999999998</v>
      </c>
      <c r="AA31" s="38">
        <v>0.48199999999999998</v>
      </c>
      <c r="AB31" s="33">
        <f>AVERAGE(Y31:AA31)</f>
        <v>0.47433333333333333</v>
      </c>
    </row>
    <row r="32" spans="1:29" x14ac:dyDescent="0.35">
      <c r="A32" s="106">
        <v>0.05</v>
      </c>
      <c r="B32" s="109">
        <f>A32*1000/302.24</f>
        <v>0.16543144520910535</v>
      </c>
      <c r="C32" s="106">
        <v>0.28499999999999998</v>
      </c>
      <c r="D32" s="106">
        <v>0.307</v>
      </c>
      <c r="E32" s="106">
        <v>0.26</v>
      </c>
      <c r="F32" s="110">
        <f>AVERAGE(C32:E32)</f>
        <v>0.28399999999999997</v>
      </c>
      <c r="G32" s="106">
        <f>STDEVA(C32:E32)</f>
        <v>2.3515952032609685E-2</v>
      </c>
      <c r="I32" s="10">
        <v>18</v>
      </c>
      <c r="J32" s="11"/>
      <c r="K32" s="21">
        <v>0.75600000000000001</v>
      </c>
      <c r="L32" s="34">
        <v>0.73299999999999998</v>
      </c>
      <c r="M32" s="35">
        <v>0.74399999999999999</v>
      </c>
      <c r="N32" s="33">
        <f>AVERAGE(K32:M32)</f>
        <v>0.74433333333333318</v>
      </c>
      <c r="O32" s="54"/>
      <c r="P32" s="10">
        <v>18</v>
      </c>
      <c r="Q32" s="11"/>
      <c r="R32" s="21">
        <v>0.504</v>
      </c>
      <c r="S32" s="34">
        <v>0.50900000000000001</v>
      </c>
      <c r="T32" s="35">
        <v>0.501</v>
      </c>
      <c r="U32" s="33">
        <f>AVERAGE(R32:T32)</f>
        <v>0.5046666666666666</v>
      </c>
      <c r="V32" s="18"/>
      <c r="W32" s="10">
        <v>18</v>
      </c>
      <c r="X32" s="11"/>
      <c r="Y32" s="70">
        <v>0.46800000000000003</v>
      </c>
      <c r="Z32" s="37">
        <v>0.45800000000000002</v>
      </c>
      <c r="AA32" s="38">
        <v>0.46200000000000002</v>
      </c>
      <c r="AB32" s="33">
        <f>AVERAGE(Y32:AA32)</f>
        <v>0.46266666666666673</v>
      </c>
    </row>
    <row r="33" spans="1:29" x14ac:dyDescent="0.35">
      <c r="A33" s="106">
        <v>0.1</v>
      </c>
      <c r="B33" s="109">
        <f t="shared" ref="B33:B39" si="2">A33*1000/302.24</f>
        <v>0.33086289041821071</v>
      </c>
      <c r="C33" s="106">
        <v>0.44600000000000001</v>
      </c>
      <c r="D33" s="106">
        <v>0.437</v>
      </c>
      <c r="E33" s="106">
        <v>0.45700000000000002</v>
      </c>
      <c r="F33" s="110">
        <f t="shared" ref="F33:F39" si="3">AVERAGE(C33:E33)</f>
        <v>0.44666666666666671</v>
      </c>
      <c r="G33" s="106">
        <f t="shared" ref="G33:G39" si="4">STDEVA(C33:E33)</f>
        <v>1.0016652800877822E-2</v>
      </c>
      <c r="I33" s="10"/>
      <c r="J33" s="11"/>
      <c r="K33" s="21"/>
      <c r="L33" s="34"/>
      <c r="M33" s="35"/>
      <c r="N33" s="33"/>
      <c r="O33" s="66"/>
      <c r="P33" s="10"/>
      <c r="Q33" s="11"/>
      <c r="R33" s="55"/>
      <c r="S33" s="56"/>
      <c r="T33" s="57"/>
      <c r="U33" s="33"/>
      <c r="V33" s="18"/>
      <c r="W33" s="10"/>
      <c r="X33" s="11"/>
      <c r="Y33" s="73"/>
      <c r="Z33" s="58"/>
      <c r="AA33" s="59"/>
      <c r="AB33" s="33"/>
    </row>
    <row r="34" spans="1:29" x14ac:dyDescent="0.35">
      <c r="A34" s="106">
        <v>0.15</v>
      </c>
      <c r="B34" s="109">
        <f t="shared" si="2"/>
        <v>0.49629433562731601</v>
      </c>
      <c r="C34" s="106">
        <v>0.59499999999999997</v>
      </c>
      <c r="D34" s="106">
        <v>0.60899999999999999</v>
      </c>
      <c r="E34" s="106">
        <v>0.60799999999999998</v>
      </c>
      <c r="F34" s="110">
        <f t="shared" si="3"/>
        <v>0.60399999999999998</v>
      </c>
      <c r="G34" s="106">
        <f t="shared" si="4"/>
        <v>7.8102496759066614E-3</v>
      </c>
      <c r="I34" s="10">
        <v>19</v>
      </c>
      <c r="J34" s="11" t="s">
        <v>20</v>
      </c>
      <c r="K34" s="21">
        <v>0.751</v>
      </c>
      <c r="L34" s="34">
        <v>0.749</v>
      </c>
      <c r="M34" s="35">
        <v>0.76100000000000001</v>
      </c>
      <c r="N34" s="36">
        <f>AVERAGE(K34:M34)</f>
        <v>0.75366666666666671</v>
      </c>
      <c r="O34" s="66"/>
      <c r="P34" s="10">
        <v>19</v>
      </c>
      <c r="Q34" s="11" t="s">
        <v>20</v>
      </c>
      <c r="R34" s="55">
        <v>0.623</v>
      </c>
      <c r="S34" s="56">
        <v>0.60899999999999999</v>
      </c>
      <c r="T34" s="57">
        <v>0.63300000000000001</v>
      </c>
      <c r="U34" s="36">
        <f>AVERAGE(R34:T34)</f>
        <v>0.6216666666666667</v>
      </c>
      <c r="V34" s="18"/>
      <c r="W34" s="10">
        <v>19</v>
      </c>
      <c r="X34" s="11" t="s">
        <v>20</v>
      </c>
      <c r="Y34" s="71">
        <v>0.72399999999999998</v>
      </c>
      <c r="Z34" s="58">
        <v>0.69699999999999995</v>
      </c>
      <c r="AA34" s="59">
        <v>0.73399999999999999</v>
      </c>
      <c r="AB34" s="36">
        <f>AVERAGE(Y34:AA34)</f>
        <v>0.71833333333333327</v>
      </c>
    </row>
    <row r="35" spans="1:29" x14ac:dyDescent="0.35">
      <c r="A35" s="106">
        <v>0.2</v>
      </c>
      <c r="B35" s="109">
        <f t="shared" si="2"/>
        <v>0.66172578083642142</v>
      </c>
      <c r="C35" s="106">
        <v>0.754</v>
      </c>
      <c r="D35" s="106">
        <v>0.76</v>
      </c>
      <c r="E35" s="106">
        <v>0.753</v>
      </c>
      <c r="F35" s="110">
        <f t="shared" si="3"/>
        <v>0.7556666666666666</v>
      </c>
      <c r="G35" s="106">
        <f t="shared" si="4"/>
        <v>3.7859388972001857E-3</v>
      </c>
      <c r="I35" s="10">
        <v>20</v>
      </c>
      <c r="J35" s="11"/>
      <c r="K35" s="55">
        <v>0.749</v>
      </c>
      <c r="L35" s="77">
        <v>0.73799999999999999</v>
      </c>
      <c r="M35" s="57">
        <v>0.76500000000000001</v>
      </c>
      <c r="N35" s="71">
        <f>AVERAGE(K35:M35)</f>
        <v>0.7506666666666667</v>
      </c>
      <c r="O35" s="66"/>
      <c r="P35" s="10">
        <v>20</v>
      </c>
      <c r="Q35" s="11"/>
      <c r="R35" s="78">
        <v>0.64700000000000002</v>
      </c>
      <c r="S35" s="79">
        <v>0.64100000000000001</v>
      </c>
      <c r="T35" s="80">
        <v>0.64100000000000001</v>
      </c>
      <c r="U35" s="71">
        <f>AVERAGE(R35:T35)</f>
        <v>0.64300000000000002</v>
      </c>
      <c r="V35" s="18"/>
      <c r="W35" s="10">
        <v>20</v>
      </c>
      <c r="X35" s="11"/>
      <c r="Y35" s="73">
        <v>0.72399999999999998</v>
      </c>
      <c r="Z35" s="81">
        <v>0.72299999999999998</v>
      </c>
      <c r="AA35" s="82">
        <v>0.72699999999999998</v>
      </c>
      <c r="AB35" s="71">
        <f>AVERAGE(Y35:AA35)</f>
        <v>0.72466666666666668</v>
      </c>
    </row>
    <row r="36" spans="1:29" ht="15" thickBot="1" x14ac:dyDescent="0.4">
      <c r="A36" s="106">
        <v>0.25</v>
      </c>
      <c r="B36" s="109">
        <f t="shared" si="2"/>
        <v>0.82715722604552666</v>
      </c>
      <c r="C36" s="106">
        <v>0.874</v>
      </c>
      <c r="D36" s="106">
        <v>0.874</v>
      </c>
      <c r="E36" s="106">
        <v>0.88700000000000001</v>
      </c>
      <c r="F36" s="110">
        <f t="shared" si="3"/>
        <v>0.8783333333333333</v>
      </c>
      <c r="G36" s="106">
        <f t="shared" si="4"/>
        <v>7.5055534994651419E-3</v>
      </c>
      <c r="I36" s="9"/>
      <c r="J36" s="22"/>
      <c r="K36" s="40"/>
      <c r="L36" s="64"/>
      <c r="M36" s="42"/>
      <c r="N36" s="43"/>
      <c r="O36" s="54"/>
      <c r="P36" s="9"/>
      <c r="Q36" s="22"/>
      <c r="R36" s="60"/>
      <c r="S36" s="61"/>
      <c r="T36" s="62"/>
      <c r="U36" s="43"/>
      <c r="V36" s="18"/>
      <c r="W36" s="9"/>
      <c r="X36" s="22"/>
      <c r="Y36" s="72"/>
      <c r="Z36" s="61"/>
      <c r="AA36" s="62"/>
      <c r="AB36" s="43"/>
    </row>
    <row r="37" spans="1:29" x14ac:dyDescent="0.35">
      <c r="A37" s="106">
        <v>0.3</v>
      </c>
      <c r="B37" s="109">
        <f t="shared" si="2"/>
        <v>0.99258867125463202</v>
      </c>
      <c r="C37" s="106">
        <v>1.0549999999999999</v>
      </c>
      <c r="D37" s="106">
        <v>1.0569999999999999</v>
      </c>
      <c r="E37" s="106">
        <v>1.048</v>
      </c>
      <c r="F37" s="110">
        <f t="shared" si="3"/>
        <v>1.0533333333333335</v>
      </c>
      <c r="G37" s="106">
        <f t="shared" si="4"/>
        <v>4.7258156262525502E-3</v>
      </c>
      <c r="I37" s="10">
        <v>21</v>
      </c>
      <c r="J37" s="11" t="s">
        <v>22</v>
      </c>
      <c r="K37" s="48">
        <v>0.52300000000000002</v>
      </c>
      <c r="L37" s="49">
        <v>0.53</v>
      </c>
      <c r="M37" s="50">
        <v>0.51800000000000002</v>
      </c>
      <c r="N37" s="47">
        <f>AVERAGE(K37:M37)</f>
        <v>0.52366666666666661</v>
      </c>
      <c r="O37" s="54"/>
      <c r="P37" s="10">
        <v>21</v>
      </c>
      <c r="Q37" s="11" t="s">
        <v>22</v>
      </c>
      <c r="R37" s="48">
        <v>0.53100000000000003</v>
      </c>
      <c r="S37" s="49">
        <v>0.52200000000000002</v>
      </c>
      <c r="T37" s="50">
        <v>0.53200000000000003</v>
      </c>
      <c r="U37" s="47">
        <f>AVERAGE(R37:T37)</f>
        <v>0.52833333333333332</v>
      </c>
      <c r="V37" s="18"/>
      <c r="W37" s="10">
        <v>21</v>
      </c>
      <c r="X37" s="11" t="s">
        <v>22</v>
      </c>
      <c r="Y37" s="70">
        <v>0.45100000000000001</v>
      </c>
      <c r="Z37" s="51">
        <v>0.41499999999999998</v>
      </c>
      <c r="AA37" s="52">
        <v>0.4</v>
      </c>
      <c r="AB37" s="47">
        <f>AVERAGE(Y37:AA37)</f>
        <v>0.42199999999999999</v>
      </c>
    </row>
    <row r="38" spans="1:29" x14ac:dyDescent="0.35">
      <c r="A38" s="106">
        <v>0.4</v>
      </c>
      <c r="B38" s="109">
        <f t="shared" si="2"/>
        <v>1.3234515616728428</v>
      </c>
      <c r="C38" s="106">
        <v>1.274</v>
      </c>
      <c r="D38" s="106">
        <v>1.33</v>
      </c>
      <c r="E38" s="106">
        <v>1.3340000000000001</v>
      </c>
      <c r="F38" s="110">
        <f t="shared" si="3"/>
        <v>1.3126666666666666</v>
      </c>
      <c r="G38" s="106">
        <f t="shared" si="4"/>
        <v>3.3545988334424362E-2</v>
      </c>
      <c r="I38" s="10">
        <v>22</v>
      </c>
      <c r="J38" s="11"/>
      <c r="K38" s="21">
        <v>0.50800000000000001</v>
      </c>
      <c r="L38" s="34">
        <v>0.53400000000000003</v>
      </c>
      <c r="M38" s="35">
        <v>0.52500000000000002</v>
      </c>
      <c r="N38" s="33">
        <f>AVERAGE(K38:M38)</f>
        <v>0.52233333333333343</v>
      </c>
      <c r="O38" s="54"/>
      <c r="P38" s="10">
        <v>22</v>
      </c>
      <c r="Q38" s="11"/>
      <c r="R38" s="21">
        <v>0.53300000000000003</v>
      </c>
      <c r="S38" s="34">
        <v>0.48199999999999998</v>
      </c>
      <c r="T38" s="35">
        <v>0.496</v>
      </c>
      <c r="U38" s="33">
        <f>AVERAGE(R38:T38)</f>
        <v>0.50366666666666671</v>
      </c>
      <c r="V38" s="18"/>
      <c r="W38" s="10">
        <v>22</v>
      </c>
      <c r="X38" s="11"/>
      <c r="Y38" s="70">
        <v>0.42699999999999999</v>
      </c>
      <c r="Z38" s="37">
        <v>0.41099999999999998</v>
      </c>
      <c r="AA38" s="38">
        <v>0.41699999999999998</v>
      </c>
      <c r="AB38" s="33">
        <f>AVERAGE(Y38:AA38)</f>
        <v>0.41833333333333328</v>
      </c>
    </row>
    <row r="39" spans="1:29" x14ac:dyDescent="0.35">
      <c r="A39" s="106">
        <v>0.5</v>
      </c>
      <c r="B39" s="109">
        <f t="shared" si="2"/>
        <v>1.6543144520910533</v>
      </c>
      <c r="C39" s="106">
        <v>1.544</v>
      </c>
      <c r="D39" s="106">
        <v>1.597</v>
      </c>
      <c r="E39" s="106">
        <v>1.589</v>
      </c>
      <c r="F39" s="110">
        <f t="shared" si="3"/>
        <v>1.5766666666666669</v>
      </c>
      <c r="G39" s="106">
        <f t="shared" si="4"/>
        <v>2.8571547618799566E-2</v>
      </c>
      <c r="I39" s="10"/>
      <c r="J39" s="11"/>
      <c r="K39" s="21"/>
      <c r="L39" s="34"/>
      <c r="M39" s="35"/>
      <c r="N39" s="33"/>
      <c r="O39" s="54"/>
      <c r="P39" s="10"/>
      <c r="Q39" s="11"/>
      <c r="R39" s="21"/>
      <c r="S39" s="34"/>
      <c r="T39" s="35"/>
      <c r="U39" s="33"/>
      <c r="V39" s="18"/>
      <c r="W39" s="10"/>
      <c r="X39" s="11"/>
      <c r="Y39" s="70"/>
      <c r="Z39" s="37"/>
      <c r="AA39" s="38"/>
      <c r="AB39" s="33"/>
    </row>
    <row r="40" spans="1:29" x14ac:dyDescent="0.35">
      <c r="E40" t="s">
        <v>3</v>
      </c>
      <c r="I40" s="10">
        <v>23</v>
      </c>
      <c r="J40" s="11" t="s">
        <v>23</v>
      </c>
      <c r="K40" s="21">
        <v>0.84299999999999997</v>
      </c>
      <c r="L40" s="34">
        <v>0.90500000000000003</v>
      </c>
      <c r="M40" s="35">
        <v>0.85299999999999998</v>
      </c>
      <c r="N40" s="39">
        <f>AVERAGE(K40:M40)</f>
        <v>0.86699999999999999</v>
      </c>
      <c r="O40" s="54"/>
      <c r="P40" s="10">
        <v>23</v>
      </c>
      <c r="Q40" s="11" t="s">
        <v>23</v>
      </c>
      <c r="R40" s="21">
        <v>0.503</v>
      </c>
      <c r="S40" s="34">
        <v>0.52</v>
      </c>
      <c r="T40" s="35">
        <v>0.52500000000000002</v>
      </c>
      <c r="U40" s="39">
        <f>AVERAGE(R40:T40)</f>
        <v>0.51600000000000001</v>
      </c>
      <c r="V40" s="18"/>
      <c r="W40" s="10">
        <v>23</v>
      </c>
      <c r="X40" s="11" t="s">
        <v>23</v>
      </c>
      <c r="Y40" s="70">
        <v>0.44</v>
      </c>
      <c r="Z40" s="37">
        <v>0.44400000000000001</v>
      </c>
      <c r="AA40" s="38">
        <v>0.42499999999999999</v>
      </c>
      <c r="AB40" s="39">
        <f>AVERAGE(Y40:AA40)</f>
        <v>0.4363333333333333</v>
      </c>
    </row>
    <row r="41" spans="1:29" x14ac:dyDescent="0.35">
      <c r="I41" s="10">
        <v>24</v>
      </c>
      <c r="J41" s="11"/>
      <c r="K41" s="21">
        <v>0.80200000000000005</v>
      </c>
      <c r="L41" s="34">
        <v>0.86199999999999999</v>
      </c>
      <c r="M41" s="35">
        <v>0.78700000000000003</v>
      </c>
      <c r="N41" s="39">
        <f>AVERAGE(K41:M41)</f>
        <v>0.81700000000000006</v>
      </c>
      <c r="O41" s="54"/>
      <c r="P41" s="10">
        <v>24</v>
      </c>
      <c r="Q41" s="11"/>
      <c r="R41" s="21">
        <v>0.51400000000000001</v>
      </c>
      <c r="S41" s="34">
        <v>0.50800000000000001</v>
      </c>
      <c r="T41" s="35">
        <v>0.51</v>
      </c>
      <c r="U41" s="39">
        <f>AVERAGE(R41:T41)</f>
        <v>0.51066666666666671</v>
      </c>
      <c r="V41" s="18"/>
      <c r="W41" s="10">
        <v>24</v>
      </c>
      <c r="X41" s="11"/>
      <c r="Y41" s="70">
        <v>0.433</v>
      </c>
      <c r="Z41" s="37">
        <v>0.41699999999999998</v>
      </c>
      <c r="AA41" s="38">
        <v>0.42799999999999999</v>
      </c>
      <c r="AB41" s="39">
        <f>AVERAGE(Y41:AA41)</f>
        <v>0.42599999999999999</v>
      </c>
      <c r="AC41" t="s">
        <v>3</v>
      </c>
    </row>
    <row r="42" spans="1:29" x14ac:dyDescent="0.35">
      <c r="I42" s="10"/>
      <c r="J42" s="11"/>
      <c r="K42" s="21"/>
      <c r="L42" s="34"/>
      <c r="M42" s="35"/>
      <c r="N42" s="39"/>
      <c r="O42" s="54"/>
      <c r="P42" s="10"/>
      <c r="Q42" s="11"/>
      <c r="R42" s="21"/>
      <c r="S42" s="34"/>
      <c r="T42" s="35"/>
      <c r="U42" s="39"/>
      <c r="V42" s="18"/>
      <c r="W42" s="10"/>
      <c r="X42" s="11"/>
      <c r="Y42" s="70"/>
      <c r="Z42" s="37"/>
      <c r="AA42" s="38"/>
      <c r="AB42" s="39"/>
    </row>
    <row r="43" spans="1:29" x14ac:dyDescent="0.35">
      <c r="I43" s="10">
        <v>25</v>
      </c>
      <c r="J43" s="11" t="s">
        <v>24</v>
      </c>
      <c r="K43" s="21">
        <v>0.85899999999999999</v>
      </c>
      <c r="L43" s="34">
        <v>0.84399999999999997</v>
      </c>
      <c r="M43" s="35">
        <v>0.85299999999999998</v>
      </c>
      <c r="N43" s="39">
        <f>AVERAGE(K43:M43)</f>
        <v>0.85199999999999998</v>
      </c>
      <c r="O43" s="54"/>
      <c r="P43" s="10">
        <v>25</v>
      </c>
      <c r="Q43" s="11" t="s">
        <v>24</v>
      </c>
      <c r="R43" s="21">
        <v>0.51</v>
      </c>
      <c r="S43" s="34">
        <v>0.505</v>
      </c>
      <c r="T43" s="35">
        <v>0.53600000000000003</v>
      </c>
      <c r="U43" s="39">
        <f>AVERAGE(R43:T43)</f>
        <v>0.51700000000000002</v>
      </c>
      <c r="V43" s="18"/>
      <c r="W43" s="10">
        <v>25</v>
      </c>
      <c r="X43" s="11" t="s">
        <v>24</v>
      </c>
      <c r="Y43" s="70">
        <v>0.41</v>
      </c>
      <c r="Z43" s="37">
        <v>0.44600000000000001</v>
      </c>
      <c r="AA43" s="38">
        <v>0.45</v>
      </c>
      <c r="AB43" s="39">
        <f>AVERAGE(Y43:AA43)</f>
        <v>0.43533333333333335</v>
      </c>
    </row>
    <row r="44" spans="1:29" x14ac:dyDescent="0.35">
      <c r="I44" s="10">
        <v>26</v>
      </c>
      <c r="J44" s="11"/>
      <c r="K44" s="21">
        <v>0.84699999999999998</v>
      </c>
      <c r="L44" s="34">
        <v>0.85899999999999999</v>
      </c>
      <c r="M44" s="35">
        <v>0.871</v>
      </c>
      <c r="N44" s="39">
        <f>AVERAGE(K44:M44)</f>
        <v>0.85899999999999999</v>
      </c>
      <c r="O44" s="54"/>
      <c r="P44" s="10">
        <v>26</v>
      </c>
      <c r="Q44" s="11"/>
      <c r="R44" s="21">
        <v>0.51400000000000001</v>
      </c>
      <c r="S44" s="34">
        <v>0.52100000000000002</v>
      </c>
      <c r="T44" s="35">
        <v>0.53600000000000003</v>
      </c>
      <c r="U44" s="39">
        <f>AVERAGE(R44:T44)</f>
        <v>0.52366666666666672</v>
      </c>
      <c r="V44" s="18"/>
      <c r="W44" s="10">
        <v>26</v>
      </c>
      <c r="X44" s="11"/>
      <c r="Y44" s="70">
        <v>0.44800000000000001</v>
      </c>
      <c r="Z44" s="37">
        <v>0.44800000000000001</v>
      </c>
      <c r="AA44" s="38">
        <v>0.439</v>
      </c>
      <c r="AB44" s="39">
        <f>AVERAGE(Y44:AA44)</f>
        <v>0.44500000000000001</v>
      </c>
    </row>
    <row r="45" spans="1:29" x14ac:dyDescent="0.35">
      <c r="I45" s="10"/>
      <c r="J45" s="11"/>
      <c r="K45" s="21"/>
      <c r="L45" s="34"/>
      <c r="M45" s="35"/>
      <c r="N45" s="39"/>
      <c r="O45" s="54"/>
      <c r="P45" s="10"/>
      <c r="Q45" s="11"/>
      <c r="R45" s="21"/>
      <c r="S45" s="34"/>
      <c r="T45" s="35"/>
      <c r="U45" s="39"/>
      <c r="V45" s="18"/>
      <c r="W45" s="10"/>
      <c r="X45" s="11"/>
      <c r="Y45" s="70"/>
      <c r="Z45" s="37"/>
      <c r="AA45" s="38"/>
      <c r="AB45" s="39"/>
    </row>
    <row r="46" spans="1:29" x14ac:dyDescent="0.35">
      <c r="I46" s="10">
        <v>27</v>
      </c>
      <c r="J46" s="11" t="s">
        <v>25</v>
      </c>
      <c r="K46" s="21">
        <v>0.85399999999999998</v>
      </c>
      <c r="L46" s="34">
        <v>0.85099999999999998</v>
      </c>
      <c r="M46" s="35">
        <v>0.86099999999999999</v>
      </c>
      <c r="N46" s="39">
        <f>AVERAGE(K46:M46)</f>
        <v>0.85533333333333328</v>
      </c>
      <c r="O46" s="54"/>
      <c r="P46" s="10">
        <v>27</v>
      </c>
      <c r="Q46" s="11" t="s">
        <v>25</v>
      </c>
      <c r="R46" s="21">
        <v>0.58299999999999996</v>
      </c>
      <c r="S46" s="34">
        <v>0.57099999999999995</v>
      </c>
      <c r="T46" s="35">
        <v>0.57899999999999996</v>
      </c>
      <c r="U46" s="39">
        <f>AVERAGE(R46:T46)</f>
        <v>0.57766666666666666</v>
      </c>
      <c r="V46" s="18"/>
      <c r="W46" s="10">
        <v>27</v>
      </c>
      <c r="X46" s="11" t="s">
        <v>25</v>
      </c>
      <c r="Y46" s="70">
        <v>0.43</v>
      </c>
      <c r="Z46" s="37">
        <v>0.433</v>
      </c>
      <c r="AA46" s="38">
        <v>0.42199999999999999</v>
      </c>
      <c r="AB46" s="39">
        <f>AVERAGE(Y46:AA46)</f>
        <v>0.42833333333333329</v>
      </c>
    </row>
    <row r="47" spans="1:29" x14ac:dyDescent="0.35">
      <c r="I47" s="10">
        <v>28</v>
      </c>
      <c r="J47" s="11"/>
      <c r="K47" s="21">
        <v>0.872</v>
      </c>
      <c r="L47" s="34">
        <v>0.86799999999999999</v>
      </c>
      <c r="M47" s="35">
        <v>0.84</v>
      </c>
      <c r="N47" s="39">
        <f>AVERAGE(K47:M47)</f>
        <v>0.86</v>
      </c>
      <c r="O47" s="54"/>
      <c r="P47" s="10">
        <v>28</v>
      </c>
      <c r="Q47" s="11"/>
      <c r="R47" s="21">
        <v>0.56599999999999995</v>
      </c>
      <c r="S47" s="34">
        <v>0.56499999999999995</v>
      </c>
      <c r="T47" s="35">
        <v>0.56699999999999995</v>
      </c>
      <c r="U47" s="39">
        <f>AVERAGE(R47:T47)</f>
        <v>0.56599999999999995</v>
      </c>
      <c r="V47" s="18"/>
      <c r="W47" s="10">
        <v>28</v>
      </c>
      <c r="X47" s="11"/>
      <c r="Y47" s="70">
        <v>0.42199999999999999</v>
      </c>
      <c r="Z47" s="37">
        <v>0.42699999999999999</v>
      </c>
      <c r="AA47" s="38">
        <v>0.42799999999999999</v>
      </c>
      <c r="AB47" s="39">
        <f>AVERAGE(Y47:AA47)</f>
        <v>0.42566666666666664</v>
      </c>
    </row>
    <row r="48" spans="1:29" x14ac:dyDescent="0.35">
      <c r="I48" s="10"/>
      <c r="J48" s="11"/>
      <c r="K48" s="21"/>
      <c r="L48" s="34"/>
      <c r="M48" s="35"/>
      <c r="N48" s="39"/>
      <c r="O48" s="54"/>
      <c r="P48" s="10"/>
      <c r="Q48" s="11"/>
      <c r="R48" s="21"/>
      <c r="S48" s="34"/>
      <c r="T48" s="35"/>
      <c r="U48" s="39"/>
      <c r="V48" s="18"/>
      <c r="W48" s="10"/>
      <c r="X48" s="11"/>
      <c r="Y48" s="70"/>
      <c r="Z48" s="37"/>
      <c r="AA48" s="38"/>
      <c r="AB48" s="39"/>
    </row>
    <row r="49" spans="5:28" x14ac:dyDescent="0.35">
      <c r="I49" s="10">
        <v>29</v>
      </c>
      <c r="J49" s="11" t="s">
        <v>26</v>
      </c>
      <c r="K49" s="21">
        <v>0.76600000000000001</v>
      </c>
      <c r="L49" s="34">
        <v>0.81399999999999995</v>
      </c>
      <c r="M49" s="35">
        <v>0.80600000000000005</v>
      </c>
      <c r="N49" s="39">
        <f>AVERAGE(K49:M49)</f>
        <v>0.79533333333333334</v>
      </c>
      <c r="O49" s="54"/>
      <c r="P49" s="10">
        <v>29</v>
      </c>
      <c r="Q49" s="11" t="s">
        <v>26</v>
      </c>
      <c r="R49" s="21">
        <v>0.54300000000000004</v>
      </c>
      <c r="S49" s="34">
        <v>0.53800000000000003</v>
      </c>
      <c r="T49" s="35">
        <v>0.55000000000000004</v>
      </c>
      <c r="U49" s="39">
        <f>AVERAGE(R49:T49)</f>
        <v>0.54366666666666663</v>
      </c>
      <c r="V49" s="18"/>
      <c r="W49" s="10">
        <v>29</v>
      </c>
      <c r="X49" s="11" t="s">
        <v>26</v>
      </c>
      <c r="Y49" s="70">
        <v>0.44400000000000001</v>
      </c>
      <c r="Z49" s="37">
        <v>0.45700000000000002</v>
      </c>
      <c r="AA49" s="38">
        <v>0.45300000000000001</v>
      </c>
      <c r="AB49" s="39">
        <f>AVERAGE(Y49:AA49)</f>
        <v>0.45133333333333336</v>
      </c>
    </row>
    <row r="50" spans="5:28" x14ac:dyDescent="0.35">
      <c r="I50" s="10">
        <v>30</v>
      </c>
      <c r="J50" s="11"/>
      <c r="K50" s="21">
        <v>0.80200000000000005</v>
      </c>
      <c r="L50" s="34">
        <v>0.77300000000000002</v>
      </c>
      <c r="M50" s="35">
        <v>0.754</v>
      </c>
      <c r="N50" s="39">
        <f>AVERAGE(K50:M50)</f>
        <v>0.77633333333333343</v>
      </c>
      <c r="O50" s="54"/>
      <c r="P50" s="10">
        <v>30</v>
      </c>
      <c r="Q50" s="11"/>
      <c r="R50" s="21">
        <v>0.52800000000000002</v>
      </c>
      <c r="S50" s="34">
        <v>0.54700000000000004</v>
      </c>
      <c r="T50" s="35">
        <v>0.54800000000000004</v>
      </c>
      <c r="U50" s="39">
        <f>AVERAGE(R50:T50)</f>
        <v>0.54100000000000004</v>
      </c>
      <c r="V50" s="18"/>
      <c r="W50" s="10">
        <v>30</v>
      </c>
      <c r="X50" s="11"/>
      <c r="Y50" s="70">
        <v>0.45600000000000002</v>
      </c>
      <c r="Z50" s="37">
        <v>0.443</v>
      </c>
      <c r="AA50" s="38">
        <v>0.45400000000000001</v>
      </c>
      <c r="AB50" s="39">
        <f>AVERAGE(Y50:AA50)</f>
        <v>0.45100000000000001</v>
      </c>
    </row>
    <row r="51" spans="5:28" x14ac:dyDescent="0.35">
      <c r="E51" t="s">
        <v>3</v>
      </c>
      <c r="I51" s="10"/>
      <c r="J51" s="11"/>
      <c r="K51" s="21"/>
      <c r="L51" s="34"/>
      <c r="M51" s="35"/>
      <c r="N51" s="39"/>
      <c r="O51" s="54"/>
      <c r="P51" s="10"/>
      <c r="Q51" s="11"/>
      <c r="R51" s="21"/>
      <c r="S51" s="34"/>
      <c r="T51" s="35"/>
      <c r="U51" s="39"/>
      <c r="V51" s="18"/>
      <c r="W51" s="10"/>
      <c r="X51" s="11"/>
      <c r="Y51" s="70"/>
      <c r="Z51" s="37"/>
      <c r="AA51" s="38"/>
      <c r="AB51" s="39"/>
    </row>
    <row r="52" spans="5:28" x14ac:dyDescent="0.35">
      <c r="I52" s="10">
        <v>31</v>
      </c>
      <c r="J52" s="11" t="s">
        <v>27</v>
      </c>
      <c r="K52" s="21">
        <v>0.66</v>
      </c>
      <c r="L52" s="34">
        <v>0.63600000000000001</v>
      </c>
      <c r="M52" s="35">
        <v>0.61599999999999999</v>
      </c>
      <c r="N52" s="39">
        <f>AVERAGE(K52:M52)</f>
        <v>0.63733333333333331</v>
      </c>
      <c r="O52" s="54"/>
      <c r="P52" s="10">
        <v>31</v>
      </c>
      <c r="Q52" s="11" t="s">
        <v>27</v>
      </c>
      <c r="R52" s="21">
        <v>0.49</v>
      </c>
      <c r="S52" s="34">
        <v>0.49099999999999999</v>
      </c>
      <c r="T52" s="35">
        <v>0.48499999999999999</v>
      </c>
      <c r="U52" s="39">
        <f>AVERAGE(R52:T52)</f>
        <v>0.48866666666666664</v>
      </c>
      <c r="V52" s="18"/>
      <c r="W52" s="10">
        <v>31</v>
      </c>
      <c r="X52" s="11" t="s">
        <v>27</v>
      </c>
      <c r="Y52" s="70">
        <v>0.42099999999999999</v>
      </c>
      <c r="Z52" s="37">
        <v>0.437</v>
      </c>
      <c r="AA52" s="38">
        <v>0.42599999999999999</v>
      </c>
      <c r="AB52" s="39">
        <f>AVERAGE(Y52:AA52)</f>
        <v>0.42799999999999999</v>
      </c>
    </row>
    <row r="53" spans="5:28" x14ac:dyDescent="0.35">
      <c r="I53" s="10">
        <v>32</v>
      </c>
      <c r="J53" s="11"/>
      <c r="K53" s="21">
        <v>0.63500000000000001</v>
      </c>
      <c r="L53" s="34">
        <v>0.623</v>
      </c>
      <c r="M53" s="35">
        <v>0.63600000000000001</v>
      </c>
      <c r="N53" s="39">
        <f>AVERAGE(K53:M53)</f>
        <v>0.63133333333333341</v>
      </c>
      <c r="O53" s="54"/>
      <c r="P53" s="10">
        <v>32</v>
      </c>
      <c r="Q53" s="11"/>
      <c r="R53" s="21">
        <v>0.48399999999999999</v>
      </c>
      <c r="S53" s="34">
        <v>0.48099999999999998</v>
      </c>
      <c r="T53" s="35">
        <v>0.47399999999999998</v>
      </c>
      <c r="U53" s="39">
        <f>AVERAGE(R53:T53)</f>
        <v>0.47966666666666669</v>
      </c>
      <c r="V53" s="18"/>
      <c r="W53" s="10">
        <v>32</v>
      </c>
      <c r="X53" s="11"/>
      <c r="Y53" s="70">
        <v>0.435</v>
      </c>
      <c r="Z53" s="37">
        <v>0.439</v>
      </c>
      <c r="AA53" s="38">
        <v>0.44900000000000001</v>
      </c>
      <c r="AB53" s="39">
        <f>AVERAGE(Y53:AA53)</f>
        <v>0.441</v>
      </c>
    </row>
    <row r="54" spans="5:28" x14ac:dyDescent="0.35">
      <c r="I54" s="10"/>
      <c r="J54" s="11"/>
      <c r="K54" s="21"/>
      <c r="L54" s="34"/>
      <c r="M54" s="35"/>
      <c r="N54" s="39"/>
      <c r="O54" s="54"/>
      <c r="P54" s="10"/>
      <c r="Q54" s="11"/>
      <c r="R54" s="21"/>
      <c r="S54" s="34"/>
      <c r="T54" s="35"/>
      <c r="U54" s="39"/>
      <c r="V54" s="18"/>
      <c r="W54" s="10"/>
      <c r="X54" s="11"/>
      <c r="Y54" s="70"/>
      <c r="Z54" s="37"/>
      <c r="AA54" s="38"/>
      <c r="AB54" s="39"/>
    </row>
    <row r="55" spans="5:28" x14ac:dyDescent="0.35">
      <c r="I55" s="10">
        <v>33</v>
      </c>
      <c r="J55" s="11" t="s">
        <v>28</v>
      </c>
      <c r="K55" s="21">
        <v>0.68300000000000005</v>
      </c>
      <c r="L55" s="34">
        <v>0.67600000000000005</v>
      </c>
      <c r="M55" s="35">
        <v>0.65200000000000002</v>
      </c>
      <c r="N55" s="39">
        <f>AVERAGE(K55:M55)</f>
        <v>0.67033333333333334</v>
      </c>
      <c r="O55" s="54"/>
      <c r="P55" s="10">
        <v>33</v>
      </c>
      <c r="Q55" s="11" t="s">
        <v>28</v>
      </c>
      <c r="R55" s="21">
        <v>0.51800000000000002</v>
      </c>
      <c r="S55" s="34">
        <v>0.51800000000000002</v>
      </c>
      <c r="T55" s="35">
        <v>0.52900000000000003</v>
      </c>
      <c r="U55" s="39">
        <f>AVERAGE(R55:T55)</f>
        <v>0.52166666666666661</v>
      </c>
      <c r="V55" s="18"/>
      <c r="W55" s="10">
        <v>33</v>
      </c>
      <c r="X55" s="11" t="s">
        <v>28</v>
      </c>
      <c r="Y55" s="70">
        <v>0.442</v>
      </c>
      <c r="Z55" s="37">
        <v>0.44</v>
      </c>
      <c r="AA55" s="38">
        <v>0.44900000000000001</v>
      </c>
      <c r="AB55" s="39">
        <f>AVERAGE(Y55:AA55)</f>
        <v>0.44366666666666665</v>
      </c>
    </row>
    <row r="56" spans="5:28" x14ac:dyDescent="0.35">
      <c r="I56" s="10">
        <v>34</v>
      </c>
      <c r="J56" s="11"/>
      <c r="K56" s="55">
        <v>0.67400000000000004</v>
      </c>
      <c r="L56" s="56">
        <v>0.68799999999999994</v>
      </c>
      <c r="M56" s="57">
        <v>0.65400000000000003</v>
      </c>
      <c r="N56" s="83">
        <f>AVERAGE(K56:M56)</f>
        <v>0.67200000000000004</v>
      </c>
      <c r="O56" s="54"/>
      <c r="P56" s="10">
        <v>34</v>
      </c>
      <c r="Q56" s="11"/>
      <c r="R56" s="55">
        <v>0.52</v>
      </c>
      <c r="S56" s="56">
        <v>0.52300000000000002</v>
      </c>
      <c r="T56" s="57">
        <v>0.51500000000000001</v>
      </c>
      <c r="U56" s="83">
        <f>AVERAGE(R56:T56)</f>
        <v>0.51933333333333342</v>
      </c>
      <c r="V56" s="18"/>
      <c r="W56" s="10">
        <v>34</v>
      </c>
      <c r="X56" s="11"/>
      <c r="Y56" s="73">
        <v>0.44900000000000001</v>
      </c>
      <c r="Z56" s="58">
        <v>0.44600000000000001</v>
      </c>
      <c r="AA56" s="59">
        <v>0.45</v>
      </c>
      <c r="AB56" s="83">
        <f>AVERAGE(Y56:AA56)</f>
        <v>0.44833333333333331</v>
      </c>
    </row>
    <row r="57" spans="5:28" ht="15" thickBot="1" x14ac:dyDescent="0.4">
      <c r="I57" s="9"/>
      <c r="J57" s="22"/>
      <c r="K57" s="40"/>
      <c r="L57" s="41"/>
      <c r="M57" s="42"/>
      <c r="N57" s="46"/>
      <c r="O57" s="54"/>
      <c r="P57" s="9"/>
      <c r="Q57" s="22"/>
      <c r="R57" s="40"/>
      <c r="S57" s="41"/>
      <c r="T57" s="42"/>
      <c r="U57" s="46"/>
      <c r="V57" s="18"/>
      <c r="W57" s="9"/>
      <c r="X57" s="22"/>
      <c r="Y57" s="72"/>
      <c r="Z57" s="44"/>
      <c r="AA57" s="45"/>
      <c r="AB57" s="46"/>
    </row>
    <row r="58" spans="5:28" x14ac:dyDescent="0.35">
      <c r="I58" s="10">
        <v>35</v>
      </c>
      <c r="J58" s="11" t="s">
        <v>29</v>
      </c>
      <c r="K58" s="48">
        <v>0.66600000000000004</v>
      </c>
      <c r="L58" s="49">
        <v>0.64</v>
      </c>
      <c r="M58" s="50">
        <v>0.66900000000000004</v>
      </c>
      <c r="N58" s="53">
        <f>AVERAGE(K58:M58)</f>
        <v>0.65833333333333333</v>
      </c>
      <c r="O58" s="54"/>
      <c r="P58" s="10">
        <v>35</v>
      </c>
      <c r="Q58" s="11" t="s">
        <v>29</v>
      </c>
      <c r="R58" s="48">
        <v>0.52800000000000002</v>
      </c>
      <c r="S58" s="49">
        <v>0.54200000000000004</v>
      </c>
      <c r="T58" s="50">
        <v>0.53500000000000003</v>
      </c>
      <c r="U58" s="53">
        <f>AVERAGE(R58:T58)</f>
        <v>0.53500000000000003</v>
      </c>
      <c r="V58" s="18"/>
      <c r="W58" s="10">
        <v>35</v>
      </c>
      <c r="X58" s="11" t="s">
        <v>29</v>
      </c>
      <c r="Y58" s="70">
        <v>0.52900000000000003</v>
      </c>
      <c r="Z58" s="51">
        <v>0.54</v>
      </c>
      <c r="AA58" s="52">
        <v>0.54500000000000004</v>
      </c>
      <c r="AB58" s="53">
        <f>AVERAGE(Y58:AA58)</f>
        <v>0.53799999999999992</v>
      </c>
    </row>
    <row r="59" spans="5:28" x14ac:dyDescent="0.35">
      <c r="I59" s="10">
        <v>36</v>
      </c>
      <c r="J59" s="11"/>
      <c r="K59" s="21">
        <v>0.66900000000000004</v>
      </c>
      <c r="L59" s="34">
        <v>0.66600000000000004</v>
      </c>
      <c r="M59" s="35">
        <v>0.67900000000000005</v>
      </c>
      <c r="N59" s="33">
        <f>AVERAGE(K59:M59)</f>
        <v>0.67133333333333345</v>
      </c>
      <c r="O59" s="54"/>
      <c r="P59" s="10">
        <v>36</v>
      </c>
      <c r="Q59" s="11"/>
      <c r="R59" s="21">
        <v>0.53900000000000003</v>
      </c>
      <c r="S59" s="34">
        <v>0.54400000000000004</v>
      </c>
      <c r="T59" s="35">
        <v>0.52700000000000002</v>
      </c>
      <c r="U59" s="33">
        <f>AVERAGE(R59:T59)</f>
        <v>0.53666666666666674</v>
      </c>
      <c r="V59" s="18"/>
      <c r="W59" s="10">
        <v>36</v>
      </c>
      <c r="X59" s="11"/>
      <c r="Y59" s="70">
        <v>0.55300000000000005</v>
      </c>
      <c r="Z59" s="37">
        <v>0.54</v>
      </c>
      <c r="AA59" s="38">
        <v>0.53500000000000003</v>
      </c>
      <c r="AB59" s="33">
        <f>AVERAGE(Y59:AA59)</f>
        <v>0.54266666666666674</v>
      </c>
    </row>
    <row r="60" spans="5:28" x14ac:dyDescent="0.35">
      <c r="I60" s="10"/>
      <c r="J60" s="11"/>
      <c r="K60" s="55"/>
      <c r="L60" s="56"/>
      <c r="M60" s="57"/>
      <c r="N60" s="33"/>
      <c r="O60" s="54"/>
      <c r="P60" s="10"/>
      <c r="Q60" s="11"/>
      <c r="R60" s="55"/>
      <c r="S60" s="56"/>
      <c r="T60" s="57"/>
      <c r="U60" s="33"/>
      <c r="V60" s="18"/>
      <c r="W60" s="10"/>
      <c r="X60" s="11"/>
      <c r="Y60" s="73"/>
      <c r="Z60" s="58"/>
      <c r="AA60" s="59"/>
      <c r="AB60" s="33"/>
    </row>
    <row r="61" spans="5:28" x14ac:dyDescent="0.35">
      <c r="I61" s="10">
        <v>37</v>
      </c>
      <c r="J61" s="11" t="s">
        <v>30</v>
      </c>
      <c r="K61" s="55">
        <v>0.72699999999999998</v>
      </c>
      <c r="L61" s="56">
        <v>0.70699999999999996</v>
      </c>
      <c r="M61" s="57">
        <v>0.70499999999999996</v>
      </c>
      <c r="N61" s="39">
        <f>AVERAGE(K61:M61)</f>
        <v>0.71299999999999997</v>
      </c>
      <c r="O61" s="54"/>
      <c r="P61" s="10">
        <v>37</v>
      </c>
      <c r="Q61" s="11" t="s">
        <v>30</v>
      </c>
      <c r="R61" s="55">
        <v>0.57299999999999995</v>
      </c>
      <c r="S61" s="56">
        <v>0.58499999999999996</v>
      </c>
      <c r="T61" s="57">
        <v>0.59099999999999997</v>
      </c>
      <c r="U61" s="39">
        <f>AVERAGE(R61:T61)</f>
        <v>0.58299999999999996</v>
      </c>
      <c r="V61" s="18"/>
      <c r="W61" s="10">
        <v>37</v>
      </c>
      <c r="X61" s="11" t="s">
        <v>30</v>
      </c>
      <c r="Y61" s="73">
        <v>0.45</v>
      </c>
      <c r="Z61" s="58">
        <v>0.45300000000000001</v>
      </c>
      <c r="AA61" s="59">
        <v>0.44800000000000001</v>
      </c>
      <c r="AB61" s="39">
        <f>AVERAGE(Y61:AA61)</f>
        <v>0.45033333333333331</v>
      </c>
    </row>
    <row r="62" spans="5:28" x14ac:dyDescent="0.35">
      <c r="I62" s="10">
        <v>38</v>
      </c>
      <c r="J62" s="11"/>
      <c r="K62" s="21">
        <v>0.72599999999999998</v>
      </c>
      <c r="L62" s="34">
        <v>0.77500000000000002</v>
      </c>
      <c r="M62" s="35">
        <v>0.70499999999999996</v>
      </c>
      <c r="N62" s="39">
        <f>AVERAGE(K62:M62)</f>
        <v>0.73533333333333328</v>
      </c>
      <c r="O62" s="54"/>
      <c r="P62" s="10">
        <v>38</v>
      </c>
      <c r="Q62" s="11"/>
      <c r="R62" s="21">
        <v>0.59499999999999997</v>
      </c>
      <c r="S62" s="34">
        <v>0.59199999999999997</v>
      </c>
      <c r="T62" s="35">
        <v>0.57299999999999995</v>
      </c>
      <c r="U62" s="39">
        <f>AVERAGE(R62:T62)</f>
        <v>0.58666666666666656</v>
      </c>
      <c r="V62" s="18"/>
      <c r="W62" s="10">
        <v>38</v>
      </c>
      <c r="X62" s="11"/>
      <c r="Y62" s="36">
        <v>0.45900000000000002</v>
      </c>
      <c r="Z62" s="37">
        <v>0.45600000000000002</v>
      </c>
      <c r="AA62" s="38">
        <v>0.443</v>
      </c>
      <c r="AB62" s="39">
        <f>AVERAGE(Y62:AA62)</f>
        <v>0.45266666666666672</v>
      </c>
    </row>
    <row r="63" spans="5:28" x14ac:dyDescent="0.35">
      <c r="I63" s="10"/>
      <c r="J63" s="11"/>
      <c r="K63" s="21"/>
      <c r="L63" s="34"/>
      <c r="M63" s="35"/>
      <c r="N63" s="39"/>
      <c r="O63" s="54"/>
      <c r="P63" s="10"/>
      <c r="Q63" s="11"/>
      <c r="R63" s="21"/>
      <c r="S63" s="34"/>
      <c r="T63" s="35"/>
      <c r="U63" s="39"/>
      <c r="V63" s="18"/>
      <c r="W63" s="10"/>
      <c r="X63" s="11"/>
      <c r="Y63" s="36"/>
      <c r="Z63" s="37"/>
      <c r="AA63" s="38"/>
      <c r="AB63" s="39"/>
    </row>
    <row r="64" spans="5:28" x14ac:dyDescent="0.35">
      <c r="I64" s="10">
        <v>39</v>
      </c>
      <c r="J64" s="11" t="s">
        <v>31</v>
      </c>
      <c r="K64" s="21">
        <v>0.69099999999999995</v>
      </c>
      <c r="L64" s="34">
        <v>0.65800000000000003</v>
      </c>
      <c r="M64" s="35">
        <v>0.69799999999999995</v>
      </c>
      <c r="N64" s="39">
        <f>AVERAGE(K64:M64)</f>
        <v>0.68233333333333324</v>
      </c>
      <c r="O64" s="54"/>
      <c r="P64" s="10">
        <v>39</v>
      </c>
      <c r="Q64" s="11" t="s">
        <v>31</v>
      </c>
      <c r="R64" s="21">
        <v>0.55400000000000005</v>
      </c>
      <c r="S64" s="34">
        <v>0.55900000000000005</v>
      </c>
      <c r="T64" s="35">
        <v>0.56899999999999995</v>
      </c>
      <c r="U64" s="39">
        <f>AVERAGE(R64:T64)</f>
        <v>0.56066666666666665</v>
      </c>
      <c r="V64" s="18"/>
      <c r="W64" s="10">
        <v>39</v>
      </c>
      <c r="X64" s="11" t="s">
        <v>31</v>
      </c>
      <c r="Y64" s="36">
        <v>0.44400000000000001</v>
      </c>
      <c r="Z64" s="34">
        <v>0.45600000000000002</v>
      </c>
      <c r="AA64" s="35">
        <v>0.45200000000000001</v>
      </c>
      <c r="AB64" s="39">
        <f>AVERAGE(Y64:AA64)</f>
        <v>0.45066666666666672</v>
      </c>
    </row>
    <row r="65" spans="9:28" x14ac:dyDescent="0.35">
      <c r="I65" s="10">
        <v>40</v>
      </c>
      <c r="J65" s="11"/>
      <c r="K65" s="21">
        <v>0.71399999999999997</v>
      </c>
      <c r="L65" s="34">
        <v>0.68200000000000005</v>
      </c>
      <c r="M65" s="35">
        <v>0.69599999999999995</v>
      </c>
      <c r="N65" s="39">
        <f>AVERAGE(K65:M65)</f>
        <v>0.69733333333333325</v>
      </c>
      <c r="O65" s="54"/>
      <c r="P65" s="10">
        <v>40</v>
      </c>
      <c r="Q65" s="11"/>
      <c r="R65" s="21">
        <v>0.56799999999999995</v>
      </c>
      <c r="S65" s="34">
        <v>0.56399999999999995</v>
      </c>
      <c r="T65" s="35">
        <v>0.56399999999999995</v>
      </c>
      <c r="U65" s="39">
        <f>AVERAGE(R65:T65)</f>
        <v>0.56533333333333324</v>
      </c>
      <c r="V65" s="18"/>
      <c r="W65" s="10">
        <v>40</v>
      </c>
      <c r="X65" s="11"/>
      <c r="Y65" s="36">
        <v>0.45300000000000001</v>
      </c>
      <c r="Z65" s="34">
        <v>0.443</v>
      </c>
      <c r="AA65" s="35">
        <v>0.45400000000000001</v>
      </c>
      <c r="AB65" s="39">
        <f>AVERAGE(Y65:AA65)</f>
        <v>0.45</v>
      </c>
    </row>
    <row r="66" spans="9:28" x14ac:dyDescent="0.35">
      <c r="I66" s="10"/>
      <c r="J66" s="11"/>
      <c r="K66" s="48"/>
      <c r="L66" s="49"/>
      <c r="M66" s="50"/>
      <c r="N66" s="39"/>
      <c r="O66" s="54"/>
      <c r="P66" s="10"/>
      <c r="Q66" s="11"/>
      <c r="R66" s="48"/>
      <c r="S66" s="49"/>
      <c r="T66" s="50"/>
      <c r="U66" s="39"/>
      <c r="V66" s="18"/>
      <c r="W66" s="10"/>
      <c r="X66" s="11"/>
      <c r="Y66" s="70"/>
      <c r="Z66" s="49"/>
      <c r="AA66" s="50"/>
      <c r="AB66" s="39"/>
    </row>
    <row r="67" spans="9:28" x14ac:dyDescent="0.35">
      <c r="I67" s="10">
        <v>41</v>
      </c>
      <c r="J67" s="11" t="s">
        <v>32</v>
      </c>
      <c r="K67" s="48">
        <v>0.71499999999999997</v>
      </c>
      <c r="L67" s="49">
        <v>0.64100000000000001</v>
      </c>
      <c r="M67" s="50">
        <v>0.73599999999999999</v>
      </c>
      <c r="N67" s="39">
        <f>AVERAGE(K67:M67)</f>
        <v>0.69733333333333325</v>
      </c>
      <c r="O67" s="54"/>
      <c r="P67" s="10">
        <v>41</v>
      </c>
      <c r="Q67" s="11" t="s">
        <v>32</v>
      </c>
      <c r="R67" s="48">
        <v>0.54</v>
      </c>
      <c r="S67" s="49">
        <v>0.55300000000000005</v>
      </c>
      <c r="T67" s="50">
        <v>0.55500000000000005</v>
      </c>
      <c r="U67" s="39">
        <f>AVERAGE(R67:T67)</f>
        <v>0.54933333333333334</v>
      </c>
      <c r="V67" s="18"/>
      <c r="W67" s="10">
        <v>41</v>
      </c>
      <c r="X67" s="11" t="s">
        <v>32</v>
      </c>
      <c r="Y67" s="70">
        <v>0.50700000000000001</v>
      </c>
      <c r="Z67" s="49">
        <v>0.51200000000000001</v>
      </c>
      <c r="AA67" s="50">
        <v>0.52600000000000002</v>
      </c>
      <c r="AB67" s="39">
        <f>AVERAGE(Y67:AA67)</f>
        <v>0.51500000000000001</v>
      </c>
    </row>
    <row r="68" spans="9:28" x14ac:dyDescent="0.35">
      <c r="I68" s="10">
        <v>42</v>
      </c>
      <c r="J68" s="11"/>
      <c r="K68" s="21">
        <v>0.64200000000000002</v>
      </c>
      <c r="L68" s="34">
        <v>0.64700000000000002</v>
      </c>
      <c r="M68" s="35">
        <v>0.73</v>
      </c>
      <c r="N68" s="39">
        <f>AVERAGE(K68:M68)</f>
        <v>0.67300000000000004</v>
      </c>
      <c r="O68" s="54"/>
      <c r="P68" s="10">
        <v>42</v>
      </c>
      <c r="Q68" s="11"/>
      <c r="R68" s="21">
        <v>0.54300000000000004</v>
      </c>
      <c r="S68" s="34">
        <v>0.55300000000000005</v>
      </c>
      <c r="T68" s="35">
        <v>0.54800000000000004</v>
      </c>
      <c r="U68" s="39">
        <f>AVERAGE(R68:T68)</f>
        <v>0.54800000000000004</v>
      </c>
      <c r="V68" s="18"/>
      <c r="W68" s="10">
        <v>42</v>
      </c>
      <c r="X68" s="11"/>
      <c r="Y68" s="70">
        <v>0.50900000000000001</v>
      </c>
      <c r="Z68" s="34">
        <v>0.51400000000000001</v>
      </c>
      <c r="AA68" s="35">
        <v>0.51100000000000001</v>
      </c>
      <c r="AB68" s="39">
        <f>AVERAGE(Y68:AA68)</f>
        <v>0.51133333333333342</v>
      </c>
    </row>
    <row r="69" spans="9:28" x14ac:dyDescent="0.35">
      <c r="I69" s="10"/>
      <c r="J69" s="11"/>
      <c r="K69" s="21"/>
      <c r="L69" s="34"/>
      <c r="M69" s="35"/>
      <c r="N69" s="39"/>
      <c r="O69" s="54"/>
      <c r="P69" s="10"/>
      <c r="Q69" s="11"/>
      <c r="R69" s="21"/>
      <c r="S69" s="34"/>
      <c r="T69" s="35"/>
      <c r="U69" s="39"/>
      <c r="V69" s="18"/>
      <c r="W69" s="10"/>
      <c r="X69" s="11"/>
      <c r="Y69" s="70"/>
      <c r="Z69" s="34"/>
      <c r="AA69" s="35"/>
      <c r="AB69" s="39"/>
    </row>
    <row r="70" spans="9:28" x14ac:dyDescent="0.35">
      <c r="I70" s="10">
        <v>43</v>
      </c>
      <c r="J70" s="11" t="s">
        <v>33</v>
      </c>
      <c r="K70" s="21">
        <v>0.69</v>
      </c>
      <c r="L70" s="34">
        <v>0.70699999999999996</v>
      </c>
      <c r="M70" s="35">
        <v>0.70599999999999996</v>
      </c>
      <c r="N70" s="39">
        <f>AVERAGE(K70:M70)</f>
        <v>0.70099999999999996</v>
      </c>
      <c r="O70" s="54"/>
      <c r="P70" s="10">
        <v>43</v>
      </c>
      <c r="Q70" s="11" t="s">
        <v>33</v>
      </c>
      <c r="R70" s="21">
        <v>0.57499999999999996</v>
      </c>
      <c r="S70" s="34">
        <v>0.58299999999999996</v>
      </c>
      <c r="T70" s="35">
        <v>0.58699999999999997</v>
      </c>
      <c r="U70" s="39">
        <f>AVERAGE(R70:T70)</f>
        <v>0.58166666666666667</v>
      </c>
      <c r="V70" s="18"/>
      <c r="W70" s="10">
        <v>43</v>
      </c>
      <c r="X70" s="11" t="s">
        <v>33</v>
      </c>
      <c r="Y70" s="70">
        <v>0.48799999999999999</v>
      </c>
      <c r="Z70" s="34">
        <v>0.49</v>
      </c>
      <c r="AA70" s="35">
        <v>0.48499999999999999</v>
      </c>
      <c r="AB70" s="39">
        <f>AVERAGE(Y70:AA70)</f>
        <v>0.48766666666666669</v>
      </c>
    </row>
    <row r="71" spans="9:28" x14ac:dyDescent="0.35">
      <c r="I71" s="10">
        <v>44</v>
      </c>
      <c r="J71" s="11"/>
      <c r="K71" s="21">
        <v>0.76800000000000002</v>
      </c>
      <c r="L71" s="34">
        <v>0.76600000000000001</v>
      </c>
      <c r="M71" s="35">
        <v>0.71</v>
      </c>
      <c r="N71" s="39">
        <f>AVERAGE(K71:M71)</f>
        <v>0.74799999999999989</v>
      </c>
      <c r="O71" s="54"/>
      <c r="P71" s="10">
        <v>44</v>
      </c>
      <c r="Q71" s="11"/>
      <c r="R71" s="21">
        <v>0.59199999999999997</v>
      </c>
      <c r="S71" s="34">
        <v>0.59</v>
      </c>
      <c r="T71" s="35">
        <v>0.58399999999999996</v>
      </c>
      <c r="U71" s="39">
        <f>AVERAGE(R71:T71)</f>
        <v>0.58866666666666667</v>
      </c>
      <c r="V71" s="18"/>
      <c r="W71" s="10">
        <v>44</v>
      </c>
      <c r="X71" s="11"/>
      <c r="Y71" s="70">
        <v>0.48899999999999999</v>
      </c>
      <c r="Z71" s="34">
        <v>0.49</v>
      </c>
      <c r="AA71" s="35">
        <v>0.48499999999999999</v>
      </c>
      <c r="AB71" s="39">
        <f>AVERAGE(Y71:AA71)</f>
        <v>0.48799999999999999</v>
      </c>
    </row>
    <row r="72" spans="9:28" x14ac:dyDescent="0.35">
      <c r="I72" s="10"/>
      <c r="J72" s="11"/>
      <c r="K72" s="21"/>
      <c r="L72" s="34"/>
      <c r="M72" s="35"/>
      <c r="N72" s="39"/>
      <c r="O72" s="54"/>
      <c r="P72" s="10"/>
      <c r="Q72" s="11"/>
      <c r="R72" s="21"/>
      <c r="S72" s="34"/>
      <c r="T72" s="35"/>
      <c r="U72" s="39"/>
      <c r="V72" s="18"/>
      <c r="W72" s="10"/>
      <c r="X72" s="11"/>
      <c r="Y72" s="70"/>
      <c r="Z72" s="34"/>
      <c r="AA72" s="35"/>
      <c r="AB72" s="39"/>
    </row>
    <row r="73" spans="9:28" x14ac:dyDescent="0.35">
      <c r="I73" s="10">
        <v>45</v>
      </c>
      <c r="J73" s="11" t="s">
        <v>34</v>
      </c>
      <c r="K73" s="21">
        <v>0.69599999999999995</v>
      </c>
      <c r="L73" s="34">
        <v>0.64900000000000002</v>
      </c>
      <c r="M73" s="35">
        <v>0.68500000000000005</v>
      </c>
      <c r="N73" s="39">
        <f>AVERAGE(K73:M73)</f>
        <v>0.67666666666666675</v>
      </c>
      <c r="O73" s="54"/>
      <c r="P73" s="10">
        <v>45</v>
      </c>
      <c r="Q73" s="11" t="s">
        <v>34</v>
      </c>
      <c r="R73" s="21">
        <v>0.58099999999999996</v>
      </c>
      <c r="S73" s="34">
        <v>0.57699999999999996</v>
      </c>
      <c r="T73" s="35">
        <v>0.57599999999999996</v>
      </c>
      <c r="U73" s="39">
        <f>AVERAGE(R73:T73)</f>
        <v>0.57799999999999996</v>
      </c>
      <c r="V73" s="18"/>
      <c r="W73" s="10">
        <v>45</v>
      </c>
      <c r="X73" s="11" t="s">
        <v>34</v>
      </c>
      <c r="Y73" s="70">
        <v>0.48799999999999999</v>
      </c>
      <c r="Z73" s="34">
        <v>0.49</v>
      </c>
      <c r="AA73" s="35">
        <v>0.48499999999999999</v>
      </c>
      <c r="AB73" s="39">
        <f>AVERAGE(Y73:AA73)</f>
        <v>0.48766666666666669</v>
      </c>
    </row>
    <row r="74" spans="9:28" x14ac:dyDescent="0.35">
      <c r="I74" s="10">
        <v>46</v>
      </c>
      <c r="J74" s="11"/>
      <c r="K74" s="21">
        <v>0.70499999999999996</v>
      </c>
      <c r="L74" s="34">
        <v>0.72799999999999998</v>
      </c>
      <c r="M74" s="35">
        <v>0.71</v>
      </c>
      <c r="N74" s="39">
        <f>AVERAGE(K74:M74)</f>
        <v>0.71433333333333326</v>
      </c>
      <c r="O74" s="54"/>
      <c r="P74" s="10">
        <v>46</v>
      </c>
      <c r="Q74" s="11"/>
      <c r="R74" s="21">
        <v>0.57899999999999996</v>
      </c>
      <c r="S74" s="34">
        <v>0.57999999999999996</v>
      </c>
      <c r="T74" s="35">
        <v>0.57799999999999996</v>
      </c>
      <c r="U74" s="39">
        <f>AVERAGE(R74:T74)</f>
        <v>0.57899999999999985</v>
      </c>
      <c r="V74" s="18"/>
      <c r="W74" s="10">
        <v>46</v>
      </c>
      <c r="X74" s="11"/>
      <c r="Y74" s="70">
        <v>0.48799999999999999</v>
      </c>
      <c r="Z74" s="34">
        <v>0.47699999999999998</v>
      </c>
      <c r="AA74" s="35">
        <v>0.438</v>
      </c>
      <c r="AB74" s="39">
        <f>AVERAGE(Y74:AA74)</f>
        <v>0.46766666666666667</v>
      </c>
    </row>
    <row r="75" spans="9:28" x14ac:dyDescent="0.35">
      <c r="I75" s="10"/>
      <c r="J75" s="11"/>
      <c r="K75" s="21"/>
      <c r="L75" s="34"/>
      <c r="M75" s="35"/>
      <c r="N75" s="39"/>
      <c r="O75" s="54"/>
      <c r="P75" s="10"/>
      <c r="Q75" s="11"/>
      <c r="R75" s="21"/>
      <c r="S75" s="34"/>
      <c r="T75" s="35"/>
      <c r="U75" s="39"/>
      <c r="V75" s="18"/>
      <c r="W75" s="10"/>
      <c r="X75" s="11"/>
      <c r="Y75" s="70"/>
      <c r="Z75" s="34"/>
      <c r="AA75" s="35"/>
      <c r="AB75" s="39"/>
    </row>
    <row r="76" spans="9:28" x14ac:dyDescent="0.35">
      <c r="I76" s="10">
        <v>47</v>
      </c>
      <c r="J76" s="11" t="s">
        <v>35</v>
      </c>
      <c r="K76" s="21">
        <v>0.70199999999999996</v>
      </c>
      <c r="L76" s="34">
        <v>0.68</v>
      </c>
      <c r="M76" s="35">
        <v>0.70899999999999996</v>
      </c>
      <c r="N76" s="39">
        <f>AVERAGE(K76:M76)</f>
        <v>0.69700000000000006</v>
      </c>
      <c r="O76" s="54"/>
      <c r="P76" s="10">
        <v>47</v>
      </c>
      <c r="Q76" s="11" t="s">
        <v>35</v>
      </c>
      <c r="R76" s="21">
        <v>0.53600000000000003</v>
      </c>
      <c r="S76" s="34">
        <v>0.51800000000000002</v>
      </c>
      <c r="T76" s="35">
        <v>0.51300000000000001</v>
      </c>
      <c r="U76" s="39">
        <f>AVERAGE(R76:T76)</f>
        <v>0.52233333333333343</v>
      </c>
      <c r="V76" s="18"/>
      <c r="W76" s="10">
        <v>47</v>
      </c>
      <c r="X76" s="11" t="s">
        <v>35</v>
      </c>
      <c r="Y76" s="70">
        <v>0.504</v>
      </c>
      <c r="Z76" s="34">
        <v>0.498</v>
      </c>
      <c r="AA76" s="35">
        <v>0.48199999999999998</v>
      </c>
      <c r="AB76" s="39">
        <f>AVERAGE(Y76:AA76)</f>
        <v>0.49466666666666664</v>
      </c>
    </row>
    <row r="77" spans="9:28" x14ac:dyDescent="0.35">
      <c r="I77" s="10">
        <v>48</v>
      </c>
      <c r="J77" s="11"/>
      <c r="K77" s="55">
        <v>0.68899999999999995</v>
      </c>
      <c r="L77" s="56">
        <v>0.69499999999999995</v>
      </c>
      <c r="M77" s="57">
        <v>0.70899999999999996</v>
      </c>
      <c r="N77" s="83">
        <f>AVERAGE(K77:M77)</f>
        <v>0.69766666666666666</v>
      </c>
      <c r="O77" s="54"/>
      <c r="P77" s="10">
        <v>48</v>
      </c>
      <c r="Q77" s="11"/>
      <c r="R77" s="55">
        <v>0.52500000000000002</v>
      </c>
      <c r="S77" s="56">
        <v>0.502</v>
      </c>
      <c r="T77" s="57">
        <v>0.51600000000000001</v>
      </c>
      <c r="U77" s="83">
        <f>AVERAGE(R77:T77)</f>
        <v>0.51433333333333342</v>
      </c>
      <c r="V77" s="18"/>
      <c r="W77" s="10">
        <v>48</v>
      </c>
      <c r="X77" s="11"/>
      <c r="Y77" s="73">
        <v>0.48499999999999999</v>
      </c>
      <c r="Z77" s="56">
        <v>0.49</v>
      </c>
      <c r="AA77" s="57">
        <v>0.49099999999999999</v>
      </c>
      <c r="AB77" s="83">
        <f>AVERAGE(Y77:AA77)</f>
        <v>0.48866666666666664</v>
      </c>
    </row>
    <row r="78" spans="9:28" ht="15" thickBot="1" x14ac:dyDescent="0.4">
      <c r="I78" s="9"/>
      <c r="J78" s="22"/>
      <c r="K78" s="40"/>
      <c r="L78" s="41"/>
      <c r="M78" s="42"/>
      <c r="N78" s="46"/>
      <c r="O78" s="54"/>
      <c r="P78" s="9"/>
      <c r="Q78" s="22"/>
      <c r="R78" s="40"/>
      <c r="S78" s="41"/>
      <c r="T78" s="42"/>
      <c r="U78" s="46"/>
      <c r="V78" s="18"/>
      <c r="W78" s="9"/>
      <c r="X78" s="22"/>
      <c r="Y78" s="72"/>
      <c r="Z78" s="41"/>
      <c r="AA78" s="42"/>
      <c r="AB78" s="46"/>
    </row>
    <row r="79" spans="9:28" x14ac:dyDescent="0.35">
      <c r="K79" s="16"/>
      <c r="L79" s="16"/>
      <c r="M79" s="16"/>
      <c r="N79" s="16"/>
      <c r="R79" s="16"/>
      <c r="S79" s="16"/>
      <c r="T79" s="16"/>
    </row>
    <row r="80" spans="9:28" x14ac:dyDescent="0.35">
      <c r="K80" s="16"/>
      <c r="L80" s="16"/>
      <c r="M80" s="16"/>
      <c r="N80" s="16" t="s">
        <v>3</v>
      </c>
      <c r="R80" s="16"/>
      <c r="S80" s="16"/>
      <c r="T80" s="16"/>
    </row>
    <row r="81" spans="11:20" x14ac:dyDescent="0.35">
      <c r="K81" s="16"/>
      <c r="L81" s="16"/>
      <c r="M81" s="16"/>
      <c r="N81" s="16"/>
      <c r="R81" s="16"/>
      <c r="S81" s="16" t="s">
        <v>3</v>
      </c>
      <c r="T81" s="16"/>
    </row>
    <row r="82" spans="11:20" x14ac:dyDescent="0.35">
      <c r="K82" s="16"/>
      <c r="L82" s="16"/>
      <c r="M82" s="16"/>
      <c r="N82" s="16"/>
      <c r="R82" s="16"/>
      <c r="S82" s="16"/>
      <c r="T82" s="16"/>
    </row>
    <row r="83" spans="11:20" x14ac:dyDescent="0.35">
      <c r="K83" s="16"/>
      <c r="L83" s="16"/>
      <c r="M83" s="16"/>
      <c r="N83" s="16"/>
      <c r="R83" s="16"/>
      <c r="S83" s="16"/>
      <c r="T83" s="16"/>
    </row>
    <row r="84" spans="11:20" x14ac:dyDescent="0.35">
      <c r="K84" s="16"/>
      <c r="L84" s="16"/>
      <c r="M84" s="16"/>
      <c r="N84" s="16"/>
      <c r="R84" s="16"/>
      <c r="S84" s="16"/>
      <c r="T84" s="16"/>
    </row>
    <row r="85" spans="11:20" x14ac:dyDescent="0.35">
      <c r="K85" s="16" t="s">
        <v>3</v>
      </c>
      <c r="L85" s="16"/>
      <c r="M85" s="16"/>
      <c r="N85" s="16"/>
      <c r="R85" s="16"/>
      <c r="S85" s="16"/>
      <c r="T85" s="16"/>
    </row>
    <row r="86" spans="11:20" x14ac:dyDescent="0.35">
      <c r="K86" s="16"/>
      <c r="L86" s="16"/>
      <c r="M86" s="16"/>
      <c r="N86" s="16"/>
      <c r="R86" s="16"/>
      <c r="S86" s="16"/>
      <c r="T86" s="16"/>
    </row>
    <row r="87" spans="11:20" x14ac:dyDescent="0.35">
      <c r="K87" s="16"/>
      <c r="L87" s="16"/>
      <c r="M87" s="16"/>
      <c r="N87" s="16"/>
      <c r="R87" s="16"/>
      <c r="S87" s="16"/>
      <c r="T87" s="16"/>
    </row>
  </sheetData>
  <pageMargins left="0.39370078740157483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5CEA-BEBB-4936-BC49-390BA2B1DF0C}">
  <dimension ref="A1:AB88"/>
  <sheetViews>
    <sheetView zoomScale="55" zoomScaleNormal="55" workbookViewId="0">
      <selection activeCell="W5" sqref="W5"/>
    </sheetView>
  </sheetViews>
  <sheetFormatPr defaultRowHeight="14.5" x14ac:dyDescent="0.35"/>
  <cols>
    <col min="9" max="10" width="6" customWidth="1"/>
    <col min="14" max="14" width="8.7265625" style="12"/>
    <col min="16" max="16" width="5.36328125" customWidth="1"/>
    <col min="17" max="17" width="6" customWidth="1"/>
    <col min="18" max="18" width="9" customWidth="1"/>
    <col min="19" max="19" width="9.26953125" bestFit="1" customWidth="1"/>
    <col min="22" max="22" width="12.26953125" bestFit="1" customWidth="1"/>
    <col min="23" max="23" width="5.90625" customWidth="1"/>
    <col min="24" max="24" width="5.54296875" customWidth="1"/>
    <col min="25" max="27" width="9.08984375" style="16" customWidth="1"/>
    <col min="28" max="28" width="8.7265625" style="16"/>
  </cols>
  <sheetData>
    <row r="1" spans="1:28" x14ac:dyDescent="0.35">
      <c r="A1" t="s">
        <v>5</v>
      </c>
    </row>
    <row r="2" spans="1:28" x14ac:dyDescent="0.35">
      <c r="A2" t="s">
        <v>8</v>
      </c>
    </row>
    <row r="3" spans="1:28" x14ac:dyDescent="0.35">
      <c r="A3" s="74" t="s">
        <v>39</v>
      </c>
      <c r="B3" s="74"/>
      <c r="K3" t="s">
        <v>46</v>
      </c>
      <c r="R3" s="12"/>
      <c r="S3" s="12"/>
      <c r="V3" s="12"/>
      <c r="X3" s="12"/>
    </row>
    <row r="4" spans="1:28" x14ac:dyDescent="0.35">
      <c r="A4" s="74" t="s">
        <v>40</v>
      </c>
      <c r="B4">
        <f>0.01/10</f>
        <v>1E-3</v>
      </c>
      <c r="C4" t="s">
        <v>41</v>
      </c>
      <c r="D4" t="s">
        <v>42</v>
      </c>
      <c r="I4" s="20" t="s">
        <v>73</v>
      </c>
      <c r="K4" t="s">
        <v>44</v>
      </c>
      <c r="P4" s="20" t="s">
        <v>70</v>
      </c>
      <c r="Q4" s="15"/>
      <c r="W4" s="68" t="s">
        <v>4</v>
      </c>
      <c r="X4" s="15"/>
      <c r="Z4"/>
      <c r="AA4"/>
      <c r="AB4"/>
    </row>
    <row r="5" spans="1:28" ht="15" thickBot="1" x14ac:dyDescent="0.4">
      <c r="A5" t="s">
        <v>9</v>
      </c>
      <c r="B5" s="75" t="s">
        <v>60</v>
      </c>
      <c r="C5" s="76"/>
      <c r="E5" t="s">
        <v>1</v>
      </c>
      <c r="K5" t="s">
        <v>43</v>
      </c>
      <c r="O5" s="16"/>
      <c r="P5" s="16"/>
      <c r="Q5" s="17"/>
      <c r="R5" t="s">
        <v>38</v>
      </c>
      <c r="W5" s="16"/>
      <c r="X5" s="17"/>
      <c r="Y5" s="12" t="s">
        <v>57</v>
      </c>
      <c r="Z5"/>
      <c r="AA5"/>
      <c r="AB5"/>
    </row>
    <row r="6" spans="1:28" ht="15" thickBot="1" x14ac:dyDescent="0.4">
      <c r="A6">
        <v>0.1</v>
      </c>
      <c r="B6" s="74">
        <v>0.39953653761636504</v>
      </c>
      <c r="C6" s="16">
        <v>0.14699999999999999</v>
      </c>
      <c r="D6">
        <v>0.154</v>
      </c>
      <c r="E6">
        <v>0.14000000000000001</v>
      </c>
      <c r="F6" s="12">
        <f>AVERAGE(C6:E6)</f>
        <v>0.14699999999999999</v>
      </c>
      <c r="I6" s="4"/>
      <c r="J6" s="8"/>
      <c r="K6" s="5"/>
      <c r="L6" s="6"/>
      <c r="M6" s="7"/>
      <c r="N6" s="13" t="s">
        <v>1</v>
      </c>
      <c r="O6" s="23"/>
      <c r="P6" s="4"/>
      <c r="Q6" s="8"/>
      <c r="R6" s="5"/>
      <c r="S6" s="6"/>
      <c r="T6" s="7"/>
      <c r="U6" s="13" t="s">
        <v>1</v>
      </c>
      <c r="V6" s="17"/>
      <c r="W6" s="4"/>
      <c r="X6" s="8"/>
      <c r="Y6" s="14"/>
      <c r="Z6" s="6"/>
      <c r="AA6" s="7"/>
      <c r="AB6" s="13" t="s">
        <v>1</v>
      </c>
    </row>
    <row r="7" spans="1:28" x14ac:dyDescent="0.35">
      <c r="A7">
        <v>0.2</v>
      </c>
      <c r="B7" s="74">
        <v>0.79907307523273008</v>
      </c>
      <c r="C7" s="16">
        <v>0.28899999999999998</v>
      </c>
      <c r="D7">
        <v>0.28999999999999998</v>
      </c>
      <c r="E7">
        <v>0.28100000000000003</v>
      </c>
      <c r="F7" s="12">
        <f t="shared" ref="F7:F10" si="0">AVERAGE(C7:E7)</f>
        <v>0.28666666666666668</v>
      </c>
      <c r="I7" s="24">
        <v>1</v>
      </c>
      <c r="J7" s="25" t="s">
        <v>21</v>
      </c>
      <c r="K7" s="26">
        <v>5.0000000000000001E-3</v>
      </c>
      <c r="L7" s="27">
        <v>6.0000000000000001E-3</v>
      </c>
      <c r="M7" s="28">
        <v>2E-3</v>
      </c>
      <c r="N7" s="33">
        <f>AVERAGE(K7:M7)</f>
        <v>4.3333333333333331E-3</v>
      </c>
      <c r="O7" s="54" t="s">
        <v>3</v>
      </c>
      <c r="P7" s="24">
        <v>1</v>
      </c>
      <c r="Q7" s="25" t="s">
        <v>21</v>
      </c>
      <c r="R7" s="30">
        <v>0</v>
      </c>
      <c r="S7" s="31">
        <v>0</v>
      </c>
      <c r="T7" s="32">
        <v>0</v>
      </c>
      <c r="U7" s="29">
        <f>AVERAGE(R7:T7)</f>
        <v>0</v>
      </c>
      <c r="V7" s="18"/>
      <c r="W7" s="24">
        <v>1</v>
      </c>
      <c r="X7" s="25" t="s">
        <v>21</v>
      </c>
      <c r="Y7" s="69">
        <v>1.7000000000000001E-2</v>
      </c>
      <c r="Z7" s="31">
        <v>2.4E-2</v>
      </c>
      <c r="AA7" s="32">
        <v>1.2999999999999999E-2</v>
      </c>
      <c r="AB7" s="29">
        <f t="shared" ref="AB7:AB8" si="1">AVERAGE(Y7:AA7)</f>
        <v>1.7999999999999999E-2</v>
      </c>
    </row>
    <row r="8" spans="1:28" x14ac:dyDescent="0.35">
      <c r="A8">
        <v>0.3</v>
      </c>
      <c r="B8" s="74">
        <v>1.1986096128490951</v>
      </c>
      <c r="C8" s="16">
        <v>0.45200000000000001</v>
      </c>
      <c r="D8">
        <v>0.46400000000000002</v>
      </c>
      <c r="E8">
        <v>0.44600000000000001</v>
      </c>
      <c r="F8" s="12">
        <f t="shared" si="0"/>
        <v>0.45400000000000001</v>
      </c>
      <c r="I8" s="10">
        <v>2</v>
      </c>
      <c r="J8" s="11"/>
      <c r="K8" s="1">
        <v>0</v>
      </c>
      <c r="L8" s="2">
        <v>0</v>
      </c>
      <c r="M8" s="3">
        <v>1E-3</v>
      </c>
      <c r="N8" s="33">
        <f t="shared" ref="N8:N55" si="2">AVERAGE(K8:M8)</f>
        <v>3.3333333333333332E-4</v>
      </c>
      <c r="O8" s="54"/>
      <c r="P8" s="10">
        <v>2</v>
      </c>
      <c r="Q8" s="11"/>
      <c r="R8" s="21">
        <v>0</v>
      </c>
      <c r="S8" s="34">
        <v>0</v>
      </c>
      <c r="T8" s="35">
        <v>0</v>
      </c>
      <c r="U8" s="33">
        <f t="shared" ref="U8:U16" si="3">AVERAGE(R8:T8)</f>
        <v>0</v>
      </c>
      <c r="V8" s="18"/>
      <c r="W8" s="10">
        <v>2</v>
      </c>
      <c r="X8" s="11"/>
      <c r="Y8" s="36">
        <v>1.2E-2</v>
      </c>
      <c r="Z8" s="37">
        <v>1.9E-2</v>
      </c>
      <c r="AA8" s="38">
        <v>1.9E-2</v>
      </c>
      <c r="AB8" s="33">
        <f t="shared" si="1"/>
        <v>1.6666666666666666E-2</v>
      </c>
    </row>
    <row r="9" spans="1:28" x14ac:dyDescent="0.35">
      <c r="A9">
        <v>0.4</v>
      </c>
      <c r="B9" s="74">
        <v>1.5981461504654602</v>
      </c>
      <c r="C9" s="16">
        <v>0.6</v>
      </c>
      <c r="D9">
        <v>0.60099999999999998</v>
      </c>
      <c r="E9">
        <v>0.61099999999999999</v>
      </c>
      <c r="F9" s="12">
        <f t="shared" si="0"/>
        <v>0.60399999999999998</v>
      </c>
      <c r="I9" s="10"/>
      <c r="J9" s="11"/>
      <c r="K9" s="1"/>
      <c r="L9" s="2"/>
      <c r="M9" s="3"/>
      <c r="N9" s="84">
        <f>AVERAGE(N7:N8)</f>
        <v>2.3333333333333331E-3</v>
      </c>
      <c r="O9" s="54"/>
      <c r="P9" s="10"/>
      <c r="Q9" s="11"/>
      <c r="R9" s="21"/>
      <c r="S9" s="34"/>
      <c r="T9" s="35"/>
      <c r="U9" s="84">
        <f>AVERAGE(U7:U8)</f>
        <v>0</v>
      </c>
      <c r="V9" s="18"/>
      <c r="W9" s="10"/>
      <c r="X9" s="11"/>
      <c r="Y9" s="36"/>
      <c r="Z9" s="37"/>
      <c r="AA9" s="38"/>
      <c r="AB9" s="84">
        <f>AVERAGE(AB7:AB8)</f>
        <v>1.7333333333333333E-2</v>
      </c>
    </row>
    <row r="10" spans="1:28" x14ac:dyDescent="0.35">
      <c r="A10">
        <v>0.5</v>
      </c>
      <c r="B10" s="74">
        <v>1.9976826880818253</v>
      </c>
      <c r="C10" s="16">
        <v>0.78100000000000003</v>
      </c>
      <c r="D10">
        <v>0.79100000000000004</v>
      </c>
      <c r="E10">
        <v>0.77400000000000002</v>
      </c>
      <c r="F10" s="12">
        <f t="shared" si="0"/>
        <v>0.78200000000000003</v>
      </c>
      <c r="I10" s="10">
        <v>3</v>
      </c>
      <c r="J10" s="11" t="s">
        <v>12</v>
      </c>
      <c r="K10" s="1">
        <v>0.74299999999999999</v>
      </c>
      <c r="L10" s="2">
        <v>0.69199999999999995</v>
      </c>
      <c r="M10" s="3">
        <v>0.752</v>
      </c>
      <c r="N10" s="33">
        <f>AVERAGE(K10:M10)</f>
        <v>0.72900000000000009</v>
      </c>
      <c r="O10" s="54"/>
      <c r="P10" s="10">
        <v>3</v>
      </c>
      <c r="Q10" s="11" t="s">
        <v>12</v>
      </c>
      <c r="R10" s="21">
        <v>0.443</v>
      </c>
      <c r="S10" s="34">
        <v>0.45100000000000001</v>
      </c>
      <c r="T10" s="35">
        <v>0.42399999999999999</v>
      </c>
      <c r="U10" s="33">
        <f t="shared" si="3"/>
        <v>0.43933333333333335</v>
      </c>
      <c r="V10" s="18"/>
      <c r="W10" s="10">
        <v>3</v>
      </c>
      <c r="X10" s="11" t="s">
        <v>12</v>
      </c>
      <c r="Y10" s="36">
        <v>0.52700000000000002</v>
      </c>
      <c r="Z10" s="37">
        <v>0.52</v>
      </c>
      <c r="AA10" s="38">
        <v>0.50600000000000001</v>
      </c>
      <c r="AB10" s="33">
        <f>AVERAGE(Y10:AA10)</f>
        <v>0.51766666666666672</v>
      </c>
    </row>
    <row r="11" spans="1:28" x14ac:dyDescent="0.35">
      <c r="I11" s="10">
        <v>4</v>
      </c>
      <c r="J11" s="11"/>
      <c r="K11" s="1">
        <v>0.748</v>
      </c>
      <c r="L11" s="2">
        <v>0.72399999999999998</v>
      </c>
      <c r="M11" s="3">
        <v>0.73699999999999999</v>
      </c>
      <c r="N11" s="33">
        <f>AVERAGE(K11:M11)</f>
        <v>0.7363333333333334</v>
      </c>
      <c r="O11" s="54"/>
      <c r="P11" s="10">
        <v>4</v>
      </c>
      <c r="Q11" s="11"/>
      <c r="R11" s="21">
        <v>0.41499999999999998</v>
      </c>
      <c r="S11" s="34">
        <v>0.42799999999999999</v>
      </c>
      <c r="T11" s="35">
        <v>0.40799999999999997</v>
      </c>
      <c r="U11" s="33">
        <f t="shared" si="3"/>
        <v>0.41699999999999998</v>
      </c>
      <c r="V11" s="18"/>
      <c r="W11" s="10">
        <v>4</v>
      </c>
      <c r="X11" s="11"/>
      <c r="Y11" s="36">
        <v>0.52400000000000002</v>
      </c>
      <c r="Z11" s="37">
        <v>0.52300000000000002</v>
      </c>
      <c r="AA11" s="38">
        <v>0.502</v>
      </c>
      <c r="AB11" s="33">
        <f>AVERAGE(Y11:AA11)</f>
        <v>0.51633333333333342</v>
      </c>
    </row>
    <row r="12" spans="1:28" x14ac:dyDescent="0.35">
      <c r="I12" s="10"/>
      <c r="J12" s="11"/>
      <c r="K12" s="1"/>
      <c r="L12" s="2"/>
      <c r="M12" s="3"/>
      <c r="N12" s="33"/>
      <c r="O12" s="54"/>
      <c r="P12" s="10"/>
      <c r="Q12" s="11"/>
      <c r="R12" s="21"/>
      <c r="S12" s="34"/>
      <c r="T12" s="35"/>
      <c r="U12" s="33"/>
      <c r="V12" s="18"/>
      <c r="W12" s="10"/>
      <c r="X12" s="11"/>
      <c r="Y12" s="36"/>
      <c r="Z12" s="37"/>
      <c r="AA12" s="38"/>
      <c r="AB12" s="33"/>
    </row>
    <row r="13" spans="1:28" x14ac:dyDescent="0.35">
      <c r="I13" s="10">
        <v>5</v>
      </c>
      <c r="J13" s="11" t="s">
        <v>13</v>
      </c>
      <c r="K13" s="1">
        <v>0.69899999999999995</v>
      </c>
      <c r="L13" s="2">
        <v>0.67100000000000004</v>
      </c>
      <c r="M13" s="3">
        <v>0.72399999999999998</v>
      </c>
      <c r="N13" s="33">
        <f>AVERAGE(K13:M13)</f>
        <v>0.69800000000000006</v>
      </c>
      <c r="O13" s="54"/>
      <c r="P13" s="10">
        <v>5</v>
      </c>
      <c r="Q13" s="11" t="s">
        <v>13</v>
      </c>
      <c r="R13" s="21">
        <v>0.46</v>
      </c>
      <c r="S13" s="34">
        <v>0.45200000000000001</v>
      </c>
      <c r="T13" s="35">
        <v>0.46400000000000002</v>
      </c>
      <c r="U13" s="33">
        <f t="shared" si="3"/>
        <v>0.45866666666666672</v>
      </c>
      <c r="V13" s="18"/>
      <c r="W13" s="10">
        <v>5</v>
      </c>
      <c r="X13" s="11" t="s">
        <v>13</v>
      </c>
      <c r="Y13" s="36">
        <v>0.29599999999999999</v>
      </c>
      <c r="Z13" s="37">
        <v>0.309</v>
      </c>
      <c r="AA13" s="38">
        <v>0.3</v>
      </c>
      <c r="AB13" s="33">
        <f>AVERAGE(Y13:AA13)</f>
        <v>0.30166666666666669</v>
      </c>
    </row>
    <row r="14" spans="1:28" x14ac:dyDescent="0.35">
      <c r="I14" s="10">
        <v>6</v>
      </c>
      <c r="J14" s="11"/>
      <c r="K14" s="1">
        <v>0.71099999999999997</v>
      </c>
      <c r="L14" s="2">
        <v>0.64700000000000002</v>
      </c>
      <c r="M14" s="3">
        <v>0.72799999999999998</v>
      </c>
      <c r="N14" s="33">
        <f>AVERAGE(K14:M14)</f>
        <v>0.69533333333333347</v>
      </c>
      <c r="O14" s="54"/>
      <c r="P14" s="10">
        <v>6</v>
      </c>
      <c r="Q14" s="11"/>
      <c r="R14" s="21">
        <v>0.47299999999999998</v>
      </c>
      <c r="S14" s="34">
        <v>0.45400000000000001</v>
      </c>
      <c r="T14" s="35">
        <v>0.44400000000000001</v>
      </c>
      <c r="U14" s="33">
        <f t="shared" si="3"/>
        <v>0.45700000000000002</v>
      </c>
      <c r="V14" s="18"/>
      <c r="W14" s="10">
        <v>6</v>
      </c>
      <c r="X14" s="11"/>
      <c r="Y14" s="36">
        <v>0.30099999999999999</v>
      </c>
      <c r="Z14" s="37">
        <v>0.30299999999999999</v>
      </c>
      <c r="AA14" s="38">
        <v>0.30199999999999999</v>
      </c>
      <c r="AB14" s="33">
        <f>AVERAGE(Y14:AA14)</f>
        <v>0.30199999999999999</v>
      </c>
    </row>
    <row r="15" spans="1:28" x14ac:dyDescent="0.35">
      <c r="I15" s="10"/>
      <c r="J15" s="11"/>
      <c r="K15" s="1"/>
      <c r="L15" s="2"/>
      <c r="M15" s="3"/>
      <c r="N15" s="33"/>
      <c r="O15" s="54"/>
      <c r="P15" s="10"/>
      <c r="Q15" s="11"/>
      <c r="R15" s="21"/>
      <c r="S15" s="34"/>
      <c r="T15" s="35"/>
      <c r="U15" s="33"/>
      <c r="V15" s="18"/>
      <c r="W15" s="10"/>
      <c r="X15" s="11"/>
      <c r="Y15" s="36"/>
      <c r="Z15" s="37"/>
      <c r="AA15" s="38"/>
      <c r="AB15" s="33"/>
    </row>
    <row r="16" spans="1:28" x14ac:dyDescent="0.35">
      <c r="I16" s="10">
        <v>7</v>
      </c>
      <c r="J16" s="11" t="s">
        <v>14</v>
      </c>
      <c r="K16" s="21">
        <v>5.0000000000000001E-3</v>
      </c>
      <c r="L16" s="34">
        <v>4.0000000000000001E-3</v>
      </c>
      <c r="M16" s="35">
        <v>4.0000000000000001E-3</v>
      </c>
      <c r="N16" s="33">
        <f t="shared" si="2"/>
        <v>4.333333333333334E-3</v>
      </c>
      <c r="O16" s="54"/>
      <c r="P16" s="10">
        <v>7</v>
      </c>
      <c r="Q16" s="11" t="s">
        <v>14</v>
      </c>
      <c r="R16" s="21">
        <v>0.23499999999999999</v>
      </c>
      <c r="S16" s="34">
        <v>0.23799999999999999</v>
      </c>
      <c r="T16" s="35">
        <v>0.19</v>
      </c>
      <c r="U16" s="33">
        <f t="shared" si="3"/>
        <v>0.221</v>
      </c>
      <c r="V16" s="18"/>
      <c r="W16" s="10">
        <v>7</v>
      </c>
      <c r="X16" s="11" t="s">
        <v>14</v>
      </c>
      <c r="Y16" s="36">
        <v>0.122</v>
      </c>
      <c r="Z16" s="37">
        <v>0.125</v>
      </c>
      <c r="AA16" s="38">
        <v>0.121</v>
      </c>
      <c r="AB16" s="33">
        <f>AVERAGE(Y16:AA16)</f>
        <v>0.12266666666666666</v>
      </c>
    </row>
    <row r="17" spans="6:28" x14ac:dyDescent="0.35">
      <c r="I17" s="10">
        <v>8</v>
      </c>
      <c r="J17" s="11"/>
      <c r="K17" s="55">
        <v>4.0000000000000001E-3</v>
      </c>
      <c r="L17" s="56">
        <v>4.0000000000000001E-3</v>
      </c>
      <c r="M17" s="57">
        <v>5.0000000000000001E-3</v>
      </c>
      <c r="N17" s="71">
        <f t="shared" ref="N17" si="4">AVERAGE(K17:M17)</f>
        <v>4.333333333333334E-3</v>
      </c>
      <c r="O17" s="54"/>
      <c r="P17" s="10">
        <v>8</v>
      </c>
      <c r="Q17" s="11"/>
      <c r="R17" s="55">
        <v>0.247</v>
      </c>
      <c r="S17" s="56">
        <v>0.221</v>
      </c>
      <c r="T17" s="57">
        <v>0.19700000000000001</v>
      </c>
      <c r="U17" s="71">
        <f t="shared" ref="U17" si="5">AVERAGE(R17:T17)</f>
        <v>0.22166666666666668</v>
      </c>
      <c r="V17" s="18"/>
      <c r="W17" s="10">
        <v>8</v>
      </c>
      <c r="X17" s="11"/>
      <c r="Y17" s="71">
        <v>0.124</v>
      </c>
      <c r="Z17" s="58">
        <v>0.123</v>
      </c>
      <c r="AA17" s="59">
        <v>0.122</v>
      </c>
      <c r="AB17" s="33">
        <f>AVERAGE(Y17:AA17)</f>
        <v>0.123</v>
      </c>
    </row>
    <row r="18" spans="6:28" ht="15" thickBot="1" x14ac:dyDescent="0.4">
      <c r="I18" s="9"/>
      <c r="J18" s="22"/>
      <c r="K18" s="40"/>
      <c r="L18" s="41"/>
      <c r="M18" s="42"/>
      <c r="N18" s="43"/>
      <c r="O18" s="67"/>
      <c r="P18" s="9"/>
      <c r="Q18" s="22"/>
      <c r="R18" s="40"/>
      <c r="S18" s="41"/>
      <c r="T18" s="42"/>
      <c r="U18" s="43"/>
      <c r="V18" s="67"/>
      <c r="W18" s="9"/>
      <c r="X18" s="22"/>
      <c r="Y18" s="43"/>
      <c r="Z18" s="44"/>
      <c r="AA18" s="45"/>
      <c r="AB18" s="43"/>
    </row>
    <row r="19" spans="6:28" x14ac:dyDescent="0.35">
      <c r="I19" s="10">
        <v>9</v>
      </c>
      <c r="J19" s="11" t="s">
        <v>15</v>
      </c>
      <c r="K19" s="48">
        <v>0.28799999999999998</v>
      </c>
      <c r="L19" s="49">
        <v>0.26100000000000001</v>
      </c>
      <c r="M19" s="50">
        <v>0.29399999999999998</v>
      </c>
      <c r="N19" s="47">
        <f t="shared" si="2"/>
        <v>0.28099999999999997</v>
      </c>
      <c r="O19" s="54"/>
      <c r="P19" s="10">
        <v>9</v>
      </c>
      <c r="Q19" s="11" t="s">
        <v>15</v>
      </c>
      <c r="R19" s="48">
        <v>0.23799999999999999</v>
      </c>
      <c r="S19" s="49">
        <v>0.26800000000000002</v>
      </c>
      <c r="T19" s="50">
        <v>0.26800000000000002</v>
      </c>
      <c r="U19" s="47">
        <f>AVERAGE(R19:T19)</f>
        <v>0.25800000000000001</v>
      </c>
      <c r="V19" s="18"/>
      <c r="W19" s="10">
        <v>9</v>
      </c>
      <c r="X19" s="11" t="s">
        <v>15</v>
      </c>
      <c r="Y19" s="70">
        <v>0.216</v>
      </c>
      <c r="Z19" s="51">
        <v>0.23200000000000001</v>
      </c>
      <c r="AA19" s="52">
        <v>0.23699999999999999</v>
      </c>
      <c r="AB19" s="47">
        <f>AVERAGE(Y19:AA19)</f>
        <v>0.22833333333333336</v>
      </c>
    </row>
    <row r="20" spans="6:28" x14ac:dyDescent="0.35">
      <c r="I20" s="10">
        <v>10</v>
      </c>
      <c r="J20" s="11"/>
      <c r="K20" s="21">
        <v>0.23300000000000001</v>
      </c>
      <c r="L20" s="34">
        <v>0.24199999999999999</v>
      </c>
      <c r="M20" s="35">
        <v>0.22500000000000001</v>
      </c>
      <c r="N20" s="33">
        <f t="shared" si="2"/>
        <v>0.23333333333333331</v>
      </c>
      <c r="O20" s="54"/>
      <c r="P20" s="10">
        <v>10</v>
      </c>
      <c r="Q20" s="11"/>
      <c r="R20" s="21">
        <v>0.23599999999999999</v>
      </c>
      <c r="S20" s="34">
        <v>0.221</v>
      </c>
      <c r="T20" s="35">
        <v>0.22500000000000001</v>
      </c>
      <c r="U20" s="47">
        <f>AVERAGE(R20:T20)</f>
        <v>0.2273333333333333</v>
      </c>
      <c r="V20" s="18"/>
      <c r="W20" s="10">
        <v>10</v>
      </c>
      <c r="X20" s="11"/>
      <c r="Y20" s="70">
        <v>0.249</v>
      </c>
      <c r="Z20" s="37">
        <v>0.246</v>
      </c>
      <c r="AA20" s="38">
        <v>0.24199999999999999</v>
      </c>
      <c r="AB20" s="47">
        <f>AVERAGE(Y20:AA20)</f>
        <v>0.24566666666666667</v>
      </c>
    </row>
    <row r="21" spans="6:28" x14ac:dyDescent="0.35">
      <c r="I21" s="10"/>
      <c r="J21" s="11"/>
      <c r="K21" s="21"/>
      <c r="L21" s="34"/>
      <c r="M21" s="35"/>
      <c r="N21" s="33"/>
      <c r="O21" s="54"/>
      <c r="P21" s="10"/>
      <c r="Q21" s="11"/>
      <c r="R21" s="21"/>
      <c r="S21" s="34"/>
      <c r="T21" s="35"/>
      <c r="U21" s="33"/>
      <c r="V21" s="18"/>
      <c r="W21" s="10"/>
      <c r="X21" s="11"/>
      <c r="Y21" s="70"/>
      <c r="Z21" s="37"/>
      <c r="AA21" s="38"/>
      <c r="AB21" s="33"/>
    </row>
    <row r="22" spans="6:28" x14ac:dyDescent="0.35">
      <c r="I22" s="10">
        <v>11</v>
      </c>
      <c r="J22" s="11" t="s">
        <v>16</v>
      </c>
      <c r="K22" s="21">
        <v>0.125</v>
      </c>
      <c r="L22" s="34">
        <v>0.13900000000000001</v>
      </c>
      <c r="M22" s="35">
        <v>0.13</v>
      </c>
      <c r="N22" s="33">
        <f t="shared" si="2"/>
        <v>0.13133333333333333</v>
      </c>
      <c r="O22" s="54"/>
      <c r="P22" s="10">
        <v>11</v>
      </c>
      <c r="Q22" s="11" t="s">
        <v>16</v>
      </c>
      <c r="R22" s="21">
        <v>0.27700000000000002</v>
      </c>
      <c r="S22" s="34">
        <v>0.26</v>
      </c>
      <c r="T22" s="35">
        <v>0.26300000000000001</v>
      </c>
      <c r="U22" s="33">
        <f>AVERAGE(R22:T22)</f>
        <v>0.26666666666666666</v>
      </c>
      <c r="V22" s="18"/>
      <c r="W22" s="10">
        <v>11</v>
      </c>
      <c r="X22" s="11" t="s">
        <v>16</v>
      </c>
      <c r="Y22" s="70">
        <v>0.186</v>
      </c>
      <c r="Z22" s="37">
        <v>0.19400000000000001</v>
      </c>
      <c r="AA22" s="38">
        <v>0.191</v>
      </c>
      <c r="AB22" s="47">
        <f>AVERAGE(Y22:AA22)</f>
        <v>0.19033333333333333</v>
      </c>
    </row>
    <row r="23" spans="6:28" x14ac:dyDescent="0.35">
      <c r="I23" s="10">
        <v>12</v>
      </c>
      <c r="J23" s="11"/>
      <c r="K23" s="21">
        <v>0.128</v>
      </c>
      <c r="L23" s="34">
        <v>0.129</v>
      </c>
      <c r="M23" s="35">
        <v>0.11799999999999999</v>
      </c>
      <c r="N23" s="33">
        <f t="shared" si="2"/>
        <v>0.125</v>
      </c>
      <c r="O23" s="54"/>
      <c r="P23" s="10">
        <v>12</v>
      </c>
      <c r="Q23" s="11"/>
      <c r="R23" s="21">
        <v>0.23599999999999999</v>
      </c>
      <c r="S23" s="34">
        <v>0.25700000000000001</v>
      </c>
      <c r="T23" s="35">
        <v>0.22900000000000001</v>
      </c>
      <c r="U23" s="33">
        <f>AVERAGE(R23:T23)</f>
        <v>0.24066666666666667</v>
      </c>
      <c r="V23" s="18"/>
      <c r="W23" s="10">
        <v>12</v>
      </c>
      <c r="X23" s="11"/>
      <c r="Y23" s="70">
        <v>0.19</v>
      </c>
      <c r="Z23" s="37">
        <v>0.17899999999999999</v>
      </c>
      <c r="AA23" s="38">
        <v>0.19</v>
      </c>
      <c r="AB23" s="47">
        <f>AVERAGE(Y23:AA23)</f>
        <v>0.18633333333333332</v>
      </c>
    </row>
    <row r="24" spans="6:28" x14ac:dyDescent="0.35">
      <c r="I24" s="10"/>
      <c r="J24" s="11"/>
      <c r="K24" s="21"/>
      <c r="L24" s="34"/>
      <c r="M24" s="35"/>
      <c r="N24" s="33"/>
      <c r="O24" s="54"/>
      <c r="P24" s="10"/>
      <c r="Q24" s="11"/>
      <c r="R24" s="21"/>
      <c r="S24" s="34"/>
      <c r="T24" s="35"/>
      <c r="U24" s="33"/>
      <c r="V24" s="18"/>
      <c r="W24" s="10"/>
      <c r="X24" s="11"/>
      <c r="Y24" s="70"/>
      <c r="Z24" s="37"/>
      <c r="AA24" s="38"/>
      <c r="AB24" s="33"/>
    </row>
    <row r="25" spans="6:28" x14ac:dyDescent="0.35">
      <c r="I25" s="10">
        <v>13</v>
      </c>
      <c r="J25" s="11" t="s">
        <v>17</v>
      </c>
      <c r="K25" s="21">
        <v>1E-3</v>
      </c>
      <c r="L25" s="34">
        <v>2E-3</v>
      </c>
      <c r="M25" s="35">
        <v>1E-3</v>
      </c>
      <c r="N25" s="33">
        <f t="shared" si="2"/>
        <v>1.3333333333333333E-3</v>
      </c>
      <c r="O25" s="54"/>
      <c r="P25" s="10">
        <v>13</v>
      </c>
      <c r="Q25" s="11" t="s">
        <v>17</v>
      </c>
      <c r="R25" s="21">
        <v>0.23599999999999999</v>
      </c>
      <c r="S25" s="34">
        <v>0.22700000000000001</v>
      </c>
      <c r="T25" s="35">
        <v>0.22900000000000001</v>
      </c>
      <c r="U25" s="33">
        <f>AVERAGE(R25:T25)</f>
        <v>0.23066666666666666</v>
      </c>
      <c r="V25" s="18"/>
      <c r="W25" s="10">
        <v>13</v>
      </c>
      <c r="X25" s="11" t="s">
        <v>17</v>
      </c>
      <c r="Y25" s="70">
        <v>0.14699999999999999</v>
      </c>
      <c r="Z25" s="37">
        <v>0.16300000000000001</v>
      </c>
      <c r="AA25" s="38">
        <v>0.154</v>
      </c>
      <c r="AB25" s="47">
        <f>AVERAGE(Y25:AA25)</f>
        <v>0.15466666666666665</v>
      </c>
    </row>
    <row r="26" spans="6:28" x14ac:dyDescent="0.35">
      <c r="I26" s="10">
        <v>14</v>
      </c>
      <c r="J26" s="11"/>
      <c r="K26" s="48">
        <v>1E-3</v>
      </c>
      <c r="L26" s="49">
        <v>2E-3</v>
      </c>
      <c r="M26" s="50">
        <v>2E-3</v>
      </c>
      <c r="N26" s="47">
        <f t="shared" si="2"/>
        <v>1.6666666666666668E-3</v>
      </c>
      <c r="O26" s="54"/>
      <c r="P26" s="10">
        <v>14</v>
      </c>
      <c r="Q26" s="11"/>
      <c r="R26" s="48">
        <v>0.24299999999999999</v>
      </c>
      <c r="S26" s="49">
        <v>0.26400000000000001</v>
      </c>
      <c r="T26" s="50">
        <v>0.255</v>
      </c>
      <c r="U26" s="47">
        <f>AVERAGE(R26:T26)</f>
        <v>0.254</v>
      </c>
      <c r="V26" s="18"/>
      <c r="W26" s="10">
        <v>14</v>
      </c>
      <c r="X26" s="11"/>
      <c r="Y26" s="70">
        <v>0.15</v>
      </c>
      <c r="Z26" s="51">
        <v>0.152</v>
      </c>
      <c r="AA26" s="52">
        <v>0.152</v>
      </c>
      <c r="AB26" s="47">
        <f>AVERAGE(Y26:AA26)</f>
        <v>0.15133333333333332</v>
      </c>
    </row>
    <row r="27" spans="6:28" x14ac:dyDescent="0.35">
      <c r="I27" s="10"/>
      <c r="J27" s="11"/>
      <c r="K27" s="48"/>
      <c r="L27" s="49"/>
      <c r="M27" s="50"/>
      <c r="N27" s="47"/>
      <c r="O27" s="54"/>
      <c r="P27" s="10"/>
      <c r="Q27" s="11"/>
      <c r="R27" s="48"/>
      <c r="S27" s="49"/>
      <c r="T27" s="50"/>
      <c r="U27" s="47"/>
      <c r="V27" s="18"/>
      <c r="W27" s="10"/>
      <c r="X27" s="11"/>
      <c r="Y27" s="70"/>
      <c r="Z27" s="51"/>
      <c r="AA27" s="52"/>
      <c r="AB27" s="47"/>
    </row>
    <row r="28" spans="6:28" x14ac:dyDescent="0.35">
      <c r="F28" t="s">
        <v>3</v>
      </c>
      <c r="I28" s="10">
        <v>15</v>
      </c>
      <c r="J28" s="11" t="s">
        <v>18</v>
      </c>
      <c r="K28" s="21">
        <v>0.51600000000000001</v>
      </c>
      <c r="L28" s="34">
        <v>0.5</v>
      </c>
      <c r="M28" s="35">
        <v>0.47</v>
      </c>
      <c r="N28" s="33">
        <f>AVERAGE(K28:M28)</f>
        <v>0.49533333333333335</v>
      </c>
      <c r="O28" s="54"/>
      <c r="P28" s="10">
        <v>15</v>
      </c>
      <c r="Q28" s="11" t="s">
        <v>18</v>
      </c>
      <c r="R28" s="21">
        <v>0.48799999999999999</v>
      </c>
      <c r="S28" s="34">
        <v>0.50800000000000001</v>
      </c>
      <c r="T28" s="35">
        <v>0.51700000000000002</v>
      </c>
      <c r="U28" s="33">
        <f>AVERAGE(R28:T28)</f>
        <v>0.5043333333333333</v>
      </c>
      <c r="V28" s="18"/>
      <c r="W28" s="10">
        <v>15</v>
      </c>
      <c r="X28" s="11" t="s">
        <v>18</v>
      </c>
      <c r="Y28" s="70">
        <v>0.32100000000000001</v>
      </c>
      <c r="Z28" s="37">
        <v>0.34899999999999998</v>
      </c>
      <c r="AA28" s="38">
        <v>0.33800000000000002</v>
      </c>
      <c r="AB28" s="33">
        <f>AVERAGE(Y28:AA28)</f>
        <v>0.33600000000000002</v>
      </c>
    </row>
    <row r="29" spans="6:28" x14ac:dyDescent="0.35">
      <c r="I29" s="10">
        <v>16</v>
      </c>
      <c r="J29" s="11"/>
      <c r="K29" s="21">
        <v>0.497</v>
      </c>
      <c r="L29" s="34">
        <v>0.50900000000000001</v>
      </c>
      <c r="M29" s="35">
        <v>0.49199999999999999</v>
      </c>
      <c r="N29" s="33">
        <f>AVERAGE(K29:M29)</f>
        <v>0.49933333333333335</v>
      </c>
      <c r="O29" s="54"/>
      <c r="P29" s="10">
        <v>16</v>
      </c>
      <c r="Q29" s="11"/>
      <c r="R29" s="21">
        <v>0.51500000000000001</v>
      </c>
      <c r="S29" s="34">
        <v>0.52300000000000002</v>
      </c>
      <c r="T29" s="35">
        <v>0.51900000000000002</v>
      </c>
      <c r="U29" s="33">
        <f>AVERAGE(R29:T29)</f>
        <v>0.51900000000000002</v>
      </c>
      <c r="V29" s="18"/>
      <c r="W29" s="10">
        <v>16</v>
      </c>
      <c r="X29" s="11"/>
      <c r="Y29" s="70">
        <v>0.33900000000000002</v>
      </c>
      <c r="Z29" s="37">
        <v>0.34399999999999997</v>
      </c>
      <c r="AA29" s="38">
        <v>0.32900000000000001</v>
      </c>
      <c r="AB29" s="33">
        <f>AVERAGE(Y29:AA29)</f>
        <v>0.33733333333333332</v>
      </c>
    </row>
    <row r="30" spans="6:28" x14ac:dyDescent="0.35">
      <c r="I30" s="10"/>
      <c r="J30" s="11"/>
      <c r="K30" s="21"/>
      <c r="L30" s="34"/>
      <c r="M30" s="35"/>
      <c r="N30" s="33"/>
      <c r="O30" s="54"/>
      <c r="P30" s="10"/>
      <c r="Q30" s="11"/>
      <c r="R30" s="21"/>
      <c r="S30" s="34"/>
      <c r="T30" s="35"/>
      <c r="U30" s="33"/>
      <c r="V30" s="18"/>
      <c r="W30" s="10"/>
      <c r="X30" s="11"/>
      <c r="Y30" s="70"/>
      <c r="Z30" s="37"/>
      <c r="AA30" s="38"/>
      <c r="AB30" s="33"/>
    </row>
    <row r="31" spans="6:28" x14ac:dyDescent="0.35">
      <c r="I31" s="10">
        <v>17</v>
      </c>
      <c r="J31" s="11" t="s">
        <v>19</v>
      </c>
      <c r="K31" s="21">
        <v>0.56000000000000005</v>
      </c>
      <c r="L31" s="34">
        <v>0.56899999999999995</v>
      </c>
      <c r="M31" s="35">
        <v>0.54400000000000004</v>
      </c>
      <c r="N31" s="33">
        <f>AVERAGE(K31:M31)</f>
        <v>0.55766666666666664</v>
      </c>
      <c r="O31" s="54"/>
      <c r="P31" s="10">
        <v>17</v>
      </c>
      <c r="Q31" s="11" t="s">
        <v>19</v>
      </c>
      <c r="R31" s="21">
        <v>0.48499999999999999</v>
      </c>
      <c r="S31" s="34">
        <v>0.47599999999999998</v>
      </c>
      <c r="T31" s="35">
        <v>0.48099999999999998</v>
      </c>
      <c r="U31" s="33">
        <f>AVERAGE(R31:T31)</f>
        <v>0.48066666666666663</v>
      </c>
      <c r="V31" s="18"/>
      <c r="W31" s="10">
        <v>17</v>
      </c>
      <c r="X31" s="11" t="s">
        <v>19</v>
      </c>
      <c r="Y31" s="70">
        <v>0.23400000000000001</v>
      </c>
      <c r="Z31" s="37">
        <v>0.253</v>
      </c>
      <c r="AA31" s="38">
        <v>0.23</v>
      </c>
      <c r="AB31" s="33">
        <f>AVERAGE(Y31:AA31)</f>
        <v>0.23899999999999999</v>
      </c>
    </row>
    <row r="32" spans="6:28" x14ac:dyDescent="0.35">
      <c r="I32" s="10">
        <v>18</v>
      </c>
      <c r="J32" s="11"/>
      <c r="K32" s="21">
        <v>0.56899999999999995</v>
      </c>
      <c r="L32" s="34">
        <v>0.57499999999999996</v>
      </c>
      <c r="M32" s="35">
        <v>0.56999999999999995</v>
      </c>
      <c r="N32" s="33">
        <f>AVERAGE(K32:M32)</f>
        <v>0.57133333333333336</v>
      </c>
      <c r="O32" s="54"/>
      <c r="P32" s="10">
        <v>18</v>
      </c>
      <c r="Q32" s="11"/>
      <c r="R32" s="21">
        <v>0.47299999999999998</v>
      </c>
      <c r="S32" s="34">
        <v>0.48599999999999999</v>
      </c>
      <c r="T32" s="35">
        <v>0.48</v>
      </c>
      <c r="U32" s="33">
        <f>AVERAGE(R32:T32)</f>
        <v>0.47966666666666669</v>
      </c>
      <c r="V32" s="18"/>
      <c r="W32" s="10">
        <v>18</v>
      </c>
      <c r="X32" s="11"/>
      <c r="Y32" s="70">
        <v>0.247</v>
      </c>
      <c r="Z32" s="37">
        <v>0.247</v>
      </c>
      <c r="AA32" s="38">
        <v>0.23499999999999999</v>
      </c>
      <c r="AB32" s="33">
        <f>AVERAGE(Y32:AA32)</f>
        <v>0.24299999999999999</v>
      </c>
    </row>
    <row r="33" spans="9:28" x14ac:dyDescent="0.35">
      <c r="I33" s="10"/>
      <c r="J33" s="11"/>
      <c r="K33" s="21"/>
      <c r="L33" s="34"/>
      <c r="M33" s="35"/>
      <c r="N33" s="33"/>
      <c r="O33" s="66"/>
      <c r="P33" s="10"/>
      <c r="Q33" s="11"/>
      <c r="R33" s="55"/>
      <c r="S33" s="56"/>
      <c r="T33" s="57"/>
      <c r="U33" s="33"/>
      <c r="V33" s="18"/>
      <c r="W33" s="10"/>
      <c r="X33" s="11"/>
      <c r="Y33" s="73"/>
      <c r="Z33" s="58"/>
      <c r="AA33" s="59"/>
      <c r="AB33" s="33"/>
    </row>
    <row r="34" spans="9:28" x14ac:dyDescent="0.35">
      <c r="I34" s="10">
        <v>19</v>
      </c>
      <c r="J34" s="11" t="s">
        <v>20</v>
      </c>
      <c r="K34" s="21">
        <v>0.41499999999999998</v>
      </c>
      <c r="L34" s="34">
        <v>0.40699999999999997</v>
      </c>
      <c r="M34" s="35">
        <v>0.36899999999999999</v>
      </c>
      <c r="N34" s="36">
        <f>AVERAGE(K34:M34)</f>
        <v>0.39699999999999996</v>
      </c>
      <c r="O34" s="66"/>
      <c r="P34" s="10">
        <v>19</v>
      </c>
      <c r="Q34" s="11" t="s">
        <v>20</v>
      </c>
      <c r="R34" s="55">
        <v>0.54900000000000004</v>
      </c>
      <c r="S34" s="56">
        <v>0.55000000000000004</v>
      </c>
      <c r="T34" s="57">
        <v>0.55400000000000005</v>
      </c>
      <c r="U34" s="36">
        <f>AVERAGE(R34:T34)</f>
        <v>0.55100000000000005</v>
      </c>
      <c r="V34" s="18"/>
      <c r="W34" s="10">
        <v>19</v>
      </c>
      <c r="X34" s="11" t="s">
        <v>20</v>
      </c>
      <c r="Y34" s="71">
        <v>0.36699999999999999</v>
      </c>
      <c r="Z34" s="58">
        <v>0.38</v>
      </c>
      <c r="AA34" s="59">
        <v>0.377</v>
      </c>
      <c r="AB34" s="33">
        <f>AVERAGE(Y34:AA34)</f>
        <v>0.3746666666666667</v>
      </c>
    </row>
    <row r="35" spans="9:28" x14ac:dyDescent="0.35">
      <c r="I35" s="10">
        <v>20</v>
      </c>
      <c r="J35" s="11"/>
      <c r="K35" s="55">
        <v>0.38400000000000001</v>
      </c>
      <c r="L35" s="77">
        <v>0.374</v>
      </c>
      <c r="M35" s="57">
        <v>0.372</v>
      </c>
      <c r="N35" s="71">
        <f>AVERAGE(K35:M35)</f>
        <v>0.37666666666666665</v>
      </c>
      <c r="O35" s="66"/>
      <c r="P35" s="10">
        <v>20</v>
      </c>
      <c r="Q35" s="11"/>
      <c r="R35" s="78">
        <v>0.56299999999999994</v>
      </c>
      <c r="S35" s="79">
        <v>0.56399999999999995</v>
      </c>
      <c r="T35" s="80">
        <v>0.55700000000000005</v>
      </c>
      <c r="U35" s="71">
        <f>AVERAGE(R35:T35)</f>
        <v>0.56133333333333324</v>
      </c>
      <c r="V35" s="18"/>
      <c r="W35" s="10">
        <v>20</v>
      </c>
      <c r="X35" s="11"/>
      <c r="Y35" s="73">
        <v>0.38400000000000001</v>
      </c>
      <c r="Z35" s="81">
        <v>0.38200000000000001</v>
      </c>
      <c r="AA35" s="82">
        <v>0.372</v>
      </c>
      <c r="AB35" s="33">
        <f>AVERAGE(Y35:AA35)</f>
        <v>0.3793333333333333</v>
      </c>
    </row>
    <row r="36" spans="9:28" ht="15" thickBot="1" x14ac:dyDescent="0.4">
      <c r="I36" s="9"/>
      <c r="J36" s="22"/>
      <c r="K36" s="40"/>
      <c r="L36" s="64"/>
      <c r="M36" s="42"/>
      <c r="N36" s="43"/>
      <c r="O36" s="54"/>
      <c r="P36" s="9"/>
      <c r="Q36" s="22"/>
      <c r="R36" s="60"/>
      <c r="S36" s="61"/>
      <c r="T36" s="62"/>
      <c r="U36" s="43"/>
      <c r="V36" s="18"/>
      <c r="W36" s="9"/>
      <c r="X36" s="22"/>
      <c r="Y36" s="72"/>
      <c r="Z36" s="61"/>
      <c r="AA36" s="62"/>
      <c r="AB36" s="43"/>
    </row>
    <row r="37" spans="9:28" x14ac:dyDescent="0.35">
      <c r="I37" s="10">
        <v>21</v>
      </c>
      <c r="J37" s="101" t="s">
        <v>22</v>
      </c>
      <c r="K37" s="48">
        <v>0.19</v>
      </c>
      <c r="L37" s="49">
        <v>0.19800000000000001</v>
      </c>
      <c r="M37" s="50">
        <v>0.19600000000000001</v>
      </c>
      <c r="N37" s="47">
        <f t="shared" si="2"/>
        <v>0.19466666666666668</v>
      </c>
      <c r="O37" s="54"/>
      <c r="P37" s="10">
        <v>21</v>
      </c>
      <c r="Q37" s="11" t="s">
        <v>22</v>
      </c>
      <c r="R37" s="48">
        <v>0.252</v>
      </c>
      <c r="S37" s="49">
        <v>0.26900000000000002</v>
      </c>
      <c r="T37" s="50">
        <v>0.29399999999999998</v>
      </c>
      <c r="U37" s="47">
        <f>AVERAGE(R37:T37)</f>
        <v>0.27166666666666667</v>
      </c>
      <c r="V37" s="100" t="s">
        <v>56</v>
      </c>
      <c r="W37" s="10">
        <v>21</v>
      </c>
      <c r="X37" s="11" t="s">
        <v>22</v>
      </c>
      <c r="Y37" s="70">
        <v>0.13800000000000001</v>
      </c>
      <c r="Z37" s="51">
        <v>0.155</v>
      </c>
      <c r="AA37" s="52">
        <v>0.158</v>
      </c>
      <c r="AB37" s="47">
        <f>AVERAGE(Y37:AA37)</f>
        <v>0.15033333333333335</v>
      </c>
    </row>
    <row r="38" spans="9:28" x14ac:dyDescent="0.35">
      <c r="I38" s="10">
        <v>22</v>
      </c>
      <c r="J38" s="11"/>
      <c r="K38" s="21">
        <v>0.19700000000000001</v>
      </c>
      <c r="L38" s="34">
        <v>0.192</v>
      </c>
      <c r="M38" s="35">
        <v>0.19700000000000001</v>
      </c>
      <c r="N38" s="33">
        <f t="shared" si="2"/>
        <v>0.19533333333333336</v>
      </c>
      <c r="O38" s="54"/>
      <c r="P38" s="10">
        <v>22</v>
      </c>
      <c r="Q38" s="11"/>
      <c r="R38" s="21">
        <v>0.27200000000000002</v>
      </c>
      <c r="S38" s="34">
        <v>0.28499999999999998</v>
      </c>
      <c r="T38" s="35">
        <v>0.26600000000000001</v>
      </c>
      <c r="U38" s="33">
        <f>AVERAGE(R38:T38)</f>
        <v>0.27433333333333332</v>
      </c>
      <c r="V38" s="18"/>
      <c r="W38" s="10">
        <v>22</v>
      </c>
      <c r="X38" s="11"/>
      <c r="Y38" s="70">
        <v>0.13800000000000001</v>
      </c>
      <c r="Z38" s="37">
        <v>0.13900000000000001</v>
      </c>
      <c r="AA38" s="38">
        <v>0.14399999999999999</v>
      </c>
      <c r="AB38" s="47">
        <f>AVERAGE(Y38:AA38)</f>
        <v>0.14033333333333334</v>
      </c>
    </row>
    <row r="39" spans="9:28" x14ac:dyDescent="0.35">
      <c r="I39" s="10"/>
      <c r="J39" s="11"/>
      <c r="K39" s="21"/>
      <c r="L39" s="34"/>
      <c r="M39" s="35"/>
      <c r="N39" s="33"/>
      <c r="O39" s="54"/>
      <c r="P39" s="10"/>
      <c r="Q39" s="11"/>
      <c r="R39" s="21"/>
      <c r="S39" s="34"/>
      <c r="T39" s="35"/>
      <c r="U39" s="33"/>
      <c r="V39" s="18"/>
      <c r="W39" s="10"/>
      <c r="X39" s="11"/>
      <c r="Y39" s="70"/>
      <c r="Z39" s="37"/>
      <c r="AA39" s="38"/>
      <c r="AB39" s="33"/>
    </row>
    <row r="40" spans="9:28" x14ac:dyDescent="0.35">
      <c r="I40" s="10">
        <v>23</v>
      </c>
      <c r="J40" s="11" t="s">
        <v>23</v>
      </c>
      <c r="K40" s="21">
        <v>0.29699999999999999</v>
      </c>
      <c r="L40" s="34">
        <v>0.29099999999999998</v>
      </c>
      <c r="M40" s="35">
        <v>0.28399999999999997</v>
      </c>
      <c r="N40" s="39">
        <f t="shared" si="2"/>
        <v>0.29066666666666663</v>
      </c>
      <c r="O40" s="54"/>
      <c r="P40" s="10">
        <v>23</v>
      </c>
      <c r="Q40" s="11" t="s">
        <v>23</v>
      </c>
      <c r="R40" s="21">
        <v>0.314</v>
      </c>
      <c r="S40" s="34">
        <v>0.32600000000000001</v>
      </c>
      <c r="T40" s="35">
        <v>0.30399999999999999</v>
      </c>
      <c r="U40" s="39">
        <f>AVERAGE(R40:T40)</f>
        <v>0.31466666666666665</v>
      </c>
      <c r="V40" s="18"/>
      <c r="W40" s="10">
        <v>23</v>
      </c>
      <c r="X40" s="11" t="s">
        <v>23</v>
      </c>
      <c r="Y40" s="70">
        <v>0.186</v>
      </c>
      <c r="Z40" s="37">
        <v>0.20100000000000001</v>
      </c>
      <c r="AA40" s="38">
        <v>0.187</v>
      </c>
      <c r="AB40" s="47">
        <f>AVERAGE(Y40:AA40)</f>
        <v>0.19133333333333336</v>
      </c>
    </row>
    <row r="41" spans="9:28" x14ac:dyDescent="0.35">
      <c r="I41" s="10">
        <v>24</v>
      </c>
      <c r="J41" s="11"/>
      <c r="K41" s="21">
        <v>0.27400000000000002</v>
      </c>
      <c r="L41" s="34">
        <v>0.27100000000000002</v>
      </c>
      <c r="M41" s="35">
        <v>0.27200000000000002</v>
      </c>
      <c r="N41" s="39">
        <f t="shared" si="2"/>
        <v>0.27233333333333337</v>
      </c>
      <c r="O41" s="54"/>
      <c r="P41" s="10">
        <v>24</v>
      </c>
      <c r="Q41" s="11"/>
      <c r="R41" s="21">
        <v>0.34300000000000003</v>
      </c>
      <c r="S41" s="34">
        <v>0.34799999999999998</v>
      </c>
      <c r="T41" s="35">
        <v>0.311</v>
      </c>
      <c r="U41" s="39">
        <f>AVERAGE(R41:T41)</f>
        <v>0.33400000000000002</v>
      </c>
      <c r="V41" s="18"/>
      <c r="W41" s="10">
        <v>24</v>
      </c>
      <c r="X41" s="11"/>
      <c r="Y41" s="70">
        <v>0.20699999999999999</v>
      </c>
      <c r="Z41" s="37">
        <v>0.20799999999999999</v>
      </c>
      <c r="AA41" s="38">
        <v>0.217</v>
      </c>
      <c r="AB41" s="47">
        <f>AVERAGE(Y41:AA41)</f>
        <v>0.21066666666666667</v>
      </c>
    </row>
    <row r="42" spans="9:28" x14ac:dyDescent="0.35">
      <c r="I42" s="10"/>
      <c r="J42" s="11"/>
      <c r="K42" s="21"/>
      <c r="L42" s="34"/>
      <c r="M42" s="35"/>
      <c r="N42" s="39"/>
      <c r="O42" s="54"/>
      <c r="P42" s="10"/>
      <c r="Q42" s="11"/>
      <c r="R42" s="21"/>
      <c r="S42" s="34"/>
      <c r="T42" s="35"/>
      <c r="U42" s="39"/>
      <c r="V42" s="18"/>
      <c r="W42" s="10"/>
      <c r="X42" s="11"/>
      <c r="Y42" s="70"/>
      <c r="Z42" s="37"/>
      <c r="AA42" s="38"/>
      <c r="AB42" s="39"/>
    </row>
    <row r="43" spans="9:28" x14ac:dyDescent="0.35">
      <c r="I43" s="10">
        <v>25</v>
      </c>
      <c r="J43" s="11" t="s">
        <v>24</v>
      </c>
      <c r="K43" s="21">
        <v>0.27200000000000002</v>
      </c>
      <c r="L43" s="34">
        <v>0.28499999999999998</v>
      </c>
      <c r="M43" s="35">
        <v>0.27900000000000003</v>
      </c>
      <c r="N43" s="39">
        <f t="shared" si="2"/>
        <v>0.27866666666666667</v>
      </c>
      <c r="O43" s="54"/>
      <c r="P43" s="10">
        <v>25</v>
      </c>
      <c r="Q43" s="11" t="s">
        <v>24</v>
      </c>
      <c r="R43" s="21">
        <v>0.32500000000000001</v>
      </c>
      <c r="S43" s="34">
        <v>0.32700000000000001</v>
      </c>
      <c r="T43" s="35">
        <v>0.32400000000000001</v>
      </c>
      <c r="U43" s="39">
        <f>AVERAGE(R43:T43)</f>
        <v>0.32533333333333331</v>
      </c>
      <c r="V43" s="18"/>
      <c r="W43" s="10">
        <v>25</v>
      </c>
      <c r="X43" s="11" t="s">
        <v>24</v>
      </c>
      <c r="Y43" s="70">
        <v>0.20599999999999999</v>
      </c>
      <c r="Z43" s="37">
        <v>0.20499999999999999</v>
      </c>
      <c r="AA43" s="38">
        <v>0.19400000000000001</v>
      </c>
      <c r="AB43" s="47">
        <f>AVERAGE(Y43:AA43)</f>
        <v>0.20166666666666666</v>
      </c>
    </row>
    <row r="44" spans="9:28" x14ac:dyDescent="0.35">
      <c r="I44" s="10">
        <v>26</v>
      </c>
      <c r="J44" s="11"/>
      <c r="K44" s="21">
        <v>0.22800000000000001</v>
      </c>
      <c r="L44" s="34">
        <v>0.253</v>
      </c>
      <c r="M44" s="35">
        <v>0.25700000000000001</v>
      </c>
      <c r="N44" s="39">
        <f t="shared" si="2"/>
        <v>0.246</v>
      </c>
      <c r="O44" s="54"/>
      <c r="P44" s="10">
        <v>26</v>
      </c>
      <c r="Q44" s="11"/>
      <c r="R44" s="21">
        <v>0.32300000000000001</v>
      </c>
      <c r="S44" s="34">
        <v>0.32400000000000001</v>
      </c>
      <c r="T44" s="35">
        <v>0.32600000000000001</v>
      </c>
      <c r="U44" s="39">
        <f>AVERAGE(R44:T44)</f>
        <v>0.32433333333333336</v>
      </c>
      <c r="V44" s="18"/>
      <c r="W44" s="10">
        <v>26</v>
      </c>
      <c r="X44" s="11"/>
      <c r="Y44" s="70">
        <v>0.19900000000000001</v>
      </c>
      <c r="Z44" s="37">
        <v>0.187</v>
      </c>
      <c r="AA44" s="38">
        <v>0.17799999999999999</v>
      </c>
      <c r="AB44" s="47">
        <f>AVERAGE(Y44:AA44)</f>
        <v>0.18800000000000003</v>
      </c>
    </row>
    <row r="45" spans="9:28" x14ac:dyDescent="0.35">
      <c r="I45" s="10"/>
      <c r="J45" s="11"/>
      <c r="K45" s="21"/>
      <c r="L45" s="34"/>
      <c r="M45" s="35"/>
      <c r="N45" s="39"/>
      <c r="O45" s="54"/>
      <c r="P45" s="10"/>
      <c r="Q45" s="11"/>
      <c r="R45" s="21"/>
      <c r="S45" s="34"/>
      <c r="T45" s="35"/>
      <c r="U45" s="39"/>
      <c r="V45" s="18"/>
      <c r="W45" s="10"/>
      <c r="X45" s="11"/>
      <c r="Y45" s="70"/>
      <c r="Z45" s="37"/>
      <c r="AA45" s="38"/>
      <c r="AB45" s="39"/>
    </row>
    <row r="46" spans="9:28" x14ac:dyDescent="0.35">
      <c r="I46" s="10">
        <v>27</v>
      </c>
      <c r="J46" s="11" t="s">
        <v>25</v>
      </c>
      <c r="K46" s="21">
        <v>0.21099999999999999</v>
      </c>
      <c r="L46" s="34">
        <v>0.23200000000000001</v>
      </c>
      <c r="M46" s="35">
        <v>0.22700000000000001</v>
      </c>
      <c r="N46" s="39">
        <f t="shared" si="2"/>
        <v>0.22333333333333336</v>
      </c>
      <c r="O46" s="54"/>
      <c r="P46" s="10">
        <v>27</v>
      </c>
      <c r="Q46" s="11" t="s">
        <v>25</v>
      </c>
      <c r="R46" s="21">
        <v>0.33700000000000002</v>
      </c>
      <c r="S46" s="34">
        <v>0.34</v>
      </c>
      <c r="T46" s="35">
        <v>0.34399999999999997</v>
      </c>
      <c r="U46" s="39">
        <f>AVERAGE(R46:T46)</f>
        <v>0.34033333333333332</v>
      </c>
      <c r="V46" s="18"/>
      <c r="W46" s="10">
        <v>27</v>
      </c>
      <c r="X46" s="11" t="s">
        <v>25</v>
      </c>
      <c r="Y46" s="70">
        <v>0.17399999999999999</v>
      </c>
      <c r="Z46" s="37">
        <v>0.154</v>
      </c>
      <c r="AA46" s="38">
        <v>0.16900000000000001</v>
      </c>
      <c r="AB46" s="47">
        <f>AVERAGE(Y46:AA46)</f>
        <v>0.16566666666666666</v>
      </c>
    </row>
    <row r="47" spans="9:28" x14ac:dyDescent="0.35">
      <c r="I47" s="10">
        <v>28</v>
      </c>
      <c r="J47" s="11"/>
      <c r="K47" s="21">
        <v>0.22500000000000001</v>
      </c>
      <c r="L47" s="34">
        <v>0.23200000000000001</v>
      </c>
      <c r="M47" s="35">
        <v>0.21199999999999999</v>
      </c>
      <c r="N47" s="39">
        <f t="shared" si="2"/>
        <v>0.223</v>
      </c>
      <c r="O47" s="54"/>
      <c r="P47" s="10">
        <v>28</v>
      </c>
      <c r="Q47" s="11"/>
      <c r="R47" s="21">
        <v>0.32200000000000001</v>
      </c>
      <c r="S47" s="34">
        <v>0.32400000000000001</v>
      </c>
      <c r="T47" s="35">
        <v>0.32400000000000001</v>
      </c>
      <c r="U47" s="39">
        <f>AVERAGE(R47:T47)</f>
        <v>0.32333333333333331</v>
      </c>
      <c r="V47" s="18"/>
      <c r="W47" s="10">
        <v>28</v>
      </c>
      <c r="X47" s="11"/>
      <c r="Y47" s="70">
        <v>0.17199999999999999</v>
      </c>
      <c r="Z47" s="37">
        <v>0.16500000000000001</v>
      </c>
      <c r="AA47" s="38">
        <v>0.16500000000000001</v>
      </c>
      <c r="AB47" s="47">
        <f>AVERAGE(Y47:AA47)</f>
        <v>0.16733333333333333</v>
      </c>
    </row>
    <row r="48" spans="9:28" x14ac:dyDescent="0.35">
      <c r="I48" s="10"/>
      <c r="J48" s="11"/>
      <c r="K48" s="21"/>
      <c r="L48" s="34"/>
      <c r="M48" s="35"/>
      <c r="N48" s="39"/>
      <c r="O48" s="54"/>
      <c r="P48" s="10"/>
      <c r="Q48" s="11"/>
      <c r="R48" s="21"/>
      <c r="S48" s="34"/>
      <c r="T48" s="35"/>
      <c r="U48" s="39"/>
      <c r="V48" s="18"/>
      <c r="W48" s="10"/>
      <c r="X48" s="11"/>
      <c r="Y48" s="70"/>
      <c r="Z48" s="37"/>
      <c r="AA48" s="38"/>
      <c r="AB48" s="39"/>
    </row>
    <row r="49" spans="9:28" x14ac:dyDescent="0.35">
      <c r="I49" s="10">
        <v>29</v>
      </c>
      <c r="J49" s="11" t="s">
        <v>26</v>
      </c>
      <c r="K49" s="21">
        <v>0.222</v>
      </c>
      <c r="L49" s="34">
        <v>0.23599999999999999</v>
      </c>
      <c r="M49" s="35">
        <v>0.22500000000000001</v>
      </c>
      <c r="N49" s="39">
        <f t="shared" si="2"/>
        <v>0.22766666666666666</v>
      </c>
      <c r="O49" s="54"/>
      <c r="P49" s="10">
        <v>29</v>
      </c>
      <c r="Q49" s="11" t="s">
        <v>26</v>
      </c>
      <c r="R49" s="21">
        <v>0.317</v>
      </c>
      <c r="S49" s="34">
        <v>0.30599999999999999</v>
      </c>
      <c r="T49" s="35">
        <v>0.36699999999999999</v>
      </c>
      <c r="U49" s="39">
        <f>AVERAGE(R49:T49)</f>
        <v>0.33</v>
      </c>
      <c r="V49" s="18"/>
      <c r="W49" s="10">
        <v>29</v>
      </c>
      <c r="X49" s="11" t="s">
        <v>26</v>
      </c>
      <c r="Y49" s="70">
        <v>0.16400000000000001</v>
      </c>
      <c r="Z49" s="37">
        <v>0.16900000000000001</v>
      </c>
      <c r="AA49" s="38">
        <v>0.16300000000000001</v>
      </c>
      <c r="AB49" s="47">
        <f>AVERAGE(Y49:AA49)</f>
        <v>0.16533333333333333</v>
      </c>
    </row>
    <row r="50" spans="9:28" x14ac:dyDescent="0.35">
      <c r="I50" s="10">
        <v>30</v>
      </c>
      <c r="J50" s="11"/>
      <c r="K50" s="21">
        <v>0.23</v>
      </c>
      <c r="L50" s="34">
        <v>0.23200000000000001</v>
      </c>
      <c r="M50" s="35">
        <v>0.22900000000000001</v>
      </c>
      <c r="N50" s="39">
        <f t="shared" si="2"/>
        <v>0.23033333333333336</v>
      </c>
      <c r="O50" s="54"/>
      <c r="P50" s="10">
        <v>30</v>
      </c>
      <c r="Q50" s="11"/>
      <c r="R50" s="21">
        <v>0.311</v>
      </c>
      <c r="S50" s="34">
        <v>0.35299999999999998</v>
      </c>
      <c r="T50" s="35">
        <v>0.32800000000000001</v>
      </c>
      <c r="U50" s="39">
        <f>AVERAGE(R50:T50)</f>
        <v>0.33066666666666666</v>
      </c>
      <c r="V50" s="18"/>
      <c r="W50" s="10">
        <v>30</v>
      </c>
      <c r="X50" s="11"/>
      <c r="Y50" s="70">
        <v>0.153</v>
      </c>
      <c r="Z50" s="37">
        <v>0.16700000000000001</v>
      </c>
      <c r="AA50" s="38">
        <v>0.16700000000000001</v>
      </c>
      <c r="AB50" s="47">
        <f>AVERAGE(Y50:AA50)</f>
        <v>0.16233333333333333</v>
      </c>
    </row>
    <row r="51" spans="9:28" x14ac:dyDescent="0.35">
      <c r="I51" s="10"/>
      <c r="J51" s="11"/>
      <c r="K51" s="21"/>
      <c r="L51" s="34"/>
      <c r="M51" s="35"/>
      <c r="N51" s="39"/>
      <c r="O51" s="54"/>
      <c r="P51" s="10"/>
      <c r="Q51" s="11"/>
      <c r="R51" s="21"/>
      <c r="S51" s="34"/>
      <c r="T51" s="35"/>
      <c r="U51" s="39"/>
      <c r="V51" s="18"/>
      <c r="W51" s="10"/>
      <c r="X51" s="11"/>
      <c r="Y51" s="70"/>
      <c r="Z51" s="37"/>
      <c r="AA51" s="38"/>
      <c r="AB51" s="39"/>
    </row>
    <row r="52" spans="9:28" x14ac:dyDescent="0.35">
      <c r="I52" s="10">
        <v>31</v>
      </c>
      <c r="J52" s="11" t="s">
        <v>27</v>
      </c>
      <c r="K52" s="21">
        <v>0.16500000000000001</v>
      </c>
      <c r="L52" s="34">
        <v>0.16500000000000001</v>
      </c>
      <c r="M52" s="35">
        <v>0.15</v>
      </c>
      <c r="N52" s="39">
        <f t="shared" si="2"/>
        <v>0.16</v>
      </c>
      <c r="O52" s="54"/>
      <c r="P52" s="10">
        <v>31</v>
      </c>
      <c r="Q52" s="11" t="s">
        <v>27</v>
      </c>
      <c r="R52" s="21">
        <v>0.23100000000000001</v>
      </c>
      <c r="S52" s="34">
        <v>0.28299999999999997</v>
      </c>
      <c r="T52" s="35">
        <v>0.214</v>
      </c>
      <c r="U52" s="39">
        <f>AVERAGE(R52:T52)</f>
        <v>0.24266666666666667</v>
      </c>
      <c r="V52" s="18"/>
      <c r="W52" s="10">
        <v>31</v>
      </c>
      <c r="X52" s="11" t="s">
        <v>27</v>
      </c>
      <c r="Y52" s="70">
        <v>0.152</v>
      </c>
      <c r="Z52" s="37">
        <v>0.13600000000000001</v>
      </c>
      <c r="AA52" s="38">
        <v>0.13700000000000001</v>
      </c>
      <c r="AB52" s="47">
        <f>AVERAGE(Y52:AA52)</f>
        <v>0.14166666666666669</v>
      </c>
    </row>
    <row r="53" spans="9:28" x14ac:dyDescent="0.35">
      <c r="I53" s="10">
        <v>32</v>
      </c>
      <c r="J53" s="11"/>
      <c r="K53" s="21">
        <v>0.157</v>
      </c>
      <c r="L53" s="34">
        <v>0.16500000000000001</v>
      </c>
      <c r="M53" s="35">
        <v>0.16700000000000001</v>
      </c>
      <c r="N53" s="39">
        <f t="shared" si="2"/>
        <v>0.16300000000000001</v>
      </c>
      <c r="O53" s="54"/>
      <c r="P53" s="10">
        <v>32</v>
      </c>
      <c r="Q53" s="11"/>
      <c r="R53" s="21">
        <v>0.20100000000000001</v>
      </c>
      <c r="S53" s="34">
        <v>0.22800000000000001</v>
      </c>
      <c r="T53" s="35">
        <v>0.23100000000000001</v>
      </c>
      <c r="U53" s="39">
        <f>AVERAGE(R53:T53)</f>
        <v>0.22</v>
      </c>
      <c r="V53" s="18"/>
      <c r="W53" s="10">
        <v>32</v>
      </c>
      <c r="X53" s="11"/>
      <c r="Y53" s="70">
        <v>0.13600000000000001</v>
      </c>
      <c r="Z53" s="37">
        <v>0.14199999999999999</v>
      </c>
      <c r="AA53" s="38">
        <v>0.13</v>
      </c>
      <c r="AB53" s="47">
        <f>AVERAGE(Y53:AA53)</f>
        <v>0.13600000000000001</v>
      </c>
    </row>
    <row r="54" spans="9:28" x14ac:dyDescent="0.35">
      <c r="I54" s="10"/>
      <c r="J54" s="11"/>
      <c r="K54" s="21"/>
      <c r="L54" s="34"/>
      <c r="M54" s="35"/>
      <c r="N54" s="39"/>
      <c r="O54" s="54"/>
      <c r="P54" s="10"/>
      <c r="Q54" s="11"/>
      <c r="R54" s="21"/>
      <c r="S54" s="34"/>
      <c r="T54" s="35"/>
      <c r="U54" s="39"/>
      <c r="V54" s="18"/>
      <c r="W54" s="10"/>
      <c r="X54" s="11"/>
      <c r="Y54" s="70"/>
      <c r="Z54" s="37"/>
      <c r="AA54" s="38"/>
      <c r="AB54" s="39"/>
    </row>
    <row r="55" spans="9:28" x14ac:dyDescent="0.35">
      <c r="I55" s="10">
        <v>33</v>
      </c>
      <c r="J55" s="11" t="s">
        <v>28</v>
      </c>
      <c r="K55" s="21">
        <v>0.13200000000000001</v>
      </c>
      <c r="L55" s="34">
        <v>0.14699999999999999</v>
      </c>
      <c r="M55" s="35">
        <v>0.152</v>
      </c>
      <c r="N55" s="39">
        <f t="shared" si="2"/>
        <v>0.14366666666666669</v>
      </c>
      <c r="O55" s="54"/>
      <c r="P55" s="10">
        <v>33</v>
      </c>
      <c r="Q55" s="11" t="s">
        <v>28</v>
      </c>
      <c r="R55" s="21">
        <v>0.216</v>
      </c>
      <c r="S55" s="34">
        <v>0.20899999999999999</v>
      </c>
      <c r="T55" s="35">
        <v>0.217</v>
      </c>
      <c r="U55" s="39">
        <f>AVERAGE(R55:T55)</f>
        <v>0.214</v>
      </c>
      <c r="V55" s="18"/>
      <c r="W55" s="10">
        <v>33</v>
      </c>
      <c r="X55" s="11" t="s">
        <v>28</v>
      </c>
      <c r="Y55" s="70">
        <v>0.15</v>
      </c>
      <c r="Z55" s="37">
        <v>0.157</v>
      </c>
      <c r="AA55" s="38">
        <v>0.15</v>
      </c>
      <c r="AB55" s="47">
        <f>AVERAGE(Y55:AA55)</f>
        <v>0.15233333333333332</v>
      </c>
    </row>
    <row r="56" spans="9:28" x14ac:dyDescent="0.35">
      <c r="I56" s="10">
        <v>34</v>
      </c>
      <c r="J56" s="11"/>
      <c r="K56" s="55">
        <v>0.14399999999999999</v>
      </c>
      <c r="L56" s="56">
        <v>0.14299999999999999</v>
      </c>
      <c r="M56" s="57">
        <v>0.13500000000000001</v>
      </c>
      <c r="N56" s="83">
        <v>0.14066666666666666</v>
      </c>
      <c r="O56" s="54"/>
      <c r="P56" s="10">
        <v>34</v>
      </c>
      <c r="Q56" s="11"/>
      <c r="R56" s="55">
        <v>0.20100000000000001</v>
      </c>
      <c r="S56" s="56">
        <v>0.22800000000000001</v>
      </c>
      <c r="T56" s="57">
        <v>0.23100000000000001</v>
      </c>
      <c r="U56" s="83">
        <f>AVERAGE(R56:T56)</f>
        <v>0.22</v>
      </c>
      <c r="V56" s="18"/>
      <c r="W56" s="10">
        <v>34</v>
      </c>
      <c r="X56" s="11"/>
      <c r="Y56" s="73">
        <v>0.14000000000000001</v>
      </c>
      <c r="Z56" s="58">
        <v>0.152</v>
      </c>
      <c r="AA56" s="59">
        <v>0.14799999999999999</v>
      </c>
      <c r="AB56" s="47">
        <f>AVERAGE(Y56:AA56)</f>
        <v>0.1466666666666667</v>
      </c>
    </row>
    <row r="57" spans="9:28" ht="15" thickBot="1" x14ac:dyDescent="0.4">
      <c r="I57" s="9"/>
      <c r="J57" s="22"/>
      <c r="K57" s="40"/>
      <c r="L57" s="41"/>
      <c r="M57" s="42"/>
      <c r="N57" s="46"/>
      <c r="O57" s="54"/>
      <c r="P57" s="9"/>
      <c r="Q57" s="22"/>
      <c r="R57" s="40"/>
      <c r="S57" s="41"/>
      <c r="T57" s="42"/>
      <c r="U57" s="46"/>
      <c r="V57" s="18"/>
      <c r="W57" s="9"/>
      <c r="X57" s="22"/>
      <c r="Y57" s="72"/>
      <c r="Z57" s="44"/>
      <c r="AA57" s="45"/>
      <c r="AB57" s="46"/>
    </row>
    <row r="58" spans="9:28" x14ac:dyDescent="0.35">
      <c r="I58" s="10">
        <v>35</v>
      </c>
      <c r="J58" s="11" t="s">
        <v>29</v>
      </c>
      <c r="K58" s="48">
        <v>0.377</v>
      </c>
      <c r="L58" s="49">
        <v>0.375</v>
      </c>
      <c r="M58" s="50">
        <v>0.40100000000000002</v>
      </c>
      <c r="N58" s="53">
        <f>AVERAGE(K58:M58)</f>
        <v>0.38433333333333336</v>
      </c>
      <c r="O58" s="54"/>
      <c r="P58" s="10">
        <v>35</v>
      </c>
      <c r="Q58" s="11" t="s">
        <v>29</v>
      </c>
      <c r="R58" s="48">
        <v>0.433</v>
      </c>
      <c r="S58" s="49">
        <v>0.439</v>
      </c>
      <c r="T58" s="50">
        <v>0.41</v>
      </c>
      <c r="U58" s="53">
        <f>AVERAGE(R58:T58)</f>
        <v>0.42733333333333334</v>
      </c>
      <c r="V58" s="18"/>
      <c r="W58" s="10">
        <v>35</v>
      </c>
      <c r="X58" s="11" t="s">
        <v>29</v>
      </c>
      <c r="Y58" s="70">
        <v>0.22800000000000001</v>
      </c>
      <c r="Z58" s="51">
        <v>0.219</v>
      </c>
      <c r="AA58" s="52">
        <v>0.224</v>
      </c>
      <c r="AB58" s="33">
        <f>AVERAGE(Y58:AA58)</f>
        <v>0.22366666666666668</v>
      </c>
    </row>
    <row r="59" spans="9:28" x14ac:dyDescent="0.35">
      <c r="I59" s="10">
        <v>36</v>
      </c>
      <c r="J59" s="11"/>
      <c r="K59" s="21">
        <v>0.38600000000000001</v>
      </c>
      <c r="L59" s="34">
        <v>0.35799999999999998</v>
      </c>
      <c r="M59" s="35">
        <v>0.40600000000000003</v>
      </c>
      <c r="N59" s="33">
        <f>AVERAGE(K59:M59)</f>
        <v>0.3833333333333333</v>
      </c>
      <c r="O59" s="54"/>
      <c r="P59" s="10">
        <v>36</v>
      </c>
      <c r="Q59" s="11"/>
      <c r="R59" s="21">
        <v>0.44700000000000001</v>
      </c>
      <c r="S59" s="34">
        <v>0.47099999999999997</v>
      </c>
      <c r="T59" s="35">
        <v>0.436</v>
      </c>
      <c r="U59" s="33">
        <f>AVERAGE(R59:T59)</f>
        <v>0.45133333333333331</v>
      </c>
      <c r="V59" s="18"/>
      <c r="W59" s="10">
        <v>36</v>
      </c>
      <c r="X59" s="11"/>
      <c r="Y59" s="70">
        <v>0.22900000000000001</v>
      </c>
      <c r="Z59" s="37">
        <v>0.22500000000000001</v>
      </c>
      <c r="AA59" s="38">
        <v>0.22700000000000001</v>
      </c>
      <c r="AB59" s="33">
        <f>AVERAGE(Y59:AA59)</f>
        <v>0.22700000000000001</v>
      </c>
    </row>
    <row r="60" spans="9:28" x14ac:dyDescent="0.35">
      <c r="I60" s="10"/>
      <c r="J60" s="11"/>
      <c r="K60" s="55"/>
      <c r="L60" s="56"/>
      <c r="M60" s="57"/>
      <c r="N60" s="33"/>
      <c r="O60" s="54"/>
      <c r="P60" s="10"/>
      <c r="Q60" s="11"/>
      <c r="R60" s="55"/>
      <c r="S60" s="56"/>
      <c r="T60" s="57"/>
      <c r="U60" s="33"/>
      <c r="V60" s="18"/>
      <c r="W60" s="10"/>
      <c r="X60" s="11"/>
      <c r="Y60" s="73"/>
      <c r="Z60" s="58"/>
      <c r="AA60" s="59"/>
      <c r="AB60" s="33"/>
    </row>
    <row r="61" spans="9:28" x14ac:dyDescent="0.35">
      <c r="I61" s="10">
        <v>37</v>
      </c>
      <c r="J61" s="11" t="s">
        <v>30</v>
      </c>
      <c r="K61" s="55">
        <v>0.438</v>
      </c>
      <c r="L61" s="56">
        <v>0.44700000000000001</v>
      </c>
      <c r="M61" s="57">
        <v>0.47699999999999998</v>
      </c>
      <c r="N61" s="39">
        <f>AVERAGE(K61:M61)</f>
        <v>0.45400000000000001</v>
      </c>
      <c r="O61" s="54"/>
      <c r="P61" s="10">
        <v>37</v>
      </c>
      <c r="Q61" s="11" t="s">
        <v>30</v>
      </c>
      <c r="R61" s="55">
        <v>0.45700000000000002</v>
      </c>
      <c r="S61" s="56">
        <v>0.44700000000000001</v>
      </c>
      <c r="T61" s="57">
        <v>0.41</v>
      </c>
      <c r="U61" s="39">
        <f>AVERAGE(R61:T61)</f>
        <v>0.438</v>
      </c>
      <c r="V61" s="18"/>
      <c r="W61" s="10">
        <v>37</v>
      </c>
      <c r="X61" s="11" t="s">
        <v>30</v>
      </c>
      <c r="Y61" s="73">
        <v>0.24</v>
      </c>
      <c r="Z61" s="58">
        <v>0.248</v>
      </c>
      <c r="AA61" s="59">
        <v>0.24</v>
      </c>
      <c r="AB61" s="33">
        <f>AVERAGE(Y61:AA61)</f>
        <v>0.24266666666666667</v>
      </c>
    </row>
    <row r="62" spans="9:28" x14ac:dyDescent="0.35">
      <c r="I62" s="10">
        <v>38</v>
      </c>
      <c r="J62" s="11"/>
      <c r="K62" s="21">
        <v>0.442</v>
      </c>
      <c r="L62" s="34">
        <v>0.437</v>
      </c>
      <c r="M62" s="35">
        <v>0.45700000000000002</v>
      </c>
      <c r="N62" s="39">
        <f>AVERAGE(K62:M62)</f>
        <v>0.44533333333333336</v>
      </c>
      <c r="O62" s="54"/>
      <c r="P62" s="10">
        <v>38</v>
      </c>
      <c r="Q62" s="11"/>
      <c r="R62" s="21">
        <v>0.434</v>
      </c>
      <c r="S62" s="34">
        <v>0.496</v>
      </c>
      <c r="T62" s="35">
        <v>0.47799999999999998</v>
      </c>
      <c r="U62" s="39">
        <f>AVERAGE(R62:T62)</f>
        <v>0.46933333333333332</v>
      </c>
      <c r="V62" s="18"/>
      <c r="W62" s="10">
        <v>38</v>
      </c>
      <c r="X62" s="11"/>
      <c r="Y62" s="36">
        <v>0.24299999999999999</v>
      </c>
      <c r="Z62" s="37">
        <v>0.23699999999999999</v>
      </c>
      <c r="AA62" s="38">
        <v>0.22500000000000001</v>
      </c>
      <c r="AB62" s="33">
        <f>AVERAGE(Y62:AA62)</f>
        <v>0.23499999999999999</v>
      </c>
    </row>
    <row r="63" spans="9:28" x14ac:dyDescent="0.35">
      <c r="I63" s="10"/>
      <c r="J63" s="11"/>
      <c r="K63" s="21"/>
      <c r="L63" s="34"/>
      <c r="M63" s="35"/>
      <c r="N63" s="39"/>
      <c r="O63" s="54"/>
      <c r="P63" s="10"/>
      <c r="Q63" s="11"/>
      <c r="R63" s="21"/>
      <c r="S63" s="34"/>
      <c r="T63" s="35"/>
      <c r="U63" s="39"/>
      <c r="V63" s="18"/>
      <c r="W63" s="10"/>
      <c r="X63" s="11"/>
      <c r="Y63" s="36"/>
      <c r="Z63" s="37"/>
      <c r="AA63" s="38"/>
      <c r="AB63" s="39"/>
    </row>
    <row r="64" spans="9:28" x14ac:dyDescent="0.35">
      <c r="I64" s="10">
        <v>39</v>
      </c>
      <c r="J64" s="11" t="s">
        <v>31</v>
      </c>
      <c r="K64" s="21">
        <v>0.46100000000000002</v>
      </c>
      <c r="L64" s="34">
        <v>0.48599999999999999</v>
      </c>
      <c r="M64" s="35">
        <v>0.46700000000000003</v>
      </c>
      <c r="N64" s="39">
        <f>AVERAGE(K64:M64)</f>
        <v>0.47133333333333338</v>
      </c>
      <c r="O64" s="54"/>
      <c r="P64" s="10">
        <v>39</v>
      </c>
      <c r="Q64" s="11" t="s">
        <v>31</v>
      </c>
      <c r="R64" s="21">
        <v>0.47099999999999997</v>
      </c>
      <c r="S64" s="34">
        <v>0.438</v>
      </c>
      <c r="T64" s="35">
        <v>0.442</v>
      </c>
      <c r="U64" s="39">
        <f>AVERAGE(R64:T64)</f>
        <v>0.45033333333333331</v>
      </c>
      <c r="V64" s="18"/>
      <c r="W64" s="10">
        <v>39</v>
      </c>
      <c r="X64" s="11" t="s">
        <v>31</v>
      </c>
      <c r="Y64" s="36">
        <v>0.223</v>
      </c>
      <c r="Z64" s="34">
        <v>0.224</v>
      </c>
      <c r="AA64" s="35">
        <v>0.24299999999999999</v>
      </c>
      <c r="AB64" s="33">
        <f>AVERAGE(Y64:AA64)</f>
        <v>0.22999999999999998</v>
      </c>
    </row>
    <row r="65" spans="8:28" x14ac:dyDescent="0.35">
      <c r="I65" s="10">
        <v>40</v>
      </c>
      <c r="J65" s="11"/>
      <c r="K65" s="21">
        <v>0.47099999999999997</v>
      </c>
      <c r="L65" s="34">
        <v>0.48099999999999998</v>
      </c>
      <c r="M65" s="35">
        <v>0.48699999999999999</v>
      </c>
      <c r="N65" s="39">
        <f>AVERAGE(K65:M65)</f>
        <v>0.47966666666666669</v>
      </c>
      <c r="O65" s="54"/>
      <c r="P65" s="10">
        <v>40</v>
      </c>
      <c r="Q65" s="11"/>
      <c r="R65" s="21">
        <v>0.41599999999999998</v>
      </c>
      <c r="S65" s="34">
        <v>0.42899999999999999</v>
      </c>
      <c r="T65" s="35">
        <v>0.436</v>
      </c>
      <c r="U65" s="39">
        <f>AVERAGE(R65:T65)</f>
        <v>0.42699999999999999</v>
      </c>
      <c r="V65" s="18"/>
      <c r="W65" s="10">
        <v>40</v>
      </c>
      <c r="X65" s="11"/>
      <c r="Y65" s="36">
        <v>0.253</v>
      </c>
      <c r="Z65" s="34">
        <v>0.23400000000000001</v>
      </c>
      <c r="AA65" s="35">
        <v>0.22900000000000001</v>
      </c>
      <c r="AB65" s="33">
        <f>AVERAGE(Y65:AA65)</f>
        <v>0.23866666666666667</v>
      </c>
    </row>
    <row r="66" spans="8:28" x14ac:dyDescent="0.35">
      <c r="I66" s="10"/>
      <c r="J66" s="11"/>
      <c r="K66" s="48"/>
      <c r="L66" s="49"/>
      <c r="M66" s="50"/>
      <c r="N66" s="39"/>
      <c r="O66" s="54"/>
      <c r="P66" s="10"/>
      <c r="Q66" s="11"/>
      <c r="R66" s="48"/>
      <c r="S66" s="49"/>
      <c r="T66" s="50"/>
      <c r="U66" s="39"/>
      <c r="V66" s="18"/>
      <c r="W66" s="10"/>
      <c r="X66" s="11"/>
      <c r="Y66" s="70"/>
      <c r="Z66" s="49"/>
      <c r="AA66" s="50"/>
      <c r="AB66" s="39"/>
    </row>
    <row r="67" spans="8:28" x14ac:dyDescent="0.35">
      <c r="H67" t="s">
        <v>3</v>
      </c>
      <c r="I67" s="10">
        <v>41</v>
      </c>
      <c r="J67" s="11" t="s">
        <v>32</v>
      </c>
      <c r="K67" s="48">
        <v>0.377</v>
      </c>
      <c r="L67" s="49">
        <v>0.38800000000000001</v>
      </c>
      <c r="M67" s="50">
        <v>0.34899999999999998</v>
      </c>
      <c r="N67" s="39">
        <f>AVERAGE(K67:M67)</f>
        <v>0.37133333333333329</v>
      </c>
      <c r="O67" s="54"/>
      <c r="P67" s="10">
        <v>41</v>
      </c>
      <c r="Q67" s="11" t="s">
        <v>32</v>
      </c>
      <c r="R67" s="48">
        <v>0.39900000000000002</v>
      </c>
      <c r="S67" s="49">
        <v>0.41099999999999998</v>
      </c>
      <c r="T67" s="50">
        <v>0.45700000000000002</v>
      </c>
      <c r="U67" s="39">
        <f>AVERAGE(R67:T67)</f>
        <v>0.42233333333333339</v>
      </c>
      <c r="V67" s="18"/>
      <c r="W67" s="10">
        <v>41</v>
      </c>
      <c r="X67" s="11" t="s">
        <v>32</v>
      </c>
      <c r="Y67" s="70">
        <v>0.22900000000000001</v>
      </c>
      <c r="Z67" s="49">
        <v>0.223</v>
      </c>
      <c r="AA67" s="50">
        <v>0.23400000000000001</v>
      </c>
      <c r="AB67" s="33">
        <f>AVERAGE(Y67:AA67)</f>
        <v>0.22866666666666668</v>
      </c>
    </row>
    <row r="68" spans="8:28" x14ac:dyDescent="0.35">
      <c r="I68" s="10">
        <v>42</v>
      </c>
      <c r="J68" s="11"/>
      <c r="K68" s="21">
        <v>0.375</v>
      </c>
      <c r="L68" s="34">
        <v>0.39700000000000002</v>
      </c>
      <c r="M68" s="35">
        <v>0.376</v>
      </c>
      <c r="N68" s="39">
        <f>AVERAGE(K68:M68)</f>
        <v>0.38266666666666671</v>
      </c>
      <c r="O68" s="54"/>
      <c r="P68" s="10">
        <v>42</v>
      </c>
      <c r="Q68" s="11"/>
      <c r="R68" s="21">
        <v>0.41799999999999998</v>
      </c>
      <c r="S68" s="34">
        <v>0.44900000000000001</v>
      </c>
      <c r="T68" s="35">
        <v>0.47399999999999998</v>
      </c>
      <c r="U68" s="39">
        <f>AVERAGE(R68:T68)</f>
        <v>0.44700000000000001</v>
      </c>
      <c r="V68" s="18"/>
      <c r="W68" s="10">
        <v>42</v>
      </c>
      <c r="X68" s="11"/>
      <c r="Y68" s="70">
        <v>0.23499999999999999</v>
      </c>
      <c r="Z68" s="34">
        <v>0.246</v>
      </c>
      <c r="AA68" s="35">
        <v>0.22900000000000001</v>
      </c>
      <c r="AB68" s="33">
        <f>AVERAGE(Y68:AA68)</f>
        <v>0.23666666666666666</v>
      </c>
    </row>
    <row r="69" spans="8:28" x14ac:dyDescent="0.35">
      <c r="I69" s="10"/>
      <c r="J69" s="11"/>
      <c r="K69" s="21"/>
      <c r="L69" s="34"/>
      <c r="M69" s="35"/>
      <c r="N69" s="39"/>
      <c r="O69" s="54"/>
      <c r="P69" s="10"/>
      <c r="Q69" s="11"/>
      <c r="R69" s="21"/>
      <c r="S69" s="34"/>
      <c r="T69" s="35"/>
      <c r="U69" s="39"/>
      <c r="V69" s="18"/>
      <c r="W69" s="10"/>
      <c r="X69" s="11"/>
      <c r="Y69" s="70"/>
      <c r="Z69" s="34"/>
      <c r="AA69" s="35"/>
      <c r="AB69" s="39"/>
    </row>
    <row r="70" spans="8:28" x14ac:dyDescent="0.35">
      <c r="I70" s="10">
        <v>43</v>
      </c>
      <c r="J70" s="11" t="s">
        <v>33</v>
      </c>
      <c r="K70" s="21">
        <v>0.39400000000000002</v>
      </c>
      <c r="L70" s="34">
        <v>0.38500000000000001</v>
      </c>
      <c r="M70" s="35">
        <v>0.39600000000000002</v>
      </c>
      <c r="N70" s="39">
        <f>AVERAGE(K70:M70)</f>
        <v>0.39166666666666666</v>
      </c>
      <c r="O70" s="54"/>
      <c r="P70" s="10">
        <v>43</v>
      </c>
      <c r="Q70" s="11" t="s">
        <v>33</v>
      </c>
      <c r="R70" s="21">
        <v>0.438</v>
      </c>
      <c r="S70" s="34">
        <v>0.47</v>
      </c>
      <c r="T70" s="35">
        <v>0.48399999999999999</v>
      </c>
      <c r="U70" s="39">
        <f>AVERAGE(R70:T70)</f>
        <v>0.46399999999999997</v>
      </c>
      <c r="V70" s="18"/>
      <c r="W70" s="10">
        <v>43</v>
      </c>
      <c r="X70" s="11" t="s">
        <v>33</v>
      </c>
      <c r="Y70" s="70">
        <v>0.23799999999999999</v>
      </c>
      <c r="Z70" s="34">
        <v>0.245</v>
      </c>
      <c r="AA70" s="35">
        <v>0.23300000000000001</v>
      </c>
      <c r="AB70" s="33">
        <f>AVERAGE(Y70:AA70)</f>
        <v>0.23866666666666667</v>
      </c>
    </row>
    <row r="71" spans="8:28" x14ac:dyDescent="0.35">
      <c r="I71" s="10">
        <v>44</v>
      </c>
      <c r="J71" s="11"/>
      <c r="K71" s="21">
        <v>0.39100000000000001</v>
      </c>
      <c r="L71" s="34">
        <v>0.379</v>
      </c>
      <c r="M71" s="35">
        <v>0.38400000000000001</v>
      </c>
      <c r="N71" s="39">
        <f>AVERAGE(K71:M71)</f>
        <v>0.38466666666666666</v>
      </c>
      <c r="O71" s="54"/>
      <c r="P71" s="10">
        <v>44</v>
      </c>
      <c r="Q71" s="11"/>
      <c r="R71" s="21">
        <v>0.45100000000000001</v>
      </c>
      <c r="S71" s="34">
        <v>0.44600000000000001</v>
      </c>
      <c r="T71" s="35">
        <v>0.44</v>
      </c>
      <c r="U71" s="39">
        <f>AVERAGE(R71:T71)</f>
        <v>0.44566666666666666</v>
      </c>
      <c r="V71" s="18"/>
      <c r="W71" s="10">
        <v>44</v>
      </c>
      <c r="X71" s="11"/>
      <c r="Y71" s="70">
        <v>0.255</v>
      </c>
      <c r="Z71" s="34">
        <v>0.26400000000000001</v>
      </c>
      <c r="AA71" s="35">
        <v>0.247</v>
      </c>
      <c r="AB71" s="33">
        <f>AVERAGE(Y71:AA71)</f>
        <v>0.25533333333333336</v>
      </c>
    </row>
    <row r="72" spans="8:28" x14ac:dyDescent="0.35">
      <c r="I72" s="10"/>
      <c r="J72" s="11"/>
      <c r="K72" s="21"/>
      <c r="L72" s="34"/>
      <c r="M72" s="35"/>
      <c r="N72" s="39"/>
      <c r="O72" s="54"/>
      <c r="P72" s="10"/>
      <c r="Q72" s="11"/>
      <c r="R72" s="21"/>
      <c r="S72" s="34"/>
      <c r="T72" s="35"/>
      <c r="U72" s="39"/>
      <c r="V72" s="18"/>
      <c r="W72" s="10"/>
      <c r="X72" s="11"/>
      <c r="Y72" s="70"/>
      <c r="Z72" s="34"/>
      <c r="AA72" s="35"/>
      <c r="AB72" s="39"/>
    </row>
    <row r="73" spans="8:28" x14ac:dyDescent="0.35">
      <c r="I73" s="10">
        <v>45</v>
      </c>
      <c r="J73" s="11" t="s">
        <v>34</v>
      </c>
      <c r="K73" s="21">
        <v>0.40699999999999997</v>
      </c>
      <c r="L73" s="34">
        <v>0.40100000000000002</v>
      </c>
      <c r="M73" s="35">
        <v>0.40899999999999997</v>
      </c>
      <c r="N73" s="39">
        <f>AVERAGE(K73:M73)</f>
        <v>0.40566666666666668</v>
      </c>
      <c r="O73" s="54"/>
      <c r="P73" s="10">
        <v>45</v>
      </c>
      <c r="Q73" s="11" t="s">
        <v>34</v>
      </c>
      <c r="R73" s="21">
        <v>0.41799999999999998</v>
      </c>
      <c r="S73" s="34">
        <v>0.42</v>
      </c>
      <c r="T73" s="35">
        <v>0.42399999999999999</v>
      </c>
      <c r="U73" s="39">
        <f>AVERAGE(R73:T73)</f>
        <v>0.42066666666666669</v>
      </c>
      <c r="V73" s="18"/>
      <c r="W73" s="10">
        <v>45</v>
      </c>
      <c r="X73" s="11" t="s">
        <v>34</v>
      </c>
      <c r="Y73" s="70">
        <v>0.20499999999999999</v>
      </c>
      <c r="Z73" s="34">
        <v>0.20599999999999999</v>
      </c>
      <c r="AA73" s="35">
        <v>0.20499999999999999</v>
      </c>
      <c r="AB73" s="33">
        <f>AVERAGE(Y73:AA73)</f>
        <v>0.20533333333333334</v>
      </c>
    </row>
    <row r="74" spans="8:28" x14ac:dyDescent="0.35">
      <c r="I74" s="10">
        <v>46</v>
      </c>
      <c r="J74" s="11"/>
      <c r="K74" s="21">
        <v>0.37</v>
      </c>
      <c r="L74" s="34">
        <v>0.40500000000000003</v>
      </c>
      <c r="M74" s="35">
        <v>0.39700000000000002</v>
      </c>
      <c r="N74" s="39">
        <f>AVERAGE(K74:M74)</f>
        <v>0.39066666666666672</v>
      </c>
      <c r="O74" s="54"/>
      <c r="P74" s="10">
        <v>46</v>
      </c>
      <c r="Q74" s="11"/>
      <c r="R74" s="21">
        <v>0.41499999999999998</v>
      </c>
      <c r="S74" s="34">
        <v>0.42699999999999999</v>
      </c>
      <c r="T74" s="35">
        <v>0.42599999999999999</v>
      </c>
      <c r="U74" s="39">
        <f>AVERAGE(R74:T74)</f>
        <v>0.42266666666666669</v>
      </c>
      <c r="V74" s="18"/>
      <c r="W74" s="10">
        <v>46</v>
      </c>
      <c r="X74" s="11"/>
      <c r="Y74" s="70">
        <v>0.20599999999999999</v>
      </c>
      <c r="Z74" s="34">
        <v>0.20100000000000001</v>
      </c>
      <c r="AA74" s="35">
        <v>0.20200000000000001</v>
      </c>
      <c r="AB74" s="33">
        <f>AVERAGE(Y74:AA74)</f>
        <v>0.20299999999999999</v>
      </c>
    </row>
    <row r="75" spans="8:28" x14ac:dyDescent="0.35">
      <c r="I75" s="10"/>
      <c r="J75" s="11"/>
      <c r="K75" s="21"/>
      <c r="L75" s="34"/>
      <c r="M75" s="35"/>
      <c r="N75" s="39"/>
      <c r="O75" s="54"/>
      <c r="P75" s="10"/>
      <c r="Q75" s="11"/>
      <c r="R75" s="21"/>
      <c r="S75" s="34"/>
      <c r="T75" s="35"/>
      <c r="U75" s="39"/>
      <c r="V75" s="18"/>
      <c r="W75" s="10"/>
      <c r="X75" s="11"/>
      <c r="Y75" s="70"/>
      <c r="Z75" s="34"/>
      <c r="AA75" s="35"/>
      <c r="AB75" s="39"/>
    </row>
    <row r="76" spans="8:28" x14ac:dyDescent="0.35">
      <c r="I76" s="10">
        <v>47</v>
      </c>
      <c r="J76" s="11" t="s">
        <v>35</v>
      </c>
      <c r="K76" s="21">
        <v>0.40400000000000003</v>
      </c>
      <c r="L76" s="34">
        <v>0.40899999999999997</v>
      </c>
      <c r="M76" s="35">
        <v>0.39600000000000002</v>
      </c>
      <c r="N76" s="39">
        <f>AVERAGE(K76:M76)</f>
        <v>0.40300000000000002</v>
      </c>
      <c r="O76" s="54"/>
      <c r="P76" s="10">
        <v>47</v>
      </c>
      <c r="Q76" s="11" t="s">
        <v>35</v>
      </c>
      <c r="R76" s="21">
        <v>0.42799999999999999</v>
      </c>
      <c r="S76" s="34">
        <v>0.41499999999999998</v>
      </c>
      <c r="T76" s="35">
        <v>0.41699999999999998</v>
      </c>
      <c r="U76" s="39">
        <f>AVERAGE(R76:T76)</f>
        <v>0.42</v>
      </c>
      <c r="V76" s="18"/>
      <c r="W76" s="10">
        <v>47</v>
      </c>
      <c r="X76" s="11" t="s">
        <v>35</v>
      </c>
      <c r="Y76" s="70">
        <v>0.20399999999999999</v>
      </c>
      <c r="Z76" s="34">
        <v>0.20399999999999999</v>
      </c>
      <c r="AA76" s="35">
        <v>0.20799999999999999</v>
      </c>
      <c r="AB76" s="33">
        <f>AVERAGE(Y76:AA76)</f>
        <v>0.20533333333333334</v>
      </c>
    </row>
    <row r="77" spans="8:28" x14ac:dyDescent="0.35">
      <c r="I77" s="10">
        <v>48</v>
      </c>
      <c r="J77" s="11"/>
      <c r="K77" s="55">
        <v>0.44900000000000001</v>
      </c>
      <c r="L77" s="56">
        <v>0.372</v>
      </c>
      <c r="M77" s="57">
        <v>0.40200000000000002</v>
      </c>
      <c r="N77" s="39">
        <f>AVERAGE(K77:M77)</f>
        <v>0.40766666666666662</v>
      </c>
      <c r="O77" s="54"/>
      <c r="P77" s="10">
        <v>48</v>
      </c>
      <c r="Q77" s="11"/>
      <c r="R77" s="55">
        <v>0.42399999999999999</v>
      </c>
      <c r="S77" s="56">
        <v>0.434</v>
      </c>
      <c r="T77" s="57">
        <v>0.40799999999999997</v>
      </c>
      <c r="U77" s="83">
        <f>AVERAGE(R77:T77)</f>
        <v>0.42199999999999999</v>
      </c>
      <c r="V77" s="18"/>
      <c r="W77" s="10">
        <v>48</v>
      </c>
      <c r="X77" s="11"/>
      <c r="Y77" s="73">
        <v>0.20100000000000001</v>
      </c>
      <c r="Z77" s="56">
        <v>0.20699999999999999</v>
      </c>
      <c r="AA77" s="57">
        <v>0.20499999999999999</v>
      </c>
      <c r="AB77" s="33">
        <f>AVERAGE(Y77:AA77)</f>
        <v>0.20433333333333334</v>
      </c>
    </row>
    <row r="78" spans="8:28" ht="15" thickBot="1" x14ac:dyDescent="0.4">
      <c r="I78" s="9"/>
      <c r="J78" s="22"/>
      <c r="K78" s="40"/>
      <c r="L78" s="41"/>
      <c r="M78" s="42"/>
      <c r="N78" s="46"/>
      <c r="O78" s="54"/>
      <c r="P78" s="9"/>
      <c r="Q78" s="22"/>
      <c r="R78" s="40"/>
      <c r="S78" s="41"/>
      <c r="T78" s="42"/>
      <c r="U78" s="46"/>
      <c r="V78" s="18"/>
      <c r="W78" s="9"/>
      <c r="X78" s="22"/>
      <c r="Y78" s="72"/>
      <c r="Z78" s="41"/>
      <c r="AA78" s="42"/>
      <c r="AB78" s="46"/>
    </row>
    <row r="79" spans="8:28" x14ac:dyDescent="0.35">
      <c r="W79" t="s">
        <v>58</v>
      </c>
      <c r="Y79" s="16" t="s">
        <v>3</v>
      </c>
    </row>
    <row r="80" spans="8:28" x14ac:dyDescent="0.35">
      <c r="W80" s="10">
        <v>3</v>
      </c>
      <c r="X80" s="11" t="s">
        <v>12</v>
      </c>
      <c r="Y80" s="36">
        <v>0.308</v>
      </c>
      <c r="Z80" s="37">
        <v>0.32400000000000001</v>
      </c>
      <c r="AA80" s="38">
        <v>0.318</v>
      </c>
      <c r="AB80" s="33">
        <f>AVERAGE(Y80:AA80)-0.026</f>
        <v>0.29066666666666663</v>
      </c>
    </row>
    <row r="81" spans="23:28" x14ac:dyDescent="0.35">
      <c r="W81" s="10">
        <v>4</v>
      </c>
      <c r="X81" s="11"/>
      <c r="Y81" s="36">
        <v>0.32600000000000001</v>
      </c>
      <c r="Z81" s="37">
        <v>0.34100000000000003</v>
      </c>
      <c r="AA81" s="38">
        <v>0.309</v>
      </c>
      <c r="AB81" s="33">
        <f>AVERAGE(Y81:AA81)-0.026</f>
        <v>0.29933333333333328</v>
      </c>
    </row>
    <row r="82" spans="23:28" x14ac:dyDescent="0.35">
      <c r="W82" s="10"/>
      <c r="X82" s="11"/>
      <c r="Y82" s="36"/>
      <c r="Z82" s="37"/>
      <c r="AA82" s="38"/>
      <c r="AB82" s="33"/>
    </row>
    <row r="83" spans="23:28" x14ac:dyDescent="0.35">
      <c r="W83" s="10">
        <v>5</v>
      </c>
      <c r="X83" s="11" t="s">
        <v>13</v>
      </c>
      <c r="Y83" s="36">
        <v>0.16500000000000001</v>
      </c>
      <c r="Z83" s="37">
        <v>0.16</v>
      </c>
      <c r="AA83" s="38">
        <v>0.158</v>
      </c>
      <c r="AB83" s="33">
        <f>AVERAGE(Y83:AA83)-0.026</f>
        <v>0.13500000000000001</v>
      </c>
    </row>
    <row r="84" spans="23:28" x14ac:dyDescent="0.35">
      <c r="W84" s="10">
        <v>6</v>
      </c>
      <c r="X84" s="11"/>
      <c r="Y84" s="36">
        <v>0.17299999999999999</v>
      </c>
      <c r="Z84" s="37">
        <v>0.151</v>
      </c>
      <c r="AA84" s="38">
        <v>0.16</v>
      </c>
      <c r="AB84" s="33">
        <f>AVERAGE(Y84:AA84)-0.026</f>
        <v>0.13533333333333333</v>
      </c>
    </row>
    <row r="85" spans="23:28" x14ac:dyDescent="0.35">
      <c r="W85" s="10"/>
      <c r="X85" s="11"/>
      <c r="Y85" s="36"/>
      <c r="Z85" s="37"/>
      <c r="AA85" s="38"/>
      <c r="AB85" s="33"/>
    </row>
    <row r="86" spans="23:28" x14ac:dyDescent="0.35">
      <c r="W86" s="10">
        <v>7</v>
      </c>
      <c r="X86" s="11" t="s">
        <v>14</v>
      </c>
      <c r="Y86" s="36">
        <v>8.1000000000000003E-2</v>
      </c>
      <c r="Z86" s="37">
        <v>0.09</v>
      </c>
      <c r="AA86" s="38">
        <v>8.8999999999999996E-2</v>
      </c>
      <c r="AB86" s="33">
        <f>AVERAGE(Y86:AA86)-0.026</f>
        <v>6.0666666666666674E-2</v>
      </c>
    </row>
    <row r="87" spans="23:28" x14ac:dyDescent="0.35">
      <c r="W87" s="10">
        <v>8</v>
      </c>
      <c r="X87" s="11"/>
      <c r="Y87" s="71">
        <v>8.2000000000000003E-2</v>
      </c>
      <c r="Z87" s="58">
        <v>7.5999999999999998E-2</v>
      </c>
      <c r="AA87" s="59">
        <v>8.5999999999999993E-2</v>
      </c>
      <c r="AB87" s="33">
        <f>AVERAGE(Y87:AA87)-0.026</f>
        <v>5.5333333333333332E-2</v>
      </c>
    </row>
    <row r="88" spans="23:28" ht="15" thickBot="1" x14ac:dyDescent="0.4">
      <c r="W88" s="9"/>
      <c r="X88" s="22"/>
      <c r="Y88" s="43"/>
      <c r="Z88" s="44"/>
      <c r="AA88" s="45"/>
      <c r="AB88" s="43"/>
    </row>
  </sheetData>
  <pageMargins left="0.39370078740157483" right="0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C2597-8D7A-4386-A55F-920277A9DF79}">
  <dimension ref="A1:Y87"/>
  <sheetViews>
    <sheetView zoomScale="80" zoomScaleNormal="80" workbookViewId="0">
      <selection activeCell="AB12" sqref="AB12"/>
    </sheetView>
  </sheetViews>
  <sheetFormatPr defaultRowHeight="14.5" x14ac:dyDescent="0.35"/>
  <cols>
    <col min="8" max="8" width="8.7265625" style="15"/>
    <col min="9" max="9" width="5.08984375" customWidth="1"/>
    <col min="10" max="10" width="7.26953125" customWidth="1"/>
    <col min="12" max="13" width="8.7265625" style="12"/>
    <col min="14" max="14" width="10.6328125" style="16" customWidth="1"/>
    <col min="15" max="15" width="4.36328125" style="16" customWidth="1"/>
    <col min="16" max="16" width="6.08984375" style="17" customWidth="1"/>
    <col min="18" max="18" width="8.7265625" style="12"/>
    <col min="20" max="20" width="8.1796875" customWidth="1"/>
    <col min="21" max="21" width="5.08984375" style="16" customWidth="1"/>
    <col min="22" max="22" width="6.08984375" style="17" customWidth="1"/>
    <col min="23" max="23" width="8.1796875" style="12" customWidth="1"/>
    <col min="24" max="25" width="8.7265625" style="12"/>
  </cols>
  <sheetData>
    <row r="1" spans="1:25" x14ac:dyDescent="0.35">
      <c r="A1" t="s">
        <v>6</v>
      </c>
    </row>
    <row r="2" spans="1:25" x14ac:dyDescent="0.35">
      <c r="A2" t="s">
        <v>7</v>
      </c>
      <c r="N2"/>
      <c r="O2"/>
      <c r="P2" s="15"/>
      <c r="U2"/>
      <c r="V2" s="15"/>
    </row>
    <row r="3" spans="1:25" x14ac:dyDescent="0.35">
      <c r="N3" t="s">
        <v>3</v>
      </c>
      <c r="O3"/>
      <c r="P3" s="15"/>
      <c r="U3"/>
      <c r="V3" s="15"/>
    </row>
    <row r="4" spans="1:25" x14ac:dyDescent="0.35">
      <c r="A4" t="s">
        <v>74</v>
      </c>
      <c r="D4" t="s">
        <v>47</v>
      </c>
      <c r="I4" s="20" t="s">
        <v>69</v>
      </c>
      <c r="N4"/>
      <c r="O4" s="20" t="s">
        <v>70</v>
      </c>
      <c r="P4" s="15"/>
      <c r="U4" s="68" t="s">
        <v>4</v>
      </c>
      <c r="V4" s="15"/>
    </row>
    <row r="5" spans="1:25" ht="15" thickBot="1" x14ac:dyDescent="0.4">
      <c r="A5" s="19" t="s">
        <v>0</v>
      </c>
      <c r="E5" t="s">
        <v>1</v>
      </c>
      <c r="K5" t="s">
        <v>54</v>
      </c>
      <c r="Q5" t="s">
        <v>55</v>
      </c>
      <c r="W5" s="12" t="s">
        <v>59</v>
      </c>
    </row>
    <row r="6" spans="1:25" ht="15" thickBot="1" x14ac:dyDescent="0.4">
      <c r="A6" s="12"/>
      <c r="E6" s="12"/>
      <c r="F6" t="s">
        <v>2</v>
      </c>
      <c r="H6" s="11"/>
      <c r="I6" s="4"/>
      <c r="J6" s="8"/>
      <c r="K6" s="5"/>
      <c r="L6" s="91"/>
      <c r="M6" s="13" t="s">
        <v>1</v>
      </c>
      <c r="N6" s="23"/>
      <c r="O6" s="4"/>
      <c r="P6" s="8"/>
      <c r="Q6" s="5"/>
      <c r="R6" s="95"/>
      <c r="S6" s="13" t="s">
        <v>1</v>
      </c>
      <c r="T6" s="17"/>
      <c r="U6" s="4"/>
      <c r="V6" s="8"/>
      <c r="W6" s="14"/>
      <c r="X6" s="91"/>
      <c r="Y6" s="13" t="s">
        <v>1</v>
      </c>
    </row>
    <row r="7" spans="1:25" x14ac:dyDescent="0.35">
      <c r="A7" s="12">
        <v>0.05</v>
      </c>
      <c r="B7">
        <v>7.8E-2</v>
      </c>
      <c r="C7">
        <v>8.6999999999999994E-2</v>
      </c>
      <c r="D7">
        <v>8.7999999999999995E-2</v>
      </c>
      <c r="E7" s="12">
        <f t="shared" ref="E7:E13" si="0">AVERAGE(B7:D7)</f>
        <v>8.433333333333333E-2</v>
      </c>
      <c r="H7" s="11"/>
      <c r="I7" s="24">
        <v>1</v>
      </c>
      <c r="J7" s="25" t="s">
        <v>21</v>
      </c>
      <c r="K7" s="26">
        <v>9.5000000000000001E-2</v>
      </c>
      <c r="L7" s="93">
        <v>8.5000000000000006E-2</v>
      </c>
      <c r="M7" s="33">
        <f>AVERAGE(K7:L7)</f>
        <v>0.09</v>
      </c>
      <c r="N7" s="54" t="s">
        <v>3</v>
      </c>
      <c r="O7" s="24">
        <v>1</v>
      </c>
      <c r="P7" s="25" t="s">
        <v>21</v>
      </c>
      <c r="Q7" s="30">
        <v>0.19</v>
      </c>
      <c r="R7" s="63">
        <v>0.19400000000000001</v>
      </c>
      <c r="S7" s="33">
        <f>AVERAGE(Q7:R7)</f>
        <v>0.192</v>
      </c>
      <c r="T7" s="18"/>
      <c r="U7" s="24">
        <v>1</v>
      </c>
      <c r="V7" s="25" t="s">
        <v>21</v>
      </c>
      <c r="W7" s="69">
        <v>0.27700000000000002</v>
      </c>
      <c r="X7" s="63">
        <v>0.29299999999999998</v>
      </c>
      <c r="Y7" s="33">
        <f>AVERAGE(W7:X7)</f>
        <v>0.28500000000000003</v>
      </c>
    </row>
    <row r="8" spans="1:25" x14ac:dyDescent="0.35">
      <c r="A8" s="12">
        <v>0.1</v>
      </c>
      <c r="B8">
        <v>0.16200000000000001</v>
      </c>
      <c r="C8">
        <v>0.159</v>
      </c>
      <c r="D8">
        <v>0.17</v>
      </c>
      <c r="E8" s="12">
        <f t="shared" si="0"/>
        <v>0.16366666666666665</v>
      </c>
      <c r="F8">
        <f>STDEV(B8:D8)</f>
        <v>5.686240703077332E-3</v>
      </c>
      <c r="H8" s="11"/>
      <c r="I8" s="10">
        <v>2</v>
      </c>
      <c r="J8" s="11"/>
      <c r="K8" s="1">
        <v>8.8999999999999996E-2</v>
      </c>
      <c r="L8" s="94">
        <v>8.8999999999999996E-2</v>
      </c>
      <c r="M8" s="33">
        <f>AVERAGE(K8:L8)</f>
        <v>8.8999999999999996E-2</v>
      </c>
      <c r="N8" s="54"/>
      <c r="O8" s="10">
        <v>2</v>
      </c>
      <c r="P8" s="11"/>
      <c r="Q8" s="21">
        <v>0.193</v>
      </c>
      <c r="R8" s="38">
        <v>0.19500000000000001</v>
      </c>
      <c r="S8" s="33">
        <f>AVERAGE(Q8:R8)</f>
        <v>0.19400000000000001</v>
      </c>
      <c r="T8" s="18"/>
      <c r="U8" s="10">
        <v>2</v>
      </c>
      <c r="V8" s="11"/>
      <c r="W8" s="36">
        <v>0.28699999999999998</v>
      </c>
      <c r="X8" s="38">
        <v>0.29199999999999998</v>
      </c>
      <c r="Y8" s="33">
        <f>AVERAGE(W8:X8)</f>
        <v>0.28949999999999998</v>
      </c>
    </row>
    <row r="9" spans="1:25" x14ac:dyDescent="0.35">
      <c r="A9" s="12">
        <v>0.2</v>
      </c>
      <c r="B9">
        <v>0.28699999999999998</v>
      </c>
      <c r="C9">
        <v>0.27200000000000002</v>
      </c>
      <c r="D9">
        <v>0.28899999999999998</v>
      </c>
      <c r="E9" s="12">
        <f t="shared" si="0"/>
        <v>0.28266666666666662</v>
      </c>
      <c r="F9">
        <f t="shared" ref="F9:F13" si="1">STDEV(B9:D9)</f>
        <v>9.2915732431775467E-3</v>
      </c>
      <c r="G9" t="s">
        <v>3</v>
      </c>
      <c r="H9" s="11"/>
      <c r="I9" s="10"/>
      <c r="J9" s="11"/>
      <c r="K9" s="1"/>
      <c r="L9" s="94"/>
      <c r="M9" s="84">
        <f>AVERAGE(M7:M8)</f>
        <v>8.9499999999999996E-2</v>
      </c>
      <c r="N9" s="54"/>
      <c r="O9" s="10"/>
      <c r="P9" s="11"/>
      <c r="Q9" s="21"/>
      <c r="R9" s="38"/>
      <c r="S9" s="84">
        <f>AVERAGE(S7:S8)</f>
        <v>0.193</v>
      </c>
      <c r="T9" s="18"/>
      <c r="U9" s="10"/>
      <c r="V9" s="11"/>
      <c r="W9" s="36"/>
      <c r="X9" s="38"/>
      <c r="Y9" s="84">
        <f>AVERAGE(Y7:Y8)</f>
        <v>0.28725000000000001</v>
      </c>
    </row>
    <row r="10" spans="1:25" x14ac:dyDescent="0.35">
      <c r="A10" s="12">
        <v>0.3</v>
      </c>
      <c r="B10">
        <v>0.41099999999999998</v>
      </c>
      <c r="C10">
        <v>0.4</v>
      </c>
      <c r="D10">
        <v>0.39300000000000002</v>
      </c>
      <c r="E10" s="12">
        <f t="shared" si="0"/>
        <v>0.40133333333333332</v>
      </c>
      <c r="F10">
        <f t="shared" si="1"/>
        <v>9.0737717258774445E-3</v>
      </c>
      <c r="H10" s="11"/>
      <c r="I10" s="10">
        <v>3</v>
      </c>
      <c r="J10" s="11" t="s">
        <v>12</v>
      </c>
      <c r="K10" s="1">
        <v>0.13500000000000001</v>
      </c>
      <c r="L10" s="94">
        <v>0.14399999999999999</v>
      </c>
      <c r="M10" s="33">
        <f>AVERAGE(K10:L10)</f>
        <v>0.13950000000000001</v>
      </c>
      <c r="N10" s="54"/>
      <c r="O10" s="10">
        <v>3</v>
      </c>
      <c r="P10" s="11" t="s">
        <v>12</v>
      </c>
      <c r="Q10" s="21">
        <v>0.16600000000000001</v>
      </c>
      <c r="R10" s="38">
        <v>0.16600000000000001</v>
      </c>
      <c r="S10" s="33">
        <f>AVERAGE(Q10:R10)</f>
        <v>0.16600000000000001</v>
      </c>
      <c r="T10" s="18"/>
      <c r="U10" s="10">
        <v>3</v>
      </c>
      <c r="V10" s="11" t="s">
        <v>12</v>
      </c>
      <c r="W10" s="36">
        <v>0.35699999999999998</v>
      </c>
      <c r="X10" s="38">
        <v>0.376</v>
      </c>
      <c r="Y10" s="33">
        <f>AVERAGE(W10:X10)</f>
        <v>0.36649999999999999</v>
      </c>
    </row>
    <row r="11" spans="1:25" x14ac:dyDescent="0.35">
      <c r="A11" s="12">
        <v>0.4</v>
      </c>
      <c r="B11">
        <v>0.52600000000000002</v>
      </c>
      <c r="C11">
        <v>0.52</v>
      </c>
      <c r="D11">
        <v>0.51600000000000001</v>
      </c>
      <c r="E11" s="12">
        <f t="shared" si="0"/>
        <v>0.52066666666666672</v>
      </c>
      <c r="F11">
        <f t="shared" si="1"/>
        <v>5.0332229568471705E-3</v>
      </c>
      <c r="H11" s="11"/>
      <c r="I11" s="10">
        <v>4</v>
      </c>
      <c r="J11" s="11"/>
      <c r="K11" s="1">
        <v>0.13500000000000001</v>
      </c>
      <c r="L11" s="94">
        <v>0.13900000000000001</v>
      </c>
      <c r="M11" s="33">
        <f>AVERAGE(K11:L11)</f>
        <v>0.13700000000000001</v>
      </c>
      <c r="N11" s="54"/>
      <c r="O11" s="10">
        <v>4</v>
      </c>
      <c r="P11" s="11"/>
      <c r="Q11" s="21">
        <v>0.17899999999999999</v>
      </c>
      <c r="R11" s="38">
        <v>0.18099999999999999</v>
      </c>
      <c r="S11" s="33">
        <f>AVERAGE(Q11:R11)</f>
        <v>0.18</v>
      </c>
      <c r="T11" s="18"/>
      <c r="U11" s="10">
        <v>4</v>
      </c>
      <c r="V11" s="11"/>
      <c r="W11" s="36">
        <v>0.375</v>
      </c>
      <c r="X11" s="38">
        <v>0.36699999999999999</v>
      </c>
      <c r="Y11" s="33">
        <f>AVERAGE(W11:X11)</f>
        <v>0.371</v>
      </c>
    </row>
    <row r="12" spans="1:25" x14ac:dyDescent="0.35">
      <c r="A12" s="12">
        <v>0.5</v>
      </c>
      <c r="B12">
        <v>0.628</v>
      </c>
      <c r="C12">
        <v>0.64600000000000002</v>
      </c>
      <c r="D12">
        <v>0.64400000000000002</v>
      </c>
      <c r="E12" s="12">
        <f t="shared" si="0"/>
        <v>0.63933333333333342</v>
      </c>
      <c r="F12">
        <f t="shared" si="1"/>
        <v>9.8657657246325036E-3</v>
      </c>
      <c r="H12" s="11"/>
      <c r="I12" s="10"/>
      <c r="J12" s="11"/>
      <c r="K12" s="1"/>
      <c r="L12" s="94"/>
      <c r="M12" s="84">
        <f>AVERAGE(M10:M11)</f>
        <v>0.13825000000000001</v>
      </c>
      <c r="N12" s="54"/>
      <c r="O12" s="10"/>
      <c r="P12" s="11"/>
      <c r="Q12" s="21"/>
      <c r="R12" s="38"/>
      <c r="S12" s="84">
        <f>AVERAGE(S10:S11)</f>
        <v>0.17299999999999999</v>
      </c>
      <c r="T12" s="18"/>
      <c r="U12" s="10"/>
      <c r="V12" s="11"/>
      <c r="W12" s="36"/>
      <c r="X12" s="38"/>
      <c r="Y12" s="84">
        <f>AVERAGE(Y10:Y11)</f>
        <v>0.36875000000000002</v>
      </c>
    </row>
    <row r="13" spans="1:25" x14ac:dyDescent="0.35">
      <c r="A13" s="12">
        <v>0.6</v>
      </c>
      <c r="B13">
        <v>0.73199999999999998</v>
      </c>
      <c r="C13">
        <v>0.73499999999999999</v>
      </c>
      <c r="D13">
        <v>0.73</v>
      </c>
      <c r="E13" s="12">
        <f t="shared" si="0"/>
        <v>0.73233333333333339</v>
      </c>
      <c r="F13">
        <f t="shared" si="1"/>
        <v>2.5166114784235852E-3</v>
      </c>
      <c r="H13" s="11"/>
      <c r="I13" s="10">
        <v>5</v>
      </c>
      <c r="J13" s="11" t="s">
        <v>13</v>
      </c>
      <c r="K13" s="1">
        <v>0.121</v>
      </c>
      <c r="L13" s="94">
        <v>0.14299999999999999</v>
      </c>
      <c r="M13" s="33">
        <f>AVERAGE(K13:L13)</f>
        <v>0.13200000000000001</v>
      </c>
      <c r="N13" s="54"/>
      <c r="O13" s="10">
        <v>5</v>
      </c>
      <c r="P13" s="11" t="s">
        <v>13</v>
      </c>
      <c r="Q13" s="21">
        <v>0.18099999999999999</v>
      </c>
      <c r="R13" s="38">
        <v>0.18</v>
      </c>
      <c r="S13" s="33">
        <f>AVERAGE(Q13:R13)</f>
        <v>0.18049999999999999</v>
      </c>
      <c r="T13" s="18"/>
      <c r="U13" s="10">
        <v>5</v>
      </c>
      <c r="V13" s="11" t="s">
        <v>13</v>
      </c>
      <c r="W13" s="36">
        <v>0.33400000000000002</v>
      </c>
      <c r="X13" s="38">
        <v>0.34799999999999998</v>
      </c>
      <c r="Y13" s="33">
        <f>AVERAGE(W13:X13)</f>
        <v>0.34099999999999997</v>
      </c>
    </row>
    <row r="14" spans="1:25" x14ac:dyDescent="0.35">
      <c r="A14" s="12"/>
      <c r="E14" s="12"/>
      <c r="H14" s="11"/>
      <c r="I14" s="10">
        <v>6</v>
      </c>
      <c r="J14" s="11"/>
      <c r="K14" s="1">
        <v>0.14099999999999999</v>
      </c>
      <c r="L14" s="94">
        <v>0.114</v>
      </c>
      <c r="M14" s="33">
        <f>AVERAGE(K14:L14)</f>
        <v>0.1275</v>
      </c>
      <c r="N14" s="54"/>
      <c r="O14" s="10">
        <v>6</v>
      </c>
      <c r="P14" s="11"/>
      <c r="Q14" s="21">
        <v>0.17399999999999999</v>
      </c>
      <c r="R14" s="38">
        <v>0.16900000000000001</v>
      </c>
      <c r="S14" s="33">
        <f>AVERAGE(Q14:R14)</f>
        <v>0.17149999999999999</v>
      </c>
      <c r="T14" s="18"/>
      <c r="U14" s="10">
        <v>6</v>
      </c>
      <c r="V14" s="11"/>
      <c r="W14" s="36">
        <v>0.34899999999999998</v>
      </c>
      <c r="X14" s="38">
        <v>0.34399999999999997</v>
      </c>
      <c r="Y14" s="33">
        <f>AVERAGE(W14:X14)</f>
        <v>0.34649999999999997</v>
      </c>
    </row>
    <row r="15" spans="1:25" x14ac:dyDescent="0.35">
      <c r="A15" s="12"/>
      <c r="E15" s="12"/>
      <c r="H15" s="11"/>
      <c r="I15" s="10"/>
      <c r="J15" s="11"/>
      <c r="K15" s="1"/>
      <c r="L15" s="94"/>
      <c r="M15" s="84">
        <f>AVERAGE(M13:M14)</f>
        <v>0.12975</v>
      </c>
      <c r="N15" s="54"/>
      <c r="O15" s="10"/>
      <c r="P15" s="11"/>
      <c r="Q15" s="21"/>
      <c r="R15" s="38"/>
      <c r="S15" s="84">
        <f>AVERAGE(S13:S14)</f>
        <v>0.17599999999999999</v>
      </c>
      <c r="T15" s="18"/>
      <c r="U15" s="10"/>
      <c r="V15" s="11"/>
      <c r="W15" s="36"/>
      <c r="X15" s="38"/>
      <c r="Y15" s="84">
        <f>AVERAGE(Y13:Y14)</f>
        <v>0.34375</v>
      </c>
    </row>
    <row r="16" spans="1:25" x14ac:dyDescent="0.35">
      <c r="H16" s="11"/>
      <c r="I16" s="10">
        <v>7</v>
      </c>
      <c r="J16" s="11" t="s">
        <v>14</v>
      </c>
      <c r="K16" s="21">
        <v>0.1</v>
      </c>
      <c r="L16" s="38">
        <v>0.106</v>
      </c>
      <c r="M16" s="33">
        <f>AVERAGE(K16:L16)</f>
        <v>0.10300000000000001</v>
      </c>
      <c r="N16" s="54"/>
      <c r="O16" s="10">
        <v>7</v>
      </c>
      <c r="P16" s="11" t="s">
        <v>14</v>
      </c>
      <c r="Q16" s="21">
        <v>0.21199999999999999</v>
      </c>
      <c r="R16" s="38">
        <v>0.214</v>
      </c>
      <c r="S16" s="33">
        <f>AVERAGE(Q16:R16)</f>
        <v>0.21299999999999999</v>
      </c>
      <c r="T16" s="18"/>
      <c r="U16" s="10">
        <v>7</v>
      </c>
      <c r="V16" s="11" t="s">
        <v>14</v>
      </c>
      <c r="W16" s="36">
        <v>0.30499999999999999</v>
      </c>
      <c r="X16" s="38">
        <v>0.316</v>
      </c>
      <c r="Y16" s="33">
        <f>AVERAGE(W16:X16)</f>
        <v>0.3105</v>
      </c>
    </row>
    <row r="17" spans="8:25" x14ac:dyDescent="0.35">
      <c r="H17" s="11"/>
      <c r="I17" s="10">
        <v>8</v>
      </c>
      <c r="J17" s="11"/>
      <c r="K17" s="55">
        <v>0.107</v>
      </c>
      <c r="L17" s="59">
        <v>0.1</v>
      </c>
      <c r="M17" s="33">
        <f>AVERAGE(K17:L17)</f>
        <v>0.10350000000000001</v>
      </c>
      <c r="N17" s="54"/>
      <c r="O17" s="10">
        <v>8</v>
      </c>
      <c r="P17" s="11"/>
      <c r="Q17" s="55">
        <v>0.215</v>
      </c>
      <c r="R17" s="59">
        <v>0.191</v>
      </c>
      <c r="S17" s="33">
        <f>AVERAGE(Q17:R17)</f>
        <v>0.20300000000000001</v>
      </c>
      <c r="T17" s="18"/>
      <c r="U17" s="10">
        <v>8</v>
      </c>
      <c r="V17" s="11"/>
      <c r="W17" s="71">
        <v>0.311</v>
      </c>
      <c r="X17" s="59">
        <v>0.32500000000000001</v>
      </c>
      <c r="Y17" s="33">
        <f>AVERAGE(W17:X17)</f>
        <v>0.318</v>
      </c>
    </row>
    <row r="18" spans="8:25" ht="15" thickBot="1" x14ac:dyDescent="0.4">
      <c r="H18" s="11"/>
      <c r="I18" s="9"/>
      <c r="J18" s="22"/>
      <c r="K18" s="40"/>
      <c r="L18" s="45"/>
      <c r="M18" s="99">
        <f>AVERAGE(M16:M17)</f>
        <v>0.10325000000000001</v>
      </c>
      <c r="N18" s="54" t="s">
        <v>3</v>
      </c>
      <c r="O18" s="9"/>
      <c r="P18" s="22"/>
      <c r="Q18" s="40"/>
      <c r="R18" s="45"/>
      <c r="S18" s="99">
        <f>AVERAGE(S16:S17)</f>
        <v>0.20800000000000002</v>
      </c>
      <c r="T18" s="18"/>
      <c r="U18" s="9"/>
      <c r="V18" s="22"/>
      <c r="W18" s="43"/>
      <c r="X18" s="45"/>
      <c r="Y18" s="99">
        <f>AVERAGE(Y16:Y17)</f>
        <v>0.31425000000000003</v>
      </c>
    </row>
    <row r="19" spans="8:25" x14ac:dyDescent="0.35">
      <c r="H19" s="11"/>
      <c r="I19" s="10">
        <v>9</v>
      </c>
      <c r="J19" s="11" t="s">
        <v>15</v>
      </c>
      <c r="K19" s="48">
        <v>0.14799999999999999</v>
      </c>
      <c r="L19" s="52">
        <v>0.16300000000000001</v>
      </c>
      <c r="M19" s="47">
        <f>AVERAGE(K19:L19)</f>
        <v>0.1555</v>
      </c>
      <c r="N19" s="54"/>
      <c r="O19" s="10">
        <v>9</v>
      </c>
      <c r="P19" s="11" t="s">
        <v>15</v>
      </c>
      <c r="Q19" s="48">
        <v>0.14799999999999999</v>
      </c>
      <c r="R19" s="52">
        <v>0.14399999999999999</v>
      </c>
      <c r="S19" s="47">
        <f>AVERAGE(Q19:R19)</f>
        <v>0.14599999999999999</v>
      </c>
      <c r="T19" s="18"/>
      <c r="U19" s="10">
        <v>9</v>
      </c>
      <c r="V19" s="11" t="s">
        <v>15</v>
      </c>
      <c r="W19" s="70">
        <v>0.28399999999999997</v>
      </c>
      <c r="X19" s="52">
        <v>0.29199999999999998</v>
      </c>
      <c r="Y19" s="47">
        <f>AVERAGE(W19:X19)</f>
        <v>0.28799999999999998</v>
      </c>
    </row>
    <row r="20" spans="8:25" x14ac:dyDescent="0.35">
      <c r="H20" s="11"/>
      <c r="I20" s="10">
        <v>10</v>
      </c>
      <c r="J20" s="11"/>
      <c r="K20" s="21">
        <v>0.17</v>
      </c>
      <c r="L20" s="38">
        <v>0.152</v>
      </c>
      <c r="M20" s="47">
        <f>AVERAGE(K20:L20)</f>
        <v>0.161</v>
      </c>
      <c r="N20" s="54"/>
      <c r="O20" s="10">
        <v>10</v>
      </c>
      <c r="P20" s="11"/>
      <c r="Q20" s="21">
        <v>0.13200000000000001</v>
      </c>
      <c r="R20" s="38">
        <v>0.13900000000000001</v>
      </c>
      <c r="S20" s="47">
        <f>AVERAGE(Q20:R20)</f>
        <v>0.13550000000000001</v>
      </c>
      <c r="T20" s="18"/>
      <c r="U20" s="10">
        <v>10</v>
      </c>
      <c r="V20" s="11"/>
      <c r="W20" s="70">
        <v>0.28399999999999997</v>
      </c>
      <c r="X20" s="38">
        <v>0.29399999999999998</v>
      </c>
      <c r="Y20" s="47">
        <f>AVERAGE(W20:X20)</f>
        <v>0.28899999999999998</v>
      </c>
    </row>
    <row r="21" spans="8:25" x14ac:dyDescent="0.35">
      <c r="H21" s="11"/>
      <c r="I21" s="10"/>
      <c r="J21" s="11"/>
      <c r="K21" s="21"/>
      <c r="L21" s="38"/>
      <c r="M21" s="33"/>
      <c r="N21" s="54"/>
      <c r="O21" s="10"/>
      <c r="P21" s="11"/>
      <c r="Q21" s="21"/>
      <c r="R21" s="38"/>
      <c r="S21" s="33"/>
      <c r="T21" s="18"/>
      <c r="U21" s="10"/>
      <c r="V21" s="11"/>
      <c r="W21" s="70"/>
      <c r="X21" s="38"/>
      <c r="Y21" s="33"/>
    </row>
    <row r="22" spans="8:25" x14ac:dyDescent="0.35">
      <c r="H22" s="11"/>
      <c r="I22" s="10">
        <v>11</v>
      </c>
      <c r="J22" s="11" t="s">
        <v>16</v>
      </c>
      <c r="K22" s="21">
        <v>0.14399999999999999</v>
      </c>
      <c r="L22" s="38">
        <v>0.18</v>
      </c>
      <c r="M22" s="33">
        <f>AVERAGE(K22:L22)</f>
        <v>0.16199999999999998</v>
      </c>
      <c r="N22" s="54"/>
      <c r="O22" s="10">
        <v>11</v>
      </c>
      <c r="P22" s="11" t="s">
        <v>16</v>
      </c>
      <c r="Q22" s="21">
        <v>0.13700000000000001</v>
      </c>
      <c r="R22" s="38">
        <v>0.13500000000000001</v>
      </c>
      <c r="S22" s="33">
        <f>AVERAGE(Q22:R22)</f>
        <v>0.13600000000000001</v>
      </c>
      <c r="T22" s="18"/>
      <c r="U22" s="10">
        <v>11</v>
      </c>
      <c r="V22" s="11" t="s">
        <v>16</v>
      </c>
      <c r="W22" s="70">
        <v>0.30399999999999999</v>
      </c>
      <c r="X22" s="38">
        <v>0.27800000000000002</v>
      </c>
      <c r="Y22" s="33">
        <f>AVERAGE(W22:X22)</f>
        <v>0.29100000000000004</v>
      </c>
    </row>
    <row r="23" spans="8:25" x14ac:dyDescent="0.35">
      <c r="H23" s="11"/>
      <c r="I23" s="10">
        <v>12</v>
      </c>
      <c r="J23" s="11"/>
      <c r="K23" s="21">
        <v>0.156</v>
      </c>
      <c r="L23" s="38">
        <v>0.159</v>
      </c>
      <c r="M23" s="33">
        <f>AVERAGE(K23:L23)</f>
        <v>0.1575</v>
      </c>
      <c r="N23" s="54"/>
      <c r="O23" s="10">
        <v>12</v>
      </c>
      <c r="P23" s="11"/>
      <c r="Q23" s="21">
        <v>0.13800000000000001</v>
      </c>
      <c r="R23" s="38">
        <v>0.13800000000000001</v>
      </c>
      <c r="S23" s="33">
        <f>AVERAGE(Q23:R23)</f>
        <v>0.13800000000000001</v>
      </c>
      <c r="T23" s="18"/>
      <c r="U23" s="10">
        <v>12</v>
      </c>
      <c r="V23" s="11"/>
      <c r="W23" s="70">
        <v>0.28699999999999998</v>
      </c>
      <c r="X23" s="38">
        <v>0.29899999999999999</v>
      </c>
      <c r="Y23" s="33">
        <f>AVERAGE(W23:X23)</f>
        <v>0.29299999999999998</v>
      </c>
    </row>
    <row r="24" spans="8:25" x14ac:dyDescent="0.35">
      <c r="H24" s="11"/>
      <c r="I24" s="10"/>
      <c r="J24" s="11"/>
      <c r="K24" s="21"/>
      <c r="L24" s="38"/>
      <c r="M24" s="33"/>
      <c r="N24" s="54"/>
      <c r="O24" s="10"/>
      <c r="P24" s="11"/>
      <c r="Q24" s="21"/>
      <c r="R24" s="38"/>
      <c r="S24" s="33"/>
      <c r="T24" s="18"/>
      <c r="U24" s="10"/>
      <c r="V24" s="11"/>
      <c r="W24" s="70"/>
      <c r="X24" s="38"/>
      <c r="Y24" s="33"/>
    </row>
    <row r="25" spans="8:25" x14ac:dyDescent="0.35">
      <c r="H25" s="11"/>
      <c r="I25" s="10">
        <v>13</v>
      </c>
      <c r="J25" s="11" t="s">
        <v>17</v>
      </c>
      <c r="K25" s="21">
        <v>0.155</v>
      </c>
      <c r="L25" s="38">
        <v>0.16900000000000001</v>
      </c>
      <c r="M25" s="33">
        <f>AVERAGE(K25:L25)</f>
        <v>0.16200000000000001</v>
      </c>
      <c r="N25" s="54"/>
      <c r="O25" s="10">
        <v>13</v>
      </c>
      <c r="P25" s="11" t="s">
        <v>17</v>
      </c>
      <c r="Q25" s="21">
        <v>0.13400000000000001</v>
      </c>
      <c r="R25" s="38">
        <v>0.13900000000000001</v>
      </c>
      <c r="S25" s="33">
        <f>AVERAGE(Q25:R25)</f>
        <v>0.13650000000000001</v>
      </c>
      <c r="T25" s="18"/>
      <c r="U25" s="10">
        <v>13</v>
      </c>
      <c r="V25" s="11" t="s">
        <v>17</v>
      </c>
      <c r="W25" s="70">
        <v>0.28799999999999998</v>
      </c>
      <c r="X25" s="52">
        <v>0.28899999999999998</v>
      </c>
      <c r="Y25" s="33">
        <f>AVERAGE(W25:X25)</f>
        <v>0.28849999999999998</v>
      </c>
    </row>
    <row r="26" spans="8:25" x14ac:dyDescent="0.35">
      <c r="H26" s="11"/>
      <c r="I26" s="10">
        <v>14</v>
      </c>
      <c r="J26" s="11"/>
      <c r="K26" s="48">
        <v>0.16900000000000001</v>
      </c>
      <c r="L26" s="52">
        <v>0.16400000000000001</v>
      </c>
      <c r="M26" s="47">
        <f>AVERAGE(K26:L26)</f>
        <v>0.16650000000000001</v>
      </c>
      <c r="N26" s="54"/>
      <c r="O26" s="10">
        <v>14</v>
      </c>
      <c r="P26" s="11"/>
      <c r="Q26" s="48">
        <v>0.124</v>
      </c>
      <c r="R26" s="52">
        <v>0.13300000000000001</v>
      </c>
      <c r="S26" s="47">
        <f>AVERAGE(Q26:R26)</f>
        <v>0.1285</v>
      </c>
      <c r="T26" s="18"/>
      <c r="U26" s="10">
        <v>14</v>
      </c>
      <c r="V26" s="11"/>
      <c r="W26" s="70">
        <v>0.28899999999999998</v>
      </c>
      <c r="X26" s="52">
        <v>0.29099999999999998</v>
      </c>
      <c r="Y26" s="47">
        <f>AVERAGE(W26:X26)</f>
        <v>0.28999999999999998</v>
      </c>
    </row>
    <row r="27" spans="8:25" x14ac:dyDescent="0.35">
      <c r="H27" s="11"/>
      <c r="I27" s="10"/>
      <c r="J27" s="11"/>
      <c r="K27" s="48"/>
      <c r="L27" s="52"/>
      <c r="M27" s="47"/>
      <c r="N27" s="54"/>
      <c r="O27" s="10"/>
      <c r="P27" s="11"/>
      <c r="Q27" s="48"/>
      <c r="R27" s="52"/>
      <c r="S27" s="47"/>
      <c r="T27" s="18"/>
      <c r="U27" s="10"/>
      <c r="V27" s="11"/>
      <c r="W27" s="70"/>
      <c r="X27" s="52"/>
      <c r="Y27" s="47"/>
    </row>
    <row r="28" spans="8:25" x14ac:dyDescent="0.35">
      <c r="H28" s="11"/>
      <c r="I28" s="10">
        <v>15</v>
      </c>
      <c r="J28" s="11" t="s">
        <v>18</v>
      </c>
      <c r="K28" s="21">
        <v>0.73099999999999998</v>
      </c>
      <c r="L28" s="38">
        <v>0.74299999999999999</v>
      </c>
      <c r="M28" s="33">
        <f>AVERAGE(K28:L28)</f>
        <v>0.73699999999999999</v>
      </c>
      <c r="N28" s="54"/>
      <c r="O28" s="10">
        <v>15</v>
      </c>
      <c r="P28" s="11" t="s">
        <v>18</v>
      </c>
      <c r="Q28" s="21">
        <v>0.48199999999999998</v>
      </c>
      <c r="R28" s="38">
        <v>0.47899999999999998</v>
      </c>
      <c r="S28" s="33">
        <f>AVERAGE(Q28:R28)</f>
        <v>0.48049999999999998</v>
      </c>
      <c r="T28" s="18"/>
      <c r="U28" s="10">
        <v>15</v>
      </c>
      <c r="V28" s="11" t="s">
        <v>18</v>
      </c>
      <c r="W28" s="70">
        <v>0.80900000000000005</v>
      </c>
      <c r="X28" s="38">
        <v>0.81100000000000005</v>
      </c>
      <c r="Y28" s="33">
        <f>AVERAGE(W28:X28)</f>
        <v>0.81</v>
      </c>
    </row>
    <row r="29" spans="8:25" x14ac:dyDescent="0.35">
      <c r="H29" s="11"/>
      <c r="I29" s="10">
        <v>16</v>
      </c>
      <c r="J29" s="11"/>
      <c r="K29" s="21">
        <v>0.71099999999999997</v>
      </c>
      <c r="L29" s="38">
        <v>0.74199999999999999</v>
      </c>
      <c r="M29" s="33">
        <f>AVERAGE(K29:L29)</f>
        <v>0.72649999999999992</v>
      </c>
      <c r="N29" s="54"/>
      <c r="O29" s="10">
        <v>16</v>
      </c>
      <c r="P29" s="11"/>
      <c r="Q29" s="21">
        <v>0.46500000000000002</v>
      </c>
      <c r="R29" s="38">
        <v>0.48399999999999999</v>
      </c>
      <c r="S29" s="33">
        <f>AVERAGE(Q29:R29)</f>
        <v>0.47450000000000003</v>
      </c>
      <c r="T29" s="18"/>
      <c r="U29" s="10">
        <v>16</v>
      </c>
      <c r="V29" s="11"/>
      <c r="W29" s="70">
        <v>0.80300000000000005</v>
      </c>
      <c r="X29" s="38">
        <v>0.81299999999999994</v>
      </c>
      <c r="Y29" s="33">
        <f>AVERAGE(W29:X29)</f>
        <v>0.80800000000000005</v>
      </c>
    </row>
    <row r="30" spans="8:25" x14ac:dyDescent="0.35">
      <c r="H30" s="11"/>
      <c r="I30" s="10"/>
      <c r="J30" s="11"/>
      <c r="K30" s="21"/>
      <c r="L30" s="38"/>
      <c r="M30" s="33"/>
      <c r="N30" s="54"/>
      <c r="O30" s="10"/>
      <c r="P30" s="11"/>
      <c r="Q30" s="21"/>
      <c r="R30" s="38"/>
      <c r="S30" s="33"/>
      <c r="T30" s="18"/>
      <c r="U30" s="10"/>
      <c r="V30" s="11"/>
      <c r="W30" s="70"/>
      <c r="X30" s="38"/>
      <c r="Y30" s="33"/>
    </row>
    <row r="31" spans="8:25" x14ac:dyDescent="0.35">
      <c r="H31" s="11"/>
      <c r="I31" s="10">
        <v>17</v>
      </c>
      <c r="J31" s="11" t="s">
        <v>19</v>
      </c>
      <c r="K31" s="21">
        <v>0.89800000000000002</v>
      </c>
      <c r="L31" s="38">
        <v>0.94199999999999995</v>
      </c>
      <c r="M31" s="33">
        <f>AVERAGE(K31:L31)</f>
        <v>0.91999999999999993</v>
      </c>
      <c r="N31" s="54"/>
      <c r="O31" s="10">
        <v>17</v>
      </c>
      <c r="P31" s="11" t="s">
        <v>19</v>
      </c>
      <c r="Q31" s="21">
        <v>0.33800000000000002</v>
      </c>
      <c r="R31" s="38">
        <v>0.33900000000000002</v>
      </c>
      <c r="S31" s="33">
        <f>AVERAGE(Q31:R31)</f>
        <v>0.33850000000000002</v>
      </c>
      <c r="T31" s="18"/>
      <c r="U31" s="10">
        <v>17</v>
      </c>
      <c r="V31" s="11" t="s">
        <v>19</v>
      </c>
      <c r="W31" s="70">
        <v>0.71099999999999997</v>
      </c>
      <c r="X31" s="38">
        <v>0.82299999999999995</v>
      </c>
      <c r="Y31" s="33">
        <f>AVERAGE(W31:X31)</f>
        <v>0.7669999999999999</v>
      </c>
    </row>
    <row r="32" spans="8:25" x14ac:dyDescent="0.35">
      <c r="H32" s="11"/>
      <c r="I32" s="10">
        <v>18</v>
      </c>
      <c r="J32" s="11"/>
      <c r="K32" s="21">
        <v>0.92400000000000004</v>
      </c>
      <c r="L32" s="38">
        <v>0.91200000000000003</v>
      </c>
      <c r="M32" s="33">
        <f>AVERAGE(K32:L32)</f>
        <v>0.91800000000000004</v>
      </c>
      <c r="N32" s="54"/>
      <c r="O32" s="10">
        <v>18</v>
      </c>
      <c r="P32" s="11"/>
      <c r="Q32" s="21">
        <v>0.34399999999999997</v>
      </c>
      <c r="R32" s="38">
        <v>0.33700000000000002</v>
      </c>
      <c r="S32" s="33">
        <f>AVERAGE(Q32:R32)</f>
        <v>0.34050000000000002</v>
      </c>
      <c r="T32" s="18"/>
      <c r="U32" s="10">
        <v>18</v>
      </c>
      <c r="V32" s="11"/>
      <c r="W32" s="70">
        <v>0.72699999999999998</v>
      </c>
      <c r="X32" s="38">
        <v>0.81200000000000006</v>
      </c>
      <c r="Y32" s="33">
        <f>AVERAGE(W32:X32)</f>
        <v>0.76950000000000007</v>
      </c>
    </row>
    <row r="33" spans="8:25" x14ac:dyDescent="0.35">
      <c r="H33" s="11"/>
      <c r="I33" s="10"/>
      <c r="J33" s="11"/>
      <c r="K33" s="21"/>
      <c r="L33" s="38"/>
      <c r="M33" s="33"/>
      <c r="N33" s="66"/>
      <c r="O33" s="10"/>
      <c r="P33" s="11"/>
      <c r="Q33" s="55"/>
      <c r="R33" s="59"/>
      <c r="S33" s="33"/>
      <c r="T33" s="18"/>
      <c r="U33" s="10"/>
      <c r="V33" s="11"/>
      <c r="W33" s="73"/>
      <c r="X33" s="59"/>
      <c r="Y33" s="33"/>
    </row>
    <row r="34" spans="8:25" x14ac:dyDescent="0.35">
      <c r="H34" s="11"/>
      <c r="I34" s="10">
        <v>19</v>
      </c>
      <c r="J34" s="11" t="s">
        <v>20</v>
      </c>
      <c r="K34" s="21">
        <v>0.89200000000000002</v>
      </c>
      <c r="L34" s="38">
        <v>0.88800000000000001</v>
      </c>
      <c r="M34" s="87">
        <f>AVERAGE(K34:L34)</f>
        <v>0.89</v>
      </c>
      <c r="N34" s="66"/>
      <c r="O34" s="10">
        <v>19</v>
      </c>
      <c r="P34" s="11" t="s">
        <v>20</v>
      </c>
      <c r="Q34" s="55">
        <v>0.34399999999999997</v>
      </c>
      <c r="R34" s="59">
        <v>0.36699999999999999</v>
      </c>
      <c r="S34" s="87">
        <f>AVERAGE(Q34:R34)</f>
        <v>0.35549999999999998</v>
      </c>
      <c r="T34" s="18"/>
      <c r="U34" s="10">
        <v>19</v>
      </c>
      <c r="V34" s="11" t="s">
        <v>20</v>
      </c>
      <c r="W34" s="71">
        <v>0.83599999999999997</v>
      </c>
      <c r="X34" s="59">
        <v>0.81299999999999994</v>
      </c>
      <c r="Y34" s="87">
        <f>AVERAGE(W34:X34)</f>
        <v>0.82450000000000001</v>
      </c>
    </row>
    <row r="35" spans="8:25" x14ac:dyDescent="0.35">
      <c r="H35" s="11"/>
      <c r="I35" s="10">
        <v>20</v>
      </c>
      <c r="J35" s="11"/>
      <c r="K35" s="55">
        <v>0.92500000000000004</v>
      </c>
      <c r="L35" s="59">
        <v>0.92</v>
      </c>
      <c r="M35" s="88">
        <f>AVERAGE(K35:L35)</f>
        <v>0.9225000000000001</v>
      </c>
      <c r="N35" s="66"/>
      <c r="O35" s="10">
        <v>20</v>
      </c>
      <c r="P35" s="11"/>
      <c r="Q35" s="78">
        <v>0.35499999999999998</v>
      </c>
      <c r="R35" s="82">
        <v>0.33600000000000002</v>
      </c>
      <c r="S35" s="88">
        <f>AVERAGE(Q35:R35)</f>
        <v>0.34550000000000003</v>
      </c>
      <c r="T35" s="18"/>
      <c r="U35" s="10">
        <v>20</v>
      </c>
      <c r="V35" s="11"/>
      <c r="W35" s="73">
        <v>0.84199999999999997</v>
      </c>
      <c r="X35" s="82">
        <v>0.81499999999999995</v>
      </c>
      <c r="Y35" s="88">
        <f>AVERAGE(W35:X35)</f>
        <v>0.82850000000000001</v>
      </c>
    </row>
    <row r="36" spans="8:25" ht="15" thickBot="1" x14ac:dyDescent="0.4">
      <c r="H36" s="11"/>
      <c r="I36" s="9"/>
      <c r="J36" s="22"/>
      <c r="K36" s="40"/>
      <c r="L36" s="45"/>
      <c r="M36" s="86"/>
      <c r="N36" s="54"/>
      <c r="O36" s="9"/>
      <c r="P36" s="22"/>
      <c r="Q36" s="60"/>
      <c r="R36" s="92"/>
      <c r="S36" s="86"/>
      <c r="T36" s="18"/>
      <c r="U36" s="9"/>
      <c r="V36" s="22"/>
      <c r="W36" s="72"/>
      <c r="X36" s="92"/>
      <c r="Y36" s="86"/>
    </row>
    <row r="37" spans="8:25" x14ac:dyDescent="0.35">
      <c r="H37" s="11"/>
      <c r="I37" s="10">
        <v>21</v>
      </c>
      <c r="J37" s="11" t="s">
        <v>22</v>
      </c>
      <c r="K37" s="48">
        <v>0.22</v>
      </c>
      <c r="L37" s="52">
        <v>0.19900000000000001</v>
      </c>
      <c r="M37" s="47">
        <f>AVERAGE(K37:L37)</f>
        <v>0.20950000000000002</v>
      </c>
      <c r="N37" s="54"/>
      <c r="O37" s="10">
        <v>21</v>
      </c>
      <c r="P37" s="11" t="s">
        <v>22</v>
      </c>
      <c r="Q37" s="48">
        <v>0.17599999999999999</v>
      </c>
      <c r="R37" s="52">
        <v>0.18099999999999999</v>
      </c>
      <c r="S37" s="47">
        <f>AVERAGE(Q37:R37)</f>
        <v>0.17849999999999999</v>
      </c>
      <c r="T37" s="18"/>
      <c r="U37" s="10">
        <v>21</v>
      </c>
      <c r="V37" s="11" t="s">
        <v>22</v>
      </c>
      <c r="W37" s="70">
        <v>0.29899999999999999</v>
      </c>
      <c r="X37" s="52">
        <v>0.28799999999999998</v>
      </c>
      <c r="Y37" s="47">
        <f>AVERAGE(W37:X37)</f>
        <v>0.29349999999999998</v>
      </c>
    </row>
    <row r="38" spans="8:25" x14ac:dyDescent="0.35">
      <c r="H38" s="11"/>
      <c r="I38" s="10">
        <v>22</v>
      </c>
      <c r="J38" s="11"/>
      <c r="K38" s="21">
        <v>0.20399999999999999</v>
      </c>
      <c r="L38" s="38">
        <v>0.21099999999999999</v>
      </c>
      <c r="M38" s="33">
        <f>AVERAGE(K38:L38)</f>
        <v>0.20749999999999999</v>
      </c>
      <c r="N38" s="54"/>
      <c r="O38" s="10">
        <v>22</v>
      </c>
      <c r="P38" s="11"/>
      <c r="Q38" s="21">
        <v>0.184</v>
      </c>
      <c r="R38" s="38">
        <v>0.183</v>
      </c>
      <c r="S38" s="33">
        <f>AVERAGE(Q38:R38)</f>
        <v>0.1835</v>
      </c>
      <c r="T38" s="18"/>
      <c r="U38" s="10">
        <v>22</v>
      </c>
      <c r="V38" s="11"/>
      <c r="W38" s="70">
        <v>0.26500000000000001</v>
      </c>
      <c r="X38" s="38">
        <v>0.309</v>
      </c>
      <c r="Y38" s="33">
        <f>AVERAGE(W38:X38)</f>
        <v>0.28700000000000003</v>
      </c>
    </row>
    <row r="39" spans="8:25" x14ac:dyDescent="0.35">
      <c r="H39" s="11"/>
      <c r="I39" s="10"/>
      <c r="J39" s="11"/>
      <c r="K39" s="21"/>
      <c r="L39" s="38"/>
      <c r="M39" s="33"/>
      <c r="N39" s="54"/>
      <c r="O39" s="10"/>
      <c r="P39" s="11"/>
      <c r="Q39" s="21"/>
      <c r="R39" s="38"/>
      <c r="S39" s="33"/>
      <c r="T39" s="18"/>
      <c r="U39" s="10"/>
      <c r="V39" s="11"/>
      <c r="W39" s="70"/>
      <c r="X39" s="38"/>
      <c r="Y39" s="33"/>
    </row>
    <row r="40" spans="8:25" x14ac:dyDescent="0.35">
      <c r="H40" s="11"/>
      <c r="I40" s="10">
        <v>23</v>
      </c>
      <c r="J40" s="11" t="s">
        <v>23</v>
      </c>
      <c r="K40" s="21">
        <v>0.19500000000000001</v>
      </c>
      <c r="L40" s="38">
        <v>0.20499999999999999</v>
      </c>
      <c r="M40" s="33">
        <f>AVERAGE(K40:L40)</f>
        <v>0.2</v>
      </c>
      <c r="N40" s="54"/>
      <c r="O40" s="10">
        <v>23</v>
      </c>
      <c r="P40" s="11" t="s">
        <v>23</v>
      </c>
      <c r="Q40" s="21">
        <v>0.157</v>
      </c>
      <c r="R40" s="38">
        <v>0.16200000000000001</v>
      </c>
      <c r="S40" s="33">
        <f>AVERAGE(Q40:R40)</f>
        <v>0.1595</v>
      </c>
      <c r="T40" s="18"/>
      <c r="U40" s="10">
        <v>23</v>
      </c>
      <c r="V40" s="11" t="s">
        <v>23</v>
      </c>
      <c r="W40" s="70">
        <v>0.30599999999999999</v>
      </c>
      <c r="X40" s="38">
        <v>0.311</v>
      </c>
      <c r="Y40" s="33">
        <f>AVERAGE(W40:X40)</f>
        <v>0.3085</v>
      </c>
    </row>
    <row r="41" spans="8:25" x14ac:dyDescent="0.35">
      <c r="H41" s="11"/>
      <c r="I41" s="10">
        <v>24</v>
      </c>
      <c r="J41" s="11"/>
      <c r="K41" s="21">
        <v>0.219</v>
      </c>
      <c r="L41" s="38">
        <v>0.19700000000000001</v>
      </c>
      <c r="M41" s="33">
        <f>AVERAGE(K41:L41)</f>
        <v>0.20800000000000002</v>
      </c>
      <c r="N41" s="54"/>
      <c r="O41" s="10">
        <v>24</v>
      </c>
      <c r="P41" s="11"/>
      <c r="Q41" s="21">
        <v>0.16700000000000001</v>
      </c>
      <c r="R41" s="38">
        <v>0.17199999999999999</v>
      </c>
      <c r="S41" s="33">
        <f>AVERAGE(Q41:R41)</f>
        <v>0.16949999999999998</v>
      </c>
      <c r="T41" s="18"/>
      <c r="U41" s="10">
        <v>24</v>
      </c>
      <c r="V41" s="11"/>
      <c r="W41" s="70">
        <v>0.307</v>
      </c>
      <c r="X41" s="38">
        <v>0.30199999999999999</v>
      </c>
      <c r="Y41" s="33">
        <f>AVERAGE(W41:X41)</f>
        <v>0.30449999999999999</v>
      </c>
    </row>
    <row r="42" spans="8:25" x14ac:dyDescent="0.35">
      <c r="H42" s="11"/>
      <c r="I42" s="10"/>
      <c r="J42" s="11"/>
      <c r="K42" s="21"/>
      <c r="L42" s="38"/>
      <c r="M42" s="33"/>
      <c r="N42" s="54"/>
      <c r="O42" s="10"/>
      <c r="P42" s="11"/>
      <c r="Q42" s="21"/>
      <c r="R42" s="38"/>
      <c r="S42" s="33"/>
      <c r="T42" s="18"/>
      <c r="U42" s="10"/>
      <c r="V42" s="11"/>
      <c r="W42" s="70"/>
      <c r="X42" s="38"/>
      <c r="Y42" s="33"/>
    </row>
    <row r="43" spans="8:25" x14ac:dyDescent="0.35">
      <c r="H43" s="11"/>
      <c r="I43" s="10">
        <v>25</v>
      </c>
      <c r="J43" s="11" t="s">
        <v>24</v>
      </c>
      <c r="K43" s="21">
        <v>0.16300000000000001</v>
      </c>
      <c r="L43" s="38">
        <v>0.18</v>
      </c>
      <c r="M43" s="33">
        <f>AVERAGE(K43:L43)</f>
        <v>0.17149999999999999</v>
      </c>
      <c r="N43" s="54"/>
      <c r="O43" s="10">
        <v>25</v>
      </c>
      <c r="P43" s="11" t="s">
        <v>24</v>
      </c>
      <c r="Q43" s="21">
        <v>0.16400000000000001</v>
      </c>
      <c r="R43" s="38">
        <v>0.16</v>
      </c>
      <c r="S43" s="33">
        <f>AVERAGE(Q43:R43)</f>
        <v>0.16200000000000001</v>
      </c>
      <c r="T43" s="18"/>
      <c r="U43" s="10">
        <v>25</v>
      </c>
      <c r="V43" s="11" t="s">
        <v>24</v>
      </c>
      <c r="W43" s="70">
        <v>0.32700000000000001</v>
      </c>
      <c r="X43" s="38">
        <v>0.29399999999999998</v>
      </c>
      <c r="Y43" s="33">
        <f>AVERAGE(W43:X43)</f>
        <v>0.3105</v>
      </c>
    </row>
    <row r="44" spans="8:25" x14ac:dyDescent="0.35">
      <c r="H44" s="11"/>
      <c r="I44" s="10">
        <v>26</v>
      </c>
      <c r="J44" s="11"/>
      <c r="K44" s="21">
        <v>0.19500000000000001</v>
      </c>
      <c r="L44" s="38">
        <v>0.18</v>
      </c>
      <c r="M44" s="33">
        <f>AVERAGE(K44:L44)</f>
        <v>0.1875</v>
      </c>
      <c r="N44" s="54"/>
      <c r="O44" s="10">
        <v>26</v>
      </c>
      <c r="P44" s="11"/>
      <c r="Q44" s="21">
        <v>0.152</v>
      </c>
      <c r="R44" s="38">
        <v>0.16400000000000001</v>
      </c>
      <c r="S44" s="33">
        <f>AVERAGE(Q44:R44)</f>
        <v>0.158</v>
      </c>
      <c r="T44" s="18"/>
      <c r="U44" s="10">
        <v>26</v>
      </c>
      <c r="V44" s="11"/>
      <c r="W44" s="70">
        <v>0.29199999999999998</v>
      </c>
      <c r="X44" s="38">
        <v>0.29799999999999999</v>
      </c>
      <c r="Y44" s="33">
        <f>AVERAGE(W44:X44)</f>
        <v>0.29499999999999998</v>
      </c>
    </row>
    <row r="45" spans="8:25" x14ac:dyDescent="0.35">
      <c r="H45" s="11"/>
      <c r="I45" s="10"/>
      <c r="J45" s="11"/>
      <c r="K45" s="21"/>
      <c r="L45" s="38"/>
      <c r="M45" s="33"/>
      <c r="N45" s="54"/>
      <c r="O45" s="10"/>
      <c r="P45" s="11"/>
      <c r="Q45" s="21"/>
      <c r="R45" s="38"/>
      <c r="S45" s="33"/>
      <c r="T45" s="18"/>
      <c r="U45" s="10"/>
      <c r="V45" s="11"/>
      <c r="W45" s="70"/>
      <c r="X45" s="38"/>
      <c r="Y45" s="33"/>
    </row>
    <row r="46" spans="8:25" x14ac:dyDescent="0.35">
      <c r="H46" s="11"/>
      <c r="I46" s="10">
        <v>27</v>
      </c>
      <c r="J46" s="11" t="s">
        <v>25</v>
      </c>
      <c r="K46" s="21">
        <v>0.17399999999999999</v>
      </c>
      <c r="L46" s="38">
        <v>0.182</v>
      </c>
      <c r="M46" s="33">
        <f>AVERAGE(K46:L46)</f>
        <v>0.17799999999999999</v>
      </c>
      <c r="N46" s="54"/>
      <c r="O46" s="10">
        <v>27</v>
      </c>
      <c r="P46" s="11" t="s">
        <v>25</v>
      </c>
      <c r="Q46" s="21">
        <v>0.16700000000000001</v>
      </c>
      <c r="R46" s="38">
        <v>0.17499999999999999</v>
      </c>
      <c r="S46" s="33">
        <f>AVERAGE(Q46:R46)</f>
        <v>0.17099999999999999</v>
      </c>
      <c r="T46" s="18"/>
      <c r="U46" s="10">
        <v>27</v>
      </c>
      <c r="V46" s="11" t="s">
        <v>25</v>
      </c>
      <c r="W46" s="70">
        <v>0.30499999999999999</v>
      </c>
      <c r="X46" s="38">
        <v>0.307</v>
      </c>
      <c r="Y46" s="33">
        <f>AVERAGE(W46:X46)</f>
        <v>0.30599999999999999</v>
      </c>
    </row>
    <row r="47" spans="8:25" x14ac:dyDescent="0.35">
      <c r="H47" s="11"/>
      <c r="I47" s="10">
        <v>28</v>
      </c>
      <c r="J47" s="11"/>
      <c r="K47" s="21">
        <v>0.17699999999999999</v>
      </c>
      <c r="L47" s="38">
        <v>0.17399999999999999</v>
      </c>
      <c r="M47" s="33">
        <f>AVERAGE(K47:L47)</f>
        <v>0.17549999999999999</v>
      </c>
      <c r="N47" s="54"/>
      <c r="O47" s="10">
        <v>28</v>
      </c>
      <c r="P47" s="11"/>
      <c r="Q47" s="21">
        <v>0.17</v>
      </c>
      <c r="R47" s="38">
        <v>0.16700000000000001</v>
      </c>
      <c r="S47" s="33">
        <f>AVERAGE(Q47:R47)</f>
        <v>0.16850000000000001</v>
      </c>
      <c r="T47" s="18"/>
      <c r="U47" s="10">
        <v>28</v>
      </c>
      <c r="V47" s="11"/>
      <c r="W47" s="70">
        <v>0.29699999999999999</v>
      </c>
      <c r="X47" s="38">
        <v>0.29299999999999998</v>
      </c>
      <c r="Y47" s="33">
        <f>AVERAGE(W47:X47)</f>
        <v>0.29499999999999998</v>
      </c>
    </row>
    <row r="48" spans="8:25" x14ac:dyDescent="0.35">
      <c r="H48" s="11"/>
      <c r="I48" s="10"/>
      <c r="J48" s="11"/>
      <c r="K48" s="21"/>
      <c r="L48" s="38"/>
      <c r="M48" s="33"/>
      <c r="N48" s="54"/>
      <c r="O48" s="10"/>
      <c r="P48" s="11"/>
      <c r="Q48" s="21"/>
      <c r="R48" s="38"/>
      <c r="S48" s="33"/>
      <c r="T48" s="18"/>
      <c r="U48" s="10"/>
      <c r="V48" s="11"/>
      <c r="W48" s="70"/>
      <c r="X48" s="38"/>
      <c r="Y48" s="33"/>
    </row>
    <row r="49" spans="8:25" x14ac:dyDescent="0.35">
      <c r="H49" s="11"/>
      <c r="I49" s="10">
        <v>29</v>
      </c>
      <c r="J49" s="11" t="s">
        <v>26</v>
      </c>
      <c r="K49" s="21">
        <v>0.17899999999999999</v>
      </c>
      <c r="L49" s="38">
        <v>0.189</v>
      </c>
      <c r="M49" s="33">
        <f>AVERAGE(K49:L49)</f>
        <v>0.184</v>
      </c>
      <c r="N49" s="54"/>
      <c r="O49" s="10">
        <v>29</v>
      </c>
      <c r="P49" s="11" t="s">
        <v>26</v>
      </c>
      <c r="Q49" s="21">
        <v>0.17399999999999999</v>
      </c>
      <c r="R49" s="38">
        <v>0.16900000000000001</v>
      </c>
      <c r="S49" s="33">
        <f>AVERAGE(Q49:R49)</f>
        <v>0.17149999999999999</v>
      </c>
      <c r="T49" s="18"/>
      <c r="U49" s="10">
        <v>29</v>
      </c>
      <c r="V49" s="11" t="s">
        <v>26</v>
      </c>
      <c r="W49" s="70">
        <v>0.29899999999999999</v>
      </c>
      <c r="X49" s="38">
        <v>0.30399999999999999</v>
      </c>
      <c r="Y49" s="33">
        <f>AVERAGE(W49:X49)</f>
        <v>0.30149999999999999</v>
      </c>
    </row>
    <row r="50" spans="8:25" x14ac:dyDescent="0.35">
      <c r="H50" s="11"/>
      <c r="I50" s="10">
        <v>30</v>
      </c>
      <c r="J50" s="11"/>
      <c r="K50" s="21">
        <v>0.188</v>
      </c>
      <c r="L50" s="38">
        <v>0.192</v>
      </c>
      <c r="M50" s="33">
        <f>AVERAGE(K50:L50)</f>
        <v>0.19</v>
      </c>
      <c r="N50" s="54"/>
      <c r="O50" s="10">
        <v>30</v>
      </c>
      <c r="P50" s="11"/>
      <c r="Q50" s="21">
        <v>0.16300000000000001</v>
      </c>
      <c r="R50" s="38">
        <v>0.16200000000000001</v>
      </c>
      <c r="S50" s="33">
        <f>AVERAGE(Q50:R50)</f>
        <v>0.16250000000000001</v>
      </c>
      <c r="T50" s="18"/>
      <c r="U50" s="10">
        <v>30</v>
      </c>
      <c r="V50" s="11"/>
      <c r="W50" s="70">
        <v>0.29699999999999999</v>
      </c>
      <c r="X50" s="38">
        <v>0.30199999999999999</v>
      </c>
      <c r="Y50" s="33">
        <f>AVERAGE(W50:X50)</f>
        <v>0.29949999999999999</v>
      </c>
    </row>
    <row r="51" spans="8:25" x14ac:dyDescent="0.35">
      <c r="H51" s="11"/>
      <c r="I51" s="10"/>
      <c r="J51" s="11"/>
      <c r="K51" s="21"/>
      <c r="L51" s="38"/>
      <c r="M51" s="33"/>
      <c r="N51" s="54"/>
      <c r="O51" s="10"/>
      <c r="P51" s="11"/>
      <c r="Q51" s="21"/>
      <c r="R51" s="38"/>
      <c r="S51" s="33"/>
      <c r="T51" s="18"/>
      <c r="U51" s="10"/>
      <c r="V51" s="11"/>
      <c r="W51" s="70"/>
      <c r="X51" s="38"/>
      <c r="Y51" s="33"/>
    </row>
    <row r="52" spans="8:25" x14ac:dyDescent="0.35">
      <c r="H52" s="11"/>
      <c r="I52" s="10">
        <v>31</v>
      </c>
      <c r="J52" s="11" t="s">
        <v>27</v>
      </c>
      <c r="K52" s="21">
        <v>0.19400000000000001</v>
      </c>
      <c r="L52" s="38">
        <v>0.20699999999999999</v>
      </c>
      <c r="M52" s="33">
        <f>AVERAGE(K52:L52)</f>
        <v>0.20050000000000001</v>
      </c>
      <c r="N52" s="54"/>
      <c r="O52" s="10">
        <v>31</v>
      </c>
      <c r="P52" s="11" t="s">
        <v>27</v>
      </c>
      <c r="Q52" s="21">
        <v>0.13600000000000001</v>
      </c>
      <c r="R52" s="38">
        <v>0.14099999999999999</v>
      </c>
      <c r="S52" s="33">
        <f>AVERAGE(Q52:R52)</f>
        <v>0.13850000000000001</v>
      </c>
      <c r="T52" s="18"/>
      <c r="U52" s="10">
        <v>31</v>
      </c>
      <c r="V52" s="11" t="s">
        <v>27</v>
      </c>
      <c r="W52" s="70">
        <v>0.30499999999999999</v>
      </c>
      <c r="X52" s="38">
        <v>0.32900000000000001</v>
      </c>
      <c r="Y52" s="33">
        <f>AVERAGE(W52:X52)</f>
        <v>0.317</v>
      </c>
    </row>
    <row r="53" spans="8:25" x14ac:dyDescent="0.35">
      <c r="H53" s="11"/>
      <c r="I53" s="10">
        <v>32</v>
      </c>
      <c r="J53" s="11"/>
      <c r="K53" s="21">
        <v>0.214</v>
      </c>
      <c r="L53" s="38">
        <v>0.21299999999999999</v>
      </c>
      <c r="M53" s="33">
        <f>AVERAGE(K53:L53)</f>
        <v>0.2135</v>
      </c>
      <c r="N53" s="54"/>
      <c r="O53" s="10">
        <v>32</v>
      </c>
      <c r="P53" s="11"/>
      <c r="Q53" s="21">
        <v>0.13800000000000001</v>
      </c>
      <c r="R53" s="38">
        <v>0.13900000000000001</v>
      </c>
      <c r="S53" s="33">
        <f>AVERAGE(Q53:R53)</f>
        <v>0.13850000000000001</v>
      </c>
      <c r="T53" s="18"/>
      <c r="U53" s="10">
        <v>32</v>
      </c>
      <c r="V53" s="11"/>
      <c r="W53" s="70">
        <v>0.32800000000000001</v>
      </c>
      <c r="X53" s="38">
        <v>0.30299999999999999</v>
      </c>
      <c r="Y53" s="33">
        <f>AVERAGE(W53:X53)</f>
        <v>0.3155</v>
      </c>
    </row>
    <row r="54" spans="8:25" x14ac:dyDescent="0.35">
      <c r="H54" s="11"/>
      <c r="I54" s="10"/>
      <c r="J54" s="11"/>
      <c r="K54" s="21"/>
      <c r="L54" s="38"/>
      <c r="M54" s="33"/>
      <c r="N54" s="54"/>
      <c r="O54" s="10"/>
      <c r="P54" s="11"/>
      <c r="Q54" s="21"/>
      <c r="R54" s="38"/>
      <c r="S54" s="33"/>
      <c r="T54" s="18"/>
      <c r="U54" s="10"/>
      <c r="V54" s="11"/>
      <c r="W54" s="70"/>
      <c r="X54" s="38"/>
      <c r="Y54" s="33"/>
    </row>
    <row r="55" spans="8:25" x14ac:dyDescent="0.35">
      <c r="H55" s="11"/>
      <c r="I55" s="10">
        <v>33</v>
      </c>
      <c r="J55" s="11" t="s">
        <v>28</v>
      </c>
      <c r="K55" s="21">
        <v>0.17100000000000001</v>
      </c>
      <c r="L55" s="38">
        <v>0.20300000000000001</v>
      </c>
      <c r="M55" s="33">
        <f>AVERAGE(K55:L55)</f>
        <v>0.187</v>
      </c>
      <c r="N55" s="54"/>
      <c r="O55" s="10">
        <v>33</v>
      </c>
      <c r="P55" s="11" t="s">
        <v>28</v>
      </c>
      <c r="Q55" s="21">
        <v>0.13900000000000001</v>
      </c>
      <c r="R55" s="38">
        <v>0.13500000000000001</v>
      </c>
      <c r="S55" s="33">
        <f>AVERAGE(Q55:R55)</f>
        <v>0.13700000000000001</v>
      </c>
      <c r="T55" s="18"/>
      <c r="U55" s="10">
        <v>33</v>
      </c>
      <c r="V55" s="11" t="s">
        <v>28</v>
      </c>
      <c r="W55" s="70">
        <v>0.33300000000000002</v>
      </c>
      <c r="X55" s="38">
        <v>0.34699999999999998</v>
      </c>
      <c r="Y55" s="33">
        <f>AVERAGE(W55:X55)</f>
        <v>0.33999999999999997</v>
      </c>
    </row>
    <row r="56" spans="8:25" x14ac:dyDescent="0.35">
      <c r="H56" s="11"/>
      <c r="I56" s="10">
        <v>34</v>
      </c>
      <c r="J56" s="11"/>
      <c r="K56" s="55">
        <v>0.20399999999999999</v>
      </c>
      <c r="L56" s="59">
        <v>0.20399999999999999</v>
      </c>
      <c r="M56" s="89">
        <f>AVERAGE(K56:L56)</f>
        <v>0.20399999999999999</v>
      </c>
      <c r="N56" s="54"/>
      <c r="O56" s="10">
        <v>34</v>
      </c>
      <c r="P56" s="11"/>
      <c r="Q56" s="55">
        <v>0.13200000000000001</v>
      </c>
      <c r="R56" s="59">
        <v>0.13800000000000001</v>
      </c>
      <c r="S56" s="89">
        <f>AVERAGE(Q56:R56)</f>
        <v>0.13500000000000001</v>
      </c>
      <c r="T56" s="18"/>
      <c r="U56" s="10">
        <v>34</v>
      </c>
      <c r="V56" s="11"/>
      <c r="W56" s="73">
        <v>0.32800000000000001</v>
      </c>
      <c r="X56" s="59">
        <v>0.32300000000000001</v>
      </c>
      <c r="Y56" s="89">
        <f>AVERAGE(W56:X56)</f>
        <v>0.32550000000000001</v>
      </c>
    </row>
    <row r="57" spans="8:25" ht="15" thickBot="1" x14ac:dyDescent="0.4">
      <c r="H57" s="11"/>
      <c r="I57" s="9"/>
      <c r="J57" s="22"/>
      <c r="K57" s="40"/>
      <c r="L57" s="45"/>
      <c r="M57" s="90"/>
      <c r="N57" s="54"/>
      <c r="O57" s="9"/>
      <c r="P57" s="22"/>
      <c r="Q57" s="40"/>
      <c r="R57" s="45"/>
      <c r="S57" s="90"/>
      <c r="T57" s="18"/>
      <c r="U57" s="9"/>
      <c r="V57" s="22"/>
      <c r="W57" s="72"/>
      <c r="X57" s="45"/>
      <c r="Y57" s="90"/>
    </row>
    <row r="58" spans="8:25" x14ac:dyDescent="0.35">
      <c r="H58" s="11"/>
      <c r="I58" s="10">
        <v>35</v>
      </c>
      <c r="J58" s="11" t="s">
        <v>29</v>
      </c>
      <c r="K58" s="48">
        <v>0.74299999999999999</v>
      </c>
      <c r="L58" s="52">
        <v>0.77700000000000002</v>
      </c>
      <c r="M58" s="47">
        <f>AVERAGE(K58:L58)</f>
        <v>0.76</v>
      </c>
      <c r="N58" s="54"/>
      <c r="O58" s="10">
        <v>35</v>
      </c>
      <c r="P58" s="11" t="s">
        <v>29</v>
      </c>
      <c r="Q58" s="48">
        <v>0.254</v>
      </c>
      <c r="R58" s="52">
        <v>0.251</v>
      </c>
      <c r="S58" s="47">
        <f>AVERAGE(Q58:R58)</f>
        <v>0.2525</v>
      </c>
      <c r="T58" s="18"/>
      <c r="U58" s="10">
        <v>35</v>
      </c>
      <c r="V58" s="11" t="s">
        <v>29</v>
      </c>
      <c r="W58" s="70">
        <v>0.59</v>
      </c>
      <c r="X58" s="52">
        <v>0.56699999999999995</v>
      </c>
      <c r="Y58" s="47">
        <f>AVERAGE(W58:X58)</f>
        <v>0.57850000000000001</v>
      </c>
    </row>
    <row r="59" spans="8:25" x14ac:dyDescent="0.35">
      <c r="H59" s="11"/>
      <c r="I59" s="10">
        <v>36</v>
      </c>
      <c r="J59" s="11"/>
      <c r="K59" s="21">
        <v>0.80200000000000005</v>
      </c>
      <c r="L59" s="38">
        <v>0.78900000000000003</v>
      </c>
      <c r="M59" s="33">
        <f>AVERAGE(K59:L59)</f>
        <v>0.7955000000000001</v>
      </c>
      <c r="N59" s="54"/>
      <c r="O59" s="10">
        <v>36</v>
      </c>
      <c r="P59" s="11"/>
      <c r="Q59" s="21">
        <v>0.25800000000000001</v>
      </c>
      <c r="R59" s="38">
        <v>0.249</v>
      </c>
      <c r="S59" s="33">
        <f>AVERAGE(Q59:R59)</f>
        <v>0.2535</v>
      </c>
      <c r="T59" s="18"/>
      <c r="U59" s="10">
        <v>36</v>
      </c>
      <c r="V59" s="11"/>
      <c r="W59" s="70">
        <v>0.57599999999999996</v>
      </c>
      <c r="X59" s="38">
        <v>0.60899999999999999</v>
      </c>
      <c r="Y59" s="33">
        <f>AVERAGE(W59:X59)</f>
        <v>0.59250000000000003</v>
      </c>
    </row>
    <row r="60" spans="8:25" x14ac:dyDescent="0.35">
      <c r="H60" s="11"/>
      <c r="I60" s="10"/>
      <c r="J60" s="11"/>
      <c r="K60" s="55"/>
      <c r="L60" s="59"/>
      <c r="M60" s="33"/>
      <c r="N60" s="54"/>
      <c r="O60" s="10"/>
      <c r="P60" s="11"/>
      <c r="Q60" s="55"/>
      <c r="R60" s="59"/>
      <c r="S60" s="33"/>
      <c r="T60" s="18"/>
      <c r="U60" s="10"/>
      <c r="V60" s="11"/>
      <c r="W60" s="73"/>
      <c r="X60" s="59"/>
      <c r="Y60" s="33"/>
    </row>
    <row r="61" spans="8:25" x14ac:dyDescent="0.35">
      <c r="I61" s="10">
        <v>37</v>
      </c>
      <c r="J61" s="11" t="s">
        <v>30</v>
      </c>
      <c r="K61" s="55">
        <v>0.65100000000000002</v>
      </c>
      <c r="L61" s="59">
        <v>0.67800000000000005</v>
      </c>
      <c r="M61" s="33">
        <f>AVERAGE(K61:L61)</f>
        <v>0.66450000000000009</v>
      </c>
      <c r="N61" s="54"/>
      <c r="O61" s="10">
        <v>37</v>
      </c>
      <c r="P61" s="11" t="s">
        <v>30</v>
      </c>
      <c r="Q61" s="55">
        <v>0.33500000000000002</v>
      </c>
      <c r="R61" s="59">
        <v>0.32900000000000001</v>
      </c>
      <c r="S61" s="33">
        <f>AVERAGE(Q61:R61)</f>
        <v>0.33200000000000002</v>
      </c>
      <c r="T61" s="18"/>
      <c r="U61" s="10">
        <v>37</v>
      </c>
      <c r="V61" s="11" t="s">
        <v>30</v>
      </c>
      <c r="W61" s="73">
        <v>0.66600000000000004</v>
      </c>
      <c r="X61" s="59">
        <v>0.69899999999999995</v>
      </c>
      <c r="Y61" s="33">
        <f>AVERAGE(W61:X61)</f>
        <v>0.6825</v>
      </c>
    </row>
    <row r="62" spans="8:25" x14ac:dyDescent="0.35">
      <c r="I62" s="10">
        <v>38</v>
      </c>
      <c r="J62" s="11"/>
      <c r="K62" s="21">
        <v>0.74399999999999999</v>
      </c>
      <c r="L62" s="38">
        <v>0.73599999999999999</v>
      </c>
      <c r="M62" s="33">
        <f>AVERAGE(K62:L62)</f>
        <v>0.74</v>
      </c>
      <c r="N62" s="54"/>
      <c r="O62" s="10">
        <v>38</v>
      </c>
      <c r="P62" s="11"/>
      <c r="Q62" s="21">
        <v>0.3044</v>
      </c>
      <c r="R62" s="38">
        <v>0.31</v>
      </c>
      <c r="S62" s="33">
        <f>AVERAGE(Q62:R62)</f>
        <v>0.30720000000000003</v>
      </c>
      <c r="T62" s="18"/>
      <c r="U62" s="10">
        <v>38</v>
      </c>
      <c r="V62" s="11"/>
      <c r="W62" s="36">
        <v>0.60199999999999998</v>
      </c>
      <c r="X62" s="38">
        <v>0.61499999999999999</v>
      </c>
      <c r="Y62" s="33">
        <f>AVERAGE(W62:X62)</f>
        <v>0.60850000000000004</v>
      </c>
    </row>
    <row r="63" spans="8:25" x14ac:dyDescent="0.35">
      <c r="I63" s="10"/>
      <c r="J63" s="11"/>
      <c r="K63" s="21"/>
      <c r="L63" s="38"/>
      <c r="M63" s="33"/>
      <c r="N63" s="54"/>
      <c r="O63" s="10"/>
      <c r="P63" s="11"/>
      <c r="Q63" s="21"/>
      <c r="R63" s="38"/>
      <c r="S63" s="33"/>
      <c r="T63" s="18"/>
      <c r="U63" s="10"/>
      <c r="V63" s="11"/>
      <c r="W63" s="36"/>
      <c r="X63" s="38"/>
      <c r="Y63" s="33"/>
    </row>
    <row r="64" spans="8:25" x14ac:dyDescent="0.35">
      <c r="I64" s="10">
        <v>39</v>
      </c>
      <c r="J64" s="11" t="s">
        <v>31</v>
      </c>
      <c r="K64" s="21">
        <v>0.71599999999999997</v>
      </c>
      <c r="L64" s="38">
        <v>0.72799999999999998</v>
      </c>
      <c r="M64" s="33">
        <f>AVERAGE(K64:L64)</f>
        <v>0.72199999999999998</v>
      </c>
      <c r="N64" s="54"/>
      <c r="O64" s="10">
        <v>39</v>
      </c>
      <c r="P64" s="11" t="s">
        <v>31</v>
      </c>
      <c r="Q64" s="21">
        <v>0.32700000000000001</v>
      </c>
      <c r="R64" s="38">
        <v>0.33700000000000002</v>
      </c>
      <c r="S64" s="33">
        <f>AVERAGE(Q64:R64)</f>
        <v>0.33200000000000002</v>
      </c>
      <c r="T64" s="18"/>
      <c r="U64" s="10">
        <v>39</v>
      </c>
      <c r="V64" s="11" t="s">
        <v>31</v>
      </c>
      <c r="W64" s="36">
        <v>0.58499999999999996</v>
      </c>
      <c r="X64" s="38">
        <v>0.61199999999999999</v>
      </c>
      <c r="Y64" s="33">
        <f>AVERAGE(W64:X64)</f>
        <v>0.59850000000000003</v>
      </c>
    </row>
    <row r="65" spans="8:25" x14ac:dyDescent="0.35">
      <c r="I65" s="10">
        <v>40</v>
      </c>
      <c r="J65" s="11"/>
      <c r="K65" s="21">
        <v>0.76</v>
      </c>
      <c r="L65" s="38">
        <v>0.7</v>
      </c>
      <c r="M65" s="33">
        <f>AVERAGE(K65:L65)</f>
        <v>0.73</v>
      </c>
      <c r="N65" s="54"/>
      <c r="O65" s="10">
        <v>40</v>
      </c>
      <c r="P65" s="11"/>
      <c r="Q65" s="21">
        <v>0.313</v>
      </c>
      <c r="R65" s="38">
        <v>0.314</v>
      </c>
      <c r="S65" s="33">
        <f>AVERAGE(Q65:R65)</f>
        <v>0.3135</v>
      </c>
      <c r="T65" s="18"/>
      <c r="U65" s="10">
        <v>40</v>
      </c>
      <c r="V65" s="11"/>
      <c r="W65" s="36">
        <v>0.70099999999999996</v>
      </c>
      <c r="X65" s="38">
        <v>0.66200000000000003</v>
      </c>
      <c r="Y65" s="33">
        <f>AVERAGE(W65:X65)</f>
        <v>0.68149999999999999</v>
      </c>
    </row>
    <row r="66" spans="8:25" x14ac:dyDescent="0.35">
      <c r="I66" s="10"/>
      <c r="J66" s="11"/>
      <c r="K66" s="48"/>
      <c r="L66" s="52"/>
      <c r="M66" s="33"/>
      <c r="N66" s="54"/>
      <c r="O66" s="10"/>
      <c r="P66" s="11"/>
      <c r="Q66" s="48"/>
      <c r="R66" s="52"/>
      <c r="S66" s="33"/>
      <c r="T66" s="18"/>
      <c r="U66" s="10"/>
      <c r="V66" s="11"/>
      <c r="W66" s="70"/>
      <c r="X66" s="52"/>
      <c r="Y66" s="33"/>
    </row>
    <row r="67" spans="8:25" x14ac:dyDescent="0.35">
      <c r="H67" s="96"/>
      <c r="I67" s="10">
        <v>41</v>
      </c>
      <c r="J67" s="11" t="s">
        <v>32</v>
      </c>
      <c r="K67" s="48">
        <v>0.69499999999999995</v>
      </c>
      <c r="L67" s="52">
        <v>0.73599999999999999</v>
      </c>
      <c r="M67" s="33">
        <f>AVERAGE(K67:L67)</f>
        <v>0.71550000000000002</v>
      </c>
      <c r="N67" s="54"/>
      <c r="O67" s="10">
        <v>41</v>
      </c>
      <c r="P67" s="11" t="s">
        <v>32</v>
      </c>
      <c r="Q67" s="48">
        <v>0.36099999999999999</v>
      </c>
      <c r="R67" s="52">
        <v>0.33100000000000002</v>
      </c>
      <c r="S67" s="33">
        <f>AVERAGE(Q67:R67)</f>
        <v>0.34599999999999997</v>
      </c>
      <c r="T67" s="18"/>
      <c r="U67" s="10">
        <v>41</v>
      </c>
      <c r="V67" s="11" t="s">
        <v>32</v>
      </c>
      <c r="W67" s="70">
        <v>0.58199999999999996</v>
      </c>
      <c r="X67" s="52">
        <v>0.59799999999999998</v>
      </c>
      <c r="Y67" s="33">
        <f>AVERAGE(W67:X67)</f>
        <v>0.59</v>
      </c>
    </row>
    <row r="68" spans="8:25" x14ac:dyDescent="0.35">
      <c r="I68" s="10">
        <v>42</v>
      </c>
      <c r="J68" s="11"/>
      <c r="K68" s="21">
        <v>0.72599999999999998</v>
      </c>
      <c r="L68" s="38">
        <v>0.65500000000000003</v>
      </c>
      <c r="M68" s="33">
        <f>AVERAGE(K68:L68)</f>
        <v>0.6905</v>
      </c>
      <c r="N68" s="54"/>
      <c r="O68" s="10">
        <v>42</v>
      </c>
      <c r="P68" s="11"/>
      <c r="Q68" s="21">
        <v>0.35399999999999998</v>
      </c>
      <c r="R68" s="38">
        <v>0.35199999999999998</v>
      </c>
      <c r="S68" s="33">
        <f>AVERAGE(Q68:R68)</f>
        <v>0.35299999999999998</v>
      </c>
      <c r="T68" s="18"/>
      <c r="U68" s="10">
        <v>42</v>
      </c>
      <c r="V68" s="11"/>
      <c r="W68" s="70">
        <v>0.59799999999999998</v>
      </c>
      <c r="X68" s="38">
        <v>0.58699999999999997</v>
      </c>
      <c r="Y68" s="33">
        <f>AVERAGE(W68:X68)</f>
        <v>0.59250000000000003</v>
      </c>
    </row>
    <row r="69" spans="8:25" x14ac:dyDescent="0.35">
      <c r="I69" s="10"/>
      <c r="J69" s="11"/>
      <c r="K69" s="21"/>
      <c r="L69" s="38"/>
      <c r="M69" s="33"/>
      <c r="N69" s="54"/>
      <c r="O69" s="10"/>
      <c r="P69" s="11"/>
      <c r="Q69" s="21"/>
      <c r="R69" s="38"/>
      <c r="S69" s="33"/>
      <c r="T69" s="18"/>
      <c r="U69" s="10"/>
      <c r="V69" s="11"/>
      <c r="W69" s="70"/>
      <c r="X69" s="38"/>
      <c r="Y69" s="33"/>
    </row>
    <row r="70" spans="8:25" x14ac:dyDescent="0.35">
      <c r="H70" s="96"/>
      <c r="I70" s="10">
        <v>43</v>
      </c>
      <c r="J70" s="11" t="s">
        <v>33</v>
      </c>
      <c r="K70" s="21">
        <v>0.68899999999999995</v>
      </c>
      <c r="L70" s="38">
        <v>0.72599999999999998</v>
      </c>
      <c r="M70" s="33">
        <f>AVERAGE(K70:L70)</f>
        <v>0.70750000000000002</v>
      </c>
      <c r="N70" s="54"/>
      <c r="O70" s="10">
        <v>43</v>
      </c>
      <c r="P70" s="11" t="s">
        <v>33</v>
      </c>
      <c r="Q70" s="21">
        <v>0.36</v>
      </c>
      <c r="R70" s="38">
        <v>0.377</v>
      </c>
      <c r="S70" s="33">
        <f>AVERAGE(Q70:R70)</f>
        <v>0.36849999999999999</v>
      </c>
      <c r="T70" s="18"/>
      <c r="U70" s="10">
        <v>43</v>
      </c>
      <c r="V70" s="11" t="s">
        <v>33</v>
      </c>
      <c r="W70" s="70">
        <v>0.56699999999999995</v>
      </c>
      <c r="X70" s="38">
        <v>0.56000000000000005</v>
      </c>
      <c r="Y70" s="33">
        <f>AVERAGE(W70:X70)</f>
        <v>0.5635</v>
      </c>
    </row>
    <row r="71" spans="8:25" x14ac:dyDescent="0.35">
      <c r="I71" s="10">
        <v>44</v>
      </c>
      <c r="J71" s="11"/>
      <c r="K71" s="21">
        <v>0.69599999999999995</v>
      </c>
      <c r="L71" s="38">
        <v>0.70499999999999996</v>
      </c>
      <c r="M71" s="33">
        <f>AVERAGE(K71:L71)</f>
        <v>0.7004999999999999</v>
      </c>
      <c r="N71" s="54"/>
      <c r="O71" s="10">
        <v>44</v>
      </c>
      <c r="P71" s="11"/>
      <c r="Q71" s="21">
        <v>0.36299999999999999</v>
      </c>
      <c r="R71" s="38">
        <v>0.36899999999999999</v>
      </c>
      <c r="S71" s="33">
        <f>AVERAGE(Q71:R71)</f>
        <v>0.36599999999999999</v>
      </c>
      <c r="T71" s="18"/>
      <c r="U71" s="10">
        <v>44</v>
      </c>
      <c r="V71" s="11"/>
      <c r="W71" s="70">
        <v>0.59199999999999997</v>
      </c>
      <c r="X71" s="38">
        <v>0.60299999999999998</v>
      </c>
      <c r="Y71" s="33">
        <f>AVERAGE(W71:X71)</f>
        <v>0.59749999999999992</v>
      </c>
    </row>
    <row r="72" spans="8:25" x14ac:dyDescent="0.35">
      <c r="I72" s="10"/>
      <c r="J72" s="11"/>
      <c r="K72" s="21"/>
      <c r="L72" s="38"/>
      <c r="M72" s="33"/>
      <c r="N72" s="54"/>
      <c r="O72" s="10"/>
      <c r="P72" s="11"/>
      <c r="Q72" s="21"/>
      <c r="R72" s="38"/>
      <c r="S72" s="33"/>
      <c r="T72" s="18"/>
      <c r="U72" s="10"/>
      <c r="V72" s="11"/>
      <c r="W72" s="70"/>
      <c r="X72" s="38"/>
      <c r="Y72" s="33"/>
    </row>
    <row r="73" spans="8:25" x14ac:dyDescent="0.35">
      <c r="I73" s="10">
        <v>45</v>
      </c>
      <c r="J73" s="11" t="s">
        <v>34</v>
      </c>
      <c r="K73" s="48">
        <v>0.748</v>
      </c>
      <c r="L73" s="52">
        <v>0.746</v>
      </c>
      <c r="M73" s="33">
        <f>AVERAGE(K73:L73)</f>
        <v>0.747</v>
      </c>
      <c r="N73" s="54"/>
      <c r="O73" s="10">
        <v>45</v>
      </c>
      <c r="P73" s="11" t="s">
        <v>34</v>
      </c>
      <c r="Q73" s="21">
        <v>0.29899999999999999</v>
      </c>
      <c r="R73" s="38">
        <v>0.28499999999999998</v>
      </c>
      <c r="S73" s="33">
        <f>AVERAGE(Q73:R73)</f>
        <v>0.29199999999999998</v>
      </c>
      <c r="T73" s="18"/>
      <c r="U73" s="10">
        <v>45</v>
      </c>
      <c r="V73" s="11" t="s">
        <v>34</v>
      </c>
      <c r="W73" s="70">
        <v>0.51200000000000001</v>
      </c>
      <c r="X73" s="38">
        <v>0.53700000000000003</v>
      </c>
      <c r="Y73" s="33">
        <f>AVERAGE(W73:X73)</f>
        <v>0.52449999999999997</v>
      </c>
    </row>
    <row r="74" spans="8:25" x14ac:dyDescent="0.35">
      <c r="I74" s="10">
        <v>46</v>
      </c>
      <c r="J74" s="11"/>
      <c r="K74" s="21">
        <v>0.749</v>
      </c>
      <c r="L74" s="38">
        <v>0.73499999999999999</v>
      </c>
      <c r="M74" s="33">
        <f>AVERAGE(K74:L74)</f>
        <v>0.74199999999999999</v>
      </c>
      <c r="N74" s="54"/>
      <c r="O74" s="10">
        <v>46</v>
      </c>
      <c r="P74" s="11"/>
      <c r="Q74" s="21">
        <v>0.30299999999999999</v>
      </c>
      <c r="R74" s="38">
        <v>0.30399999999999999</v>
      </c>
      <c r="S74" s="33">
        <f>AVERAGE(Q74:R74)</f>
        <v>0.30349999999999999</v>
      </c>
      <c r="T74" s="18"/>
      <c r="U74" s="10">
        <v>46</v>
      </c>
      <c r="V74" s="11"/>
      <c r="W74" s="70">
        <v>0.51600000000000001</v>
      </c>
      <c r="X74" s="38">
        <v>0.52700000000000002</v>
      </c>
      <c r="Y74" s="33">
        <f>AVERAGE(W74:X74)</f>
        <v>0.52150000000000007</v>
      </c>
    </row>
    <row r="75" spans="8:25" x14ac:dyDescent="0.35">
      <c r="I75" s="10"/>
      <c r="J75" s="11"/>
      <c r="K75" s="21"/>
      <c r="L75" s="38"/>
      <c r="M75" s="33"/>
      <c r="N75" s="54"/>
      <c r="O75" s="10"/>
      <c r="P75" s="11"/>
      <c r="Q75" s="21"/>
      <c r="R75" s="38"/>
      <c r="S75" s="33"/>
      <c r="T75" s="18"/>
      <c r="U75" s="10"/>
      <c r="V75" s="11"/>
      <c r="W75" s="70"/>
      <c r="X75" s="38"/>
      <c r="Y75" s="33"/>
    </row>
    <row r="76" spans="8:25" x14ac:dyDescent="0.35">
      <c r="I76" s="10">
        <v>47</v>
      </c>
      <c r="J76" s="11" t="s">
        <v>35</v>
      </c>
      <c r="K76" s="21">
        <v>0.69</v>
      </c>
      <c r="L76" s="38">
        <v>0.72799999999999998</v>
      </c>
      <c r="M76" s="33">
        <f>AVERAGE(K76:L76)</f>
        <v>0.70899999999999996</v>
      </c>
      <c r="N76" s="54"/>
      <c r="O76" s="10">
        <v>47</v>
      </c>
      <c r="P76" s="11" t="s">
        <v>35</v>
      </c>
      <c r="Q76" s="21">
        <v>0.29399999999999998</v>
      </c>
      <c r="R76" s="38">
        <v>0.30499999999999999</v>
      </c>
      <c r="S76" s="33">
        <f>AVERAGE(Q76:R76)</f>
        <v>0.29949999999999999</v>
      </c>
      <c r="T76" s="18"/>
      <c r="U76" s="10">
        <v>47</v>
      </c>
      <c r="V76" s="11" t="s">
        <v>35</v>
      </c>
      <c r="W76" s="70">
        <v>0.54500000000000004</v>
      </c>
      <c r="X76" s="38">
        <v>0.53400000000000003</v>
      </c>
      <c r="Y76" s="33">
        <f>AVERAGE(W76:X76)</f>
        <v>0.53950000000000009</v>
      </c>
    </row>
    <row r="77" spans="8:25" x14ac:dyDescent="0.35">
      <c r="I77" s="10">
        <v>48</v>
      </c>
      <c r="J77" s="11"/>
      <c r="K77" s="55">
        <v>0.72199999999999998</v>
      </c>
      <c r="L77" s="59">
        <v>0.73299999999999998</v>
      </c>
      <c r="M77" s="89">
        <f>AVERAGE(K77:L77)</f>
        <v>0.72750000000000004</v>
      </c>
      <c r="N77" s="54"/>
      <c r="O77" s="10">
        <v>48</v>
      </c>
      <c r="P77" s="11"/>
      <c r="Q77" s="55">
        <v>0.3</v>
      </c>
      <c r="R77" s="59">
        <v>0.26900000000000002</v>
      </c>
      <c r="S77" s="89">
        <f>AVERAGE(Q77:R77)</f>
        <v>0.28449999999999998</v>
      </c>
      <c r="T77" s="18"/>
      <c r="U77" s="10">
        <v>48</v>
      </c>
      <c r="V77" s="11"/>
      <c r="W77" s="73">
        <v>0.53800000000000003</v>
      </c>
      <c r="X77" s="59">
        <v>0.52100000000000002</v>
      </c>
      <c r="Y77" s="89">
        <f>AVERAGE(W77:X77)</f>
        <v>0.52950000000000008</v>
      </c>
    </row>
    <row r="78" spans="8:25" ht="15" thickBot="1" x14ac:dyDescent="0.4">
      <c r="I78" s="9"/>
      <c r="J78" s="22"/>
      <c r="K78" s="40"/>
      <c r="L78" s="45"/>
      <c r="M78" s="90"/>
      <c r="N78" s="54"/>
      <c r="O78" s="9"/>
      <c r="P78" s="22"/>
      <c r="Q78" s="40"/>
      <c r="R78" s="45"/>
      <c r="S78" s="90"/>
      <c r="T78" s="18"/>
      <c r="U78" s="9"/>
      <c r="V78" s="22"/>
      <c r="W78" s="72"/>
      <c r="X78" s="45"/>
      <c r="Y78" s="90"/>
    </row>
    <row r="79" spans="8:25" x14ac:dyDescent="0.35">
      <c r="K79" s="16"/>
      <c r="M79" s="16"/>
      <c r="Q79" s="16"/>
    </row>
    <row r="80" spans="8:25" x14ac:dyDescent="0.35">
      <c r="I80" s="10">
        <v>17</v>
      </c>
      <c r="J80" s="11" t="s">
        <v>19</v>
      </c>
      <c r="K80" s="21">
        <v>0.52</v>
      </c>
      <c r="L80" s="38">
        <v>0.505</v>
      </c>
      <c r="M80" s="87">
        <f>AVERAGE(K80:L80)</f>
        <v>0.51249999999999996</v>
      </c>
      <c r="Q80" s="16"/>
      <c r="S80" t="e">
        <f>AVERAGE(Q80:R80)*2-0.093</f>
        <v>#DIV/0!</v>
      </c>
      <c r="Y80" s="12" t="e">
        <f>AVERAGE(W80:X80)*2-0.093</f>
        <v>#DIV/0!</v>
      </c>
    </row>
    <row r="81" spans="9:25" x14ac:dyDescent="0.35">
      <c r="I81" s="10">
        <v>18</v>
      </c>
      <c r="J81" s="11"/>
      <c r="K81" s="55">
        <v>0.52900000000000003</v>
      </c>
      <c r="L81" s="59">
        <v>0.55000000000000004</v>
      </c>
      <c r="M81" s="88">
        <f>AVERAGE(K81:L81)</f>
        <v>0.53950000000000009</v>
      </c>
      <c r="Q81" s="16"/>
      <c r="S81" t="e">
        <f>AVERAGE(Q81:R81)*2-0.093</f>
        <v>#DIV/0!</v>
      </c>
      <c r="Y81" s="12" t="e">
        <f>AVERAGE(W81:X81)*2-0.093</f>
        <v>#DIV/0!</v>
      </c>
    </row>
    <row r="82" spans="9:25" ht="15" thickBot="1" x14ac:dyDescent="0.4">
      <c r="I82" s="9"/>
      <c r="J82" s="22"/>
      <c r="K82" s="40"/>
      <c r="L82" s="45"/>
      <c r="M82" s="86"/>
      <c r="N82" s="16" t="s">
        <v>3</v>
      </c>
      <c r="Q82" s="16"/>
    </row>
    <row r="83" spans="9:25" x14ac:dyDescent="0.35">
      <c r="I83" s="10">
        <v>19</v>
      </c>
      <c r="J83" s="11" t="s">
        <v>20</v>
      </c>
      <c r="K83" s="48">
        <v>0.47299999999999998</v>
      </c>
      <c r="L83" s="52">
        <v>0.499</v>
      </c>
      <c r="M83" s="87">
        <f>AVERAGE(K83:L83)</f>
        <v>0.48599999999999999</v>
      </c>
      <c r="Q83" s="16"/>
      <c r="S83" t="e">
        <f>AVERAGE(Q83:R83)-0.093</f>
        <v>#DIV/0!</v>
      </c>
      <c r="Y83" s="12" t="e">
        <f>AVERAGE(W83:X83)-0.093</f>
        <v>#DIV/0!</v>
      </c>
    </row>
    <row r="84" spans="9:25" x14ac:dyDescent="0.35">
      <c r="I84" s="10">
        <v>20</v>
      </c>
      <c r="J84" s="11"/>
      <c r="K84" s="21">
        <v>0.51200000000000001</v>
      </c>
      <c r="L84" s="38">
        <v>0.51300000000000001</v>
      </c>
      <c r="M84" s="88">
        <f>AVERAGE(K84:L84)</f>
        <v>0.51249999999999996</v>
      </c>
      <c r="Q84" s="16"/>
      <c r="S84" t="e">
        <f>AVERAGE(Q84:R84)-0.093</f>
        <v>#DIV/0!</v>
      </c>
      <c r="Y84" s="12" t="e">
        <f>AVERAGE(W84:X84)-0.093</f>
        <v>#DIV/0!</v>
      </c>
    </row>
    <row r="85" spans="9:25" x14ac:dyDescent="0.35">
      <c r="I85" s="10"/>
      <c r="J85" s="11"/>
      <c r="K85" s="21"/>
      <c r="L85" s="38"/>
      <c r="M85" s="33"/>
      <c r="Q85" s="16"/>
    </row>
    <row r="86" spans="9:25" x14ac:dyDescent="0.35">
      <c r="K86" s="16"/>
      <c r="M86" s="16"/>
      <c r="Q86" s="16"/>
    </row>
    <row r="87" spans="9:25" x14ac:dyDescent="0.35">
      <c r="K87" s="16"/>
      <c r="M87" s="16"/>
      <c r="Q87" s="16"/>
    </row>
  </sheetData>
  <pageMargins left="0.39370078740157483" right="0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B378-C8B3-4225-8B79-552D8A6E7352}">
  <dimension ref="A1:Y87"/>
  <sheetViews>
    <sheetView zoomScale="80" zoomScaleNormal="80" workbookViewId="0">
      <selection activeCell="A2" sqref="A2"/>
    </sheetView>
  </sheetViews>
  <sheetFormatPr defaultRowHeight="14.5" x14ac:dyDescent="0.35"/>
  <cols>
    <col min="8" max="8" width="8.7265625" style="15"/>
    <col min="9" max="9" width="5.08984375" customWidth="1"/>
    <col min="10" max="10" width="7.26953125" customWidth="1"/>
    <col min="12" max="13" width="8.7265625" style="12"/>
    <col min="14" max="14" width="10.6328125" style="16" customWidth="1"/>
    <col min="15" max="15" width="4.36328125" style="16" customWidth="1"/>
    <col min="16" max="16" width="6.08984375" style="17" customWidth="1"/>
    <col min="19" max="19" width="8.7265625" style="12"/>
    <col min="20" max="20" width="8.1796875" customWidth="1"/>
    <col min="21" max="21" width="5.08984375" style="16" customWidth="1"/>
    <col min="22" max="22" width="6.08984375" style="17" customWidth="1"/>
    <col min="23" max="23" width="8.1796875" style="12" customWidth="1"/>
  </cols>
  <sheetData>
    <row r="1" spans="1:25" x14ac:dyDescent="0.35">
      <c r="A1" s="85" t="s">
        <v>76</v>
      </c>
    </row>
    <row r="2" spans="1:25" x14ac:dyDescent="0.35">
      <c r="A2" t="s">
        <v>53</v>
      </c>
      <c r="N2"/>
      <c r="O2"/>
      <c r="P2" s="15"/>
      <c r="U2"/>
      <c r="V2" s="15"/>
      <c r="Y2" t="s">
        <v>3</v>
      </c>
    </row>
    <row r="3" spans="1:25" x14ac:dyDescent="0.35">
      <c r="F3" t="s">
        <v>3</v>
      </c>
      <c r="L3" s="12" t="s">
        <v>3</v>
      </c>
      <c r="N3"/>
      <c r="O3"/>
      <c r="P3" s="15"/>
      <c r="U3"/>
      <c r="V3" s="15"/>
    </row>
    <row r="4" spans="1:25" x14ac:dyDescent="0.35">
      <c r="I4" s="20" t="s">
        <v>37</v>
      </c>
      <c r="N4"/>
      <c r="O4" s="20" t="s">
        <v>10</v>
      </c>
      <c r="P4" s="15"/>
      <c r="U4" s="68" t="s">
        <v>11</v>
      </c>
      <c r="V4" s="15"/>
    </row>
    <row r="5" spans="1:25" ht="15" thickBot="1" x14ac:dyDescent="0.4">
      <c r="A5" s="20" t="s">
        <v>75</v>
      </c>
      <c r="W5" s="12" t="s">
        <v>45</v>
      </c>
    </row>
    <row r="6" spans="1:25" ht="15" thickBot="1" x14ac:dyDescent="0.4">
      <c r="A6" t="s">
        <v>48</v>
      </c>
      <c r="B6" t="s">
        <v>49</v>
      </c>
      <c r="C6" t="s">
        <v>50</v>
      </c>
      <c r="D6" t="s">
        <v>51</v>
      </c>
      <c r="E6" t="s">
        <v>1</v>
      </c>
      <c r="F6" t="s">
        <v>2</v>
      </c>
      <c r="H6" s="11"/>
      <c r="I6" s="4"/>
      <c r="J6" s="8"/>
      <c r="K6" s="5"/>
      <c r="L6" s="95"/>
      <c r="M6" s="13" t="s">
        <v>1</v>
      </c>
      <c r="N6" s="23"/>
      <c r="O6" s="4"/>
      <c r="P6" s="8"/>
      <c r="Q6" s="5"/>
      <c r="R6" s="7"/>
      <c r="S6" s="13" t="s">
        <v>1</v>
      </c>
      <c r="T6" s="17"/>
      <c r="U6" s="4"/>
      <c r="V6" s="8"/>
      <c r="W6" s="14"/>
      <c r="X6" s="7"/>
      <c r="Y6" s="13" t="s">
        <v>1</v>
      </c>
    </row>
    <row r="7" spans="1:25" x14ac:dyDescent="0.35">
      <c r="A7">
        <v>0.01</v>
      </c>
      <c r="B7">
        <v>0.183</v>
      </c>
      <c r="C7">
        <v>0.18</v>
      </c>
      <c r="D7">
        <v>0.187</v>
      </c>
      <c r="E7" s="12">
        <f>AVERAGE(B7:D7)-0.093</f>
        <v>9.0333333333333349E-2</v>
      </c>
      <c r="F7">
        <f>STDEV(B7:D7)</f>
        <v>3.5118845842842497E-3</v>
      </c>
      <c r="H7" s="11"/>
      <c r="I7" s="24">
        <v>1</v>
      </c>
      <c r="J7" s="25" t="s">
        <v>21</v>
      </c>
      <c r="K7" s="104">
        <v>7.0999999999999994E-2</v>
      </c>
      <c r="L7" s="105">
        <v>6.3E-2</v>
      </c>
      <c r="M7" s="33">
        <f>AVERAGE(K7:L7)-0.056</f>
        <v>1.1000000000000003E-2</v>
      </c>
      <c r="N7" s="54" t="s">
        <v>3</v>
      </c>
      <c r="O7" s="24">
        <v>1</v>
      </c>
      <c r="P7" s="25" t="s">
        <v>21</v>
      </c>
      <c r="Q7" s="30">
        <v>0.14899999999999999</v>
      </c>
      <c r="R7" s="32">
        <v>0.155</v>
      </c>
      <c r="S7" s="29">
        <f>AVERAGE(Q7:R7)-0.056</f>
        <v>9.6000000000000002E-2</v>
      </c>
      <c r="T7" s="18"/>
      <c r="U7" s="24">
        <v>1</v>
      </c>
      <c r="V7" s="25" t="s">
        <v>21</v>
      </c>
      <c r="W7" s="69">
        <v>0.22600000000000001</v>
      </c>
      <c r="X7" s="32">
        <v>0.223</v>
      </c>
      <c r="Y7" s="29">
        <f>AVERAGE(W7:X7)-0.056</f>
        <v>0.16850000000000001</v>
      </c>
    </row>
    <row r="8" spans="1:25" x14ac:dyDescent="0.35">
      <c r="A8">
        <v>0.02</v>
      </c>
      <c r="B8">
        <v>0.26400000000000001</v>
      </c>
      <c r="C8">
        <v>0.26400000000000001</v>
      </c>
      <c r="D8">
        <v>0.26600000000000001</v>
      </c>
      <c r="E8" s="12">
        <f t="shared" ref="E8:E12" si="0">AVERAGE(B8:D8)-0.093</f>
        <v>0.17166666666666666</v>
      </c>
      <c r="F8">
        <f t="shared" ref="F8:F12" si="1">STDEV(B8:D8)</f>
        <v>1.1547005383792527E-3</v>
      </c>
      <c r="H8" s="11" t="s">
        <v>52</v>
      </c>
      <c r="I8" s="10">
        <v>2</v>
      </c>
      <c r="J8" s="11"/>
      <c r="K8" s="102">
        <v>7.0999999999999994E-2</v>
      </c>
      <c r="L8" s="103">
        <v>6.3E-2</v>
      </c>
      <c r="M8" s="33">
        <f>AVERAGE(K8:L8)-0.056</f>
        <v>1.1000000000000003E-2</v>
      </c>
      <c r="N8" s="54"/>
      <c r="O8" s="10">
        <v>2</v>
      </c>
      <c r="P8" s="11"/>
      <c r="Q8" s="48">
        <v>0.14899999999999999</v>
      </c>
      <c r="R8" s="50">
        <v>0.155</v>
      </c>
      <c r="S8" s="33">
        <f>AVERAGE(Q8:R8)-0.056</f>
        <v>9.6000000000000002E-2</v>
      </c>
      <c r="T8" s="18"/>
      <c r="U8" s="10">
        <v>2</v>
      </c>
      <c r="V8" s="11"/>
      <c r="W8" s="70">
        <v>0.22600000000000001</v>
      </c>
      <c r="X8" s="50">
        <v>0.223</v>
      </c>
      <c r="Y8" s="33">
        <f>AVERAGE(W8:X8)-0.056</f>
        <v>0.16850000000000001</v>
      </c>
    </row>
    <row r="9" spans="1:25" x14ac:dyDescent="0.35">
      <c r="A9">
        <v>0.03</v>
      </c>
      <c r="B9">
        <v>0.35199999999999998</v>
      </c>
      <c r="C9">
        <v>0.35</v>
      </c>
      <c r="D9">
        <v>0.34399999999999997</v>
      </c>
      <c r="E9" s="12">
        <f t="shared" si="0"/>
        <v>0.2556666666666666</v>
      </c>
      <c r="F9">
        <f t="shared" si="1"/>
        <v>4.1633319989322687E-3</v>
      </c>
      <c r="H9" s="11">
        <v>6.3E-2</v>
      </c>
      <c r="I9" s="10"/>
      <c r="J9" s="11"/>
      <c r="K9" s="1"/>
      <c r="L9" s="94"/>
      <c r="M9" s="84">
        <f>AVERAGE(M7:M8)</f>
        <v>1.1000000000000003E-2</v>
      </c>
      <c r="N9" s="54"/>
      <c r="O9" s="10"/>
      <c r="P9" s="11"/>
      <c r="Q9" s="21"/>
      <c r="R9" s="35"/>
      <c r="S9" s="84">
        <f>AVERAGE(S7:S8)</f>
        <v>9.6000000000000002E-2</v>
      </c>
      <c r="T9" s="18"/>
      <c r="U9" s="10"/>
      <c r="V9" s="11"/>
      <c r="W9" s="36"/>
      <c r="X9" s="38"/>
      <c r="Y9" s="84">
        <f>AVERAGE(Y7:Y8)</f>
        <v>0.16850000000000001</v>
      </c>
    </row>
    <row r="10" spans="1:25" x14ac:dyDescent="0.35">
      <c r="A10">
        <v>0.04</v>
      </c>
      <c r="B10">
        <v>0.442</v>
      </c>
      <c r="C10">
        <v>0.43099999999999999</v>
      </c>
      <c r="D10">
        <v>0.438</v>
      </c>
      <c r="E10" s="12">
        <f t="shared" si="0"/>
        <v>0.34399999999999997</v>
      </c>
      <c r="F10">
        <f t="shared" si="1"/>
        <v>5.5677643628300267E-3</v>
      </c>
      <c r="H10" s="11">
        <v>4.9000000000000002E-2</v>
      </c>
      <c r="I10" s="10">
        <v>3</v>
      </c>
      <c r="J10" s="11" t="s">
        <v>12</v>
      </c>
      <c r="K10" s="1">
        <v>0.107</v>
      </c>
      <c r="L10" s="94">
        <v>0.108</v>
      </c>
      <c r="M10" s="33">
        <f>AVERAGE(K10:L10)-0.056</f>
        <v>5.1499999999999997E-2</v>
      </c>
      <c r="N10" s="54"/>
      <c r="O10" s="10">
        <v>3</v>
      </c>
      <c r="P10" s="11" t="s">
        <v>12</v>
      </c>
      <c r="Q10" s="21">
        <v>0.15</v>
      </c>
      <c r="R10" s="35">
        <v>0.156</v>
      </c>
      <c r="S10" s="33">
        <f t="shared" ref="S10:S11" si="2">AVERAGE(Q10:R10)-0.056</f>
        <v>9.7000000000000003E-2</v>
      </c>
      <c r="T10" s="18"/>
      <c r="U10" s="10">
        <v>3</v>
      </c>
      <c r="V10" s="11" t="s">
        <v>12</v>
      </c>
      <c r="W10" s="36">
        <v>0.221</v>
      </c>
      <c r="X10" s="38">
        <v>0.222</v>
      </c>
      <c r="Y10" s="33">
        <f t="shared" ref="Y10:Y11" si="3">AVERAGE(W10:X10)-0.056</f>
        <v>0.16550000000000001</v>
      </c>
    </row>
    <row r="11" spans="1:25" x14ac:dyDescent="0.35">
      <c r="A11">
        <v>0.05</v>
      </c>
      <c r="B11">
        <v>0.51200000000000001</v>
      </c>
      <c r="C11">
        <v>0.51900000000000002</v>
      </c>
      <c r="D11">
        <v>0.53900000000000003</v>
      </c>
      <c r="E11" s="12">
        <f t="shared" si="0"/>
        <v>0.43033333333333346</v>
      </c>
      <c r="F11">
        <f t="shared" si="1"/>
        <v>1.4011899704655814E-2</v>
      </c>
      <c r="H11" s="11">
        <v>6.0999999999999999E-2</v>
      </c>
      <c r="I11" s="10">
        <v>4</v>
      </c>
      <c r="J11" s="11"/>
      <c r="K11" s="1">
        <v>0.107</v>
      </c>
      <c r="L11" s="94">
        <v>0.108</v>
      </c>
      <c r="M11" s="33">
        <f>AVERAGE(K11:L11)-0.056</f>
        <v>5.1499999999999997E-2</v>
      </c>
      <c r="N11" s="54"/>
      <c r="O11" s="10">
        <v>4</v>
      </c>
      <c r="P11" s="11"/>
      <c r="Q11" s="21">
        <v>0.15</v>
      </c>
      <c r="R11" s="35">
        <v>0.156</v>
      </c>
      <c r="S11" s="33">
        <f t="shared" si="2"/>
        <v>9.7000000000000003E-2</v>
      </c>
      <c r="T11" s="18"/>
      <c r="U11" s="10">
        <v>4</v>
      </c>
      <c r="V11" s="11"/>
      <c r="W11" s="36">
        <v>0.221</v>
      </c>
      <c r="X11" s="38">
        <v>0.222</v>
      </c>
      <c r="Y11" s="33">
        <f t="shared" si="3"/>
        <v>0.16550000000000001</v>
      </c>
    </row>
    <row r="12" spans="1:25" x14ac:dyDescent="0.35">
      <c r="A12">
        <v>0.06</v>
      </c>
      <c r="B12">
        <v>0.61499999999999999</v>
      </c>
      <c r="C12">
        <v>0.60399999999999998</v>
      </c>
      <c r="D12">
        <v>0.61299999999999999</v>
      </c>
      <c r="E12" s="12">
        <f t="shared" si="0"/>
        <v>0.51766666666666661</v>
      </c>
      <c r="F12">
        <f t="shared" si="1"/>
        <v>5.8594652770823201E-3</v>
      </c>
      <c r="H12" s="11">
        <v>5.0999999999999997E-2</v>
      </c>
      <c r="I12" s="10"/>
      <c r="J12" s="11"/>
      <c r="K12" s="1"/>
      <c r="L12" s="94"/>
      <c r="M12" s="33"/>
      <c r="N12" s="54"/>
      <c r="O12" s="10"/>
      <c r="P12" s="11"/>
      <c r="Q12" s="21"/>
      <c r="R12" s="35"/>
      <c r="S12" s="33"/>
      <c r="T12" s="18"/>
      <c r="U12" s="10"/>
      <c r="V12" s="11"/>
      <c r="W12" s="36"/>
      <c r="X12" s="38"/>
      <c r="Y12" s="33"/>
    </row>
    <row r="13" spans="1:25" x14ac:dyDescent="0.35">
      <c r="A13" t="s">
        <v>52</v>
      </c>
      <c r="B13">
        <v>9.2999999999999999E-2</v>
      </c>
      <c r="C13">
        <v>9.4E-2</v>
      </c>
      <c r="D13">
        <v>9.2999999999999999E-2</v>
      </c>
      <c r="E13" s="12">
        <f t="shared" ref="E13" si="4">AVERAGE(B13:D13)</f>
        <v>9.3333333333333338E-2</v>
      </c>
      <c r="G13" t="s">
        <v>1</v>
      </c>
      <c r="H13" s="11">
        <f>AVERAGE(H9:H12)</f>
        <v>5.5999999999999994E-2</v>
      </c>
      <c r="I13" s="10">
        <v>5</v>
      </c>
      <c r="J13" s="11" t="s">
        <v>13</v>
      </c>
      <c r="K13" s="1">
        <v>0.1</v>
      </c>
      <c r="L13" s="94">
        <v>9.1999999999999998E-2</v>
      </c>
      <c r="M13" s="33">
        <f>AVERAGE(K13:L13)-0.056</f>
        <v>0.04</v>
      </c>
      <c r="N13" s="54"/>
      <c r="O13" s="10">
        <v>5</v>
      </c>
      <c r="P13" s="11" t="s">
        <v>13</v>
      </c>
      <c r="Q13" s="21">
        <v>0.16</v>
      </c>
      <c r="R13" s="35">
        <v>0.16300000000000001</v>
      </c>
      <c r="S13" s="33">
        <f t="shared" ref="S13:S14" si="5">AVERAGE(Q13:R13)-0.056</f>
        <v>0.10550000000000001</v>
      </c>
      <c r="T13" s="18"/>
      <c r="U13" s="10">
        <v>5</v>
      </c>
      <c r="V13" s="11" t="s">
        <v>13</v>
      </c>
      <c r="W13" s="36">
        <v>0.221</v>
      </c>
      <c r="X13" s="38">
        <v>0.214</v>
      </c>
      <c r="Y13" s="33">
        <f t="shared" ref="Y13:Y14" si="6">AVERAGE(W13:X13)-0.056</f>
        <v>0.1615</v>
      </c>
    </row>
    <row r="14" spans="1:25" x14ac:dyDescent="0.35">
      <c r="A14" s="12"/>
      <c r="E14" s="12"/>
      <c r="H14" s="11"/>
      <c r="I14" s="10">
        <v>6</v>
      </c>
      <c r="J14" s="11"/>
      <c r="K14" s="1">
        <v>0.1</v>
      </c>
      <c r="L14" s="94">
        <v>9.1999999999999998E-2</v>
      </c>
      <c r="M14" s="33">
        <f>AVERAGE(K14:L14)-0.056</f>
        <v>0.04</v>
      </c>
      <c r="N14" s="54"/>
      <c r="O14" s="10">
        <v>6</v>
      </c>
      <c r="P14" s="11"/>
      <c r="Q14" s="21">
        <v>0.16</v>
      </c>
      <c r="R14" s="35">
        <v>0.16300000000000001</v>
      </c>
      <c r="S14" s="33">
        <f t="shared" si="5"/>
        <v>0.10550000000000001</v>
      </c>
      <c r="T14" s="18"/>
      <c r="U14" s="10">
        <v>6</v>
      </c>
      <c r="V14" s="11"/>
      <c r="W14" s="36">
        <v>0.221</v>
      </c>
      <c r="X14" s="38">
        <v>0.214</v>
      </c>
      <c r="Y14" s="33">
        <f t="shared" si="6"/>
        <v>0.1615</v>
      </c>
    </row>
    <row r="15" spans="1:25" x14ac:dyDescent="0.35">
      <c r="A15" s="12"/>
      <c r="E15" s="12"/>
      <c r="H15" s="11"/>
      <c r="I15" s="10"/>
      <c r="J15" s="11"/>
      <c r="K15" s="1"/>
      <c r="L15" s="94"/>
      <c r="M15" s="33"/>
      <c r="N15" s="54"/>
      <c r="O15" s="10"/>
      <c r="P15" s="11"/>
      <c r="Q15" s="21"/>
      <c r="R15" s="35"/>
      <c r="S15" s="33"/>
      <c r="T15" s="18"/>
      <c r="U15" s="10"/>
      <c r="V15" s="11"/>
      <c r="W15" s="36"/>
      <c r="X15" s="38"/>
      <c r="Y15" s="33"/>
    </row>
    <row r="16" spans="1:25" x14ac:dyDescent="0.35">
      <c r="H16" s="11"/>
      <c r="I16" s="10">
        <v>7</v>
      </c>
      <c r="J16" s="11" t="s">
        <v>14</v>
      </c>
      <c r="K16" s="21">
        <v>6.8000000000000005E-2</v>
      </c>
      <c r="L16" s="38">
        <v>6.5000000000000002E-2</v>
      </c>
      <c r="M16" s="33">
        <f>AVERAGE(K16:L16)-0.056</f>
        <v>1.0500000000000002E-2</v>
      </c>
      <c r="N16" s="54"/>
      <c r="O16" s="10">
        <v>7</v>
      </c>
      <c r="P16" s="11" t="s">
        <v>14</v>
      </c>
      <c r="Q16" s="21">
        <v>0.17100000000000001</v>
      </c>
      <c r="R16" s="35">
        <v>0.161</v>
      </c>
      <c r="S16" s="33">
        <f t="shared" ref="S16:S17" si="7">AVERAGE(Q16:R16)-0.056</f>
        <v>0.11000000000000001</v>
      </c>
      <c r="T16" s="18"/>
      <c r="U16" s="10">
        <v>7</v>
      </c>
      <c r="V16" s="11" t="s">
        <v>14</v>
      </c>
      <c r="W16" s="36">
        <v>0.2</v>
      </c>
      <c r="X16" s="38">
        <v>0.219</v>
      </c>
      <c r="Y16" s="33">
        <f t="shared" ref="Y16:Y17" si="8">AVERAGE(W16:X16)-0.056</f>
        <v>0.15350000000000003</v>
      </c>
    </row>
    <row r="17" spans="7:25" x14ac:dyDescent="0.35">
      <c r="H17" s="11"/>
      <c r="I17" s="10">
        <v>8</v>
      </c>
      <c r="J17" s="11"/>
      <c r="K17" s="21">
        <v>6.8000000000000005E-2</v>
      </c>
      <c r="L17" s="38">
        <v>6.5000000000000002E-2</v>
      </c>
      <c r="M17" s="33">
        <f>AVERAGE(K17:L17)-0.056</f>
        <v>1.0500000000000002E-2</v>
      </c>
      <c r="N17" s="54"/>
      <c r="O17" s="10">
        <v>8</v>
      </c>
      <c r="P17" s="11"/>
      <c r="Q17" s="21">
        <v>0.17100000000000001</v>
      </c>
      <c r="R17" s="35">
        <v>0.161</v>
      </c>
      <c r="S17" s="33">
        <f t="shared" si="7"/>
        <v>0.11000000000000001</v>
      </c>
      <c r="T17" s="18"/>
      <c r="U17" s="10">
        <v>8</v>
      </c>
      <c r="V17" s="11"/>
      <c r="W17" s="71">
        <v>0.2</v>
      </c>
      <c r="X17" s="59">
        <v>0.219</v>
      </c>
      <c r="Y17" s="33">
        <f t="shared" si="8"/>
        <v>0.15350000000000003</v>
      </c>
    </row>
    <row r="18" spans="7:25" ht="15" thickBot="1" x14ac:dyDescent="0.4">
      <c r="G18" t="s">
        <v>3</v>
      </c>
      <c r="H18" s="11"/>
      <c r="I18" s="9"/>
      <c r="J18" s="22"/>
      <c r="K18" s="40"/>
      <c r="L18" s="45"/>
      <c r="M18" s="86"/>
      <c r="N18" s="54"/>
      <c r="O18" s="9"/>
      <c r="P18" s="22"/>
      <c r="Q18" s="40"/>
      <c r="R18" s="42"/>
      <c r="S18" s="43"/>
      <c r="T18" s="18"/>
      <c r="U18" s="9"/>
      <c r="V18" s="22"/>
      <c r="W18" s="43"/>
      <c r="X18" s="45"/>
      <c r="Y18" s="43"/>
    </row>
    <row r="19" spans="7:25" x14ac:dyDescent="0.35">
      <c r="H19" s="11"/>
      <c r="I19" s="10">
        <v>9</v>
      </c>
      <c r="J19" s="11" t="s">
        <v>15</v>
      </c>
      <c r="K19" s="48">
        <v>0.16300000000000001</v>
      </c>
      <c r="L19" s="52">
        <v>0.16</v>
      </c>
      <c r="M19" s="47">
        <f>AVERAGE(K19:L19)-0.056</f>
        <v>0.10550000000000001</v>
      </c>
      <c r="N19" s="54"/>
      <c r="O19" s="10">
        <v>9</v>
      </c>
      <c r="P19" s="11" t="s">
        <v>15</v>
      </c>
      <c r="Q19" s="48">
        <v>0.32400000000000001</v>
      </c>
      <c r="R19" s="50">
        <v>0.33</v>
      </c>
      <c r="S19" s="47">
        <f>AVERAGE(Q19:R19)-0.056</f>
        <v>0.27100000000000002</v>
      </c>
      <c r="T19" s="18"/>
      <c r="U19" s="10">
        <v>9</v>
      </c>
      <c r="V19" s="11" t="s">
        <v>15</v>
      </c>
      <c r="W19" s="70">
        <v>0.41299999999999998</v>
      </c>
      <c r="X19" s="52">
        <v>0.40899999999999997</v>
      </c>
      <c r="Y19" s="47">
        <f>AVERAGE(W19:X19)-0.056</f>
        <v>0.35499999999999998</v>
      </c>
    </row>
    <row r="20" spans="7:25" x14ac:dyDescent="0.35">
      <c r="H20" s="11"/>
      <c r="I20" s="10">
        <v>10</v>
      </c>
      <c r="J20" s="11"/>
      <c r="K20" s="21">
        <v>0.16700000000000001</v>
      </c>
      <c r="L20" s="38">
        <v>0.156</v>
      </c>
      <c r="M20" s="47">
        <f>AVERAGE(K20:L20)-0.056</f>
        <v>0.10550000000000001</v>
      </c>
      <c r="N20" s="54"/>
      <c r="O20" s="10">
        <v>10</v>
      </c>
      <c r="P20" s="11"/>
      <c r="Q20" s="21">
        <v>0.32</v>
      </c>
      <c r="R20" s="35">
        <v>0.33900000000000002</v>
      </c>
      <c r="S20" s="47">
        <f>AVERAGE(Q20:R20)-0.056</f>
        <v>0.27350000000000002</v>
      </c>
      <c r="T20" s="18"/>
      <c r="U20" s="10">
        <v>10</v>
      </c>
      <c r="V20" s="11"/>
      <c r="W20" s="70">
        <v>0.41499999999999998</v>
      </c>
      <c r="X20" s="38">
        <v>0.40200000000000002</v>
      </c>
      <c r="Y20" s="47">
        <f>AVERAGE(W20:X20)-0.056</f>
        <v>0.35249999999999998</v>
      </c>
    </row>
    <row r="21" spans="7:25" x14ac:dyDescent="0.35">
      <c r="H21" s="11"/>
      <c r="I21" s="10"/>
      <c r="J21" s="11"/>
      <c r="K21" s="21"/>
      <c r="L21" s="38"/>
      <c r="M21" s="33"/>
      <c r="N21" s="54"/>
      <c r="O21" s="10"/>
      <c r="P21" s="11"/>
      <c r="Q21" s="21"/>
      <c r="R21" s="35"/>
      <c r="S21" s="33"/>
      <c r="T21" s="18"/>
      <c r="U21" s="10"/>
      <c r="V21" s="11"/>
      <c r="W21" s="70"/>
      <c r="X21" s="38"/>
      <c r="Y21" s="33"/>
    </row>
    <row r="22" spans="7:25" x14ac:dyDescent="0.35">
      <c r="H22" s="11"/>
      <c r="I22" s="10">
        <v>11</v>
      </c>
      <c r="J22" s="11" t="s">
        <v>16</v>
      </c>
      <c r="K22" s="21">
        <v>0.16200000000000001</v>
      </c>
      <c r="L22" s="38">
        <v>0.152</v>
      </c>
      <c r="M22" s="33">
        <f>AVERAGE(K22:L22)-0.056</f>
        <v>0.10100000000000001</v>
      </c>
      <c r="N22" s="54" t="s">
        <v>3</v>
      </c>
      <c r="O22" s="10">
        <v>11</v>
      </c>
      <c r="P22" s="11" t="s">
        <v>16</v>
      </c>
      <c r="Q22" s="21">
        <v>0.36599999999999999</v>
      </c>
      <c r="R22" s="35">
        <v>0.36699999999999999</v>
      </c>
      <c r="S22" s="33">
        <f>AVERAGE(Q22:R22)-0.056</f>
        <v>0.3105</v>
      </c>
      <c r="T22" s="18"/>
      <c r="U22" s="10">
        <v>11</v>
      </c>
      <c r="V22" s="11" t="s">
        <v>16</v>
      </c>
      <c r="W22" s="70">
        <v>0.38300000000000001</v>
      </c>
      <c r="X22" s="38">
        <v>0.38600000000000001</v>
      </c>
      <c r="Y22" s="33">
        <f>AVERAGE(W22:X22)-0.056</f>
        <v>0.32850000000000001</v>
      </c>
    </row>
    <row r="23" spans="7:25" x14ac:dyDescent="0.35">
      <c r="H23" s="11"/>
      <c r="I23" s="10">
        <v>12</v>
      </c>
      <c r="J23" s="11"/>
      <c r="K23" s="21">
        <v>0.159</v>
      </c>
      <c r="L23" s="38">
        <v>0.154</v>
      </c>
      <c r="M23" s="33">
        <f>AVERAGE(K23:L23)-0.056</f>
        <v>0.10050000000000001</v>
      </c>
      <c r="N23" s="54"/>
      <c r="O23" s="10">
        <v>12</v>
      </c>
      <c r="P23" s="11"/>
      <c r="Q23" s="21">
        <v>0.35199999999999998</v>
      </c>
      <c r="R23" s="35">
        <v>0.36499999999999999</v>
      </c>
      <c r="S23" s="33">
        <f>AVERAGE(Q23:R23)-0.056</f>
        <v>0.30249999999999999</v>
      </c>
      <c r="T23" s="18"/>
      <c r="U23" s="10">
        <v>12</v>
      </c>
      <c r="V23" s="11"/>
      <c r="W23" s="70">
        <v>0.39800000000000002</v>
      </c>
      <c r="X23" s="38">
        <v>0.38700000000000001</v>
      </c>
      <c r="Y23" s="33">
        <f>AVERAGE(W23:X23)-0.056</f>
        <v>0.33650000000000002</v>
      </c>
    </row>
    <row r="24" spans="7:25" x14ac:dyDescent="0.35">
      <c r="H24" s="11"/>
      <c r="I24" s="10"/>
      <c r="J24" s="11"/>
      <c r="K24" s="21"/>
      <c r="L24" s="38"/>
      <c r="M24" s="33"/>
      <c r="N24" s="54"/>
      <c r="O24" s="10"/>
      <c r="P24" s="11"/>
      <c r="Q24" s="21"/>
      <c r="R24" s="35"/>
      <c r="S24" s="33"/>
      <c r="T24" s="18"/>
      <c r="U24" s="10"/>
      <c r="V24" s="11"/>
      <c r="W24" s="70"/>
      <c r="X24" s="38"/>
      <c r="Y24" s="33"/>
    </row>
    <row r="25" spans="7:25" x14ac:dyDescent="0.35">
      <c r="H25" s="11"/>
      <c r="I25" s="10">
        <v>13</v>
      </c>
      <c r="J25" s="11" t="s">
        <v>17</v>
      </c>
      <c r="K25" s="21">
        <v>0.16200000000000001</v>
      </c>
      <c r="L25" s="38">
        <v>0.159</v>
      </c>
      <c r="M25" s="33">
        <f>AVERAGE(K25:L25)-0.056</f>
        <v>0.10450000000000001</v>
      </c>
      <c r="N25" s="54"/>
      <c r="O25" s="10">
        <v>13</v>
      </c>
      <c r="P25" s="11" t="s">
        <v>17</v>
      </c>
      <c r="Q25" s="21">
        <v>0.37</v>
      </c>
      <c r="R25" s="35">
        <v>0.36899999999999999</v>
      </c>
      <c r="S25" s="33">
        <f>AVERAGE(Q25:R25)-0.056</f>
        <v>0.3135</v>
      </c>
      <c r="T25" s="18"/>
      <c r="U25" s="10">
        <v>13</v>
      </c>
      <c r="V25" s="11" t="s">
        <v>17</v>
      </c>
      <c r="W25" s="70">
        <v>0.40899999999999997</v>
      </c>
      <c r="X25" s="38">
        <v>0.371</v>
      </c>
      <c r="Y25" s="33">
        <f>AVERAGE(W25:X25)-0.056</f>
        <v>0.33400000000000002</v>
      </c>
    </row>
    <row r="26" spans="7:25" x14ac:dyDescent="0.35">
      <c r="H26" s="11"/>
      <c r="I26" s="10">
        <v>14</v>
      </c>
      <c r="J26" s="11"/>
      <c r="K26" s="48">
        <v>0.157</v>
      </c>
      <c r="L26" s="52">
        <v>0.154</v>
      </c>
      <c r="M26" s="47">
        <f>AVERAGE(K26:L26)-0.056</f>
        <v>9.9500000000000005E-2</v>
      </c>
      <c r="N26" s="54"/>
      <c r="O26" s="10">
        <v>14</v>
      </c>
      <c r="P26" s="11"/>
      <c r="Q26" s="48">
        <v>0.36799999999999999</v>
      </c>
      <c r="R26" s="50">
        <v>0.374</v>
      </c>
      <c r="S26" s="47">
        <f>AVERAGE(Q26:R26)-0.056</f>
        <v>0.315</v>
      </c>
      <c r="T26" s="18"/>
      <c r="U26" s="10">
        <v>14</v>
      </c>
      <c r="V26" s="11"/>
      <c r="W26" s="70">
        <v>0.38800000000000001</v>
      </c>
      <c r="X26" s="52">
        <v>0.39</v>
      </c>
      <c r="Y26" s="47">
        <f>AVERAGE(W26:X26)-0.056</f>
        <v>0.33300000000000002</v>
      </c>
    </row>
    <row r="27" spans="7:25" x14ac:dyDescent="0.35">
      <c r="H27" s="11"/>
      <c r="I27" s="10"/>
      <c r="J27" s="11"/>
      <c r="K27" s="48"/>
      <c r="L27" s="52"/>
      <c r="M27" s="47" t="s">
        <v>3</v>
      </c>
      <c r="N27" s="54"/>
      <c r="O27" s="10"/>
      <c r="P27" s="11"/>
      <c r="Q27" s="48"/>
      <c r="R27" s="50"/>
      <c r="S27" s="47" t="s">
        <v>3</v>
      </c>
      <c r="T27" s="18"/>
      <c r="U27" s="10"/>
      <c r="V27" s="11"/>
      <c r="W27" s="70"/>
      <c r="X27" s="52"/>
      <c r="Y27" s="47" t="s">
        <v>3</v>
      </c>
    </row>
    <row r="28" spans="7:25" x14ac:dyDescent="0.35">
      <c r="H28" s="11"/>
      <c r="I28" s="10">
        <v>15</v>
      </c>
      <c r="J28" s="11" t="s">
        <v>18</v>
      </c>
      <c r="K28" s="21">
        <v>0.60599999999999998</v>
      </c>
      <c r="L28" s="38">
        <v>0.59599999999999997</v>
      </c>
      <c r="M28" s="33">
        <f>AVERAGE(K28:L28)-0.056</f>
        <v>0.54499999999999993</v>
      </c>
      <c r="N28" s="54"/>
      <c r="O28" s="10">
        <v>15</v>
      </c>
      <c r="P28" s="11" t="s">
        <v>18</v>
      </c>
      <c r="Q28" s="21">
        <v>0.55700000000000005</v>
      </c>
      <c r="R28" s="35">
        <v>0.52600000000000002</v>
      </c>
      <c r="S28" s="33">
        <f>AVERAGE(Q28:R28)-0.056</f>
        <v>0.4855000000000001</v>
      </c>
      <c r="T28" s="18"/>
      <c r="U28" s="10">
        <v>15</v>
      </c>
      <c r="V28" s="11" t="s">
        <v>18</v>
      </c>
      <c r="W28" s="70">
        <v>0.57599999999999996</v>
      </c>
      <c r="X28" s="38">
        <v>0.56599999999999995</v>
      </c>
      <c r="Y28" s="33">
        <f>AVERAGE(W28:X28)-0.056</f>
        <v>0.5149999999999999</v>
      </c>
    </row>
    <row r="29" spans="7:25" x14ac:dyDescent="0.35">
      <c r="H29" s="11"/>
      <c r="I29" s="10">
        <v>16</v>
      </c>
      <c r="J29" s="11"/>
      <c r="K29" s="21">
        <v>0.59499999999999997</v>
      </c>
      <c r="L29" s="38">
        <v>0.58899999999999997</v>
      </c>
      <c r="M29" s="33">
        <f>AVERAGE(K29:L29)-0.056</f>
        <v>0.53599999999999992</v>
      </c>
      <c r="N29" s="54"/>
      <c r="O29" s="10">
        <v>16</v>
      </c>
      <c r="P29" s="11"/>
      <c r="Q29" s="21">
        <v>0.55700000000000005</v>
      </c>
      <c r="R29" s="35">
        <v>0.53200000000000003</v>
      </c>
      <c r="S29" s="33">
        <f>AVERAGE(Q29:R29)-0.056</f>
        <v>0.48849999999999999</v>
      </c>
      <c r="T29" s="18"/>
      <c r="U29" s="10">
        <v>16</v>
      </c>
      <c r="V29" s="11"/>
      <c r="W29" s="70">
        <v>0.57199999999999995</v>
      </c>
      <c r="X29" s="38">
        <v>0.56299999999999994</v>
      </c>
      <c r="Y29" s="33">
        <f>AVERAGE(W29:X29)-0.056</f>
        <v>0.51149999999999984</v>
      </c>
    </row>
    <row r="30" spans="7:25" x14ac:dyDescent="0.35">
      <c r="H30" s="11"/>
      <c r="I30" s="10"/>
      <c r="J30" s="11"/>
      <c r="K30" s="21"/>
      <c r="L30" s="38"/>
      <c r="M30" s="33"/>
      <c r="N30" s="54"/>
      <c r="O30" s="10"/>
      <c r="P30" s="11"/>
      <c r="Q30" s="21"/>
      <c r="R30" s="35"/>
      <c r="S30" s="33"/>
      <c r="T30" s="18"/>
      <c r="U30" s="10"/>
      <c r="V30" s="11"/>
      <c r="W30" s="70"/>
      <c r="X30" s="38"/>
      <c r="Y30" s="33"/>
    </row>
    <row r="31" spans="7:25" x14ac:dyDescent="0.35">
      <c r="H31" s="11"/>
      <c r="I31" s="10">
        <v>17</v>
      </c>
      <c r="J31" s="11" t="s">
        <v>19</v>
      </c>
      <c r="K31" s="21">
        <v>0.59099999999999997</v>
      </c>
      <c r="L31" s="38">
        <v>0.59099999999999997</v>
      </c>
      <c r="M31" s="33">
        <f>AVERAGE(K31:L31)-0.056</f>
        <v>0.53499999999999992</v>
      </c>
      <c r="N31" s="54"/>
      <c r="O31" s="10">
        <v>17</v>
      </c>
      <c r="P31" s="11" t="s">
        <v>19</v>
      </c>
      <c r="Q31" s="21">
        <v>0.42299999999999999</v>
      </c>
      <c r="R31" s="35">
        <v>0.42399999999999999</v>
      </c>
      <c r="S31" s="33">
        <f>AVERAGE(Q31:R31)-0.056</f>
        <v>0.36749999999999999</v>
      </c>
      <c r="T31" s="18"/>
      <c r="U31" s="10">
        <v>17</v>
      </c>
      <c r="V31" s="11" t="s">
        <v>19</v>
      </c>
      <c r="W31" s="70">
        <v>0.45900000000000002</v>
      </c>
      <c r="X31" s="38">
        <v>0.45800000000000002</v>
      </c>
      <c r="Y31" s="33">
        <f>AVERAGE(W31:X31)-0.056</f>
        <v>0.40250000000000002</v>
      </c>
    </row>
    <row r="32" spans="7:25" x14ac:dyDescent="0.35">
      <c r="H32" s="11"/>
      <c r="I32" s="10">
        <v>18</v>
      </c>
      <c r="J32" s="11"/>
      <c r="K32" s="21">
        <v>0.58299999999999996</v>
      </c>
      <c r="L32" s="38">
        <v>0.58099999999999996</v>
      </c>
      <c r="M32" s="33">
        <f>AVERAGE(K32:L32)-0.056</f>
        <v>0.52599999999999991</v>
      </c>
      <c r="N32" s="54"/>
      <c r="O32" s="10">
        <v>18</v>
      </c>
      <c r="P32" s="11"/>
      <c r="Q32" s="21">
        <v>0.42599999999999999</v>
      </c>
      <c r="R32" s="35">
        <v>0.42499999999999999</v>
      </c>
      <c r="S32" s="33">
        <f>AVERAGE(Q32:R32)-0.056</f>
        <v>0.3695</v>
      </c>
      <c r="T32" s="18"/>
      <c r="U32" s="10">
        <v>18</v>
      </c>
      <c r="V32" s="11"/>
      <c r="W32" s="70">
        <v>0.46</v>
      </c>
      <c r="X32" s="38">
        <v>0.45900000000000002</v>
      </c>
      <c r="Y32" s="33">
        <f>AVERAGE(W32:X32)-0.056</f>
        <v>0.40350000000000003</v>
      </c>
    </row>
    <row r="33" spans="7:25" x14ac:dyDescent="0.35">
      <c r="H33" s="11"/>
      <c r="I33" s="10"/>
      <c r="J33" s="11"/>
      <c r="K33" s="21"/>
      <c r="L33" s="38"/>
      <c r="M33" s="33"/>
      <c r="N33" s="66"/>
      <c r="O33" s="10"/>
      <c r="P33" s="11"/>
      <c r="Q33" s="55"/>
      <c r="R33" s="57"/>
      <c r="S33" s="33"/>
      <c r="T33" s="18"/>
      <c r="U33" s="10"/>
      <c r="V33" s="11"/>
      <c r="W33" s="73"/>
      <c r="X33" s="59"/>
      <c r="Y33" s="33"/>
    </row>
    <row r="34" spans="7:25" x14ac:dyDescent="0.35">
      <c r="H34" s="11"/>
      <c r="I34" s="10">
        <v>19</v>
      </c>
      <c r="J34" s="11" t="s">
        <v>20</v>
      </c>
      <c r="K34" s="21">
        <v>0.65600000000000003</v>
      </c>
      <c r="L34" s="38">
        <v>0.65500000000000003</v>
      </c>
      <c r="M34" s="87">
        <f>AVERAGE(K34:L34)-0.056</f>
        <v>0.59949999999999992</v>
      </c>
      <c r="N34" s="66"/>
      <c r="O34" s="10">
        <v>19</v>
      </c>
      <c r="P34" s="11" t="s">
        <v>20</v>
      </c>
      <c r="Q34" s="55">
        <v>0.60699999999999998</v>
      </c>
      <c r="R34" s="57">
        <v>0.61399999999999999</v>
      </c>
      <c r="S34" s="36">
        <f>AVERAGE(Q34:R34)-0.056</f>
        <v>0.55449999999999999</v>
      </c>
      <c r="T34" s="18"/>
      <c r="U34" s="10">
        <v>19</v>
      </c>
      <c r="V34" s="11" t="s">
        <v>20</v>
      </c>
      <c r="W34" s="71">
        <v>0.86599999999999999</v>
      </c>
      <c r="X34" s="59">
        <v>0.85899999999999999</v>
      </c>
      <c r="Y34" s="36">
        <f>AVERAGE(W34:X34)-0.056</f>
        <v>0.80649999999999999</v>
      </c>
    </row>
    <row r="35" spans="7:25" x14ac:dyDescent="0.35">
      <c r="H35" s="11"/>
      <c r="I35" s="10">
        <v>20</v>
      </c>
      <c r="J35" s="11"/>
      <c r="K35" s="55">
        <v>0.64600000000000002</v>
      </c>
      <c r="L35" s="59">
        <v>0.64200000000000002</v>
      </c>
      <c r="M35" s="88">
        <f>AVERAGE(K35:L35)-0.056</f>
        <v>0.58799999999999997</v>
      </c>
      <c r="N35" s="66"/>
      <c r="O35" s="10">
        <v>20</v>
      </c>
      <c r="P35" s="11"/>
      <c r="Q35" s="78">
        <v>0.60299999999999998</v>
      </c>
      <c r="R35" s="80">
        <v>0.59799999999999998</v>
      </c>
      <c r="S35" s="71">
        <f>AVERAGE(Q35:R35)-0.056</f>
        <v>0.54449999999999998</v>
      </c>
      <c r="T35" s="18"/>
      <c r="U35" s="10">
        <v>20</v>
      </c>
      <c r="V35" s="11"/>
      <c r="W35" s="73">
        <v>0.85699999999999998</v>
      </c>
      <c r="X35" s="82">
        <v>0.85399999999999998</v>
      </c>
      <c r="Y35" s="71">
        <f>AVERAGE(W35:X35)-0.056</f>
        <v>0.79949999999999988</v>
      </c>
    </row>
    <row r="36" spans="7:25" ht="15" thickBot="1" x14ac:dyDescent="0.4">
      <c r="H36" s="11"/>
      <c r="I36" s="9"/>
      <c r="J36" s="22"/>
      <c r="K36" s="40"/>
      <c r="L36" s="45"/>
      <c r="M36" s="86"/>
      <c r="N36" s="54"/>
      <c r="O36" s="9"/>
      <c r="P36" s="22"/>
      <c r="Q36" s="60"/>
      <c r="R36" s="62"/>
      <c r="S36" s="43"/>
      <c r="T36" s="18"/>
      <c r="U36" s="9"/>
      <c r="V36" s="22"/>
      <c r="W36" s="72"/>
      <c r="X36" s="62"/>
      <c r="Y36" s="43"/>
    </row>
    <row r="37" spans="7:25" x14ac:dyDescent="0.35">
      <c r="H37" s="11" t="s">
        <v>52</v>
      </c>
      <c r="I37" s="10">
        <v>21</v>
      </c>
      <c r="J37" s="11" t="s">
        <v>22</v>
      </c>
      <c r="K37" s="48">
        <v>0.16400000000000001</v>
      </c>
      <c r="L37" s="52">
        <v>0.16800000000000001</v>
      </c>
      <c r="M37" s="47">
        <f>AVERAGE(K37:L37)-0.0635</f>
        <v>0.10250000000000001</v>
      </c>
      <c r="N37" s="54"/>
      <c r="O37" s="10">
        <v>21</v>
      </c>
      <c r="P37" s="11" t="s">
        <v>22</v>
      </c>
      <c r="Q37" s="48">
        <v>0.38500000000000001</v>
      </c>
      <c r="R37" s="50">
        <v>0.38500000000000001</v>
      </c>
      <c r="S37" s="47">
        <f>AVERAGE(Q37:R37)-0.0635</f>
        <v>0.32150000000000001</v>
      </c>
      <c r="T37" s="18"/>
      <c r="U37" s="10">
        <v>21</v>
      </c>
      <c r="V37" s="11" t="s">
        <v>22</v>
      </c>
      <c r="W37" s="70">
        <v>0.432</v>
      </c>
      <c r="X37" s="52">
        <v>0.441</v>
      </c>
      <c r="Y37" s="47">
        <f>AVERAGE(W37:X37)-0.0635</f>
        <v>0.373</v>
      </c>
    </row>
    <row r="38" spans="7:25" x14ac:dyDescent="0.35">
      <c r="H38" s="11">
        <v>6.2E-2</v>
      </c>
      <c r="I38" s="10">
        <v>22</v>
      </c>
      <c r="J38" s="11"/>
      <c r="K38" s="21">
        <v>0.17199999999999999</v>
      </c>
      <c r="L38" s="38">
        <v>0.17799999999999999</v>
      </c>
      <c r="M38" s="47">
        <f>AVERAGE(K38:L38)-0.0635</f>
        <v>0.11149999999999999</v>
      </c>
      <c r="N38" s="54"/>
      <c r="O38" s="10">
        <v>22</v>
      </c>
      <c r="P38" s="11"/>
      <c r="Q38" s="21">
        <v>0.40400000000000003</v>
      </c>
      <c r="R38" s="35">
        <v>0.40899999999999997</v>
      </c>
      <c r="S38" s="33">
        <f>AVERAGE(Q38:R38)-0.0635</f>
        <v>0.34299999999999997</v>
      </c>
      <c r="T38" s="18"/>
      <c r="U38" s="10">
        <v>22</v>
      </c>
      <c r="V38" s="11"/>
      <c r="W38" s="70">
        <v>0.45100000000000001</v>
      </c>
      <c r="X38" s="38">
        <v>0.42099999999999999</v>
      </c>
      <c r="Y38" s="33">
        <f>AVERAGE(W38:X38)-0.0635</f>
        <v>0.3725</v>
      </c>
    </row>
    <row r="39" spans="7:25" x14ac:dyDescent="0.35">
      <c r="H39" s="11">
        <v>6.2E-2</v>
      </c>
      <c r="I39" s="10"/>
      <c r="J39" s="11"/>
      <c r="K39" s="21"/>
      <c r="L39" s="38"/>
      <c r="M39" s="33"/>
      <c r="N39" s="54"/>
      <c r="O39" s="10"/>
      <c r="P39" s="11"/>
      <c r="Q39" s="21"/>
      <c r="R39" s="35"/>
      <c r="S39" s="33"/>
      <c r="T39" s="18"/>
      <c r="U39" s="10"/>
      <c r="V39" s="11"/>
      <c r="W39" s="70"/>
      <c r="X39" s="38"/>
      <c r="Y39" s="33"/>
    </row>
    <row r="40" spans="7:25" x14ac:dyDescent="0.35">
      <c r="H40" s="11">
        <v>6.4000000000000001E-2</v>
      </c>
      <c r="I40" s="10">
        <v>23</v>
      </c>
      <c r="J40" s="11" t="s">
        <v>23</v>
      </c>
      <c r="K40" s="21">
        <v>0.158</v>
      </c>
      <c r="L40" s="38">
        <v>0.157</v>
      </c>
      <c r="M40" s="47">
        <f>AVERAGE(K40:L40)-0.0635</f>
        <v>9.4E-2</v>
      </c>
      <c r="N40" s="54"/>
      <c r="O40" s="10">
        <v>23</v>
      </c>
      <c r="P40" s="11" t="s">
        <v>23</v>
      </c>
      <c r="Q40" s="21">
        <v>0.32800000000000001</v>
      </c>
      <c r="R40" s="35">
        <v>0.32900000000000001</v>
      </c>
      <c r="S40" s="39">
        <f>AVERAGE(Q40:R40)-0.0635</f>
        <v>0.26500000000000001</v>
      </c>
      <c r="T40" s="18"/>
      <c r="U40" s="10">
        <v>23</v>
      </c>
      <c r="V40" s="11" t="s">
        <v>23</v>
      </c>
      <c r="W40" s="70">
        <v>0.38200000000000001</v>
      </c>
      <c r="X40" s="38">
        <v>0.38300000000000001</v>
      </c>
      <c r="Y40" s="39">
        <f>AVERAGE(W40:X40)-0.0635</f>
        <v>0.31900000000000001</v>
      </c>
    </row>
    <row r="41" spans="7:25" x14ac:dyDescent="0.35">
      <c r="H41" s="11">
        <v>6.6000000000000003E-2</v>
      </c>
      <c r="I41" s="10">
        <v>24</v>
      </c>
      <c r="J41" s="11"/>
      <c r="K41" s="21">
        <v>0.16700000000000001</v>
      </c>
      <c r="L41" s="38">
        <v>0.16600000000000001</v>
      </c>
      <c r="M41" s="47">
        <f>AVERAGE(K41:L41)-0.0635</f>
        <v>0.10300000000000001</v>
      </c>
      <c r="N41" s="54"/>
      <c r="O41" s="10">
        <v>24</v>
      </c>
      <c r="P41" s="11"/>
      <c r="Q41" s="21">
        <v>0.34799999999999998</v>
      </c>
      <c r="R41" s="35">
        <v>0.34699999999999998</v>
      </c>
      <c r="S41" s="39">
        <f>AVERAGE(Q41:R41)-0.0635</f>
        <v>0.28399999999999997</v>
      </c>
      <c r="T41" s="18"/>
      <c r="U41" s="10">
        <v>24</v>
      </c>
      <c r="V41" s="11"/>
      <c r="W41" s="70">
        <v>0.38100000000000001</v>
      </c>
      <c r="X41" s="38">
        <v>0.38400000000000001</v>
      </c>
      <c r="Y41" s="39">
        <f>AVERAGE(W41:X41)-0.0635</f>
        <v>0.31900000000000001</v>
      </c>
    </row>
    <row r="42" spans="7:25" x14ac:dyDescent="0.35">
      <c r="G42" t="s">
        <v>1</v>
      </c>
      <c r="H42" s="11">
        <f>AVERAGE(H38:H41)</f>
        <v>6.3500000000000001E-2</v>
      </c>
      <c r="I42" s="10"/>
      <c r="J42" s="11"/>
      <c r="K42" s="21"/>
      <c r="L42" s="38"/>
      <c r="M42" s="33"/>
      <c r="N42" s="54"/>
      <c r="O42" s="10"/>
      <c r="P42" s="11"/>
      <c r="Q42" s="21"/>
      <c r="R42" s="35"/>
      <c r="S42" s="39"/>
      <c r="T42" s="18"/>
      <c r="U42" s="10"/>
      <c r="V42" s="11"/>
      <c r="W42" s="70"/>
      <c r="X42" s="38"/>
      <c r="Y42" s="39"/>
    </row>
    <row r="43" spans="7:25" x14ac:dyDescent="0.35">
      <c r="H43" s="11"/>
      <c r="I43" s="10">
        <v>25</v>
      </c>
      <c r="J43" s="11" t="s">
        <v>24</v>
      </c>
      <c r="K43" s="21">
        <v>0.17</v>
      </c>
      <c r="L43" s="38">
        <v>0.17199999999999999</v>
      </c>
      <c r="M43" s="33">
        <f>AVERAGE(K43:L43)-0.0635</f>
        <v>0.10749999999999998</v>
      </c>
      <c r="N43" s="54"/>
      <c r="O43" s="10">
        <v>25</v>
      </c>
      <c r="P43" s="11" t="s">
        <v>24</v>
      </c>
      <c r="Q43" s="21">
        <v>0.34899999999999998</v>
      </c>
      <c r="R43" s="35">
        <v>0.35</v>
      </c>
      <c r="S43" s="39">
        <f>AVERAGE(Q43:R43)-0.0635</f>
        <v>0.28599999999999998</v>
      </c>
      <c r="T43" s="18"/>
      <c r="U43" s="10">
        <v>25</v>
      </c>
      <c r="V43" s="11" t="s">
        <v>24</v>
      </c>
      <c r="W43" s="70">
        <v>0.39600000000000002</v>
      </c>
      <c r="X43" s="38">
        <v>0.39700000000000002</v>
      </c>
      <c r="Y43" s="39">
        <f>AVERAGE(W43:X43)-0.0635</f>
        <v>0.33300000000000002</v>
      </c>
    </row>
    <row r="44" spans="7:25" x14ac:dyDescent="0.35">
      <c r="H44" s="11"/>
      <c r="I44" s="10">
        <v>26</v>
      </c>
      <c r="J44" s="11"/>
      <c r="K44" s="21">
        <v>0.16200000000000001</v>
      </c>
      <c r="L44" s="38">
        <v>0.16300000000000001</v>
      </c>
      <c r="M44" s="33">
        <f>AVERAGE(K44:L44)-0.0635</f>
        <v>9.9000000000000005E-2</v>
      </c>
      <c r="N44" s="54"/>
      <c r="O44" s="10">
        <v>26</v>
      </c>
      <c r="P44" s="11"/>
      <c r="Q44" s="21">
        <v>0.36699999999999999</v>
      </c>
      <c r="R44" s="35">
        <v>0.36599999999999999</v>
      </c>
      <c r="S44" s="39">
        <f>AVERAGE(Q44:R44)-0.0635</f>
        <v>0.30299999999999999</v>
      </c>
      <c r="T44" s="18"/>
      <c r="U44" s="10">
        <v>26</v>
      </c>
      <c r="V44" s="11"/>
      <c r="W44" s="70">
        <v>0.39400000000000002</v>
      </c>
      <c r="X44" s="38">
        <v>0.39300000000000002</v>
      </c>
      <c r="Y44" s="39">
        <f>AVERAGE(W44:X44)-0.0635</f>
        <v>0.33</v>
      </c>
    </row>
    <row r="45" spans="7:25" x14ac:dyDescent="0.35">
      <c r="H45" s="11"/>
      <c r="I45" s="10"/>
      <c r="J45" s="11"/>
      <c r="K45" s="21"/>
      <c r="L45" s="38"/>
      <c r="M45" s="33" t="s">
        <v>3</v>
      </c>
      <c r="N45" s="54"/>
      <c r="O45" s="10"/>
      <c r="P45" s="11"/>
      <c r="Q45" s="21"/>
      <c r="R45" s="35"/>
      <c r="S45" s="39" t="s">
        <v>3</v>
      </c>
      <c r="T45" s="18"/>
      <c r="U45" s="10"/>
      <c r="V45" s="11"/>
      <c r="W45" s="70"/>
      <c r="X45" s="38"/>
      <c r="Y45" s="39" t="s">
        <v>3</v>
      </c>
    </row>
    <row r="46" spans="7:25" x14ac:dyDescent="0.35">
      <c r="H46" s="11"/>
      <c r="I46" s="10">
        <v>27</v>
      </c>
      <c r="J46" s="11" t="s">
        <v>25</v>
      </c>
      <c r="K46" s="21">
        <v>0.16800000000000001</v>
      </c>
      <c r="L46" s="38">
        <v>0.16900000000000001</v>
      </c>
      <c r="M46" s="33">
        <f>AVERAGE(K46:L46)-0.0635</f>
        <v>0.10500000000000001</v>
      </c>
      <c r="N46" s="54"/>
      <c r="O46" s="10">
        <v>27</v>
      </c>
      <c r="P46" s="11" t="s">
        <v>25</v>
      </c>
      <c r="Q46" s="21">
        <v>0.374</v>
      </c>
      <c r="R46" s="35">
        <v>0.375</v>
      </c>
      <c r="S46" s="39">
        <f>AVERAGE(Q46:R46)-0.0635</f>
        <v>0.311</v>
      </c>
      <c r="T46" s="18"/>
      <c r="U46" s="10">
        <v>27</v>
      </c>
      <c r="V46" s="11" t="s">
        <v>25</v>
      </c>
      <c r="W46" s="70">
        <v>0.39200000000000002</v>
      </c>
      <c r="X46" s="38">
        <v>0.39300000000000002</v>
      </c>
      <c r="Y46" s="39">
        <f>AVERAGE(W46:X46)-0.0635</f>
        <v>0.32900000000000001</v>
      </c>
    </row>
    <row r="47" spans="7:25" x14ac:dyDescent="0.35">
      <c r="H47" s="11"/>
      <c r="I47" s="10">
        <v>28</v>
      </c>
      <c r="J47" s="11"/>
      <c r="K47" s="21">
        <v>0.17</v>
      </c>
      <c r="L47" s="38">
        <v>0.17100000000000001</v>
      </c>
      <c r="M47" s="33">
        <f>AVERAGE(K47:L47)-0.0635</f>
        <v>0.10700000000000001</v>
      </c>
      <c r="N47" s="54"/>
      <c r="O47" s="10">
        <v>28</v>
      </c>
      <c r="P47" s="11"/>
      <c r="Q47" s="21">
        <v>0.377</v>
      </c>
      <c r="R47" s="35">
        <v>0.376</v>
      </c>
      <c r="S47" s="39">
        <f>AVERAGE(Q47:R47)-0.0635</f>
        <v>0.313</v>
      </c>
      <c r="T47" s="18"/>
      <c r="U47" s="10">
        <v>28</v>
      </c>
      <c r="V47" s="11"/>
      <c r="W47" s="70">
        <v>0.40600000000000003</v>
      </c>
      <c r="X47" s="38">
        <v>0.40699999999999997</v>
      </c>
      <c r="Y47" s="39">
        <f>AVERAGE(W47:X47)-0.0635</f>
        <v>0.34299999999999997</v>
      </c>
    </row>
    <row r="48" spans="7:25" x14ac:dyDescent="0.35">
      <c r="H48" s="11"/>
      <c r="I48" s="10"/>
      <c r="J48" s="11"/>
      <c r="K48" s="21"/>
      <c r="L48" s="38"/>
      <c r="M48" s="33"/>
      <c r="N48" s="54"/>
      <c r="O48" s="10"/>
      <c r="P48" s="11"/>
      <c r="Q48" s="21"/>
      <c r="R48" s="35"/>
      <c r="S48" s="39"/>
      <c r="T48" s="18"/>
      <c r="U48" s="10"/>
      <c r="V48" s="11"/>
      <c r="W48" s="70"/>
      <c r="X48" s="38"/>
      <c r="Y48" s="39"/>
    </row>
    <row r="49" spans="8:25" x14ac:dyDescent="0.35">
      <c r="H49" s="11"/>
      <c r="I49" s="10">
        <v>29</v>
      </c>
      <c r="J49" s="11" t="s">
        <v>26</v>
      </c>
      <c r="K49" s="21">
        <v>0.17899999999999999</v>
      </c>
      <c r="L49" s="38">
        <v>0.17799999999999999</v>
      </c>
      <c r="M49" s="33">
        <f>AVERAGE(K49:L49)-0.0635</f>
        <v>0.11499999999999999</v>
      </c>
      <c r="N49" s="54"/>
      <c r="O49" s="10">
        <v>29</v>
      </c>
      <c r="P49" s="11" t="s">
        <v>26</v>
      </c>
      <c r="Q49" s="21">
        <v>0.39</v>
      </c>
      <c r="R49" s="35">
        <v>0.39100000000000001</v>
      </c>
      <c r="S49" s="39">
        <f>AVERAGE(Q49:R49)-0.0635</f>
        <v>0.32700000000000001</v>
      </c>
      <c r="T49" s="18"/>
      <c r="U49" s="10">
        <v>29</v>
      </c>
      <c r="V49" s="11" t="s">
        <v>26</v>
      </c>
      <c r="W49" s="70">
        <v>0.39200000000000002</v>
      </c>
      <c r="X49" s="38">
        <v>0.39300000000000002</v>
      </c>
      <c r="Y49" s="39">
        <f>AVERAGE(W49:X49)-0.0635</f>
        <v>0.32900000000000001</v>
      </c>
    </row>
    <row r="50" spans="8:25" x14ac:dyDescent="0.35">
      <c r="H50" s="11"/>
      <c r="I50" s="10">
        <v>30</v>
      </c>
      <c r="J50" s="11"/>
      <c r="K50" s="21">
        <v>0.16600000000000001</v>
      </c>
      <c r="L50" s="38">
        <v>0.16700000000000001</v>
      </c>
      <c r="M50" s="33">
        <f>AVERAGE(K50:L50)-0.0635</f>
        <v>0.10300000000000001</v>
      </c>
      <c r="N50" s="54"/>
      <c r="O50" s="10">
        <v>30</v>
      </c>
      <c r="P50" s="11"/>
      <c r="Q50" s="21">
        <v>0.39700000000000002</v>
      </c>
      <c r="R50" s="35">
        <v>0.39600000000000002</v>
      </c>
      <c r="S50" s="39">
        <f>AVERAGE(Q50:R50)-0.0635</f>
        <v>0.33300000000000002</v>
      </c>
      <c r="T50" s="18"/>
      <c r="U50" s="10">
        <v>30</v>
      </c>
      <c r="V50" s="11"/>
      <c r="W50" s="70">
        <v>0.40200000000000002</v>
      </c>
      <c r="X50" s="38">
        <v>0.40300000000000002</v>
      </c>
      <c r="Y50" s="39">
        <f>AVERAGE(W50:X50)-0.0635</f>
        <v>0.33900000000000002</v>
      </c>
    </row>
    <row r="51" spans="8:25" x14ac:dyDescent="0.35">
      <c r="H51" s="11"/>
      <c r="I51" s="10"/>
      <c r="J51" s="11"/>
      <c r="K51" s="21"/>
      <c r="L51" s="38"/>
      <c r="M51" s="33"/>
      <c r="N51" s="54"/>
      <c r="O51" s="10"/>
      <c r="P51" s="11"/>
      <c r="Q51" s="21"/>
      <c r="R51" s="35"/>
      <c r="S51" s="39"/>
      <c r="T51" s="18"/>
      <c r="U51" s="10"/>
      <c r="V51" s="11"/>
      <c r="W51" s="70"/>
      <c r="X51" s="38"/>
      <c r="Y51" s="39"/>
    </row>
    <row r="52" spans="8:25" x14ac:dyDescent="0.35">
      <c r="H52" s="11"/>
      <c r="I52" s="10">
        <v>31</v>
      </c>
      <c r="J52" s="11" t="s">
        <v>27</v>
      </c>
      <c r="K52" s="21">
        <v>0.16500000000000001</v>
      </c>
      <c r="L52" s="38">
        <v>0.16400000000000001</v>
      </c>
      <c r="M52" s="33">
        <f>AVERAGE(K52:L52)-0.0635</f>
        <v>0.10100000000000001</v>
      </c>
      <c r="N52" s="54"/>
      <c r="O52" s="10">
        <v>31</v>
      </c>
      <c r="P52" s="11" t="s">
        <v>27</v>
      </c>
      <c r="Q52" s="21">
        <v>0.32900000000000001</v>
      </c>
      <c r="R52" s="35">
        <v>0.33</v>
      </c>
      <c r="S52" s="39">
        <f>AVERAGE(Q52:R52)-0.0635</f>
        <v>0.26600000000000001</v>
      </c>
      <c r="T52" s="18"/>
      <c r="U52" s="10">
        <v>31</v>
      </c>
      <c r="V52" s="11" t="s">
        <v>27</v>
      </c>
      <c r="W52" s="70">
        <v>0.4</v>
      </c>
      <c r="X52" s="38">
        <v>0.40100000000000002</v>
      </c>
      <c r="Y52" s="39">
        <f>AVERAGE(W52:X52)-0.0635</f>
        <v>0.33700000000000002</v>
      </c>
    </row>
    <row r="53" spans="8:25" x14ac:dyDescent="0.35">
      <c r="H53" s="11"/>
      <c r="I53" s="10">
        <v>32</v>
      </c>
      <c r="J53" s="11"/>
      <c r="K53" s="21">
        <v>0.161</v>
      </c>
      <c r="L53" s="38">
        <v>0.16</v>
      </c>
      <c r="M53" s="33">
        <f>AVERAGE(K53:L53)-0.0635</f>
        <v>9.7000000000000003E-2</v>
      </c>
      <c r="N53" s="54"/>
      <c r="O53" s="10">
        <v>32</v>
      </c>
      <c r="P53" s="11"/>
      <c r="Q53" s="21">
        <v>0.36899999999999999</v>
      </c>
      <c r="R53" s="35">
        <v>0.37</v>
      </c>
      <c r="S53" s="39">
        <f>AVERAGE(Q53:R53)-0.0635</f>
        <v>0.30599999999999999</v>
      </c>
      <c r="T53" s="18"/>
      <c r="U53" s="10">
        <v>32</v>
      </c>
      <c r="V53" s="11"/>
      <c r="W53" s="70">
        <v>0.40300000000000002</v>
      </c>
      <c r="X53" s="38">
        <v>0.40200000000000002</v>
      </c>
      <c r="Y53" s="39">
        <f>AVERAGE(W53:X53)-0.0635</f>
        <v>0.33900000000000002</v>
      </c>
    </row>
    <row r="54" spans="8:25" x14ac:dyDescent="0.35">
      <c r="H54" s="11"/>
      <c r="I54" s="10"/>
      <c r="J54" s="11"/>
      <c r="K54" s="21"/>
      <c r="L54" s="38"/>
      <c r="M54" s="33"/>
      <c r="N54" s="54"/>
      <c r="O54" s="10"/>
      <c r="P54" s="11"/>
      <c r="Q54" s="21"/>
      <c r="R54" s="35"/>
      <c r="S54" s="39"/>
      <c r="T54" s="18"/>
      <c r="U54" s="10"/>
      <c r="V54" s="11"/>
      <c r="W54" s="70"/>
      <c r="X54" s="38"/>
      <c r="Y54" s="39"/>
    </row>
    <row r="55" spans="8:25" x14ac:dyDescent="0.35">
      <c r="H55" s="11"/>
      <c r="I55" s="10">
        <v>33</v>
      </c>
      <c r="J55" s="11" t="s">
        <v>28</v>
      </c>
      <c r="K55" s="21">
        <v>0.16800000000000001</v>
      </c>
      <c r="L55" s="38">
        <v>0.16700000000000001</v>
      </c>
      <c r="M55" s="33">
        <f>AVERAGE(K55:L55)-0.0635</f>
        <v>0.10400000000000001</v>
      </c>
      <c r="N55" s="54"/>
      <c r="O55" s="10">
        <v>33</v>
      </c>
      <c r="P55" s="11" t="s">
        <v>28</v>
      </c>
      <c r="Q55" s="21">
        <v>0.36599999999999999</v>
      </c>
      <c r="R55" s="35">
        <v>0.36699999999999999</v>
      </c>
      <c r="S55" s="39">
        <f>AVERAGE(Q55:R55)-0.0635</f>
        <v>0.30299999999999999</v>
      </c>
      <c r="T55" s="18"/>
      <c r="U55" s="10">
        <v>33</v>
      </c>
      <c r="V55" s="11" t="s">
        <v>28</v>
      </c>
      <c r="W55" s="70">
        <v>0.42</v>
      </c>
      <c r="X55" s="38">
        <v>0.41899999999999998</v>
      </c>
      <c r="Y55" s="39">
        <f>AVERAGE(W55:X55)-0.0635</f>
        <v>0.35599999999999998</v>
      </c>
    </row>
    <row r="56" spans="8:25" x14ac:dyDescent="0.35">
      <c r="H56" s="11"/>
      <c r="I56" s="10">
        <v>34</v>
      </c>
      <c r="J56" s="11"/>
      <c r="K56" s="55">
        <v>0.16</v>
      </c>
      <c r="L56" s="59">
        <v>0.161</v>
      </c>
      <c r="M56" s="89">
        <f>AVERAGE(K56:L56)-0.0635</f>
        <v>9.7000000000000003E-2</v>
      </c>
      <c r="N56" s="54"/>
      <c r="O56" s="10">
        <v>34</v>
      </c>
      <c r="P56" s="11"/>
      <c r="Q56" s="55">
        <v>0.38800000000000001</v>
      </c>
      <c r="R56" s="57">
        <v>0.38700000000000001</v>
      </c>
      <c r="S56" s="83">
        <f>AVERAGE(Q56:R56)-0.0635</f>
        <v>0.32400000000000001</v>
      </c>
      <c r="T56" s="18"/>
      <c r="U56" s="10">
        <v>34</v>
      </c>
      <c r="V56" s="11"/>
      <c r="W56" s="73">
        <v>0.40799999999999997</v>
      </c>
      <c r="X56" s="59">
        <v>0.40699999999999997</v>
      </c>
      <c r="Y56" s="83">
        <f>AVERAGE(W56:X56)-0.0635</f>
        <v>0.34399999999999997</v>
      </c>
    </row>
    <row r="57" spans="8:25" ht="15" thickBot="1" x14ac:dyDescent="0.4">
      <c r="H57" s="11"/>
      <c r="I57" s="9"/>
      <c r="J57" s="22"/>
      <c r="K57" s="40"/>
      <c r="L57" s="45"/>
      <c r="M57" s="90"/>
      <c r="N57" s="54"/>
      <c r="O57" s="9"/>
      <c r="P57" s="22"/>
      <c r="Q57" s="40"/>
      <c r="R57" s="42"/>
      <c r="S57" s="46"/>
      <c r="T57" s="18"/>
      <c r="U57" s="9"/>
      <c r="V57" s="22"/>
      <c r="W57" s="72"/>
      <c r="X57" s="45"/>
      <c r="Y57" s="46"/>
    </row>
    <row r="58" spans="8:25" x14ac:dyDescent="0.35">
      <c r="H58" s="11"/>
      <c r="I58" s="10">
        <v>35</v>
      </c>
      <c r="J58" s="11" t="s">
        <v>29</v>
      </c>
      <c r="K58" s="48">
        <v>0.629</v>
      </c>
      <c r="L58" s="52">
        <v>0.61299999999999999</v>
      </c>
      <c r="M58" s="47">
        <f>AVERAGE(K58:L58)-0.062</f>
        <v>0.55899999999999994</v>
      </c>
      <c r="N58" s="54"/>
      <c r="O58" s="10">
        <v>35</v>
      </c>
      <c r="P58" s="11" t="s">
        <v>29</v>
      </c>
      <c r="Q58" s="48">
        <v>0.55200000000000005</v>
      </c>
      <c r="R58" s="50">
        <v>0.56599999999999995</v>
      </c>
      <c r="S58" s="53">
        <f>AVERAGE(Q58:R58)-0.062</f>
        <v>0.49699999999999994</v>
      </c>
      <c r="T58" s="18"/>
      <c r="U58" s="10">
        <v>35</v>
      </c>
      <c r="V58" s="11" t="s">
        <v>29</v>
      </c>
      <c r="W58" s="70">
        <v>0.63100000000000001</v>
      </c>
      <c r="X58" s="52">
        <v>0.65600000000000003</v>
      </c>
      <c r="Y58" s="53">
        <f>AVERAGE(W58:X58)-0.062</f>
        <v>0.58149999999999991</v>
      </c>
    </row>
    <row r="59" spans="8:25" x14ac:dyDescent="0.35">
      <c r="H59" s="11"/>
      <c r="I59" s="10">
        <v>36</v>
      </c>
      <c r="J59" s="11"/>
      <c r="K59" s="21">
        <v>0.60499999999999998</v>
      </c>
      <c r="L59" s="38">
        <v>0.64700000000000002</v>
      </c>
      <c r="M59" s="33">
        <f>AVERAGE(K59:L59)-0.062</f>
        <v>0.56400000000000006</v>
      </c>
      <c r="N59" s="54"/>
      <c r="O59" s="10">
        <v>36</v>
      </c>
      <c r="P59" s="11"/>
      <c r="Q59" s="21">
        <v>0.56499999999999995</v>
      </c>
      <c r="R59" s="35">
        <v>0.57899999999999996</v>
      </c>
      <c r="S59" s="33">
        <f>AVERAGE(Q59:R59)-0.062</f>
        <v>0.51</v>
      </c>
      <c r="T59" s="18"/>
      <c r="U59" s="10">
        <v>36</v>
      </c>
      <c r="V59" s="11"/>
      <c r="W59" s="70">
        <v>0.66400000000000003</v>
      </c>
      <c r="X59" s="38">
        <v>0.65200000000000002</v>
      </c>
      <c r="Y59" s="33">
        <f>AVERAGE(W59:X59)-0.062</f>
        <v>0.59600000000000009</v>
      </c>
    </row>
    <row r="60" spans="8:25" x14ac:dyDescent="0.35">
      <c r="H60" s="11"/>
      <c r="I60" s="10"/>
      <c r="J60" s="11"/>
      <c r="K60" s="55"/>
      <c r="L60" s="59"/>
      <c r="M60" s="33"/>
      <c r="N60" s="54"/>
      <c r="O60" s="10"/>
      <c r="P60" s="11"/>
      <c r="Q60" s="55"/>
      <c r="R60" s="57"/>
      <c r="S60" s="33"/>
      <c r="T60" s="18"/>
      <c r="U60" s="10"/>
      <c r="V60" s="11"/>
      <c r="W60" s="73"/>
      <c r="X60" s="59"/>
      <c r="Y60" s="33"/>
    </row>
    <row r="61" spans="8:25" x14ac:dyDescent="0.35">
      <c r="I61" s="10">
        <v>37</v>
      </c>
      <c r="J61" s="11" t="s">
        <v>30</v>
      </c>
      <c r="K61" s="55">
        <v>0.66200000000000003</v>
      </c>
      <c r="L61" s="59">
        <v>0.66100000000000003</v>
      </c>
      <c r="M61" s="33">
        <f>AVERAGE(K61:L61)-0.062</f>
        <v>0.59949999999999992</v>
      </c>
      <c r="N61" s="54"/>
      <c r="O61" s="10">
        <v>37</v>
      </c>
      <c r="P61" s="11" t="s">
        <v>30</v>
      </c>
      <c r="Q61" s="55">
        <v>0.54500000000000004</v>
      </c>
      <c r="R61" s="97">
        <v>0.56299999999999994</v>
      </c>
      <c r="S61" s="39">
        <f>AVERAGE(Q61:R61)-0.062</f>
        <v>0.49200000000000005</v>
      </c>
      <c r="T61" s="18"/>
      <c r="U61" s="10">
        <v>37</v>
      </c>
      <c r="V61" s="11" t="s">
        <v>30</v>
      </c>
      <c r="W61" s="98">
        <v>0.56200000000000006</v>
      </c>
      <c r="X61" s="59">
        <v>0.57399999999999995</v>
      </c>
      <c r="Y61" s="39">
        <f>AVERAGE(W61:X61)-0.062</f>
        <v>0.50600000000000001</v>
      </c>
    </row>
    <row r="62" spans="8:25" x14ac:dyDescent="0.35">
      <c r="I62" s="10">
        <v>38</v>
      </c>
      <c r="J62" s="11"/>
      <c r="K62" s="21">
        <v>0.64800000000000002</v>
      </c>
      <c r="L62" s="38">
        <v>0.64900000000000002</v>
      </c>
      <c r="M62" s="33">
        <f>AVERAGE(K62:L62)-0.062</f>
        <v>0.58650000000000002</v>
      </c>
      <c r="N62" s="54"/>
      <c r="O62" s="10">
        <v>38</v>
      </c>
      <c r="P62" s="11"/>
      <c r="Q62" s="21">
        <v>0.58499999999999996</v>
      </c>
      <c r="R62" s="35">
        <v>0.60099999999999998</v>
      </c>
      <c r="S62" s="39">
        <f>AVERAGE(Q62:R62)-0.062</f>
        <v>0.53099999999999992</v>
      </c>
      <c r="T62" s="18"/>
      <c r="U62" s="10">
        <v>38</v>
      </c>
      <c r="V62" s="11"/>
      <c r="W62" s="36">
        <v>0.58299999999999996</v>
      </c>
      <c r="X62" s="38">
        <v>0.57399999999999995</v>
      </c>
      <c r="Y62" s="39">
        <f>AVERAGE(W62:X62)-0.062</f>
        <v>0.51649999999999996</v>
      </c>
    </row>
    <row r="63" spans="8:25" x14ac:dyDescent="0.35">
      <c r="I63" s="10"/>
      <c r="J63" s="11"/>
      <c r="K63" s="21"/>
      <c r="L63" s="38"/>
      <c r="M63" s="33"/>
      <c r="N63" s="54"/>
      <c r="O63" s="10"/>
      <c r="P63" s="11"/>
      <c r="Q63" s="21"/>
      <c r="R63" s="35"/>
      <c r="S63" s="39"/>
      <c r="T63" s="18"/>
      <c r="U63" s="10"/>
      <c r="V63" s="11"/>
      <c r="W63" s="36"/>
      <c r="X63" s="38"/>
      <c r="Y63" s="39"/>
    </row>
    <row r="64" spans="8:25" x14ac:dyDescent="0.35">
      <c r="I64" s="10">
        <v>39</v>
      </c>
      <c r="J64" s="11" t="s">
        <v>31</v>
      </c>
      <c r="K64" s="21">
        <v>0.624</v>
      </c>
      <c r="L64" s="38">
        <v>0.623</v>
      </c>
      <c r="M64" s="33">
        <f>AVERAGE(K64:L64)-0.062</f>
        <v>0.56149999999999989</v>
      </c>
      <c r="N64" s="54"/>
      <c r="O64" s="10">
        <v>39</v>
      </c>
      <c r="P64" s="11" t="s">
        <v>31</v>
      </c>
      <c r="Q64" s="21">
        <v>0.56100000000000005</v>
      </c>
      <c r="R64" s="35">
        <v>0.56200000000000006</v>
      </c>
      <c r="S64" s="39">
        <f>AVERAGE(Q64:R64)-0.062</f>
        <v>0.49950000000000011</v>
      </c>
      <c r="T64" s="18"/>
      <c r="U64" s="10">
        <v>39</v>
      </c>
      <c r="V64" s="11" t="s">
        <v>31</v>
      </c>
      <c r="W64" s="36">
        <v>0.56599999999999995</v>
      </c>
      <c r="X64" s="35">
        <v>0.56699999999999995</v>
      </c>
      <c r="Y64" s="39">
        <f>AVERAGE(W64:X64)-0.062</f>
        <v>0.50449999999999995</v>
      </c>
    </row>
    <row r="65" spans="9:25" x14ac:dyDescent="0.35">
      <c r="I65" s="10">
        <v>40</v>
      </c>
      <c r="J65" s="11"/>
      <c r="K65" s="21">
        <v>0.61599999999999999</v>
      </c>
      <c r="L65" s="38">
        <v>0.61499999999999999</v>
      </c>
      <c r="M65" s="33">
        <f>AVERAGE(K65:L65)-0.062</f>
        <v>0.55349999999999988</v>
      </c>
      <c r="N65" s="54"/>
      <c r="O65" s="10">
        <v>40</v>
      </c>
      <c r="P65" s="11"/>
      <c r="Q65" s="21">
        <v>0.58699999999999997</v>
      </c>
      <c r="R65" s="35">
        <v>0.58599999999999997</v>
      </c>
      <c r="S65" s="39">
        <f>AVERAGE(Q65:R65)-0.062</f>
        <v>0.52449999999999997</v>
      </c>
      <c r="T65" s="18"/>
      <c r="U65" s="10">
        <v>40</v>
      </c>
      <c r="V65" s="11"/>
      <c r="W65" s="36">
        <v>0.57299999999999995</v>
      </c>
      <c r="X65" s="35">
        <v>0.57399999999999995</v>
      </c>
      <c r="Y65" s="39">
        <f>AVERAGE(W65:X65)-0.062</f>
        <v>0.51149999999999984</v>
      </c>
    </row>
    <row r="66" spans="9:25" x14ac:dyDescent="0.35">
      <c r="I66" s="10"/>
      <c r="J66" s="11"/>
      <c r="K66" s="48"/>
      <c r="L66" s="52"/>
      <c r="M66" s="33" t="s">
        <v>3</v>
      </c>
      <c r="N66" s="54"/>
      <c r="O66" s="10"/>
      <c r="P66" s="11"/>
      <c r="Q66" s="48"/>
      <c r="R66" s="50"/>
      <c r="S66" s="39" t="s">
        <v>3</v>
      </c>
      <c r="T66" s="18"/>
      <c r="U66" s="10"/>
      <c r="V66" s="11"/>
      <c r="W66" s="70"/>
      <c r="X66" s="50"/>
      <c r="Y66" s="39" t="s">
        <v>3</v>
      </c>
    </row>
    <row r="67" spans="9:25" x14ac:dyDescent="0.35">
      <c r="I67" s="10">
        <v>41</v>
      </c>
      <c r="J67" s="11" t="s">
        <v>32</v>
      </c>
      <c r="K67" s="48">
        <v>0.61899999999999999</v>
      </c>
      <c r="L67" s="52">
        <v>0.62</v>
      </c>
      <c r="M67" s="33">
        <f>AVERAGE(K67:L67)-0.062</f>
        <v>0.55749999999999988</v>
      </c>
      <c r="N67" s="54"/>
      <c r="O67" s="10">
        <v>41</v>
      </c>
      <c r="P67" s="11" t="s">
        <v>32</v>
      </c>
      <c r="Q67" s="48">
        <v>0.58099999999999996</v>
      </c>
      <c r="R67" s="50">
        <v>0.58399999999999996</v>
      </c>
      <c r="S67" s="39">
        <f>AVERAGE(Q67:R67)-0.062</f>
        <v>0.52049999999999996</v>
      </c>
      <c r="T67" s="18"/>
      <c r="U67" s="10">
        <v>41</v>
      </c>
      <c r="V67" s="11" t="s">
        <v>32</v>
      </c>
      <c r="W67" s="70">
        <v>0.56899999999999995</v>
      </c>
      <c r="X67" s="50">
        <v>0.56000000000000005</v>
      </c>
      <c r="Y67" s="39">
        <f>AVERAGE(W67:X67)-0.062</f>
        <v>0.50249999999999995</v>
      </c>
    </row>
    <row r="68" spans="9:25" x14ac:dyDescent="0.35">
      <c r="I68" s="10">
        <v>42</v>
      </c>
      <c r="J68" s="11"/>
      <c r="K68" s="21">
        <v>0.623</v>
      </c>
      <c r="L68" s="38">
        <v>0.622</v>
      </c>
      <c r="M68" s="33">
        <f>AVERAGE(K68:L68)-0.062</f>
        <v>0.5605</v>
      </c>
      <c r="N68" s="54"/>
      <c r="O68" s="10">
        <v>42</v>
      </c>
      <c r="P68" s="11"/>
      <c r="Q68" s="21">
        <v>0.58799999999999997</v>
      </c>
      <c r="R68" s="35">
        <v>0.58899999999999997</v>
      </c>
      <c r="S68" s="39">
        <f>AVERAGE(Q68:R68)-0.062</f>
        <v>0.52649999999999997</v>
      </c>
      <c r="T68" s="18"/>
      <c r="U68" s="10">
        <v>42</v>
      </c>
      <c r="V68" s="11"/>
      <c r="W68" s="70">
        <v>0.55200000000000005</v>
      </c>
      <c r="X68" s="35">
        <v>0.55300000000000005</v>
      </c>
      <c r="Y68" s="39">
        <f>AVERAGE(W68:X68)-0.062</f>
        <v>0.49049999999999999</v>
      </c>
    </row>
    <row r="69" spans="9:25" x14ac:dyDescent="0.35">
      <c r="I69" s="10"/>
      <c r="J69" s="11"/>
      <c r="K69" s="21"/>
      <c r="L69" s="38"/>
      <c r="M69" s="33"/>
      <c r="N69" s="54"/>
      <c r="O69" s="10"/>
      <c r="P69" s="11"/>
      <c r="Q69" s="21"/>
      <c r="R69" s="35"/>
      <c r="S69" s="39"/>
      <c r="T69" s="18"/>
      <c r="U69" s="10"/>
      <c r="V69" s="11"/>
      <c r="W69" s="70"/>
      <c r="X69" s="35"/>
      <c r="Y69" s="39"/>
    </row>
    <row r="70" spans="9:25" x14ac:dyDescent="0.35">
      <c r="I70" s="10">
        <v>43</v>
      </c>
      <c r="J70" s="11" t="s">
        <v>33</v>
      </c>
      <c r="K70" s="21">
        <v>0.63600000000000001</v>
      </c>
      <c r="L70" s="38">
        <v>0.63700000000000001</v>
      </c>
      <c r="M70" s="33">
        <f>AVERAGE(K70:L70)-0.062</f>
        <v>0.57450000000000001</v>
      </c>
      <c r="N70" s="54"/>
      <c r="O70" s="10">
        <v>43</v>
      </c>
      <c r="P70" s="11" t="s">
        <v>33</v>
      </c>
      <c r="Q70" s="21">
        <v>0.58499999999999996</v>
      </c>
      <c r="R70" s="35">
        <v>0.59099999999999997</v>
      </c>
      <c r="S70" s="39">
        <f>AVERAGE(Q70:R70)-0.062</f>
        <v>0.52600000000000002</v>
      </c>
      <c r="T70" s="18"/>
      <c r="U70" s="10">
        <v>43</v>
      </c>
      <c r="V70" s="11" t="s">
        <v>33</v>
      </c>
      <c r="W70" s="70">
        <v>0.56999999999999995</v>
      </c>
      <c r="X70" s="35">
        <v>0.57899999999999996</v>
      </c>
      <c r="Y70" s="39">
        <f>AVERAGE(W70:X70)-0.062</f>
        <v>0.51249999999999996</v>
      </c>
    </row>
    <row r="71" spans="9:25" x14ac:dyDescent="0.35">
      <c r="I71" s="10">
        <v>44</v>
      </c>
      <c r="J71" s="11"/>
      <c r="K71" s="21">
        <v>0.64100000000000001</v>
      </c>
      <c r="L71" s="38">
        <v>0.64</v>
      </c>
      <c r="M71" s="33">
        <f>AVERAGE(K71:L71)-0.062</f>
        <v>0.57850000000000001</v>
      </c>
      <c r="N71" s="54"/>
      <c r="O71" s="10">
        <v>44</v>
      </c>
      <c r="P71" s="11"/>
      <c r="Q71" s="21">
        <v>0.58099999999999996</v>
      </c>
      <c r="R71" s="35">
        <v>0.58499999999999996</v>
      </c>
      <c r="S71" s="39">
        <f>AVERAGE(Q71:R71)-0.062</f>
        <v>0.52099999999999991</v>
      </c>
      <c r="T71" s="18"/>
      <c r="U71" s="10">
        <v>44</v>
      </c>
      <c r="V71" s="11"/>
      <c r="W71" s="70">
        <v>0.55200000000000005</v>
      </c>
      <c r="X71" s="35">
        <v>0.55100000000000005</v>
      </c>
      <c r="Y71" s="39">
        <f>AVERAGE(W71:X71)-0.062</f>
        <v>0.4895000000000001</v>
      </c>
    </row>
    <row r="72" spans="9:25" x14ac:dyDescent="0.35">
      <c r="I72" s="10"/>
      <c r="J72" s="11"/>
      <c r="K72" s="21"/>
      <c r="L72" s="38"/>
      <c r="M72" s="33"/>
      <c r="N72" s="54"/>
      <c r="O72" s="10"/>
      <c r="P72" s="11"/>
      <c r="Q72" s="21"/>
      <c r="R72" s="35"/>
      <c r="S72" s="39"/>
      <c r="T72" s="18"/>
      <c r="U72" s="10"/>
      <c r="V72" s="11"/>
      <c r="W72" s="70"/>
      <c r="X72" s="35"/>
      <c r="Y72" s="39"/>
    </row>
    <row r="73" spans="9:25" x14ac:dyDescent="0.35">
      <c r="I73" s="10">
        <v>45</v>
      </c>
      <c r="J73" s="11" t="s">
        <v>34</v>
      </c>
      <c r="K73" s="21">
        <v>0.70699999999999996</v>
      </c>
      <c r="L73" s="38">
        <v>0.70599999999999996</v>
      </c>
      <c r="M73" s="33">
        <f>AVERAGE(K73:L73)-0.062</f>
        <v>0.64449999999999985</v>
      </c>
      <c r="N73" s="54"/>
      <c r="O73" s="10">
        <v>45</v>
      </c>
      <c r="P73" s="11" t="s">
        <v>34</v>
      </c>
      <c r="Q73" s="21">
        <v>0.63900000000000001</v>
      </c>
      <c r="R73" s="35">
        <v>0.64</v>
      </c>
      <c r="S73" s="39">
        <f>AVERAGE(Q73:R73)-0.062</f>
        <v>0.5774999999999999</v>
      </c>
      <c r="T73" s="18"/>
      <c r="U73" s="10">
        <v>45</v>
      </c>
      <c r="V73" s="11" t="s">
        <v>34</v>
      </c>
      <c r="W73" s="70">
        <v>0.56999999999999995</v>
      </c>
      <c r="X73" s="35">
        <v>0.56899999999999995</v>
      </c>
      <c r="Y73" s="39">
        <f>AVERAGE(W73:X73)-0.062</f>
        <v>0.50749999999999984</v>
      </c>
    </row>
    <row r="74" spans="9:25" x14ac:dyDescent="0.35">
      <c r="I74" s="10">
        <v>46</v>
      </c>
      <c r="J74" s="11"/>
      <c r="K74" s="21">
        <v>0.67400000000000004</v>
      </c>
      <c r="L74" s="38">
        <v>0.67500000000000004</v>
      </c>
      <c r="M74" s="33">
        <f>AVERAGE(K74:L74)-0.062</f>
        <v>0.61250000000000004</v>
      </c>
      <c r="N74" s="54"/>
      <c r="O74" s="10">
        <v>46</v>
      </c>
      <c r="P74" s="11"/>
      <c r="Q74" s="21">
        <v>0.65300000000000002</v>
      </c>
      <c r="R74" s="35">
        <v>0.65400000000000003</v>
      </c>
      <c r="S74" s="39">
        <f>AVERAGE(Q74:R74)-0.062</f>
        <v>0.59149999999999991</v>
      </c>
      <c r="T74" s="18"/>
      <c r="U74" s="10">
        <v>46</v>
      </c>
      <c r="V74" s="11"/>
      <c r="W74" s="70">
        <v>0.56599999999999995</v>
      </c>
      <c r="X74" s="35">
        <v>0.56699999999999995</v>
      </c>
      <c r="Y74" s="39">
        <f>AVERAGE(W74:X74)-0.062</f>
        <v>0.50449999999999995</v>
      </c>
    </row>
    <row r="75" spans="9:25" x14ac:dyDescent="0.35">
      <c r="I75" s="10"/>
      <c r="J75" s="11"/>
      <c r="K75" s="21"/>
      <c r="L75" s="38"/>
      <c r="M75" s="33"/>
      <c r="N75" s="54"/>
      <c r="O75" s="10"/>
      <c r="P75" s="11"/>
      <c r="Q75" s="21"/>
      <c r="R75" s="35"/>
      <c r="S75" s="39"/>
      <c r="T75" s="18"/>
      <c r="U75" s="10"/>
      <c r="V75" s="11"/>
      <c r="W75" s="70"/>
      <c r="X75" s="35"/>
      <c r="Y75" s="39"/>
    </row>
    <row r="76" spans="9:25" x14ac:dyDescent="0.35">
      <c r="I76" s="10">
        <v>47</v>
      </c>
      <c r="J76" s="11" t="s">
        <v>35</v>
      </c>
      <c r="K76" s="21">
        <v>0.63800000000000001</v>
      </c>
      <c r="L76" s="38">
        <v>0.63900000000000001</v>
      </c>
      <c r="M76" s="33">
        <f>AVERAGE(K76:L76)-0.062</f>
        <v>0.57650000000000001</v>
      </c>
      <c r="N76" s="54"/>
      <c r="O76" s="10">
        <v>47</v>
      </c>
      <c r="P76" s="11" t="s">
        <v>35</v>
      </c>
      <c r="Q76" s="21">
        <v>0.63700000000000001</v>
      </c>
      <c r="R76" s="35">
        <v>0.63800000000000001</v>
      </c>
      <c r="S76" s="39">
        <f>AVERAGE(Q76:R76)-0.062</f>
        <v>0.5754999999999999</v>
      </c>
      <c r="T76" s="18"/>
      <c r="U76" s="10">
        <v>47</v>
      </c>
      <c r="V76" s="11" t="s">
        <v>35</v>
      </c>
      <c r="W76" s="70">
        <v>0.55900000000000005</v>
      </c>
      <c r="X76" s="35">
        <v>0.56000000000000005</v>
      </c>
      <c r="Y76" s="39">
        <f>AVERAGE(W76:X76)-0.062</f>
        <v>0.49750000000000011</v>
      </c>
    </row>
    <row r="77" spans="9:25" x14ac:dyDescent="0.35">
      <c r="I77" s="10">
        <v>48</v>
      </c>
      <c r="J77" s="11"/>
      <c r="K77" s="55">
        <v>0.64500000000000002</v>
      </c>
      <c r="L77" s="59">
        <v>0.64400000000000002</v>
      </c>
      <c r="M77" s="89">
        <f>AVERAGE(K77:L77)-0.062</f>
        <v>0.58250000000000002</v>
      </c>
      <c r="N77" s="54"/>
      <c r="O77" s="10">
        <v>48</v>
      </c>
      <c r="P77" s="11"/>
      <c r="Q77" s="55">
        <v>0.65600000000000003</v>
      </c>
      <c r="R77" s="57">
        <v>0.65500000000000003</v>
      </c>
      <c r="S77" s="83">
        <f>AVERAGE(Q77:R77)-0.062</f>
        <v>0.59349999999999992</v>
      </c>
      <c r="T77" s="18"/>
      <c r="U77" s="10">
        <v>48</v>
      </c>
      <c r="V77" s="11"/>
      <c r="W77" s="73">
        <v>0.57599999999999996</v>
      </c>
      <c r="X77" s="57">
        <v>0.56699999999999995</v>
      </c>
      <c r="Y77" s="83">
        <f>AVERAGE(W77:X77)-0.062</f>
        <v>0.50949999999999984</v>
      </c>
    </row>
    <row r="78" spans="9:25" ht="15" thickBot="1" x14ac:dyDescent="0.4">
      <c r="I78" s="9"/>
      <c r="J78" s="22"/>
      <c r="K78" s="40"/>
      <c r="L78" s="45"/>
      <c r="M78" s="90"/>
      <c r="N78" s="54"/>
      <c r="O78" s="9"/>
      <c r="P78" s="22"/>
      <c r="Q78" s="40"/>
      <c r="R78" s="42"/>
      <c r="S78" s="46"/>
      <c r="T78" s="18"/>
      <c r="U78" s="9"/>
      <c r="V78" s="22"/>
      <c r="W78" s="72"/>
      <c r="X78" s="42"/>
      <c r="Y78" s="46"/>
    </row>
    <row r="79" spans="9:25" x14ac:dyDescent="0.35">
      <c r="K79" s="16"/>
      <c r="Q79" s="16"/>
      <c r="R79" s="16"/>
    </row>
    <row r="80" spans="9:25" x14ac:dyDescent="0.35">
      <c r="K80" s="16"/>
      <c r="M80" s="12" t="s">
        <v>3</v>
      </c>
      <c r="Q80" s="16"/>
      <c r="R80" s="16"/>
    </row>
    <row r="81" spans="11:18" x14ac:dyDescent="0.35">
      <c r="K81" s="16"/>
      <c r="Q81" s="16"/>
      <c r="R81" s="16"/>
    </row>
    <row r="82" spans="11:18" x14ac:dyDescent="0.35">
      <c r="K82" s="16"/>
      <c r="Q82" s="16"/>
      <c r="R82" s="16"/>
    </row>
    <row r="83" spans="11:18" x14ac:dyDescent="0.35">
      <c r="K83" s="16"/>
      <c r="Q83" s="16"/>
      <c r="R83" s="16"/>
    </row>
    <row r="84" spans="11:18" x14ac:dyDescent="0.35">
      <c r="K84" s="16"/>
      <c r="Q84" s="16"/>
      <c r="R84" s="16"/>
    </row>
    <row r="85" spans="11:18" x14ac:dyDescent="0.35">
      <c r="K85" s="16" t="s">
        <v>3</v>
      </c>
      <c r="Q85" s="16"/>
      <c r="R85" s="16"/>
    </row>
    <row r="86" spans="11:18" x14ac:dyDescent="0.35">
      <c r="K86" s="16"/>
      <c r="Q86" s="16"/>
      <c r="R86" s="16"/>
    </row>
    <row r="87" spans="11:18" x14ac:dyDescent="0.35">
      <c r="K87" s="16"/>
      <c r="Q87" s="16"/>
      <c r="R87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TPC</vt:lpstr>
      <vt:lpstr>Bakır İyonları</vt:lpstr>
      <vt:lpstr>Protein-Bradford</vt:lpstr>
      <vt:lpstr>OPA</vt:lpstr>
      <vt:lpstr>'Bakır İyonları'!Yazdırma_Alanı</vt:lpstr>
      <vt:lpstr>'Protein-Bradford'!Yazdırma_Alanı</vt:lpstr>
      <vt:lpstr>TPC!Yazdırma_Alanı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Deniz</cp:lastModifiedBy>
  <cp:lastPrinted>2020-10-31T15:54:38Z</cp:lastPrinted>
  <dcterms:created xsi:type="dcterms:W3CDTF">2020-09-16T07:23:10Z</dcterms:created>
  <dcterms:modified xsi:type="dcterms:W3CDTF">2023-01-28T07:46:15Z</dcterms:modified>
</cp:coreProperties>
</file>