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LYZ\实验数据\Rg1\论文\food function\提交\修改\回复用\raw data\Fig.S2\"/>
    </mc:Choice>
  </mc:AlternateContent>
  <xr:revisionPtr revIDLastSave="0" documentId="13_ncr:1_{0A485510-A1B5-415E-80E2-7B453EA5B036}" xr6:coauthVersionLast="45" xr6:coauthVersionMax="45" xr10:uidLastSave="{00000000-0000-0000-0000-000000000000}"/>
  <bookViews>
    <workbookView xWindow="12735" yWindow="4815" windowWidth="12705" windowHeight="114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C25" i="1"/>
  <c r="G24" i="1"/>
  <c r="F24" i="1"/>
  <c r="E24" i="1"/>
  <c r="D24" i="1"/>
  <c r="C24" i="1"/>
  <c r="G23" i="1"/>
  <c r="F23" i="1"/>
  <c r="D23" i="1"/>
  <c r="G22" i="1"/>
  <c r="F22" i="1"/>
  <c r="D22" i="1"/>
  <c r="H21" i="1"/>
  <c r="I21" i="1" s="1"/>
  <c r="E21" i="1"/>
  <c r="I20" i="1"/>
  <c r="H20" i="1"/>
  <c r="E20" i="1"/>
  <c r="H19" i="1"/>
  <c r="I19" i="1" s="1"/>
  <c r="E19" i="1"/>
  <c r="I18" i="1"/>
  <c r="H18" i="1"/>
  <c r="E18" i="1"/>
  <c r="H17" i="1"/>
  <c r="I17" i="1" s="1"/>
  <c r="E17" i="1"/>
  <c r="I16" i="1"/>
  <c r="H16" i="1"/>
  <c r="E16" i="1"/>
  <c r="H15" i="1"/>
  <c r="I15" i="1" s="1"/>
  <c r="E15" i="1"/>
  <c r="I14" i="1"/>
  <c r="H14" i="1"/>
  <c r="E14" i="1"/>
  <c r="H13" i="1"/>
  <c r="I13" i="1" s="1"/>
  <c r="E13" i="1"/>
  <c r="I12" i="1"/>
  <c r="I25" i="1" s="1"/>
  <c r="H12" i="1"/>
  <c r="H25" i="1" s="1"/>
  <c r="E12" i="1"/>
  <c r="E23" i="1" s="1"/>
  <c r="H11" i="1"/>
  <c r="I11" i="1" s="1"/>
  <c r="E11" i="1"/>
  <c r="I10" i="1"/>
  <c r="H10" i="1"/>
  <c r="E10" i="1"/>
  <c r="H9" i="1"/>
  <c r="I9" i="1" s="1"/>
  <c r="E9" i="1"/>
  <c r="I8" i="1"/>
  <c r="H8" i="1"/>
  <c r="E8" i="1"/>
  <c r="H7" i="1"/>
  <c r="I7" i="1" s="1"/>
  <c r="E7" i="1"/>
  <c r="I6" i="1"/>
  <c r="H6" i="1"/>
  <c r="E6" i="1"/>
  <c r="H5" i="1"/>
  <c r="I5" i="1" s="1"/>
  <c r="E5" i="1"/>
  <c r="I4" i="1"/>
  <c r="H4" i="1"/>
  <c r="E4" i="1"/>
  <c r="H3" i="1"/>
  <c r="H24" i="1" s="1"/>
  <c r="E3" i="1"/>
  <c r="M2" i="1"/>
  <c r="H2" i="1"/>
  <c r="H26" i="1" s="1"/>
  <c r="E2" i="1"/>
  <c r="E22" i="1" s="1"/>
  <c r="E25" i="1" l="1"/>
  <c r="E26" i="1"/>
  <c r="H22" i="1"/>
  <c r="H23" i="1"/>
  <c r="I3" i="1"/>
  <c r="I23" i="1"/>
  <c r="I2" i="1"/>
  <c r="I26" i="1" l="1"/>
  <c r="I22" i="1"/>
  <c r="I24" i="1"/>
</calcChain>
</file>

<file path=xl/sharedStrings.xml><?xml version="1.0" encoding="utf-8"?>
<sst xmlns="http://schemas.openxmlformats.org/spreadsheetml/2006/main" count="40" uniqueCount="36">
  <si>
    <t>Group</t>
  </si>
  <si>
    <t>Ear Tag</t>
  </si>
  <si>
    <t>food intake</t>
  </si>
  <si>
    <t>physical activity</t>
  </si>
  <si>
    <t>energy intake</t>
  </si>
  <si>
    <t>faecal volume</t>
  </si>
  <si>
    <t xml:space="preserve">faecal energy </t>
  </si>
  <si>
    <t>no absorbed energy</t>
  </si>
  <si>
    <t>absorbed energy</t>
  </si>
  <si>
    <t>B084</t>
  </si>
  <si>
    <t>Feed energy</t>
  </si>
  <si>
    <t>B094</t>
  </si>
  <si>
    <t>B099</t>
  </si>
  <si>
    <t>B100</t>
  </si>
  <si>
    <t>B088</t>
  </si>
  <si>
    <t>B087</t>
  </si>
  <si>
    <t>B085</t>
  </si>
  <si>
    <t>B093</t>
  </si>
  <si>
    <t>B217</t>
  </si>
  <si>
    <t>B218</t>
  </si>
  <si>
    <t>B091</t>
  </si>
  <si>
    <t>B092</t>
  </si>
  <si>
    <t>B095</t>
  </si>
  <si>
    <t>B090</t>
  </si>
  <si>
    <t>B096</t>
  </si>
  <si>
    <t>B086</t>
  </si>
  <si>
    <t>B301</t>
  </si>
  <si>
    <t>B097</t>
  </si>
  <si>
    <t>B083</t>
  </si>
  <si>
    <t>B089</t>
  </si>
  <si>
    <t>AVERAGE</t>
  </si>
  <si>
    <t>SD</t>
  </si>
  <si>
    <t>T TEST</t>
  </si>
  <si>
    <t>HFD+ABX</t>
    <phoneticPr fontId="4" type="noConversion"/>
  </si>
  <si>
    <t>HFD+ABX+Rg1</t>
    <phoneticPr fontId="4" type="noConversion"/>
  </si>
  <si>
    <t>HFD+ABX/HFD+ABX+Rg1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</si>
</sst>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B29" sqref="B29"/>
    </sheetView>
  </sheetViews>
  <sheetFormatPr defaultColWidth="9" defaultRowHeight="13.5" x14ac:dyDescent="0.15"/>
  <cols>
    <col min="3" max="3" width="14.125" customWidth="1"/>
    <col min="4" max="4" width="18.125" customWidth="1"/>
    <col min="5" max="5" width="13.875" customWidth="1"/>
    <col min="6" max="6" width="15.875" customWidth="1"/>
    <col min="7" max="7" width="14.25" customWidth="1"/>
    <col min="8" max="8" width="18.875" customWidth="1"/>
    <col min="9" max="9" width="16.5" customWidth="1"/>
    <col min="11" max="11" width="11.625" customWidth="1"/>
    <col min="13" max="13" width="11.125"/>
  </cols>
  <sheetData>
    <row r="1" spans="1:13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/>
      <c r="K1" s="9"/>
      <c r="L1" s="9"/>
      <c r="M1" s="9"/>
    </row>
    <row r="2" spans="1:13" ht="15" x14ac:dyDescent="0.25">
      <c r="A2" s="10" t="s">
        <v>33</v>
      </c>
      <c r="B2" s="4" t="s">
        <v>9</v>
      </c>
      <c r="C2" s="1">
        <v>2.6</v>
      </c>
      <c r="D2" s="1">
        <v>7712</v>
      </c>
      <c r="E2" s="1">
        <f t="shared" ref="E2:E21" si="0">C2*23095.3/1000</f>
        <v>60.047779999999996</v>
      </c>
      <c r="F2" s="1">
        <v>1.0442</v>
      </c>
      <c r="G2" s="1">
        <v>16661</v>
      </c>
      <c r="H2" s="1">
        <f t="shared" ref="H2:H21" si="1">F2*G2/2/1000</f>
        <v>8.6987080999999993</v>
      </c>
      <c r="I2" s="1">
        <f t="shared" ref="I2:I21" si="2">E2-H2</f>
        <v>51.349071899999998</v>
      </c>
      <c r="J2" s="9"/>
      <c r="K2" s="14" t="s">
        <v>10</v>
      </c>
      <c r="L2" s="1">
        <v>24141</v>
      </c>
      <c r="M2" s="14">
        <f>AVERAGE(L2:L4)</f>
        <v>23095.333333333332</v>
      </c>
    </row>
    <row r="3" spans="1:13" ht="15" x14ac:dyDescent="0.25">
      <c r="A3" s="10"/>
      <c r="B3" s="4" t="s">
        <v>11</v>
      </c>
      <c r="C3" s="1">
        <v>2.35</v>
      </c>
      <c r="D3" s="1">
        <v>5838</v>
      </c>
      <c r="E3" s="1">
        <f t="shared" si="0"/>
        <v>54.273955000000001</v>
      </c>
      <c r="F3" s="1">
        <v>0.84150000000000003</v>
      </c>
      <c r="G3" s="1">
        <v>16630</v>
      </c>
      <c r="H3" s="1">
        <f t="shared" si="1"/>
        <v>6.9970724999999998</v>
      </c>
      <c r="I3" s="1">
        <f t="shared" si="2"/>
        <v>47.276882499999999</v>
      </c>
      <c r="J3" s="9"/>
      <c r="K3" s="15"/>
      <c r="L3" s="1">
        <v>23522</v>
      </c>
      <c r="M3" s="15"/>
    </row>
    <row r="4" spans="1:13" ht="15" x14ac:dyDescent="0.25">
      <c r="A4" s="10"/>
      <c r="B4" s="4" t="s">
        <v>12</v>
      </c>
      <c r="C4" s="1">
        <v>3</v>
      </c>
      <c r="D4" s="1">
        <v>5093</v>
      </c>
      <c r="E4" s="1">
        <f t="shared" si="0"/>
        <v>69.285899999999998</v>
      </c>
      <c r="F4" s="1">
        <v>1.0576000000000001</v>
      </c>
      <c r="G4" s="1">
        <v>17697</v>
      </c>
      <c r="H4" s="1">
        <f t="shared" si="1"/>
        <v>9.3581736000000006</v>
      </c>
      <c r="I4" s="1">
        <f t="shared" si="2"/>
        <v>59.927726399999997</v>
      </c>
      <c r="J4" s="9"/>
      <c r="K4" s="16"/>
      <c r="L4" s="1">
        <v>21623</v>
      </c>
      <c r="M4" s="16"/>
    </row>
    <row r="5" spans="1:13" ht="15" x14ac:dyDescent="0.25">
      <c r="A5" s="10"/>
      <c r="B5" s="4" t="s">
        <v>13</v>
      </c>
      <c r="C5" s="1">
        <v>2</v>
      </c>
      <c r="D5" s="1">
        <v>8903</v>
      </c>
      <c r="E5" s="1">
        <f t="shared" si="0"/>
        <v>46.190599999999996</v>
      </c>
      <c r="F5" s="1">
        <v>0.9496</v>
      </c>
      <c r="G5" s="1">
        <v>16237</v>
      </c>
      <c r="H5" s="1">
        <f t="shared" si="1"/>
        <v>7.7093275999999999</v>
      </c>
      <c r="I5" s="1">
        <f t="shared" si="2"/>
        <v>38.481272399999995</v>
      </c>
      <c r="J5" s="9"/>
      <c r="K5" s="9"/>
      <c r="L5" s="9"/>
      <c r="M5" s="9"/>
    </row>
    <row r="6" spans="1:13" ht="15" x14ac:dyDescent="0.25">
      <c r="A6" s="10"/>
      <c r="B6" s="4" t="s">
        <v>14</v>
      </c>
      <c r="C6" s="1">
        <v>2.5</v>
      </c>
      <c r="D6" s="1">
        <v>5693</v>
      </c>
      <c r="E6" s="1">
        <f t="shared" si="0"/>
        <v>57.738250000000001</v>
      </c>
      <c r="F6" s="1">
        <v>0.99829999999999997</v>
      </c>
      <c r="G6" s="1">
        <v>16775</v>
      </c>
      <c r="H6" s="1">
        <f t="shared" si="1"/>
        <v>8.3732412499999995</v>
      </c>
      <c r="I6" s="1">
        <f t="shared" si="2"/>
        <v>49.365008750000001</v>
      </c>
      <c r="J6" s="9"/>
      <c r="K6" s="9"/>
      <c r="L6" s="9"/>
      <c r="M6" s="9"/>
    </row>
    <row r="7" spans="1:13" ht="15" x14ac:dyDescent="0.25">
      <c r="A7" s="10"/>
      <c r="B7" s="4" t="s">
        <v>15</v>
      </c>
      <c r="C7" s="1">
        <v>2.15</v>
      </c>
      <c r="D7" s="1">
        <v>5824</v>
      </c>
      <c r="E7" s="1">
        <f t="shared" si="0"/>
        <v>49.654894999999996</v>
      </c>
      <c r="F7" s="5">
        <v>0.89900000000000002</v>
      </c>
      <c r="G7" s="1">
        <v>15472</v>
      </c>
      <c r="H7" s="1">
        <f t="shared" si="1"/>
        <v>6.9546640000000002</v>
      </c>
      <c r="I7" s="1">
        <f t="shared" si="2"/>
        <v>42.700230999999995</v>
      </c>
      <c r="J7" s="9"/>
      <c r="K7" s="9"/>
      <c r="L7" s="9"/>
      <c r="M7" s="9"/>
    </row>
    <row r="8" spans="1:13" ht="15" x14ac:dyDescent="0.25">
      <c r="A8" s="10"/>
      <c r="B8" s="4" t="s">
        <v>16</v>
      </c>
      <c r="C8" s="1">
        <v>2.65</v>
      </c>
      <c r="D8" s="1">
        <v>9281</v>
      </c>
      <c r="E8" s="1">
        <f t="shared" si="0"/>
        <v>61.202545000000001</v>
      </c>
      <c r="F8" s="1">
        <v>0.93010000000000004</v>
      </c>
      <c r="G8" s="1">
        <v>17175</v>
      </c>
      <c r="H8" s="1">
        <f t="shared" si="1"/>
        <v>7.9872337500000006</v>
      </c>
      <c r="I8" s="1">
        <f t="shared" si="2"/>
        <v>53.215311249999999</v>
      </c>
      <c r="J8" s="9"/>
      <c r="K8" s="9"/>
      <c r="L8" s="9"/>
      <c r="M8" s="9"/>
    </row>
    <row r="9" spans="1:13" ht="15" x14ac:dyDescent="0.25">
      <c r="A9" s="10"/>
      <c r="B9" s="4" t="s">
        <v>17</v>
      </c>
      <c r="C9" s="1">
        <v>2.25</v>
      </c>
      <c r="D9" s="1">
        <v>8686</v>
      </c>
      <c r="E9" s="1">
        <f t="shared" si="0"/>
        <v>51.964424999999999</v>
      </c>
      <c r="F9" s="1">
        <v>0.77129999999999999</v>
      </c>
      <c r="G9" s="1">
        <v>16757</v>
      </c>
      <c r="H9" s="1">
        <f t="shared" si="1"/>
        <v>6.4623370500000004</v>
      </c>
      <c r="I9" s="1">
        <f t="shared" si="2"/>
        <v>45.502087949999996</v>
      </c>
      <c r="J9" s="9"/>
      <c r="K9" s="9"/>
      <c r="L9" s="9"/>
      <c r="M9" s="9"/>
    </row>
    <row r="10" spans="1:13" ht="15" x14ac:dyDescent="0.25">
      <c r="A10" s="10"/>
      <c r="B10" s="4" t="s">
        <v>18</v>
      </c>
      <c r="C10" s="1">
        <v>2.75</v>
      </c>
      <c r="D10" s="1">
        <v>9311</v>
      </c>
      <c r="E10" s="1">
        <f t="shared" si="0"/>
        <v>63.512074999999996</v>
      </c>
      <c r="F10" s="1">
        <v>0.96779999999999999</v>
      </c>
      <c r="G10" s="1">
        <v>16611</v>
      </c>
      <c r="H10" s="1">
        <f t="shared" si="1"/>
        <v>8.0380628999999999</v>
      </c>
      <c r="I10" s="1">
        <f t="shared" si="2"/>
        <v>55.474012099999996</v>
      </c>
      <c r="J10" s="9"/>
      <c r="K10" s="9"/>
      <c r="L10" s="9"/>
      <c r="M10" s="9"/>
    </row>
    <row r="11" spans="1:13" ht="15" x14ac:dyDescent="0.25">
      <c r="A11" s="10"/>
      <c r="B11" s="4" t="s">
        <v>19</v>
      </c>
      <c r="C11" s="1">
        <v>2.35</v>
      </c>
      <c r="D11" s="4">
        <v>7991</v>
      </c>
      <c r="E11" s="1">
        <f t="shared" si="0"/>
        <v>54.273955000000001</v>
      </c>
      <c r="F11" s="1">
        <v>0.82040000000000002</v>
      </c>
      <c r="G11" s="1">
        <v>17147</v>
      </c>
      <c r="H11" s="1">
        <f t="shared" si="1"/>
        <v>7.0336994000000006</v>
      </c>
      <c r="I11" s="1">
        <f t="shared" si="2"/>
        <v>47.240255599999998</v>
      </c>
      <c r="J11" s="9"/>
      <c r="K11" s="9"/>
      <c r="L11" s="9"/>
      <c r="M11" s="9"/>
    </row>
    <row r="12" spans="1:13" ht="15" x14ac:dyDescent="0.25">
      <c r="A12" s="11" t="s">
        <v>34</v>
      </c>
      <c r="B12" s="4" t="s">
        <v>20</v>
      </c>
      <c r="C12" s="1">
        <v>2.25</v>
      </c>
      <c r="D12" s="1">
        <v>10339</v>
      </c>
      <c r="E12" s="1">
        <f t="shared" si="0"/>
        <v>51.964424999999999</v>
      </c>
      <c r="F12" s="1">
        <v>0.72540000000000004</v>
      </c>
      <c r="G12" s="1">
        <v>16546</v>
      </c>
      <c r="H12" s="1">
        <f t="shared" si="1"/>
        <v>6.0012342000000007</v>
      </c>
      <c r="I12" s="1">
        <f t="shared" si="2"/>
        <v>45.9631908</v>
      </c>
      <c r="J12" s="9"/>
      <c r="K12" s="9"/>
      <c r="L12" s="9"/>
      <c r="M12" s="9"/>
    </row>
    <row r="13" spans="1:13" ht="15" x14ac:dyDescent="0.25">
      <c r="A13" s="11"/>
      <c r="B13" s="4" t="s">
        <v>21</v>
      </c>
      <c r="C13" s="1">
        <v>1.95</v>
      </c>
      <c r="D13" s="1">
        <v>10031</v>
      </c>
      <c r="E13" s="1">
        <f t="shared" si="0"/>
        <v>45.035834999999999</v>
      </c>
      <c r="F13" s="1">
        <v>0.70120000000000005</v>
      </c>
      <c r="G13" s="1">
        <v>15981</v>
      </c>
      <c r="H13" s="1">
        <f t="shared" si="1"/>
        <v>5.6029386000000008</v>
      </c>
      <c r="I13" s="1">
        <f t="shared" si="2"/>
        <v>39.432896399999997</v>
      </c>
      <c r="J13" s="9"/>
      <c r="K13" s="9"/>
      <c r="L13" s="9"/>
      <c r="M13" s="9"/>
    </row>
    <row r="14" spans="1:13" ht="15" x14ac:dyDescent="0.25">
      <c r="A14" s="11"/>
      <c r="B14" s="4" t="s">
        <v>22</v>
      </c>
      <c r="C14" s="1">
        <v>2.5499999999999998</v>
      </c>
      <c r="D14" s="1">
        <v>7485</v>
      </c>
      <c r="E14" s="1">
        <f t="shared" si="0"/>
        <v>58.893014999999991</v>
      </c>
      <c r="F14" s="1">
        <v>0.7611</v>
      </c>
      <c r="G14" s="1">
        <v>16820</v>
      </c>
      <c r="H14" s="1">
        <f t="shared" si="1"/>
        <v>6.4008509999999994</v>
      </c>
      <c r="I14" s="1">
        <f t="shared" si="2"/>
        <v>52.492163999999988</v>
      </c>
      <c r="J14" s="9"/>
      <c r="K14" s="9"/>
      <c r="L14" s="9"/>
      <c r="M14" s="9"/>
    </row>
    <row r="15" spans="1:13" ht="15" x14ac:dyDescent="0.25">
      <c r="A15" s="11"/>
      <c r="B15" s="4" t="s">
        <v>23</v>
      </c>
      <c r="C15" s="1">
        <v>1.9</v>
      </c>
      <c r="D15" s="1">
        <v>9707</v>
      </c>
      <c r="E15" s="1">
        <f t="shared" si="0"/>
        <v>43.881070000000001</v>
      </c>
      <c r="F15" s="1">
        <v>0.74709999999999999</v>
      </c>
      <c r="G15" s="1">
        <v>16456</v>
      </c>
      <c r="H15" s="1">
        <f t="shared" si="1"/>
        <v>6.1471387999999996</v>
      </c>
      <c r="I15" s="1">
        <f t="shared" si="2"/>
        <v>37.733931200000001</v>
      </c>
      <c r="J15" s="9"/>
      <c r="K15" s="9"/>
      <c r="L15" s="9"/>
      <c r="M15" s="9"/>
    </row>
    <row r="16" spans="1:13" ht="15" x14ac:dyDescent="0.25">
      <c r="A16" s="11"/>
      <c r="B16" s="4" t="s">
        <v>24</v>
      </c>
      <c r="C16" s="1">
        <v>2.65</v>
      </c>
      <c r="D16" s="1">
        <v>6110</v>
      </c>
      <c r="E16" s="1">
        <f t="shared" si="0"/>
        <v>61.202545000000001</v>
      </c>
      <c r="F16" s="1">
        <v>0.94450000000000001</v>
      </c>
      <c r="G16" s="1">
        <v>17087</v>
      </c>
      <c r="H16" s="1">
        <f t="shared" si="1"/>
        <v>8.0693357500000005</v>
      </c>
      <c r="I16" s="1">
        <f t="shared" si="2"/>
        <v>53.13320925</v>
      </c>
      <c r="J16" s="9"/>
      <c r="K16" s="9"/>
      <c r="L16" s="9"/>
      <c r="M16" s="9"/>
    </row>
    <row r="17" spans="1:13" ht="15" x14ac:dyDescent="0.25">
      <c r="A17" s="11"/>
      <c r="B17" s="4" t="s">
        <v>25</v>
      </c>
      <c r="C17" s="1">
        <v>2.4500000000000002</v>
      </c>
      <c r="D17" s="1">
        <v>5909</v>
      </c>
      <c r="E17" s="1">
        <f t="shared" si="0"/>
        <v>56.583485000000003</v>
      </c>
      <c r="F17" s="1">
        <v>0.83230000000000004</v>
      </c>
      <c r="G17" s="1">
        <v>16801</v>
      </c>
      <c r="H17" s="1">
        <f t="shared" si="1"/>
        <v>6.9917361500000004</v>
      </c>
      <c r="I17" s="1">
        <f t="shared" si="2"/>
        <v>49.591748850000002</v>
      </c>
      <c r="J17" s="9"/>
      <c r="K17" s="9"/>
      <c r="L17" s="9"/>
      <c r="M17" s="9"/>
    </row>
    <row r="18" spans="1:13" ht="15" x14ac:dyDescent="0.25">
      <c r="A18" s="11"/>
      <c r="B18" s="4" t="s">
        <v>26</v>
      </c>
      <c r="C18" s="1">
        <v>3</v>
      </c>
      <c r="D18" s="1">
        <v>7492</v>
      </c>
      <c r="E18" s="1">
        <f t="shared" si="0"/>
        <v>69.285899999999998</v>
      </c>
      <c r="F18" s="1">
        <v>0.8589</v>
      </c>
      <c r="G18" s="1">
        <v>15687</v>
      </c>
      <c r="H18" s="1">
        <f t="shared" si="1"/>
        <v>6.7367821499999998</v>
      </c>
      <c r="I18" s="1">
        <f t="shared" si="2"/>
        <v>62.549117850000002</v>
      </c>
      <c r="J18" s="9"/>
      <c r="K18" s="9"/>
      <c r="L18" s="9"/>
      <c r="M18" s="9"/>
    </row>
    <row r="19" spans="1:13" ht="15" x14ac:dyDescent="0.25">
      <c r="A19" s="11"/>
      <c r="B19" s="4" t="s">
        <v>27</v>
      </c>
      <c r="C19" s="1">
        <v>2.2999999999999998</v>
      </c>
      <c r="D19" s="1">
        <v>8643</v>
      </c>
      <c r="E19" s="1">
        <f t="shared" si="0"/>
        <v>53.119189999999996</v>
      </c>
      <c r="F19" s="1">
        <v>0.75190000000000001</v>
      </c>
      <c r="G19" s="1">
        <v>16812</v>
      </c>
      <c r="H19" s="1">
        <f t="shared" si="1"/>
        <v>6.3204714000000006</v>
      </c>
      <c r="I19" s="1">
        <f t="shared" si="2"/>
        <v>46.798718599999994</v>
      </c>
      <c r="J19" s="9"/>
      <c r="K19" s="9"/>
      <c r="L19" s="9"/>
      <c r="M19" s="9"/>
    </row>
    <row r="20" spans="1:13" ht="15" x14ac:dyDescent="0.25">
      <c r="A20" s="11"/>
      <c r="B20" s="4" t="s">
        <v>28</v>
      </c>
      <c r="C20" s="1">
        <v>2.4</v>
      </c>
      <c r="D20" s="1">
        <v>7178</v>
      </c>
      <c r="E20" s="1">
        <f t="shared" si="0"/>
        <v>55.428719999999991</v>
      </c>
      <c r="F20" s="5">
        <v>0.89100000000000001</v>
      </c>
      <c r="G20" s="1">
        <v>16301</v>
      </c>
      <c r="H20" s="1">
        <f t="shared" si="1"/>
        <v>7.2620955</v>
      </c>
      <c r="I20" s="1">
        <f t="shared" si="2"/>
        <v>48.16662449999999</v>
      </c>
      <c r="J20" s="9"/>
      <c r="K20" s="9"/>
      <c r="L20" s="9"/>
      <c r="M20" s="9"/>
    </row>
    <row r="21" spans="1:13" ht="15" x14ac:dyDescent="0.25">
      <c r="A21" s="11"/>
      <c r="B21" s="4" t="s">
        <v>29</v>
      </c>
      <c r="C21" s="1">
        <v>2.9</v>
      </c>
      <c r="D21" s="1">
        <v>9052</v>
      </c>
      <c r="E21" s="1">
        <f t="shared" si="0"/>
        <v>66.976369999999989</v>
      </c>
      <c r="F21" s="1">
        <v>1.1740999999999999</v>
      </c>
      <c r="G21" s="1">
        <v>17398</v>
      </c>
      <c r="H21" s="1">
        <f t="shared" si="1"/>
        <v>10.2134959</v>
      </c>
      <c r="I21" s="1">
        <f t="shared" si="2"/>
        <v>56.762874099999991</v>
      </c>
      <c r="J21" s="9"/>
      <c r="K21" s="9"/>
      <c r="L21" s="9"/>
      <c r="M21" s="9"/>
    </row>
    <row r="22" spans="1:13" ht="15" x14ac:dyDescent="0.15">
      <c r="A22" s="10" t="s">
        <v>30</v>
      </c>
      <c r="B22" s="1" t="s">
        <v>33</v>
      </c>
      <c r="C22" s="1">
        <v>2.46</v>
      </c>
      <c r="D22" s="1">
        <f t="shared" ref="D22:I22" si="3">AVERAGE(D2:D11)</f>
        <v>7433.2</v>
      </c>
      <c r="E22" s="1">
        <f t="shared" si="3"/>
        <v>56.814437999999996</v>
      </c>
      <c r="F22" s="1">
        <f t="shared" si="3"/>
        <v>0.92798000000000003</v>
      </c>
      <c r="G22" s="1">
        <f t="shared" si="3"/>
        <v>16716.2</v>
      </c>
      <c r="H22" s="1">
        <f t="shared" si="3"/>
        <v>7.7612520150000011</v>
      </c>
      <c r="I22" s="1">
        <f t="shared" si="3"/>
        <v>49.053185984999992</v>
      </c>
      <c r="J22" s="9"/>
      <c r="K22" s="9"/>
      <c r="L22" s="9"/>
      <c r="M22" s="9"/>
    </row>
    <row r="23" spans="1:13" ht="15" x14ac:dyDescent="0.15">
      <c r="A23" s="10"/>
      <c r="B23" s="6" t="s">
        <v>34</v>
      </c>
      <c r="C23" s="1">
        <v>2.4350000000000001</v>
      </c>
      <c r="D23" s="1">
        <f t="shared" ref="D23:I23" si="4">AVERAGE(D12:D21)</f>
        <v>8194.6</v>
      </c>
      <c r="E23" s="1">
        <f t="shared" si="4"/>
        <v>56.237055499999997</v>
      </c>
      <c r="F23" s="1">
        <f t="shared" si="4"/>
        <v>0.83875000000000011</v>
      </c>
      <c r="G23" s="1">
        <f t="shared" si="4"/>
        <v>16588.900000000001</v>
      </c>
      <c r="H23" s="1">
        <f t="shared" si="4"/>
        <v>6.9746079450000007</v>
      </c>
      <c r="I23" s="1">
        <f t="shared" si="4"/>
        <v>49.262447554999994</v>
      </c>
      <c r="J23" s="9"/>
      <c r="K23" s="9"/>
      <c r="L23" s="9"/>
      <c r="M23" s="9"/>
    </row>
    <row r="24" spans="1:13" ht="15" x14ac:dyDescent="0.15">
      <c r="A24" s="12" t="s">
        <v>31</v>
      </c>
      <c r="B24" s="1" t="s">
        <v>33</v>
      </c>
      <c r="C24" s="1">
        <f>STDEV(C2:C11)</f>
        <v>0.29981475762358434</v>
      </c>
      <c r="D24" s="1">
        <f t="shared" ref="D24:I24" si="5">STDEV(D2:D11)</f>
        <v>1656.5763758091239</v>
      </c>
      <c r="E24" s="1">
        <f t="shared" si="5"/>
        <v>6.9243117717440033</v>
      </c>
      <c r="F24" s="1">
        <f t="shared" si="5"/>
        <v>9.5307453363662323E-2</v>
      </c>
      <c r="G24" s="1">
        <f t="shared" si="5"/>
        <v>592.77010720851979</v>
      </c>
      <c r="H24" s="1">
        <f t="shared" si="5"/>
        <v>0.90584330814262437</v>
      </c>
      <c r="I24" s="1">
        <f t="shared" si="5"/>
        <v>6.2658856900376545</v>
      </c>
      <c r="J24" s="9"/>
      <c r="K24" s="9"/>
      <c r="L24" s="9"/>
      <c r="M24" s="9"/>
    </row>
    <row r="25" spans="1:13" ht="15" x14ac:dyDescent="0.15">
      <c r="A25" s="13"/>
      <c r="B25" s="6" t="s">
        <v>34</v>
      </c>
      <c r="C25" s="1">
        <f>STDEV(C12:C21)</f>
        <v>0.36059364633584173</v>
      </c>
      <c r="D25" s="1">
        <f t="shared" ref="D25:I25" si="6">STDEV(D12:D21)</f>
        <v>1591.4544849846557</v>
      </c>
      <c r="E25" s="1">
        <f t="shared" si="6"/>
        <v>8.3280184402201662</v>
      </c>
      <c r="F25" s="1">
        <f t="shared" si="6"/>
        <v>0.14164147423061521</v>
      </c>
      <c r="G25" s="1">
        <f t="shared" si="6"/>
        <v>509.49527312167805</v>
      </c>
      <c r="H25" s="1">
        <f t="shared" si="6"/>
        <v>1.337454373359793</v>
      </c>
      <c r="I25" s="1">
        <f t="shared" si="6"/>
        <v>7.4981253847263973</v>
      </c>
      <c r="J25" s="9"/>
      <c r="K25" s="9"/>
      <c r="L25" s="9"/>
      <c r="M25" s="9"/>
    </row>
    <row r="26" spans="1:13" ht="15" x14ac:dyDescent="0.15">
      <c r="A26" s="7" t="s">
        <v>32</v>
      </c>
      <c r="B26" s="1" t="s">
        <v>35</v>
      </c>
      <c r="C26" s="1">
        <v>0.86800538882373102</v>
      </c>
      <c r="D26" s="1">
        <f t="shared" ref="D26:I26" si="7">TTEST(D2:D11,D12:D21,2,2)</f>
        <v>0.3084435479768694</v>
      </c>
      <c r="E26" s="1">
        <f t="shared" si="7"/>
        <v>0.86800538882372757</v>
      </c>
      <c r="F26" s="1">
        <f t="shared" si="7"/>
        <v>0.11570497178216267</v>
      </c>
      <c r="G26" s="1">
        <f t="shared" si="7"/>
        <v>0.61280802231084031</v>
      </c>
      <c r="H26" s="1">
        <f t="shared" si="7"/>
        <v>0.14096213358846585</v>
      </c>
      <c r="I26" s="1">
        <f t="shared" si="7"/>
        <v>0.94675399823070194</v>
      </c>
      <c r="J26" s="9"/>
      <c r="K26" s="9"/>
      <c r="L26" s="9"/>
      <c r="M26" s="9"/>
    </row>
    <row r="27" spans="1:13" ht="1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</sheetData>
  <mergeCells count="6">
    <mergeCell ref="M2:M4"/>
    <mergeCell ref="A2:A11"/>
    <mergeCell ref="A12:A21"/>
    <mergeCell ref="A22:A23"/>
    <mergeCell ref="A24:A25"/>
    <mergeCell ref="K2:K4"/>
  </mergeCells>
  <phoneticPr fontId="4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2022-08-23T01:37:00Z</dcterms:created>
  <dcterms:modified xsi:type="dcterms:W3CDTF">2023-03-12T04:01:03Z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6FBA5C889835436F9E423BBD71BF1599</vt:lpwstr>
  </property>
  <property fmtid="{D5CDD505-2E9C-101B-9397-08002B2CF9AE}" pid="3" name="KSOProductBuildVer">
    <vt:lpwstr>2052-11.1.0.12980</vt:lpwstr>
  </property>
</Properties>
</file>