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c729fa1dfc4b8b0/Paper/9-2022-LA Ti/Revision 1/Appendix Table/"/>
    </mc:Choice>
  </mc:AlternateContent>
  <xr:revisionPtr revIDLastSave="13" documentId="11_EC2CB26A5DBCFDD89D2FF1E50170BA59CDA0356E" xr6:coauthVersionLast="47" xr6:coauthVersionMax="47" xr10:uidLastSave="{8BF6BE11-D5FC-4D9E-B7E5-63420BFBEE10}"/>
  <bookViews>
    <workbookView xWindow="-110" yWindow="-110" windowWidth="25820" windowHeight="14020" activeTab="3" xr2:uid="{00000000-000D-0000-FFFF-FFFF00000000}"/>
  </bookViews>
  <sheets>
    <sheet name="PZH12-18 ilmenite" sheetId="1" r:id="rId1"/>
    <sheet name="Moosilauke ilmenite" sheetId="2" r:id="rId2"/>
    <sheet name="KNW rutile" sheetId="6" r:id="rId3"/>
    <sheet name="Alfa-Ti" sheetId="7" r:id="rId4"/>
  </sheets>
  <definedNames>
    <definedName name="_xlnm._FilterDatabase" localSheetId="0" hidden="1">'PZH12-18 ilmenite'!#REF!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2" i="7" l="1"/>
  <c r="Q52" i="7"/>
  <c r="P52" i="7"/>
  <c r="S52" i="7" s="1"/>
  <c r="R50" i="7"/>
  <c r="Q50" i="7"/>
  <c r="P50" i="7"/>
  <c r="S50" i="7" s="1"/>
  <c r="R48" i="7"/>
  <c r="Q48" i="7"/>
  <c r="P48" i="7"/>
  <c r="S48" i="7" s="1"/>
  <c r="R46" i="7"/>
  <c r="Q46" i="7"/>
  <c r="P46" i="7"/>
  <c r="S46" i="7" s="1"/>
  <c r="R44" i="7"/>
  <c r="Q44" i="7"/>
  <c r="P44" i="7"/>
  <c r="S44" i="7" s="1"/>
  <c r="R42" i="7"/>
  <c r="Q42" i="7"/>
  <c r="P42" i="7"/>
  <c r="S42" i="7" s="1"/>
  <c r="R40" i="7"/>
  <c r="Q40" i="7"/>
  <c r="P40" i="7"/>
  <c r="S40" i="7" s="1"/>
  <c r="R38" i="7"/>
  <c r="Q38" i="7"/>
  <c r="P38" i="7"/>
  <c r="S38" i="7" s="1"/>
  <c r="R36" i="7"/>
  <c r="Q36" i="7"/>
  <c r="P36" i="7"/>
  <c r="S36" i="7" s="1"/>
  <c r="R34" i="7"/>
  <c r="Q34" i="7"/>
  <c r="P34" i="7"/>
  <c r="S34" i="7" s="1"/>
  <c r="R32" i="7"/>
  <c r="Q32" i="7"/>
  <c r="P32" i="7"/>
  <c r="S32" i="7" s="1"/>
  <c r="R30" i="7"/>
  <c r="Q30" i="7"/>
  <c r="P30" i="7"/>
  <c r="S30" i="7" s="1"/>
  <c r="R28" i="7"/>
  <c r="Q28" i="7"/>
  <c r="P28" i="7"/>
  <c r="S28" i="7" s="1"/>
  <c r="R26" i="7"/>
  <c r="Q26" i="7"/>
  <c r="P26" i="7"/>
  <c r="S26" i="7" s="1"/>
  <c r="R24" i="7"/>
  <c r="Q24" i="7"/>
  <c r="P24" i="7"/>
  <c r="S24" i="7" s="1"/>
  <c r="R22" i="7"/>
  <c r="Q22" i="7"/>
  <c r="P22" i="7"/>
  <c r="S22" i="7" s="1"/>
  <c r="R20" i="7"/>
  <c r="Q20" i="7"/>
  <c r="P20" i="7"/>
  <c r="S20" i="7" s="1"/>
  <c r="R18" i="7"/>
  <c r="Q18" i="7"/>
  <c r="P18" i="7"/>
  <c r="S18" i="7" s="1"/>
  <c r="R16" i="7"/>
  <c r="Q16" i="7"/>
  <c r="P16" i="7"/>
  <c r="S16" i="7" s="1"/>
  <c r="R14" i="7"/>
  <c r="Q14" i="7"/>
  <c r="P14" i="7"/>
  <c r="S14" i="7" s="1"/>
  <c r="R12" i="7"/>
  <c r="Q12" i="7"/>
  <c r="P12" i="7"/>
  <c r="S12" i="7" s="1"/>
  <c r="R10" i="7"/>
  <c r="Q10" i="7"/>
  <c r="P10" i="7"/>
  <c r="S10" i="7" s="1"/>
  <c r="R8" i="7"/>
  <c r="Q8" i="7"/>
  <c r="P8" i="7"/>
  <c r="S8" i="7" s="1"/>
  <c r="R6" i="7"/>
  <c r="Q6" i="7"/>
  <c r="P6" i="7"/>
  <c r="S6" i="7" s="1"/>
  <c r="R4" i="7"/>
  <c r="Q4" i="7"/>
  <c r="P4" i="7"/>
  <c r="R87" i="6"/>
  <c r="Q87" i="6"/>
  <c r="P87" i="6"/>
  <c r="S87" i="6" s="1"/>
  <c r="R85" i="6"/>
  <c r="Q85" i="6"/>
  <c r="P85" i="6"/>
  <c r="S85" i="6" s="1"/>
  <c r="R83" i="6"/>
  <c r="Q83" i="6"/>
  <c r="P83" i="6"/>
  <c r="S83" i="6" s="1"/>
  <c r="R81" i="6"/>
  <c r="Q81" i="6"/>
  <c r="P81" i="6"/>
  <c r="S81" i="6" s="1"/>
  <c r="R79" i="6"/>
  <c r="Q79" i="6"/>
  <c r="P79" i="6"/>
  <c r="S79" i="6" s="1"/>
  <c r="R77" i="6"/>
  <c r="Q77" i="6"/>
  <c r="P77" i="6"/>
  <c r="S77" i="6" s="1"/>
  <c r="R75" i="6"/>
  <c r="Q75" i="6"/>
  <c r="P75" i="6"/>
  <c r="S75" i="6" s="1"/>
  <c r="R73" i="6"/>
  <c r="Q73" i="6"/>
  <c r="P73" i="6"/>
  <c r="S73" i="6" s="1"/>
  <c r="R71" i="6"/>
  <c r="Q71" i="6"/>
  <c r="P71" i="6"/>
  <c r="S71" i="6" s="1"/>
  <c r="R69" i="6"/>
  <c r="Q69" i="6"/>
  <c r="P69" i="6"/>
  <c r="S69" i="6" s="1"/>
  <c r="R67" i="6"/>
  <c r="Q67" i="6"/>
  <c r="P67" i="6"/>
  <c r="S67" i="6" s="1"/>
  <c r="R65" i="6"/>
  <c r="Q65" i="6"/>
  <c r="P65" i="6"/>
  <c r="S65" i="6" s="1"/>
  <c r="R63" i="6"/>
  <c r="Q63" i="6"/>
  <c r="P63" i="6"/>
  <c r="S63" i="6" s="1"/>
  <c r="R61" i="6"/>
  <c r="Q61" i="6"/>
  <c r="P61" i="6"/>
  <c r="S61" i="6" s="1"/>
  <c r="R59" i="6"/>
  <c r="Q59" i="6"/>
  <c r="P59" i="6"/>
  <c r="S59" i="6" s="1"/>
  <c r="R57" i="6"/>
  <c r="Q57" i="6"/>
  <c r="P57" i="6"/>
  <c r="S57" i="6" s="1"/>
  <c r="R55" i="6"/>
  <c r="Q55" i="6"/>
  <c r="P55" i="6"/>
  <c r="S55" i="6" s="1"/>
  <c r="R53" i="6"/>
  <c r="Q53" i="6"/>
  <c r="P53" i="6"/>
  <c r="S53" i="6" s="1"/>
  <c r="R51" i="6"/>
  <c r="Q51" i="6"/>
  <c r="P51" i="6"/>
  <c r="S51" i="6" s="1"/>
  <c r="R49" i="6"/>
  <c r="Q49" i="6"/>
  <c r="P49" i="6"/>
  <c r="S49" i="6" s="1"/>
  <c r="R42" i="6"/>
  <c r="Q42" i="6"/>
  <c r="P42" i="6"/>
  <c r="S42" i="6" s="1"/>
  <c r="R40" i="6"/>
  <c r="Q40" i="6"/>
  <c r="P40" i="6"/>
  <c r="S40" i="6" s="1"/>
  <c r="R38" i="6"/>
  <c r="Q38" i="6"/>
  <c r="P38" i="6"/>
  <c r="S38" i="6" s="1"/>
  <c r="R36" i="6"/>
  <c r="Q36" i="6"/>
  <c r="P36" i="6"/>
  <c r="S36" i="6" s="1"/>
  <c r="R34" i="6"/>
  <c r="Q34" i="6"/>
  <c r="P34" i="6"/>
  <c r="S34" i="6" s="1"/>
  <c r="R32" i="6"/>
  <c r="Q32" i="6"/>
  <c r="P32" i="6"/>
  <c r="S32" i="6" s="1"/>
  <c r="R30" i="6"/>
  <c r="Q30" i="6"/>
  <c r="P30" i="6"/>
  <c r="S30" i="6" s="1"/>
  <c r="R28" i="6"/>
  <c r="Q28" i="6"/>
  <c r="P28" i="6"/>
  <c r="S28" i="6" s="1"/>
  <c r="R26" i="6"/>
  <c r="Q26" i="6"/>
  <c r="P26" i="6"/>
  <c r="S26" i="6" s="1"/>
  <c r="R24" i="6"/>
  <c r="Q24" i="6"/>
  <c r="P24" i="6"/>
  <c r="S24" i="6" s="1"/>
  <c r="R22" i="6"/>
  <c r="Q22" i="6"/>
  <c r="P22" i="6"/>
  <c r="S22" i="6" s="1"/>
  <c r="R20" i="6"/>
  <c r="Q20" i="6"/>
  <c r="P20" i="6"/>
  <c r="S20" i="6" s="1"/>
  <c r="R18" i="6"/>
  <c r="Q18" i="6"/>
  <c r="P18" i="6"/>
  <c r="S18" i="6" s="1"/>
  <c r="R16" i="6"/>
  <c r="Q16" i="6"/>
  <c r="P16" i="6"/>
  <c r="S16" i="6" s="1"/>
  <c r="R14" i="6"/>
  <c r="Q14" i="6"/>
  <c r="P14" i="6"/>
  <c r="S14" i="6" s="1"/>
  <c r="R12" i="6"/>
  <c r="Q12" i="6"/>
  <c r="P12" i="6"/>
  <c r="S12" i="6" s="1"/>
  <c r="R10" i="6"/>
  <c r="Q10" i="6"/>
  <c r="P10" i="6"/>
  <c r="S10" i="6" s="1"/>
  <c r="R8" i="6"/>
  <c r="Q8" i="6"/>
  <c r="P8" i="6"/>
  <c r="S8" i="6" s="1"/>
  <c r="R6" i="6"/>
  <c r="Q6" i="6"/>
  <c r="P6" i="6"/>
  <c r="S6" i="6" s="1"/>
  <c r="R4" i="6"/>
  <c r="Q4" i="6"/>
  <c r="P4" i="6"/>
  <c r="R86" i="2"/>
  <c r="Q86" i="2"/>
  <c r="P86" i="2"/>
  <c r="S86" i="2" s="1"/>
  <c r="R84" i="2"/>
  <c r="Q84" i="2"/>
  <c r="P84" i="2"/>
  <c r="S84" i="2" s="1"/>
  <c r="R82" i="2"/>
  <c r="Q82" i="2"/>
  <c r="P82" i="2"/>
  <c r="S82" i="2" s="1"/>
  <c r="R80" i="2"/>
  <c r="Q80" i="2"/>
  <c r="P80" i="2"/>
  <c r="S80" i="2" s="1"/>
  <c r="R78" i="2"/>
  <c r="Q78" i="2"/>
  <c r="P78" i="2"/>
  <c r="S78" i="2" s="1"/>
  <c r="R76" i="2"/>
  <c r="Q76" i="2"/>
  <c r="P76" i="2"/>
  <c r="S76" i="2" s="1"/>
  <c r="R74" i="2"/>
  <c r="Q74" i="2"/>
  <c r="P74" i="2"/>
  <c r="S74" i="2" s="1"/>
  <c r="R72" i="2"/>
  <c r="Q72" i="2"/>
  <c r="P72" i="2"/>
  <c r="S72" i="2" s="1"/>
  <c r="R70" i="2"/>
  <c r="Q70" i="2"/>
  <c r="P70" i="2"/>
  <c r="S70" i="2" s="1"/>
  <c r="R68" i="2"/>
  <c r="Q68" i="2"/>
  <c r="P68" i="2"/>
  <c r="S68" i="2" s="1"/>
  <c r="R66" i="2"/>
  <c r="Q66" i="2"/>
  <c r="P66" i="2"/>
  <c r="S66" i="2" s="1"/>
  <c r="R64" i="2"/>
  <c r="Q64" i="2"/>
  <c r="P64" i="2"/>
  <c r="S64" i="2" s="1"/>
  <c r="R62" i="2"/>
  <c r="Q62" i="2"/>
  <c r="P62" i="2"/>
  <c r="S62" i="2" s="1"/>
  <c r="R60" i="2"/>
  <c r="Q60" i="2"/>
  <c r="P60" i="2"/>
  <c r="S60" i="2" s="1"/>
  <c r="R58" i="2"/>
  <c r="Q58" i="2"/>
  <c r="P58" i="2"/>
  <c r="S58" i="2" s="1"/>
  <c r="R56" i="2"/>
  <c r="Q56" i="2"/>
  <c r="P56" i="2"/>
  <c r="S56" i="2" s="1"/>
  <c r="R54" i="2"/>
  <c r="Q54" i="2"/>
  <c r="P54" i="2"/>
  <c r="S54" i="2" s="1"/>
  <c r="R52" i="2"/>
  <c r="Q52" i="2"/>
  <c r="P52" i="2"/>
  <c r="S52" i="2" s="1"/>
  <c r="R50" i="2"/>
  <c r="Q50" i="2"/>
  <c r="P50" i="2"/>
  <c r="S50" i="2" s="1"/>
  <c r="R42" i="2"/>
  <c r="Q42" i="2"/>
  <c r="P42" i="2"/>
  <c r="S42" i="2" s="1"/>
  <c r="R40" i="2"/>
  <c r="Q40" i="2"/>
  <c r="P40" i="2"/>
  <c r="S40" i="2" s="1"/>
  <c r="R38" i="2"/>
  <c r="Q38" i="2"/>
  <c r="P38" i="2"/>
  <c r="S38" i="2" s="1"/>
  <c r="R36" i="2"/>
  <c r="Q36" i="2"/>
  <c r="P36" i="2"/>
  <c r="S36" i="2" s="1"/>
  <c r="R34" i="2"/>
  <c r="Q34" i="2"/>
  <c r="P34" i="2"/>
  <c r="S34" i="2" s="1"/>
  <c r="R32" i="2"/>
  <c r="Q32" i="2"/>
  <c r="P32" i="2"/>
  <c r="S32" i="2" s="1"/>
  <c r="R30" i="2"/>
  <c r="Q30" i="2"/>
  <c r="P30" i="2"/>
  <c r="S30" i="2" s="1"/>
  <c r="R28" i="2"/>
  <c r="Q28" i="2"/>
  <c r="P28" i="2"/>
  <c r="S28" i="2" s="1"/>
  <c r="R26" i="2"/>
  <c r="Q26" i="2"/>
  <c r="P26" i="2"/>
  <c r="S26" i="2" s="1"/>
  <c r="R24" i="2"/>
  <c r="Q24" i="2"/>
  <c r="P24" i="2"/>
  <c r="S24" i="2" s="1"/>
  <c r="R22" i="2"/>
  <c r="Q22" i="2"/>
  <c r="P22" i="2"/>
  <c r="S22" i="2" s="1"/>
  <c r="R20" i="2"/>
  <c r="Q20" i="2"/>
  <c r="P20" i="2"/>
  <c r="S20" i="2" s="1"/>
  <c r="R18" i="2"/>
  <c r="Q18" i="2"/>
  <c r="P18" i="2"/>
  <c r="S18" i="2" s="1"/>
  <c r="R16" i="2"/>
  <c r="Q16" i="2"/>
  <c r="P16" i="2"/>
  <c r="S16" i="2" s="1"/>
  <c r="R14" i="2"/>
  <c r="Q14" i="2"/>
  <c r="P14" i="2"/>
  <c r="S14" i="2" s="1"/>
  <c r="R12" i="2"/>
  <c r="Q12" i="2"/>
  <c r="P12" i="2"/>
  <c r="S12" i="2" s="1"/>
  <c r="R10" i="2"/>
  <c r="Q10" i="2"/>
  <c r="P10" i="2"/>
  <c r="S10" i="2" s="1"/>
  <c r="R8" i="2"/>
  <c r="Q8" i="2"/>
  <c r="P8" i="2"/>
  <c r="S8" i="2" s="1"/>
  <c r="R6" i="2"/>
  <c r="Q6" i="2"/>
  <c r="P6" i="2"/>
  <c r="S6" i="2" s="1"/>
  <c r="R4" i="2"/>
  <c r="Q4" i="2"/>
  <c r="P4" i="2"/>
  <c r="R132" i="1"/>
  <c r="Q132" i="1"/>
  <c r="P132" i="1"/>
  <c r="S132" i="1" s="1"/>
  <c r="R130" i="1"/>
  <c r="Q130" i="1"/>
  <c r="P130" i="1"/>
  <c r="S130" i="1" s="1"/>
  <c r="R128" i="1"/>
  <c r="Q128" i="1"/>
  <c r="P128" i="1"/>
  <c r="S128" i="1" s="1"/>
  <c r="R126" i="1"/>
  <c r="Q126" i="1"/>
  <c r="P126" i="1"/>
  <c r="S126" i="1" s="1"/>
  <c r="R124" i="1"/>
  <c r="Q124" i="1"/>
  <c r="P124" i="1"/>
  <c r="S124" i="1" s="1"/>
  <c r="R122" i="1"/>
  <c r="Q122" i="1"/>
  <c r="P122" i="1"/>
  <c r="S122" i="1" s="1"/>
  <c r="R120" i="1"/>
  <c r="Q120" i="1"/>
  <c r="P120" i="1"/>
  <c r="S120" i="1" s="1"/>
  <c r="R118" i="1"/>
  <c r="Q118" i="1"/>
  <c r="P118" i="1"/>
  <c r="S118" i="1" s="1"/>
  <c r="R116" i="1"/>
  <c r="Q116" i="1"/>
  <c r="P116" i="1"/>
  <c r="S116" i="1" s="1"/>
  <c r="R114" i="1"/>
  <c r="Q114" i="1"/>
  <c r="P114" i="1"/>
  <c r="S114" i="1" s="1"/>
  <c r="R112" i="1"/>
  <c r="Q112" i="1"/>
  <c r="P112" i="1"/>
  <c r="S112" i="1" s="1"/>
  <c r="R110" i="1"/>
  <c r="Q110" i="1"/>
  <c r="P110" i="1"/>
  <c r="S110" i="1" s="1"/>
  <c r="R108" i="1"/>
  <c r="Q108" i="1"/>
  <c r="P108" i="1"/>
  <c r="S108" i="1" s="1"/>
  <c r="R106" i="1"/>
  <c r="Q106" i="1"/>
  <c r="P106" i="1"/>
  <c r="S106" i="1" s="1"/>
  <c r="R104" i="1"/>
  <c r="Q104" i="1"/>
  <c r="P104" i="1"/>
  <c r="S104" i="1" s="1"/>
  <c r="R102" i="1"/>
  <c r="Q102" i="1"/>
  <c r="P102" i="1"/>
  <c r="S102" i="1" s="1"/>
  <c r="R100" i="1"/>
  <c r="Q100" i="1"/>
  <c r="P100" i="1"/>
  <c r="S100" i="1" s="1"/>
  <c r="R98" i="1"/>
  <c r="Q98" i="1"/>
  <c r="P98" i="1"/>
  <c r="S98" i="1" s="1"/>
  <c r="R96" i="1"/>
  <c r="Q96" i="1"/>
  <c r="P96" i="1"/>
  <c r="S96" i="1" s="1"/>
  <c r="R94" i="1"/>
  <c r="Q94" i="1"/>
  <c r="P94" i="1"/>
  <c r="S94" i="1" s="1"/>
  <c r="R87" i="1"/>
  <c r="Q87" i="1"/>
  <c r="P87" i="1"/>
  <c r="S87" i="1" s="1"/>
  <c r="R85" i="1"/>
  <c r="Q85" i="1"/>
  <c r="P85" i="1"/>
  <c r="S85" i="1" s="1"/>
  <c r="R83" i="1"/>
  <c r="Q83" i="1"/>
  <c r="P83" i="1"/>
  <c r="S83" i="1" s="1"/>
  <c r="R81" i="1"/>
  <c r="Q81" i="1"/>
  <c r="P81" i="1"/>
  <c r="S81" i="1" s="1"/>
  <c r="R79" i="1"/>
  <c r="Q79" i="1"/>
  <c r="P79" i="1"/>
  <c r="S79" i="1" s="1"/>
  <c r="R77" i="1"/>
  <c r="Q77" i="1"/>
  <c r="P77" i="1"/>
  <c r="S77" i="1" s="1"/>
  <c r="R75" i="1"/>
  <c r="Q75" i="1"/>
  <c r="P75" i="1"/>
  <c r="S75" i="1" s="1"/>
  <c r="R73" i="1"/>
  <c r="Q73" i="1"/>
  <c r="P73" i="1"/>
  <c r="S73" i="1" s="1"/>
  <c r="R71" i="1"/>
  <c r="Q71" i="1"/>
  <c r="P71" i="1"/>
  <c r="S71" i="1" s="1"/>
  <c r="R69" i="1"/>
  <c r="Q69" i="1"/>
  <c r="P69" i="1"/>
  <c r="S69" i="1" s="1"/>
  <c r="R67" i="1"/>
  <c r="Q67" i="1"/>
  <c r="P67" i="1"/>
  <c r="S67" i="1" s="1"/>
  <c r="R65" i="1"/>
  <c r="Q65" i="1"/>
  <c r="P65" i="1"/>
  <c r="S65" i="1" s="1"/>
  <c r="R63" i="1"/>
  <c r="Q63" i="1"/>
  <c r="P63" i="1"/>
  <c r="S63" i="1" s="1"/>
  <c r="R61" i="1"/>
  <c r="Q61" i="1"/>
  <c r="P61" i="1"/>
  <c r="S61" i="1" s="1"/>
  <c r="R59" i="1"/>
  <c r="Q59" i="1"/>
  <c r="P59" i="1"/>
  <c r="S59" i="1" s="1"/>
  <c r="R57" i="1"/>
  <c r="Q57" i="1"/>
  <c r="P57" i="1"/>
  <c r="S57" i="1" s="1"/>
  <c r="R55" i="1"/>
  <c r="Q55" i="1"/>
  <c r="P55" i="1"/>
  <c r="S55" i="1" s="1"/>
  <c r="R53" i="1"/>
  <c r="Q53" i="1"/>
  <c r="P53" i="1"/>
  <c r="S53" i="1" s="1"/>
  <c r="R51" i="1"/>
  <c r="Q51" i="1"/>
  <c r="P51" i="1"/>
  <c r="S51" i="1" s="1"/>
  <c r="R49" i="1"/>
  <c r="Q49" i="1"/>
  <c r="P49" i="1"/>
  <c r="S49" i="1" s="1"/>
  <c r="R42" i="1"/>
  <c r="Q42" i="1"/>
  <c r="P42" i="1"/>
  <c r="S42" i="1" s="1"/>
  <c r="R40" i="1"/>
  <c r="Q40" i="1"/>
  <c r="P40" i="1"/>
  <c r="S40" i="1" s="1"/>
  <c r="R38" i="1"/>
  <c r="Q38" i="1"/>
  <c r="P38" i="1"/>
  <c r="S38" i="1" s="1"/>
  <c r="R36" i="1"/>
  <c r="Q36" i="1"/>
  <c r="P36" i="1"/>
  <c r="S36" i="1" s="1"/>
  <c r="R34" i="1"/>
  <c r="Q34" i="1"/>
  <c r="P34" i="1"/>
  <c r="S34" i="1" s="1"/>
  <c r="R32" i="1"/>
  <c r="Q32" i="1"/>
  <c r="P32" i="1"/>
  <c r="S32" i="1" s="1"/>
  <c r="R30" i="1"/>
  <c r="Q30" i="1"/>
  <c r="P30" i="1"/>
  <c r="S30" i="1" s="1"/>
  <c r="R28" i="1"/>
  <c r="Q28" i="1"/>
  <c r="P28" i="1"/>
  <c r="S28" i="1" s="1"/>
  <c r="R26" i="1"/>
  <c r="Q26" i="1"/>
  <c r="P26" i="1"/>
  <c r="S26" i="1" s="1"/>
  <c r="R24" i="1"/>
  <c r="Q24" i="1"/>
  <c r="P24" i="1"/>
  <c r="S24" i="1" s="1"/>
  <c r="R22" i="1"/>
  <c r="Q22" i="1"/>
  <c r="P22" i="1"/>
  <c r="S22" i="1" s="1"/>
  <c r="R20" i="1"/>
  <c r="Q20" i="1"/>
  <c r="P20" i="1"/>
  <c r="S20" i="1" s="1"/>
  <c r="R18" i="1"/>
  <c r="Q18" i="1"/>
  <c r="P18" i="1"/>
  <c r="S18" i="1" s="1"/>
  <c r="R16" i="1"/>
  <c r="Q16" i="1"/>
  <c r="P16" i="1"/>
  <c r="S16" i="1" s="1"/>
  <c r="R14" i="1"/>
  <c r="Q14" i="1"/>
  <c r="P14" i="1"/>
  <c r="S14" i="1" s="1"/>
  <c r="R12" i="1"/>
  <c r="Q12" i="1"/>
  <c r="P12" i="1"/>
  <c r="S12" i="1" s="1"/>
  <c r="R10" i="1"/>
  <c r="Q10" i="1"/>
  <c r="P10" i="1"/>
  <c r="S10" i="1" s="1"/>
  <c r="R8" i="1"/>
  <c r="Q8" i="1"/>
  <c r="P8" i="1"/>
  <c r="S8" i="1" s="1"/>
  <c r="S6" i="1"/>
  <c r="R6" i="1"/>
  <c r="Q6" i="1"/>
  <c r="P6" i="1"/>
  <c r="S4" i="1"/>
  <c r="R4" i="1"/>
  <c r="Q4" i="1"/>
  <c r="P4" i="1"/>
  <c r="Q55" i="7" l="1"/>
  <c r="R55" i="7"/>
  <c r="Q89" i="6"/>
  <c r="R89" i="6"/>
  <c r="R88" i="2"/>
  <c r="P135" i="1"/>
  <c r="Q135" i="1"/>
  <c r="R135" i="1"/>
  <c r="R134" i="1"/>
  <c r="Q134" i="1"/>
  <c r="S4" i="6"/>
  <c r="P90" i="6"/>
  <c r="P89" i="6"/>
  <c r="S4" i="7"/>
  <c r="P55" i="7"/>
  <c r="P54" i="7"/>
  <c r="P88" i="2"/>
  <c r="S4" i="2"/>
  <c r="P89" i="2"/>
  <c r="S135" i="1"/>
  <c r="S134" i="1"/>
  <c r="P134" i="1"/>
  <c r="Q88" i="2"/>
  <c r="Q89" i="2"/>
  <c r="Q90" i="6"/>
  <c r="Q54" i="7"/>
  <c r="R89" i="2"/>
  <c r="R90" i="6"/>
  <c r="R54" i="7"/>
  <c r="S89" i="6" l="1"/>
  <c r="S90" i="6"/>
  <c r="S55" i="7"/>
  <c r="S54" i="7"/>
  <c r="S88" i="2"/>
  <c r="S89" i="2"/>
</calcChain>
</file>

<file path=xl/sharedStrings.xml><?xml version="1.0" encoding="utf-8"?>
<sst xmlns="http://schemas.openxmlformats.org/spreadsheetml/2006/main" count="832" uniqueCount="192">
  <si>
    <t>Time</t>
  </si>
  <si>
    <t>Grain</t>
  </si>
  <si>
    <t>Sample</t>
  </si>
  <si>
    <t>44Ca</t>
  </si>
  <si>
    <t>46Ti</t>
  </si>
  <si>
    <t>47Ti</t>
  </si>
  <si>
    <t>48Ti</t>
  </si>
  <si>
    <t>49Ti</t>
  </si>
  <si>
    <t>50Ti</t>
  </si>
  <si>
    <t>49Ti/47Ti</t>
  </si>
  <si>
    <t>se</t>
  </si>
  <si>
    <t>46Ti/47Ti</t>
  </si>
  <si>
    <t>48Ti/47Ti</t>
  </si>
  <si>
    <r>
      <t>δ</t>
    </r>
    <r>
      <rPr>
        <b/>
        <vertAlign val="superscript"/>
        <sz val="12"/>
        <rFont val="Times New Roman"/>
        <family val="1"/>
      </rPr>
      <t>49/47</t>
    </r>
    <r>
      <rPr>
        <b/>
        <sz val="12"/>
        <rFont val="Times New Roman"/>
        <family val="1"/>
      </rPr>
      <t>Ti</t>
    </r>
  </si>
  <si>
    <r>
      <t>δ</t>
    </r>
    <r>
      <rPr>
        <b/>
        <vertAlign val="superscript"/>
        <sz val="12"/>
        <rFont val="Times New Roman"/>
        <family val="1"/>
      </rPr>
      <t>46/47</t>
    </r>
    <r>
      <rPr>
        <b/>
        <sz val="12"/>
        <rFont val="Times New Roman"/>
        <family val="1"/>
      </rPr>
      <t>Ti</t>
    </r>
  </si>
  <si>
    <r>
      <t>δ</t>
    </r>
    <r>
      <rPr>
        <b/>
        <vertAlign val="superscript"/>
        <sz val="12"/>
        <rFont val="Times New Roman"/>
        <family val="1"/>
      </rPr>
      <t>48/47</t>
    </r>
    <r>
      <rPr>
        <b/>
        <sz val="12"/>
        <rFont val="Times New Roman"/>
        <family val="1"/>
      </rPr>
      <t>Ti</t>
    </r>
  </si>
  <si>
    <t>To OL-Ti</t>
  </si>
  <si>
    <r>
      <t>δ</t>
    </r>
    <r>
      <rPr>
        <b/>
        <vertAlign val="superscript"/>
        <sz val="11"/>
        <color theme="1"/>
        <rFont val="Times New Roman"/>
        <family val="1"/>
      </rPr>
      <t>49/47</t>
    </r>
    <r>
      <rPr>
        <b/>
        <sz val="11"/>
        <color theme="1"/>
        <rFont val="Times New Roman"/>
        <family val="1"/>
      </rPr>
      <t>Ti</t>
    </r>
  </si>
  <si>
    <t>Grian 1</t>
  </si>
  <si>
    <t>PZH12-15_01</t>
  </si>
  <si>
    <t>Same grain</t>
  </si>
  <si>
    <t>PZH12-18_01</t>
  </si>
  <si>
    <t>PZH12-15_02</t>
  </si>
  <si>
    <t>PZH12-18_02</t>
  </si>
  <si>
    <t>PZH12-15_03</t>
  </si>
  <si>
    <t>PZH12-18_03</t>
  </si>
  <si>
    <t>PZH12-15_04</t>
  </si>
  <si>
    <t>PZH12-18_04</t>
  </si>
  <si>
    <t>PZH12-15_05</t>
  </si>
  <si>
    <t>PZH12-18_05</t>
  </si>
  <si>
    <t>PZH12-15_06</t>
  </si>
  <si>
    <t>PZH12-18_06</t>
  </si>
  <si>
    <t>PZH12-15_07</t>
  </si>
  <si>
    <t>PZH12-18_07</t>
  </si>
  <si>
    <t>PZH12-15_08</t>
  </si>
  <si>
    <t>PZH12-18_08</t>
  </si>
  <si>
    <t>PZH12-15_09</t>
  </si>
  <si>
    <t>PZH12-18_09</t>
  </si>
  <si>
    <t>PZH12-15_10</t>
  </si>
  <si>
    <t>PZH12-18_10</t>
  </si>
  <si>
    <t>PZH12-15_11</t>
  </si>
  <si>
    <t>PZH12-18_11</t>
  </si>
  <si>
    <t>PZH12-15_12</t>
  </si>
  <si>
    <t>PZH12-18_12</t>
  </si>
  <si>
    <t>PZH12-15_13</t>
  </si>
  <si>
    <t>PZH12-18_13</t>
  </si>
  <si>
    <t>Grain 2</t>
  </si>
  <si>
    <t>PZH12-15_14</t>
  </si>
  <si>
    <t>PZH12-18_14</t>
  </si>
  <si>
    <t>PZH12-15_15</t>
  </si>
  <si>
    <t>PZH12-18_15</t>
  </si>
  <si>
    <t>PZH12-15_16</t>
  </si>
  <si>
    <t>PZH12-18_16</t>
  </si>
  <si>
    <t>PZH12-15_17</t>
  </si>
  <si>
    <t>PZH12-18_17</t>
  </si>
  <si>
    <t>PZH12-15_18</t>
  </si>
  <si>
    <t>PZH12-18_18</t>
  </si>
  <si>
    <t>PZH12-15_19</t>
  </si>
  <si>
    <t>PZH12-18_19</t>
  </si>
  <si>
    <t>PZH12-15_20</t>
  </si>
  <si>
    <t>PZH12-18_20</t>
  </si>
  <si>
    <t>PZH12-15_21</t>
  </si>
  <si>
    <t>Grain 1</t>
  </si>
  <si>
    <t>Grian 2</t>
  </si>
  <si>
    <t>Grian 3</t>
  </si>
  <si>
    <t>Grain 3</t>
  </si>
  <si>
    <t>Grian 4</t>
  </si>
  <si>
    <t>Grain 4</t>
  </si>
  <si>
    <t>Grian 5</t>
  </si>
  <si>
    <t>Grain 5</t>
  </si>
  <si>
    <t>Grian 6</t>
  </si>
  <si>
    <t>Grain 6</t>
  </si>
  <si>
    <t>Grian 7</t>
  </si>
  <si>
    <t>Grain 7</t>
  </si>
  <si>
    <t>Grian 8</t>
  </si>
  <si>
    <t>Grain 8</t>
  </si>
  <si>
    <t>Grian 9</t>
  </si>
  <si>
    <t>Grain 9</t>
  </si>
  <si>
    <t>Grian 10</t>
  </si>
  <si>
    <t>Grain 10</t>
  </si>
  <si>
    <t>Grian 11</t>
  </si>
  <si>
    <t>Grain 11</t>
  </si>
  <si>
    <t>Grian 12</t>
  </si>
  <si>
    <t>Grain 12</t>
  </si>
  <si>
    <t>Grian 13</t>
  </si>
  <si>
    <t>Grain 13</t>
  </si>
  <si>
    <t>Grian 14</t>
  </si>
  <si>
    <t>Grain 14</t>
  </si>
  <si>
    <t>Grian 15</t>
  </si>
  <si>
    <t>Grain 15</t>
  </si>
  <si>
    <t>Grian 16</t>
  </si>
  <si>
    <t>Grain 16</t>
  </si>
  <si>
    <t>Grian 17</t>
  </si>
  <si>
    <t>Grain 17</t>
  </si>
  <si>
    <t>Grian 18</t>
  </si>
  <si>
    <t>Grain 18</t>
  </si>
  <si>
    <t>Grian 19</t>
  </si>
  <si>
    <t>Grain 19</t>
  </si>
  <si>
    <t>Grian 20</t>
  </si>
  <si>
    <t>Grain 20</t>
  </si>
  <si>
    <t>Grian 21</t>
  </si>
  <si>
    <t>Mosilauke_01</t>
  </si>
  <si>
    <t>Mosilauke_02</t>
  </si>
  <si>
    <t>Mosilauke_03</t>
  </si>
  <si>
    <t>Mosilauke_04</t>
  </si>
  <si>
    <t>Mosilauke_05</t>
  </si>
  <si>
    <t>Mosilauke_06</t>
  </si>
  <si>
    <t>Mosilauke_07</t>
  </si>
  <si>
    <t>Mosilauke_08</t>
  </si>
  <si>
    <t>Mosilauke_09</t>
  </si>
  <si>
    <t>Mosilauke_10</t>
  </si>
  <si>
    <t>Mosilauke_11</t>
  </si>
  <si>
    <t>Mosilauke_12</t>
  </si>
  <si>
    <t>Mosilauke_13</t>
  </si>
  <si>
    <t>Mosilauke_14</t>
  </si>
  <si>
    <t>Mosilauke_15</t>
  </si>
  <si>
    <t>Mosilauke_16</t>
  </si>
  <si>
    <t>Mosilauke_17</t>
  </si>
  <si>
    <t>Mosilauke_18</t>
  </si>
  <si>
    <t>Mosilauke_19</t>
  </si>
  <si>
    <t>Mosilauke_20</t>
  </si>
  <si>
    <t>KNW_01</t>
  </si>
  <si>
    <t>KNW_02</t>
  </si>
  <si>
    <t>KNW_03</t>
  </si>
  <si>
    <t>KNW_04</t>
  </si>
  <si>
    <t>KNW_05</t>
  </si>
  <si>
    <t>KNW_06</t>
  </si>
  <si>
    <t>KNW_07</t>
  </si>
  <si>
    <t>KNW_08</t>
  </si>
  <si>
    <t>KNW_09</t>
  </si>
  <si>
    <t>KNW_10</t>
  </si>
  <si>
    <t>KNW_11</t>
  </si>
  <si>
    <t>KNW_12</t>
  </si>
  <si>
    <t>KNW_13</t>
  </si>
  <si>
    <t>KNW_14</t>
  </si>
  <si>
    <t>KNW_15</t>
  </si>
  <si>
    <t>KNW_16</t>
  </si>
  <si>
    <t>KNW_17</t>
  </si>
  <si>
    <t>KNW_18</t>
  </si>
  <si>
    <t>KNW_19</t>
  </si>
  <si>
    <t>KNW_20</t>
  </si>
  <si>
    <t>PZH12-15 01</t>
  </si>
  <si>
    <t>Alfa-Ti 01</t>
  </si>
  <si>
    <t>PZH12-15 02</t>
  </si>
  <si>
    <t>Alfa-Ti 02</t>
  </si>
  <si>
    <t>PZH12-15 03</t>
  </si>
  <si>
    <t>Alfa-Ti 03</t>
  </si>
  <si>
    <t>PZH12-15 04</t>
  </si>
  <si>
    <t>Alfa-Ti 04</t>
  </si>
  <si>
    <t>PZH12-15 05</t>
  </si>
  <si>
    <t>Alfa-Ti 05</t>
  </si>
  <si>
    <t>PZH12-15 06</t>
  </si>
  <si>
    <t>Alfa-Ti 06</t>
  </si>
  <si>
    <t>PZH12-15 07</t>
  </si>
  <si>
    <t>Alfa-Ti 07</t>
  </si>
  <si>
    <t>PZH12-15 08</t>
  </si>
  <si>
    <t>Alfa-Ti 08</t>
  </si>
  <si>
    <t>PZH12-15 09</t>
  </si>
  <si>
    <t>Alfa-Ti 09</t>
  </si>
  <si>
    <t>PZH12-15 10</t>
  </si>
  <si>
    <t>Alfa-Ti 10</t>
  </si>
  <si>
    <t>PZH12-15 11</t>
  </si>
  <si>
    <t>Alfa-Ti 11</t>
  </si>
  <si>
    <t>PZH12-15 12</t>
  </si>
  <si>
    <t>Alfa-Ti 12</t>
  </si>
  <si>
    <t>PZH12-15 13</t>
  </si>
  <si>
    <t>Alfa-Ti 13</t>
  </si>
  <si>
    <t>PZH12-15 14</t>
  </si>
  <si>
    <t>Alfa-Ti 14</t>
  </si>
  <si>
    <t>PZH12-15 15</t>
  </si>
  <si>
    <t>Alfa-Ti 15</t>
  </si>
  <si>
    <t>PZH12-15 16</t>
  </si>
  <si>
    <t>Alfa-Ti 16</t>
  </si>
  <si>
    <t>PZH12-15 17</t>
  </si>
  <si>
    <t>Alfa-Ti 17</t>
  </si>
  <si>
    <t>PZH12-15 18</t>
  </si>
  <si>
    <t>Alfa-Ti 18</t>
  </si>
  <si>
    <t>PZH12-15 19</t>
  </si>
  <si>
    <t>Alfa-Ti 19</t>
  </si>
  <si>
    <t>PZH12-15 20</t>
  </si>
  <si>
    <t>Alfa-Ti 20</t>
  </si>
  <si>
    <t>PZH12-15 21</t>
  </si>
  <si>
    <t>Alfa-Ti 21</t>
  </si>
  <si>
    <t>PZH12-15 22</t>
  </si>
  <si>
    <t>Alfa-Ti 22</t>
  </si>
  <si>
    <t>PZH12-15 23</t>
  </si>
  <si>
    <t>Alfa-Ti 23</t>
  </si>
  <si>
    <t>PZH12-15 24</t>
  </si>
  <si>
    <t>Alfa-Ti 24</t>
  </si>
  <si>
    <t>PZH12-15 25</t>
  </si>
  <si>
    <t>Alfa-Ti 25</t>
  </si>
  <si>
    <t>PZH12-15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</si>
</sst>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9" formatCode="0.00000_ "/>
    <numFmt numFmtId="180" formatCode="0.0_ "/>
    <numFmt numFmtId="181" formatCode="0_ "/>
    <numFmt numFmtId="182" formatCode="0.000000_ "/>
    <numFmt numFmtId="183" formatCode="0.00_ "/>
  </numFmts>
  <fonts count="12" x14ac:knownFonts="1">
    <font>
      <sz val="11"/>
      <color theme="1"/>
      <name val="等线"/>
      <charset val="134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1"/>
      <color theme="1"/>
      <name val="Times New Roman"/>
      <family val="1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81" fontId="5" fillId="0" borderId="14" xfId="0" applyNumberFormat="1" applyFont="1" applyBorder="1" applyAlignment="1">
      <alignment horizontal="center" vertical="center"/>
    </xf>
    <xf numFmtId="182" fontId="5" fillId="0" borderId="11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82" fontId="5" fillId="0" borderId="13" xfId="0" applyNumberFormat="1" applyFont="1" applyBorder="1" applyAlignment="1">
      <alignment horizontal="center" vertical="center"/>
    </xf>
    <xf numFmtId="182" fontId="5" fillId="0" borderId="14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83" fontId="5" fillId="3" borderId="11" xfId="0" applyNumberFormat="1" applyFont="1" applyFill="1" applyBorder="1" applyAlignment="1">
      <alignment horizontal="center" vertical="center"/>
    </xf>
    <xf numFmtId="183" fontId="5" fillId="0" borderId="0" xfId="0" applyNumberFormat="1" applyFont="1" applyAlignment="1">
      <alignment horizontal="center" vertical="center"/>
    </xf>
    <xf numFmtId="183" fontId="5" fillId="0" borderId="10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83" fontId="5" fillId="0" borderId="11" xfId="0" applyNumberFormat="1" applyFont="1" applyBorder="1" applyAlignment="1">
      <alignment horizontal="center" vertical="center"/>
    </xf>
    <xf numFmtId="183" fontId="5" fillId="0" borderId="13" xfId="0" applyNumberFormat="1" applyFont="1" applyBorder="1" applyAlignment="1">
      <alignment horizontal="center" vertical="center"/>
    </xf>
    <xf numFmtId="183" fontId="5" fillId="0" borderId="14" xfId="0" applyNumberFormat="1" applyFont="1" applyBorder="1" applyAlignment="1">
      <alignment horizontal="center" vertical="center"/>
    </xf>
    <xf numFmtId="183" fontId="5" fillId="0" borderId="12" xfId="0" applyNumberFormat="1" applyFont="1" applyBorder="1" applyAlignment="1">
      <alignment horizontal="center" vertical="center"/>
    </xf>
    <xf numFmtId="183" fontId="7" fillId="4" borderId="0" xfId="0" applyNumberFormat="1" applyFont="1" applyFill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79" fontId="1" fillId="0" borderId="17" xfId="0" applyNumberFormat="1" applyFont="1" applyBorder="1" applyAlignment="1">
      <alignment horizontal="center" vertical="center"/>
    </xf>
    <xf numFmtId="180" fontId="1" fillId="0" borderId="18" xfId="0" applyNumberFormat="1" applyFont="1" applyBorder="1" applyAlignment="1">
      <alignment horizontal="center" vertical="center"/>
    </xf>
    <xf numFmtId="181" fontId="1" fillId="0" borderId="1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179" fontId="1" fillId="0" borderId="11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179" fontId="1" fillId="0" borderId="13" xfId="0" applyNumberFormat="1" applyFont="1" applyBorder="1" applyAlignment="1">
      <alignment horizontal="center" vertical="center"/>
    </xf>
    <xf numFmtId="180" fontId="1" fillId="0" borderId="14" xfId="0" applyNumberFormat="1" applyFont="1" applyBorder="1" applyAlignment="1">
      <alignment horizontal="center" vertical="center"/>
    </xf>
    <xf numFmtId="181" fontId="1" fillId="0" borderId="14" xfId="0" applyNumberFormat="1" applyFont="1" applyBorder="1" applyAlignment="1">
      <alignment horizontal="center" vertical="center"/>
    </xf>
    <xf numFmtId="182" fontId="1" fillId="0" borderId="17" xfId="0" applyNumberFormat="1" applyFont="1" applyBorder="1" applyAlignment="1">
      <alignment horizontal="center" vertical="center"/>
    </xf>
    <xf numFmtId="182" fontId="1" fillId="0" borderId="18" xfId="0" applyNumberFormat="1" applyFont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183" fontId="1" fillId="0" borderId="0" xfId="0" applyNumberFormat="1" applyFont="1" applyAlignment="1">
      <alignment horizontal="center" vertical="center"/>
    </xf>
    <xf numFmtId="183" fontId="1" fillId="0" borderId="10" xfId="0" applyNumberFormat="1" applyFont="1" applyBorder="1" applyAlignment="1">
      <alignment horizontal="center" vertical="center"/>
    </xf>
    <xf numFmtId="182" fontId="1" fillId="0" borderId="11" xfId="0" applyNumberFormat="1" applyFont="1" applyBorder="1" applyAlignment="1">
      <alignment horizontal="center" vertical="center"/>
    </xf>
    <xf numFmtId="182" fontId="1" fillId="0" borderId="13" xfId="0" applyNumberFormat="1" applyFont="1" applyBorder="1" applyAlignment="1">
      <alignment horizontal="center" vertical="center"/>
    </xf>
    <xf numFmtId="182" fontId="1" fillId="0" borderId="14" xfId="0" applyNumberFormat="1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83" fontId="1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Font="1" applyFill="1"/>
    <xf numFmtId="180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9" fontId="8" fillId="0" borderId="17" xfId="0" applyNumberFormat="1" applyFont="1" applyBorder="1" applyAlignment="1">
      <alignment horizontal="center" vertical="center"/>
    </xf>
    <xf numFmtId="179" fontId="8" fillId="0" borderId="13" xfId="0" applyNumberFormat="1" applyFont="1" applyBorder="1" applyAlignment="1">
      <alignment horizontal="center" vertical="center"/>
    </xf>
    <xf numFmtId="179" fontId="8" fillId="0" borderId="18" xfId="0" applyNumberFormat="1" applyFont="1" applyBorder="1" applyAlignment="1">
      <alignment horizontal="center" vertical="center"/>
    </xf>
    <xf numFmtId="179" fontId="8" fillId="0" borderId="14" xfId="0" applyNumberFormat="1" applyFont="1" applyBorder="1" applyAlignment="1">
      <alignment horizontal="center" vertical="center"/>
    </xf>
    <xf numFmtId="179" fontId="8" fillId="0" borderId="19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82" fontId="3" fillId="3" borderId="17" xfId="0" applyNumberFormat="1" applyFont="1" applyFill="1" applyBorder="1" applyAlignment="1">
      <alignment horizontal="center" vertical="center"/>
    </xf>
    <xf numFmtId="182" fontId="3" fillId="3" borderId="13" xfId="0" applyNumberFormat="1" applyFont="1" applyFill="1" applyBorder="1" applyAlignment="1">
      <alignment horizontal="center" vertical="center"/>
    </xf>
    <xf numFmtId="182" fontId="3" fillId="0" borderId="18" xfId="0" applyNumberFormat="1" applyFont="1" applyBorder="1" applyAlignment="1">
      <alignment horizontal="center" vertical="center"/>
    </xf>
    <xf numFmtId="182" fontId="3" fillId="0" borderId="14" xfId="0" applyNumberFormat="1" applyFont="1" applyBorder="1" applyAlignment="1">
      <alignment horizontal="center" vertical="center"/>
    </xf>
    <xf numFmtId="182" fontId="3" fillId="0" borderId="19" xfId="0" applyNumberFormat="1" applyFont="1" applyBorder="1" applyAlignment="1">
      <alignment horizontal="center" vertical="center"/>
    </xf>
    <xf numFmtId="182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1" fontId="3" fillId="0" borderId="8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182" fontId="3" fillId="0" borderId="8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80" fontId="3" fillId="0" borderId="20" xfId="0" applyNumberFormat="1" applyFont="1" applyBorder="1" applyAlignment="1">
      <alignment horizontal="center" vertical="center"/>
    </xf>
    <xf numFmtId="181" fontId="3" fillId="0" borderId="20" xfId="0" applyNumberFormat="1" applyFont="1" applyBorder="1" applyAlignment="1">
      <alignment horizontal="center" vertical="center"/>
    </xf>
    <xf numFmtId="180" fontId="3" fillId="0" borderId="22" xfId="0" applyNumberFormat="1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35"/>
  <sheetViews>
    <sheetView zoomScale="70" zoomScaleNormal="70" workbookViewId="0">
      <selection activeCell="Z28" sqref="Z28"/>
    </sheetView>
  </sheetViews>
  <sheetFormatPr defaultColWidth="9" defaultRowHeight="14" x14ac:dyDescent="0.3"/>
  <cols>
    <col min="1" max="1" width="8.58203125" bestFit="1" customWidth="1"/>
    <col min="2" max="2" width="9.25" style="79" bestFit="1" customWidth="1"/>
    <col min="3" max="3" width="10.6640625" style="76" bestFit="1" customWidth="1"/>
    <col min="4" max="4" width="7.58203125" style="3" bestFit="1" customWidth="1"/>
    <col min="5" max="6" width="4.33203125" style="4" bestFit="1" customWidth="1"/>
    <col min="7" max="7" width="4.33203125" style="5" bestFit="1" customWidth="1"/>
    <col min="8" max="9" width="4.33203125" style="4" bestFit="1" customWidth="1"/>
    <col min="10" max="10" width="8" style="6" bestFit="1" customWidth="1"/>
    <col min="11" max="11" width="7.83203125" style="6" bestFit="1" customWidth="1"/>
    <col min="12" max="12" width="8" style="6" bestFit="1" customWidth="1"/>
    <col min="13" max="13" width="7" style="3" bestFit="1" customWidth="1"/>
    <col min="14" max="14" width="8" style="3" bestFit="1" customWidth="1"/>
    <col min="15" max="15" width="7.83203125" style="6" bestFit="1" customWidth="1"/>
    <col min="16" max="18" width="7" bestFit="1" customWidth="1"/>
    <col min="19" max="19" width="8.83203125" style="77" bestFit="1" customWidth="1"/>
    <col min="20" max="20" width="8.58203125" style="27"/>
    <col min="21" max="21" width="5.4140625" style="27" bestFit="1" customWidth="1"/>
  </cols>
  <sheetData>
    <row r="1" spans="1:21" ht="15" customHeight="1" x14ac:dyDescent="0.3">
      <c r="A1" s="82" t="s">
        <v>0</v>
      </c>
      <c r="B1" s="87" t="s">
        <v>1</v>
      </c>
      <c r="C1" s="89" t="s">
        <v>2</v>
      </c>
      <c r="D1" s="91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5" t="s">
        <v>8</v>
      </c>
      <c r="J1" s="93" t="s">
        <v>9</v>
      </c>
      <c r="K1" s="91" t="s">
        <v>10</v>
      </c>
      <c r="L1" s="91" t="s">
        <v>11</v>
      </c>
      <c r="M1" s="91" t="s">
        <v>10</v>
      </c>
      <c r="N1" s="91" t="s">
        <v>12</v>
      </c>
      <c r="O1" s="91" t="s">
        <v>10</v>
      </c>
      <c r="P1" s="97" t="s">
        <v>13</v>
      </c>
      <c r="Q1" s="99" t="s">
        <v>14</v>
      </c>
      <c r="R1" s="101" t="s">
        <v>15</v>
      </c>
      <c r="S1" s="26" t="s">
        <v>16</v>
      </c>
      <c r="U1" s="27">
        <v>-0.35</v>
      </c>
    </row>
    <row r="2" spans="1:21" ht="16.5" x14ac:dyDescent="0.3">
      <c r="A2" s="83"/>
      <c r="B2" s="88"/>
      <c r="C2" s="90"/>
      <c r="D2" s="92"/>
      <c r="E2" s="94"/>
      <c r="F2" s="94"/>
      <c r="G2" s="94"/>
      <c r="H2" s="94"/>
      <c r="I2" s="96"/>
      <c r="J2" s="94"/>
      <c r="K2" s="92"/>
      <c r="L2" s="92"/>
      <c r="M2" s="92"/>
      <c r="N2" s="92"/>
      <c r="O2" s="92"/>
      <c r="P2" s="98"/>
      <c r="Q2" s="100"/>
      <c r="R2" s="102"/>
      <c r="S2" s="14" t="s">
        <v>17</v>
      </c>
    </row>
    <row r="3" spans="1:21" x14ac:dyDescent="0.3">
      <c r="A3" s="84">
        <v>44615</v>
      </c>
      <c r="B3" s="41" t="s">
        <v>18</v>
      </c>
      <c r="C3" s="42" t="s">
        <v>19</v>
      </c>
      <c r="D3" s="48">
        <v>3.1141701504302799E-8</v>
      </c>
      <c r="E3" s="80">
        <v>3.27254091278279</v>
      </c>
      <c r="F3" s="80">
        <v>3.0819242410941099</v>
      </c>
      <c r="G3" s="81">
        <v>31.916877856246</v>
      </c>
      <c r="H3" s="80">
        <v>2.4434442723829601</v>
      </c>
      <c r="I3" s="80">
        <v>2.4481200950035298</v>
      </c>
      <c r="J3" s="56">
        <v>0.792829956569014</v>
      </c>
      <c r="K3" s="57">
        <v>1.36701506570184E-5</v>
      </c>
      <c r="L3" s="57">
        <v>1.0618498080996901</v>
      </c>
      <c r="M3" s="58">
        <v>1.7190783031626599E-5</v>
      </c>
      <c r="N3" s="58">
        <v>10.3561531458642</v>
      </c>
      <c r="O3" s="57">
        <v>1.3972663406025901E-4</v>
      </c>
      <c r="P3" s="65"/>
      <c r="Q3" s="66"/>
      <c r="R3" s="67"/>
      <c r="S3" s="68"/>
    </row>
    <row r="4" spans="1:21" x14ac:dyDescent="0.3">
      <c r="A4" s="85"/>
      <c r="B4" s="46" t="s">
        <v>20</v>
      </c>
      <c r="C4" s="47" t="s">
        <v>21</v>
      </c>
      <c r="D4" s="48">
        <v>1.6267289012261699E-5</v>
      </c>
      <c r="E4" s="4">
        <v>3.3226978104627101</v>
      </c>
      <c r="F4" s="4">
        <v>3.1291201605589398</v>
      </c>
      <c r="G4" s="5">
        <v>32.403821187443903</v>
      </c>
      <c r="H4" s="4">
        <v>2.48070528489992</v>
      </c>
      <c r="I4" s="4">
        <v>2.4851488476726198</v>
      </c>
      <c r="J4" s="61">
        <v>0.79278038201815804</v>
      </c>
      <c r="K4" s="6">
        <v>1.37421186925502E-5</v>
      </c>
      <c r="L4" s="6">
        <v>1.0618633376323099</v>
      </c>
      <c r="M4" s="3">
        <v>1.5930072467954799E-5</v>
      </c>
      <c r="N4" s="3">
        <v>10.3555702181217</v>
      </c>
      <c r="O4" s="6">
        <v>1.2654060265318801E-4</v>
      </c>
      <c r="P4" s="69">
        <f>(J4/((J3+J5)/2)-1)*1000</f>
        <v>-5.6183806486864718E-2</v>
      </c>
      <c r="Q4" s="59">
        <f>(L4/((L3+L5)/2)-1)*1000</f>
        <v>-7.6500226523501524E-3</v>
      </c>
      <c r="R4" s="60">
        <f>(N4/((N3+N5)/2)-1)*1000</f>
        <v>-4.5057047351582113E-2</v>
      </c>
      <c r="S4" s="34">
        <f>((P4/1000+1)*($U$1/1000+1)-1)*1000</f>
        <v>-0.40616414215455254</v>
      </c>
    </row>
    <row r="5" spans="1:21" x14ac:dyDescent="0.3">
      <c r="A5" s="85"/>
      <c r="B5" s="49" t="s">
        <v>18</v>
      </c>
      <c r="C5" s="50" t="s">
        <v>22</v>
      </c>
      <c r="D5" s="48">
        <v>1.6763559991084501E-5</v>
      </c>
      <c r="E5" s="4">
        <v>3.2443134588398901</v>
      </c>
      <c r="F5" s="4">
        <v>3.0552182836774802</v>
      </c>
      <c r="G5" s="5">
        <v>31.639581501601501</v>
      </c>
      <c r="H5" s="4">
        <v>2.4222347628979</v>
      </c>
      <c r="I5" s="4">
        <v>2.4266656496585601</v>
      </c>
      <c r="J5" s="61">
        <v>0.79281989531173602</v>
      </c>
      <c r="K5" s="6">
        <v>1.59964993631622E-5</v>
      </c>
      <c r="L5" s="6">
        <v>1.0618931138463901</v>
      </c>
      <c r="M5" s="3">
        <v>1.68763916731718E-5</v>
      </c>
      <c r="N5" s="3">
        <v>10.3559205152629</v>
      </c>
      <c r="O5" s="6">
        <v>1.4100836621974599E-4</v>
      </c>
      <c r="P5" s="70"/>
      <c r="Q5" s="27"/>
      <c r="R5" s="71"/>
      <c r="S5" s="30"/>
    </row>
    <row r="6" spans="1:21" x14ac:dyDescent="0.3">
      <c r="A6" s="85"/>
      <c r="B6" s="46" t="s">
        <v>20</v>
      </c>
      <c r="C6" s="47" t="s">
        <v>23</v>
      </c>
      <c r="D6" s="48">
        <v>1.3785816660332101E-6</v>
      </c>
      <c r="E6" s="4">
        <v>3.2648539410468098</v>
      </c>
      <c r="F6" s="4">
        <v>3.0743748279886298</v>
      </c>
      <c r="G6" s="5">
        <v>31.836423865082399</v>
      </c>
      <c r="H6" s="4">
        <v>2.4370997094964202</v>
      </c>
      <c r="I6" s="4">
        <v>2.4414287532952801</v>
      </c>
      <c r="J6" s="61">
        <v>0.79271467718564004</v>
      </c>
      <c r="K6" s="6">
        <v>1.4236919200923199E-5</v>
      </c>
      <c r="L6" s="6">
        <v>1.06195663269004</v>
      </c>
      <c r="M6" s="3">
        <v>1.8630601927947501E-5</v>
      </c>
      <c r="N6" s="3">
        <v>10.355421120340401</v>
      </c>
      <c r="O6" s="6">
        <v>1.3624943804439101E-4</v>
      </c>
      <c r="P6" s="69">
        <f>(J6/((J5+J7)/2)-1)*1000</f>
        <v>-5.4935096724051391E-2</v>
      </c>
      <c r="Q6" s="59">
        <f>(L6/((L5+L7)/2)-1)*1000</f>
        <v>4.8127554301835573E-2</v>
      </c>
      <c r="R6" s="60">
        <f>(N6/((N5+N7)/2)-1)*1000</f>
        <v>-8.662489655808514E-3</v>
      </c>
      <c r="S6" s="34">
        <f>((P6/1000+1)*($U$1/1000+1)-1)*1000</f>
        <v>-0.40491586944013669</v>
      </c>
    </row>
    <row r="7" spans="1:21" x14ac:dyDescent="0.3">
      <c r="A7" s="85"/>
      <c r="B7" s="49" t="s">
        <v>18</v>
      </c>
      <c r="C7" s="50" t="s">
        <v>24</v>
      </c>
      <c r="D7" s="48">
        <v>6.0663871337050303E-6</v>
      </c>
      <c r="E7" s="4">
        <v>3.1868182538318499</v>
      </c>
      <c r="F7" s="4">
        <v>3.00100177779357</v>
      </c>
      <c r="G7" s="5">
        <v>31.075635599815701</v>
      </c>
      <c r="H7" s="4">
        <v>2.37887622810694</v>
      </c>
      <c r="I7" s="4">
        <v>2.38317218585438</v>
      </c>
      <c r="J7" s="61">
        <v>0.79269655955935003</v>
      </c>
      <c r="K7" s="6">
        <v>1.6664755148586401E-5</v>
      </c>
      <c r="L7" s="6">
        <v>1.0619179377019801</v>
      </c>
      <c r="M7" s="3">
        <v>1.8483905717616499E-5</v>
      </c>
      <c r="N7" s="3">
        <v>10.355101134428701</v>
      </c>
      <c r="O7" s="6">
        <v>1.4755075534333701E-4</v>
      </c>
      <c r="P7" s="70"/>
      <c r="Q7" s="27"/>
      <c r="R7" s="71"/>
      <c r="S7" s="30"/>
    </row>
    <row r="8" spans="1:21" x14ac:dyDescent="0.3">
      <c r="A8" s="85"/>
      <c r="B8" s="46" t="s">
        <v>20</v>
      </c>
      <c r="C8" s="47" t="s">
        <v>25</v>
      </c>
      <c r="D8" s="48">
        <v>1.7420157143188099E-6</v>
      </c>
      <c r="E8" s="4">
        <v>3.24179534971453</v>
      </c>
      <c r="F8" s="4">
        <v>3.0526307431808699</v>
      </c>
      <c r="G8" s="5">
        <v>31.609900425707</v>
      </c>
      <c r="H8" s="4">
        <v>2.4197248759398202</v>
      </c>
      <c r="I8" s="4">
        <v>2.4238331916645102</v>
      </c>
      <c r="J8" s="61">
        <v>0.79266930107326095</v>
      </c>
      <c r="K8" s="6">
        <v>1.34995401362848E-5</v>
      </c>
      <c r="L8" s="6">
        <v>1.0619682153386001</v>
      </c>
      <c r="M8" s="3">
        <v>1.7743432708136299E-5</v>
      </c>
      <c r="N8" s="3">
        <v>10.354974700606901</v>
      </c>
      <c r="O8" s="6">
        <v>1.50938502295155E-4</v>
      </c>
      <c r="P8" s="69">
        <f>(J8/((J7+J9)/2)-1)*1000</f>
        <v>-1.7889161772255413E-2</v>
      </c>
      <c r="Q8" s="59">
        <f>(L8/((L7+L9)/2)-1)*1000</f>
        <v>3.3239012974028981E-2</v>
      </c>
      <c r="R8" s="60">
        <f>(N8/((N7+N9)/2)-1)*1000</f>
        <v>6.2724249816348276E-3</v>
      </c>
      <c r="S8" s="34">
        <f>((P8/1000+1)*($U$1/1000+1)-1)*1000</f>
        <v>-0.36788290056555262</v>
      </c>
    </row>
    <row r="9" spans="1:21" x14ac:dyDescent="0.3">
      <c r="A9" s="85"/>
      <c r="B9" s="49" t="s">
        <v>18</v>
      </c>
      <c r="C9" s="50" t="s">
        <v>26</v>
      </c>
      <c r="D9" s="48">
        <v>3.0970485116272399E-5</v>
      </c>
      <c r="E9" s="4">
        <v>3.1830412999023299</v>
      </c>
      <c r="F9" s="4">
        <v>2.9973645004003102</v>
      </c>
      <c r="G9" s="5">
        <v>31.0368190218202</v>
      </c>
      <c r="H9" s="4">
        <v>2.3759198962188099</v>
      </c>
      <c r="I9" s="4">
        <v>2.3800885889069798</v>
      </c>
      <c r="J9" s="61">
        <v>0.79267040347324202</v>
      </c>
      <c r="K9" s="6">
        <v>1.38413959665018E-5</v>
      </c>
      <c r="L9" s="6">
        <v>1.0619478977711601</v>
      </c>
      <c r="M9" s="3">
        <v>1.82065074484563E-5</v>
      </c>
      <c r="N9" s="3">
        <v>10.3547183659959</v>
      </c>
      <c r="O9" s="6">
        <v>1.40395712729901E-4</v>
      </c>
      <c r="P9" s="70"/>
      <c r="Q9" s="27"/>
      <c r="R9" s="71"/>
      <c r="S9" s="30"/>
    </row>
    <row r="10" spans="1:21" x14ac:dyDescent="0.3">
      <c r="A10" s="85"/>
      <c r="B10" s="46" t="s">
        <v>20</v>
      </c>
      <c r="C10" s="47" t="s">
        <v>27</v>
      </c>
      <c r="D10" s="48">
        <v>2.9896167037164899E-7</v>
      </c>
      <c r="E10" s="4">
        <v>3.2211244015979501</v>
      </c>
      <c r="F10" s="4">
        <v>3.0330461201993</v>
      </c>
      <c r="G10" s="5">
        <v>31.406628779931001</v>
      </c>
      <c r="H10" s="4">
        <v>2.4040727962585899</v>
      </c>
      <c r="I10" s="4">
        <v>2.4080988160920702</v>
      </c>
      <c r="J10" s="61">
        <v>0.792627121622275</v>
      </c>
      <c r="K10" s="6">
        <v>1.6658624918097201E-5</v>
      </c>
      <c r="L10" s="6">
        <v>1.0620094839601799</v>
      </c>
      <c r="M10" s="3">
        <v>1.7677165701394399E-5</v>
      </c>
      <c r="N10" s="3">
        <v>10.354823663691899</v>
      </c>
      <c r="O10" s="6">
        <v>1.46951396818735E-4</v>
      </c>
      <c r="P10" s="69">
        <f>(J10/((J9+J11)/2)-1)*1000</f>
        <v>-7.2878952435129207E-3</v>
      </c>
      <c r="Q10" s="59">
        <f>(L10/((L9+L11)/2)-1)*1000</f>
        <v>3.4780888006791244E-2</v>
      </c>
      <c r="R10" s="60">
        <f>(N10/((N9+N11)/2)-1)*1000</f>
        <v>1.585965972283887E-2</v>
      </c>
      <c r="S10" s="34">
        <f>((P10/1000+1)*($U$1/1000+1)-1)*1000</f>
        <v>-0.35728534448009608</v>
      </c>
    </row>
    <row r="11" spans="1:21" x14ac:dyDescent="0.3">
      <c r="A11" s="85"/>
      <c r="B11" s="49" t="s">
        <v>18</v>
      </c>
      <c r="C11" s="50" t="s">
        <v>28</v>
      </c>
      <c r="D11" s="48">
        <v>3.7114846980633701E-6</v>
      </c>
      <c r="E11" s="4">
        <v>3.1959261426856198</v>
      </c>
      <c r="F11" s="4">
        <v>3.0093520478393998</v>
      </c>
      <c r="G11" s="5">
        <v>31.160653503339802</v>
      </c>
      <c r="H11" s="4">
        <v>2.3852001069763502</v>
      </c>
      <c r="I11" s="4">
        <v>2.3892595656731399</v>
      </c>
      <c r="J11" s="61">
        <v>0.79259539302236603</v>
      </c>
      <c r="K11" s="6">
        <v>1.31241134492385E-5</v>
      </c>
      <c r="L11" s="6">
        <v>1.06199719745271</v>
      </c>
      <c r="M11" s="3">
        <v>1.6628954251358102E-5</v>
      </c>
      <c r="N11" s="3">
        <v>10.3546005186373</v>
      </c>
      <c r="O11" s="6">
        <v>1.31287367052358E-4</v>
      </c>
      <c r="P11" s="70"/>
      <c r="Q11" s="27"/>
      <c r="R11" s="71"/>
      <c r="S11" s="30"/>
    </row>
    <row r="12" spans="1:21" x14ac:dyDescent="0.3">
      <c r="A12" s="85"/>
      <c r="B12" s="46" t="s">
        <v>20</v>
      </c>
      <c r="C12" s="47" t="s">
        <v>29</v>
      </c>
      <c r="D12" s="48">
        <v>-7.0672755992079603E-6</v>
      </c>
      <c r="E12" s="4">
        <v>3.1420199613487698</v>
      </c>
      <c r="F12" s="4">
        <v>2.9585728712782999</v>
      </c>
      <c r="G12" s="5">
        <v>30.6344046905702</v>
      </c>
      <c r="H12" s="4">
        <v>2.34491456567233</v>
      </c>
      <c r="I12" s="4">
        <v>2.3488691769851902</v>
      </c>
      <c r="J12" s="61">
        <v>0.792585228164852</v>
      </c>
      <c r="K12" s="6">
        <v>1.5443938618465799E-5</v>
      </c>
      <c r="L12" s="6">
        <v>1.0620049922800501</v>
      </c>
      <c r="M12" s="3">
        <v>1.84340095767702E-5</v>
      </c>
      <c r="N12" s="3">
        <v>10.3544611439997</v>
      </c>
      <c r="O12" s="6">
        <v>1.3156329555505999E-4</v>
      </c>
      <c r="P12" s="69">
        <f>(J12/((J11+J13)/2)-1)*1000</f>
        <v>-3.4689684316968616E-2</v>
      </c>
      <c r="Q12" s="59">
        <f>(L12/((L11+L13)/2)-1)*1000</f>
        <v>2.0032427207938852E-2</v>
      </c>
      <c r="R12" s="60">
        <f>(N12/((N11+N13)/2)-1)*1000</f>
        <v>-1.4431893670563412E-2</v>
      </c>
      <c r="S12" s="34">
        <f>((P12/1000+1)*($U$1/1000+1)-1)*1000</f>
        <v>-0.38467754292736966</v>
      </c>
    </row>
    <row r="13" spans="1:21" x14ac:dyDescent="0.3">
      <c r="A13" s="85"/>
      <c r="B13" s="49" t="s">
        <v>18</v>
      </c>
      <c r="C13" s="50" t="s">
        <v>30</v>
      </c>
      <c r="D13" s="48">
        <v>4.2869537972524701E-7</v>
      </c>
      <c r="E13" s="4">
        <v>3.1965383895924599</v>
      </c>
      <c r="F13" s="4">
        <v>3.0100069831315901</v>
      </c>
      <c r="G13" s="5">
        <v>31.1674751836822</v>
      </c>
      <c r="H13" s="4">
        <v>2.3858213620355602</v>
      </c>
      <c r="I13" s="4">
        <v>2.3898104989864102</v>
      </c>
      <c r="J13" s="61">
        <v>0.79263005427767597</v>
      </c>
      <c r="K13" s="6">
        <v>1.4056392192198199E-5</v>
      </c>
      <c r="L13" s="6">
        <v>1.06197023888433</v>
      </c>
      <c r="M13" s="3">
        <v>1.8265745752392499E-5</v>
      </c>
      <c r="N13" s="3">
        <v>10.354620642639899</v>
      </c>
      <c r="O13" s="6">
        <v>1.2433487286926101E-4</v>
      </c>
      <c r="P13" s="70"/>
      <c r="Q13" s="27"/>
      <c r="R13" s="71"/>
      <c r="S13" s="30"/>
    </row>
    <row r="14" spans="1:21" x14ac:dyDescent="0.3">
      <c r="A14" s="85"/>
      <c r="B14" s="46" t="s">
        <v>20</v>
      </c>
      <c r="C14" s="47" t="s">
        <v>31</v>
      </c>
      <c r="D14" s="48">
        <v>3.1842416055466001E-6</v>
      </c>
      <c r="E14" s="4">
        <v>3.1306082087146501</v>
      </c>
      <c r="F14" s="4">
        <v>2.9477455432890798</v>
      </c>
      <c r="G14" s="5">
        <v>30.5222117052862</v>
      </c>
      <c r="H14" s="4">
        <v>2.3363269999449199</v>
      </c>
      <c r="I14" s="4">
        <v>2.3401608040567501</v>
      </c>
      <c r="J14" s="61">
        <v>0.79258201426700303</v>
      </c>
      <c r="K14" s="6">
        <v>1.36063053297062E-5</v>
      </c>
      <c r="L14" s="6">
        <v>1.06203326736488</v>
      </c>
      <c r="M14" s="3">
        <v>1.79821719441135E-5</v>
      </c>
      <c r="N14" s="3">
        <v>10.3544270098929</v>
      </c>
      <c r="O14" s="6">
        <v>1.3707324470545E-4</v>
      </c>
      <c r="P14" s="69">
        <f>(J14/((J13+J15)/2)-1)*1000</f>
        <v>-1.9570872167529174E-2</v>
      </c>
      <c r="Q14" s="59">
        <f>(L14/((L13+L15)/2)-1)*1000</f>
        <v>3.7214494907455986E-2</v>
      </c>
      <c r="R14" s="60">
        <f>(N14/((N13+N15)/2)-1)*1000</f>
        <v>-5.7894073218767161E-3</v>
      </c>
      <c r="S14" s="34">
        <f>((P14/1000+1)*($U$1/1000+1)-1)*1000</f>
        <v>-0.36956402236221209</v>
      </c>
    </row>
    <row r="15" spans="1:21" x14ac:dyDescent="0.3">
      <c r="A15" s="85"/>
      <c r="B15" s="49" t="s">
        <v>18</v>
      </c>
      <c r="C15" s="50" t="s">
        <v>32</v>
      </c>
      <c r="D15" s="48">
        <v>1.48925109569827E-5</v>
      </c>
      <c r="E15" s="4">
        <v>3.18243010471036</v>
      </c>
      <c r="F15" s="4">
        <v>2.9965881225016902</v>
      </c>
      <c r="G15" s="5">
        <v>31.0277383413693</v>
      </c>
      <c r="H15" s="4">
        <v>2.3749911794426501</v>
      </c>
      <c r="I15" s="4">
        <v>2.3788036887561002</v>
      </c>
      <c r="J15" s="61">
        <v>0.79256499790605694</v>
      </c>
      <c r="K15" s="6">
        <v>1.68323058730805E-5</v>
      </c>
      <c r="L15" s="6">
        <v>1.0620172527237399</v>
      </c>
      <c r="M15" s="3">
        <v>2.0155582805234299E-5</v>
      </c>
      <c r="N15" s="3">
        <v>10.354353269831099</v>
      </c>
      <c r="O15" s="6">
        <v>1.5488762407922499E-4</v>
      </c>
      <c r="P15" s="70"/>
      <c r="Q15" s="27"/>
      <c r="R15" s="71"/>
      <c r="S15" s="30"/>
    </row>
    <row r="16" spans="1:21" x14ac:dyDescent="0.3">
      <c r="A16" s="85"/>
      <c r="B16" s="46" t="s">
        <v>20</v>
      </c>
      <c r="C16" s="47" t="s">
        <v>33</v>
      </c>
      <c r="D16" s="48">
        <v>1.6085248805853002E-5</v>
      </c>
      <c r="E16" s="4">
        <v>3.1860283012858002</v>
      </c>
      <c r="F16" s="4">
        <v>2.9998292887735398</v>
      </c>
      <c r="G16" s="5">
        <v>31.061116596810599</v>
      </c>
      <c r="H16" s="4">
        <v>2.37749636755535</v>
      </c>
      <c r="I16" s="4">
        <v>2.3812633249819002</v>
      </c>
      <c r="J16" s="61">
        <v>0.792544817937614</v>
      </c>
      <c r="K16" s="6">
        <v>1.7285054611158801E-5</v>
      </c>
      <c r="L16" s="6">
        <v>1.0620696243318699</v>
      </c>
      <c r="M16" s="3">
        <v>1.9183872288344701E-5</v>
      </c>
      <c r="N16" s="3">
        <v>10.3542967906626</v>
      </c>
      <c r="O16" s="6">
        <v>1.47098390521883E-4</v>
      </c>
      <c r="P16" s="69">
        <f>(J16/((J15+J17)/2)-1)*1000</f>
        <v>-8.6406555558360409E-3</v>
      </c>
      <c r="Q16" s="59">
        <f>(L16/((L15+L17)/2)-1)*1000</f>
        <v>5.5271234561615756E-2</v>
      </c>
      <c r="R16" s="60">
        <f>(N16/((N15+N17)/2)-1)*1000</f>
        <v>1.5970982756963181E-2</v>
      </c>
      <c r="S16" s="34">
        <f>((P16/1000+1)*($U$1/1000+1)-1)*1000</f>
        <v>-0.35863763132637505</v>
      </c>
    </row>
    <row r="17" spans="1:19" x14ac:dyDescent="0.3">
      <c r="A17" s="85"/>
      <c r="B17" s="49" t="s">
        <v>18</v>
      </c>
      <c r="C17" s="50" t="s">
        <v>34</v>
      </c>
      <c r="D17" s="48">
        <v>6.8854505621216699E-6</v>
      </c>
      <c r="E17" s="4">
        <v>3.1619556764413899</v>
      </c>
      <c r="F17" s="4">
        <v>2.9773462832251099</v>
      </c>
      <c r="G17" s="5">
        <v>30.827176195569301</v>
      </c>
      <c r="H17" s="4">
        <v>2.3596606605302699</v>
      </c>
      <c r="I17" s="4">
        <v>2.3634084304411598</v>
      </c>
      <c r="J17" s="61">
        <v>0.792538334301085</v>
      </c>
      <c r="K17" s="6">
        <v>1.34417836985911E-5</v>
      </c>
      <c r="L17" s="6">
        <v>1.0620045986300399</v>
      </c>
      <c r="M17" s="3">
        <v>1.8714190623989799E-5</v>
      </c>
      <c r="N17" s="3">
        <v>10.353909580185199</v>
      </c>
      <c r="O17" s="6">
        <v>1.3999310018649E-4</v>
      </c>
      <c r="P17" s="70"/>
      <c r="Q17" s="27"/>
      <c r="R17" s="71"/>
      <c r="S17" s="30"/>
    </row>
    <row r="18" spans="1:19" x14ac:dyDescent="0.3">
      <c r="A18" s="85"/>
      <c r="B18" s="46" t="s">
        <v>20</v>
      </c>
      <c r="C18" s="47" t="s">
        <v>35</v>
      </c>
      <c r="D18" s="48">
        <v>6.1111523047327003E-6</v>
      </c>
      <c r="E18" s="4">
        <v>3.1579041443210101</v>
      </c>
      <c r="F18" s="4">
        <v>2.9733035673475499</v>
      </c>
      <c r="G18" s="5">
        <v>30.784810550117399</v>
      </c>
      <c r="H18" s="4">
        <v>2.3562269597232199</v>
      </c>
      <c r="I18" s="4">
        <v>2.3599023348928498</v>
      </c>
      <c r="J18" s="61">
        <v>0.79246330819258204</v>
      </c>
      <c r="K18" s="6">
        <v>1.5729685842243601E-5</v>
      </c>
      <c r="L18" s="6">
        <v>1.0620874601385399</v>
      </c>
      <c r="M18" s="3">
        <v>1.9714859037906501E-5</v>
      </c>
      <c r="N18" s="3">
        <v>10.3537594320388</v>
      </c>
      <c r="O18" s="6">
        <v>1.5684398767804299E-4</v>
      </c>
      <c r="P18" s="69">
        <f>(J18/((J17+J19)/2)-1)*1000</f>
        <v>-7.232907221499385E-2</v>
      </c>
      <c r="Q18" s="59">
        <f>(L18/((L17+L19)/2)-1)*1000</f>
        <v>5.4790292565831678E-2</v>
      </c>
      <c r="R18" s="60">
        <f>(N18/((N17+N19)/2)-1)*1000</f>
        <v>-3.259252331022644E-3</v>
      </c>
      <c r="S18" s="34">
        <f>((P18/1000+1)*($U$1/1000+1)-1)*1000</f>
        <v>-0.42230375703966594</v>
      </c>
    </row>
    <row r="19" spans="1:19" x14ac:dyDescent="0.3">
      <c r="A19" s="85"/>
      <c r="B19" s="49" t="s">
        <v>18</v>
      </c>
      <c r="C19" s="50" t="s">
        <v>36</v>
      </c>
      <c r="D19" s="48">
        <v>-1.0134718270334799E-5</v>
      </c>
      <c r="E19" s="4">
        <v>3.10599107373781</v>
      </c>
      <c r="F19" s="4">
        <v>2.9245152924639299</v>
      </c>
      <c r="G19" s="5">
        <v>30.279468548820599</v>
      </c>
      <c r="H19" s="4">
        <v>2.3176848875821801</v>
      </c>
      <c r="I19" s="4">
        <v>2.3212549357659999</v>
      </c>
      <c r="J19" s="61">
        <v>0.792502926647906</v>
      </c>
      <c r="K19" s="6">
        <v>1.5388693822010301E-5</v>
      </c>
      <c r="L19" s="6">
        <v>1.0620539438580701</v>
      </c>
      <c r="M19" s="3">
        <v>1.7827020830531301E-5</v>
      </c>
      <c r="N19" s="3">
        <v>10.3536767751415</v>
      </c>
      <c r="O19" s="6">
        <v>1.4143046470504E-4</v>
      </c>
      <c r="P19" s="70"/>
      <c r="Q19" s="27"/>
      <c r="R19" s="71"/>
      <c r="S19" s="30"/>
    </row>
    <row r="20" spans="1:19" x14ac:dyDescent="0.3">
      <c r="A20" s="85"/>
      <c r="B20" s="46" t="s">
        <v>20</v>
      </c>
      <c r="C20" s="47" t="s">
        <v>37</v>
      </c>
      <c r="D20" s="48">
        <v>-2.13836791022662E-5</v>
      </c>
      <c r="E20" s="4">
        <v>3.0974222706840102</v>
      </c>
      <c r="F20" s="4">
        <v>2.9162664884381302</v>
      </c>
      <c r="G20" s="5">
        <v>30.193452554821899</v>
      </c>
      <c r="H20" s="4">
        <v>2.3108874155255901</v>
      </c>
      <c r="I20" s="4">
        <v>2.3143566461649598</v>
      </c>
      <c r="J20" s="61">
        <v>0.79241462534515705</v>
      </c>
      <c r="K20" s="6">
        <v>1.5812269682963299E-5</v>
      </c>
      <c r="L20" s="6">
        <v>1.0621199051452299</v>
      </c>
      <c r="M20" s="3">
        <v>1.8518330940542698E-5</v>
      </c>
      <c r="N20" s="3">
        <v>10.3534785308089</v>
      </c>
      <c r="O20" s="6">
        <v>1.6090368686189001E-4</v>
      </c>
      <c r="P20" s="69">
        <f>(J20/((J19+J21)/2)-1)*1000</f>
        <v>-6.802330101907117E-2</v>
      </c>
      <c r="Q20" s="59">
        <f>(L20/((L19+L21)/2)-1)*1000</f>
        <v>5.6597269416203133E-2</v>
      </c>
      <c r="R20" s="60">
        <f>(N20/((N19+N21)/2)-1)*1000</f>
        <v>3.2148464794712339E-3</v>
      </c>
      <c r="S20" s="34">
        <f>((P20/1000+1)*($U$1/1000+1)-1)*1000</f>
        <v>-0.41799949286369653</v>
      </c>
    </row>
    <row r="21" spans="1:19" x14ac:dyDescent="0.3">
      <c r="A21" s="85"/>
      <c r="B21" s="49" t="s">
        <v>18</v>
      </c>
      <c r="C21" s="50" t="s">
        <v>38</v>
      </c>
      <c r="D21" s="48">
        <v>1.16614293086216E-5</v>
      </c>
      <c r="E21" s="4">
        <v>3.1102837087889399</v>
      </c>
      <c r="F21" s="4">
        <v>2.9285241202361498</v>
      </c>
      <c r="G21" s="5">
        <v>30.319629224920501</v>
      </c>
      <c r="H21" s="4">
        <v>2.3206631249985099</v>
      </c>
      <c r="I21" s="4">
        <v>2.3241369933315901</v>
      </c>
      <c r="J21" s="61">
        <v>0.79243413669336404</v>
      </c>
      <c r="K21" s="6">
        <v>1.52338325428759E-5</v>
      </c>
      <c r="L21" s="6">
        <v>1.06206564706363</v>
      </c>
      <c r="M21" s="3">
        <v>1.7060500378116901E-5</v>
      </c>
      <c r="N21" s="3">
        <v>10.3532137170023</v>
      </c>
      <c r="O21" s="6">
        <v>1.4877152715307099E-4</v>
      </c>
      <c r="P21" s="70"/>
      <c r="Q21" s="27"/>
      <c r="R21" s="71"/>
      <c r="S21" s="30"/>
    </row>
    <row r="22" spans="1:19" x14ac:dyDescent="0.3">
      <c r="A22" s="85"/>
      <c r="B22" s="46" t="s">
        <v>20</v>
      </c>
      <c r="C22" s="47" t="s">
        <v>39</v>
      </c>
      <c r="D22" s="48">
        <v>7.6640608360293597E-6</v>
      </c>
      <c r="E22" s="4">
        <v>3.01781644967192</v>
      </c>
      <c r="F22" s="4">
        <v>2.8411659985368498</v>
      </c>
      <c r="G22" s="5">
        <v>29.414953714671</v>
      </c>
      <c r="H22" s="4">
        <v>2.2512347244367601</v>
      </c>
      <c r="I22" s="4">
        <v>2.2544830176011801</v>
      </c>
      <c r="J22" s="61">
        <v>0.79236474268123602</v>
      </c>
      <c r="K22" s="6">
        <v>1.6576306730258399E-5</v>
      </c>
      <c r="L22" s="6">
        <v>1.06217404334226</v>
      </c>
      <c r="M22" s="3">
        <v>1.7447714476706599E-5</v>
      </c>
      <c r="N22" s="3">
        <v>10.353129246542901</v>
      </c>
      <c r="O22" s="6">
        <v>1.5063635121636E-4</v>
      </c>
      <c r="P22" s="69">
        <f>(J22/((J21+J23)/2)-1)*1000</f>
        <v>-7.748814512820168E-2</v>
      </c>
      <c r="Q22" s="59">
        <f>(L22/((L21+L23)/2)-1)*1000</f>
        <v>5.5842332689515217E-2</v>
      </c>
      <c r="R22" s="60">
        <f>(N22/((N21+N23)/2)-1)*1000</f>
        <v>-1.9549742827917882E-2</v>
      </c>
      <c r="S22" s="34">
        <f>((P22/1000+1)*($U$1/1000+1)-1)*1000</f>
        <v>-0.42746102427737576</v>
      </c>
    </row>
    <row r="23" spans="1:19" x14ac:dyDescent="0.3">
      <c r="A23" s="85"/>
      <c r="B23" s="49" t="s">
        <v>18</v>
      </c>
      <c r="C23" s="50" t="s">
        <v>40</v>
      </c>
      <c r="D23" s="48">
        <v>-1.5012043447982599E-6</v>
      </c>
      <c r="E23" s="4">
        <v>3.12319282814599</v>
      </c>
      <c r="F23" s="4">
        <v>2.9404063900407</v>
      </c>
      <c r="G23" s="5">
        <v>30.443330756299499</v>
      </c>
      <c r="H23" s="4">
        <v>2.3300291055814002</v>
      </c>
      <c r="I23" s="4">
        <v>2.3334295034842798</v>
      </c>
      <c r="J23" s="61">
        <v>0.79241815593356602</v>
      </c>
      <c r="K23" s="6">
        <v>1.4049869360967699E-5</v>
      </c>
      <c r="L23" s="6">
        <v>1.06216381769241</v>
      </c>
      <c r="M23" s="3">
        <v>1.9447424259001999E-5</v>
      </c>
      <c r="N23" s="3">
        <v>10.353449586025899</v>
      </c>
      <c r="O23" s="6">
        <v>1.48356100860778E-4</v>
      </c>
      <c r="P23" s="70"/>
      <c r="Q23" s="27"/>
      <c r="R23" s="71"/>
      <c r="S23" s="30"/>
    </row>
    <row r="24" spans="1:19" x14ac:dyDescent="0.3">
      <c r="A24" s="85"/>
      <c r="B24" s="46" t="s">
        <v>20</v>
      </c>
      <c r="C24" s="47" t="s">
        <v>41</v>
      </c>
      <c r="D24" s="48">
        <v>-3.4885263845018401E-6</v>
      </c>
      <c r="E24" s="4">
        <v>2.9544725657394899</v>
      </c>
      <c r="F24" s="4">
        <v>2.7813454196912399</v>
      </c>
      <c r="G24" s="5">
        <v>28.793800590160401</v>
      </c>
      <c r="H24" s="4">
        <v>2.2036236788151999</v>
      </c>
      <c r="I24" s="4">
        <v>2.2067207501148198</v>
      </c>
      <c r="J24" s="61">
        <v>0.79228917856218495</v>
      </c>
      <c r="K24" s="6">
        <v>1.72892522517177E-5</v>
      </c>
      <c r="L24" s="6">
        <v>1.06224667696901</v>
      </c>
      <c r="M24" s="3">
        <v>1.9912791070511799E-5</v>
      </c>
      <c r="N24" s="3">
        <v>10.352477246781</v>
      </c>
      <c r="O24" s="6">
        <v>1.55243864238941E-4</v>
      </c>
      <c r="P24" s="69">
        <f>(J24/((J23+J25)/2)-1)*1000</f>
        <v>-7.2779679099244099E-2</v>
      </c>
      <c r="Q24" s="59">
        <f>(L24/((L23+L25)/2)-1)*1000</f>
        <v>6.809319002698544E-2</v>
      </c>
      <c r="R24" s="60">
        <f>(N24/((N23+N25)/2)-1)*1000</f>
        <v>-4.0317030301384449E-2</v>
      </c>
      <c r="S24" s="34">
        <f>((P24/1000+1)*($U$1/1000+1)-1)*1000</f>
        <v>-0.42275420621151749</v>
      </c>
    </row>
    <row r="25" spans="1:19" x14ac:dyDescent="0.3">
      <c r="A25" s="85"/>
      <c r="B25" s="49" t="s">
        <v>18</v>
      </c>
      <c r="C25" s="50" t="s">
        <v>42</v>
      </c>
      <c r="D25" s="48">
        <v>-1.77461443951972E-6</v>
      </c>
      <c r="E25" s="4">
        <v>3.03720141590669</v>
      </c>
      <c r="F25" s="4">
        <v>2.8593904598862401</v>
      </c>
      <c r="G25" s="5">
        <v>29.601364268831102</v>
      </c>
      <c r="H25" s="4">
        <v>2.2654213988246399</v>
      </c>
      <c r="I25" s="4">
        <v>2.2686654960750401</v>
      </c>
      <c r="J25" s="61">
        <v>0.79227553468907796</v>
      </c>
      <c r="K25" s="6">
        <v>1.41965077620987E-5</v>
      </c>
      <c r="L25" s="6">
        <v>1.06218488256588</v>
      </c>
      <c r="M25" s="3">
        <v>1.8415978312906399E-5</v>
      </c>
      <c r="N25" s="3">
        <v>10.3523397034703</v>
      </c>
      <c r="O25" s="6">
        <v>1.4583883518093699E-4</v>
      </c>
      <c r="P25" s="70"/>
      <c r="Q25" s="27"/>
      <c r="R25" s="71"/>
      <c r="S25" s="30"/>
    </row>
    <row r="26" spans="1:19" x14ac:dyDescent="0.3">
      <c r="A26" s="85"/>
      <c r="B26" s="46" t="s">
        <v>20</v>
      </c>
      <c r="C26" s="47" t="s">
        <v>43</v>
      </c>
      <c r="D26" s="48">
        <v>5.2851306964719498E-6</v>
      </c>
      <c r="E26" s="4">
        <v>3.0065493801695999</v>
      </c>
      <c r="F26" s="4">
        <v>2.8303994537545698</v>
      </c>
      <c r="G26" s="5">
        <v>29.3007430398869</v>
      </c>
      <c r="H26" s="4">
        <v>2.24234788032234</v>
      </c>
      <c r="I26" s="4">
        <v>2.24540029151947</v>
      </c>
      <c r="J26" s="61">
        <v>0.79223722662479001</v>
      </c>
      <c r="K26" s="6">
        <v>1.3133079714152499E-5</v>
      </c>
      <c r="L26" s="6">
        <v>1.06223558132269</v>
      </c>
      <c r="M26" s="3">
        <v>1.7872853516138799E-5</v>
      </c>
      <c r="N26" s="3">
        <v>10.352157221054901</v>
      </c>
      <c r="O26" s="6">
        <v>1.3339610487121499E-4</v>
      </c>
      <c r="P26" s="69">
        <f>(J26/((J25+J27)/2)-1)*1000</f>
        <v>-3.6890491995511532E-2</v>
      </c>
      <c r="Q26" s="59">
        <f>(L26/((L25+L27)/2)-1)*1000</f>
        <v>4.4871521858391716E-2</v>
      </c>
      <c r="R26" s="60">
        <f>(N26/((N25+N27)/2)-1)*1000</f>
        <v>-9.7482191577791255E-3</v>
      </c>
      <c r="S26" s="34">
        <f>((P26/1000+1)*($U$1/1000+1)-1)*1000</f>
        <v>-0.38687758032329711</v>
      </c>
    </row>
    <row r="27" spans="1:19" x14ac:dyDescent="0.3">
      <c r="A27" s="85"/>
      <c r="B27" s="49" t="s">
        <v>18</v>
      </c>
      <c r="C27" s="50" t="s">
        <v>44</v>
      </c>
      <c r="D27" s="48">
        <v>-6.59739695969814E-6</v>
      </c>
      <c r="E27" s="4">
        <v>3.0401617010494402</v>
      </c>
      <c r="F27" s="4">
        <v>2.8621613231626601</v>
      </c>
      <c r="G27" s="5">
        <v>29.629603653025701</v>
      </c>
      <c r="H27" s="4">
        <v>2.2675678025043502</v>
      </c>
      <c r="I27" s="4">
        <v>2.2705574738081902</v>
      </c>
      <c r="J27" s="61">
        <v>0.79225737275904096</v>
      </c>
      <c r="K27" s="6">
        <v>1.5665667261073601E-5</v>
      </c>
      <c r="L27" s="6">
        <v>1.0621909561026199</v>
      </c>
      <c r="M27" s="3">
        <v>2.0861144759794699E-5</v>
      </c>
      <c r="N27" s="3">
        <v>10.352176570801699</v>
      </c>
      <c r="O27" s="6">
        <v>1.3825709705422401E-4</v>
      </c>
      <c r="P27" s="70"/>
      <c r="Q27" s="27"/>
      <c r="R27" s="71"/>
      <c r="S27" s="30"/>
    </row>
    <row r="28" spans="1:19" x14ac:dyDescent="0.3">
      <c r="A28" s="85"/>
      <c r="B28" s="46" t="s">
        <v>20</v>
      </c>
      <c r="C28" s="47" t="s">
        <v>45</v>
      </c>
      <c r="D28" s="48">
        <v>-1.8920667958265402E-5</v>
      </c>
      <c r="E28" s="4">
        <v>3.1030203460075301</v>
      </c>
      <c r="F28" s="4">
        <v>2.9212397734793401</v>
      </c>
      <c r="G28" s="5">
        <v>30.240090740591501</v>
      </c>
      <c r="H28" s="4">
        <v>2.3142783184181801</v>
      </c>
      <c r="I28" s="4">
        <v>2.31718575245712</v>
      </c>
      <c r="J28" s="61">
        <v>0.79222494082933903</v>
      </c>
      <c r="K28" s="6">
        <v>1.45631703460284E-5</v>
      </c>
      <c r="L28" s="6">
        <v>1.0622271224384101</v>
      </c>
      <c r="M28" s="3">
        <v>1.8157211022171599E-5</v>
      </c>
      <c r="N28" s="3">
        <v>10.3518031547106</v>
      </c>
      <c r="O28" s="6">
        <v>1.3930918641168099E-4</v>
      </c>
      <c r="P28" s="69">
        <f>(J28/((J27+J29)/2)-1)*1000</f>
        <v>3.2317685145777375E-3</v>
      </c>
      <c r="Q28" s="59">
        <f>(L28/((L27+L29)/2)-1)*1000</f>
        <v>1.3321763119300556E-3</v>
      </c>
      <c r="R28" s="60">
        <f>(N28/((N27+N29)/2)-1)*1000</f>
        <v>-1.1501108581168928E-2</v>
      </c>
      <c r="S28" s="34">
        <f>((P28/1000+1)*($U$1/1000+1)-1)*1000</f>
        <v>-0.34676936260435998</v>
      </c>
    </row>
    <row r="29" spans="1:19" x14ac:dyDescent="0.3">
      <c r="A29" s="85"/>
      <c r="B29" s="49" t="s">
        <v>46</v>
      </c>
      <c r="C29" s="50" t="s">
        <v>47</v>
      </c>
      <c r="D29" s="48">
        <v>4.1701682695916901E-6</v>
      </c>
      <c r="E29" s="4">
        <v>2.9968734181047898</v>
      </c>
      <c r="F29" s="4">
        <v>2.8212234288673899</v>
      </c>
      <c r="G29" s="5">
        <v>29.2043578210337</v>
      </c>
      <c r="H29" s="4">
        <v>2.23493655123848</v>
      </c>
      <c r="I29" s="4">
        <v>2.2378852412791601</v>
      </c>
      <c r="J29" s="61">
        <v>0.79218738834094504</v>
      </c>
      <c r="K29" s="6">
        <v>1.5369537454782002E-5</v>
      </c>
      <c r="L29" s="6">
        <v>1.0622604586303499</v>
      </c>
      <c r="M29" s="3">
        <v>1.96779944243099E-5</v>
      </c>
      <c r="N29" s="3">
        <v>10.351667855782299</v>
      </c>
      <c r="O29" s="6">
        <v>1.54108100913315E-4</v>
      </c>
      <c r="P29" s="70"/>
      <c r="Q29" s="27"/>
      <c r="R29" s="71"/>
      <c r="S29" s="30"/>
    </row>
    <row r="30" spans="1:19" x14ac:dyDescent="0.3">
      <c r="A30" s="85"/>
      <c r="B30" s="46" t="s">
        <v>20</v>
      </c>
      <c r="C30" s="47" t="s">
        <v>48</v>
      </c>
      <c r="D30" s="48">
        <v>6.1400760906865204E-6</v>
      </c>
      <c r="E30" s="4">
        <v>3.0235281141754502</v>
      </c>
      <c r="F30" s="4">
        <v>2.8463675601440102</v>
      </c>
      <c r="G30" s="5">
        <v>29.463924768487999</v>
      </c>
      <c r="H30" s="4">
        <v>2.2547119469299899</v>
      </c>
      <c r="I30" s="4">
        <v>2.2575201720406399</v>
      </c>
      <c r="J30" s="61">
        <v>0.79213785909418899</v>
      </c>
      <c r="K30" s="6">
        <v>1.4107851530795201E-5</v>
      </c>
      <c r="L30" s="6">
        <v>1.06224013374147</v>
      </c>
      <c r="M30" s="3">
        <v>1.8162683618307399E-5</v>
      </c>
      <c r="N30" s="3">
        <v>10.3514235869379</v>
      </c>
      <c r="O30" s="6">
        <v>1.5272692211668799E-4</v>
      </c>
      <c r="P30" s="69">
        <f>(J30/((J29+J31)/2)-1)*1000</f>
        <v>-4.0895963997034102E-2</v>
      </c>
      <c r="Q30" s="59">
        <f>(L30/((L29+L31)/2)-1)*1000</f>
        <v>-2.1528002668746993E-2</v>
      </c>
      <c r="R30" s="60">
        <f>(N30/((N29+N31)/2)-1)*1000</f>
        <v>-1.6020713004771814E-2</v>
      </c>
      <c r="S30" s="34">
        <f>((P30/1000+1)*($U$1/1000+1)-1)*1000</f>
        <v>-0.39088165040956913</v>
      </c>
    </row>
    <row r="31" spans="1:19" x14ac:dyDescent="0.3">
      <c r="A31" s="85"/>
      <c r="B31" s="49" t="s">
        <v>46</v>
      </c>
      <c r="C31" s="50" t="s">
        <v>49</v>
      </c>
      <c r="D31" s="48">
        <v>7.5522822018400803E-6</v>
      </c>
      <c r="E31" s="4">
        <v>2.8178698221410099</v>
      </c>
      <c r="F31" s="4">
        <v>2.6526989493545599</v>
      </c>
      <c r="G31" s="5">
        <v>27.459424710519901</v>
      </c>
      <c r="H31" s="4">
        <v>2.1013405251631001</v>
      </c>
      <c r="I31" s="4">
        <v>2.1042019223916899</v>
      </c>
      <c r="J31" s="61">
        <v>0.792153122979943</v>
      </c>
      <c r="K31" s="6">
        <v>1.600313218975E-5</v>
      </c>
      <c r="L31" s="6">
        <v>1.0622655456540799</v>
      </c>
      <c r="M31" s="3">
        <v>1.9618160782992901E-5</v>
      </c>
      <c r="N31" s="3">
        <v>10.351510997780199</v>
      </c>
      <c r="O31" s="6">
        <v>1.42592014891805E-4</v>
      </c>
      <c r="P31" s="70"/>
      <c r="Q31" s="27"/>
      <c r="R31" s="71"/>
      <c r="S31" s="30"/>
    </row>
    <row r="32" spans="1:19" x14ac:dyDescent="0.3">
      <c r="A32" s="85"/>
      <c r="B32" s="46" t="s">
        <v>20</v>
      </c>
      <c r="C32" s="47" t="s">
        <v>50</v>
      </c>
      <c r="D32" s="48">
        <v>1.55836206205248E-5</v>
      </c>
      <c r="E32" s="4">
        <v>2.9686778411891299</v>
      </c>
      <c r="F32" s="4">
        <v>2.7944426073920998</v>
      </c>
      <c r="G32" s="5">
        <v>28.926812017163499</v>
      </c>
      <c r="H32" s="4">
        <v>2.2135705288526699</v>
      </c>
      <c r="I32" s="4">
        <v>2.2162929376356701</v>
      </c>
      <c r="J32" s="61">
        <v>0.79213494542495999</v>
      </c>
      <c r="K32" s="6">
        <v>1.6016458519784099E-5</v>
      </c>
      <c r="L32" s="6">
        <v>1.0623498879013999</v>
      </c>
      <c r="M32" s="3">
        <v>1.65178399206603E-5</v>
      </c>
      <c r="N32" s="3">
        <v>10.351562604221</v>
      </c>
      <c r="O32" s="6">
        <v>1.5557716977829199E-4</v>
      </c>
      <c r="P32" s="69">
        <f>(J32/((J31+J33)/2)-1)*1000</f>
        <v>9.7347390599633599E-3</v>
      </c>
      <c r="Q32" s="59">
        <f>(L32/((L31+L33)/2)-1)*1000</f>
        <v>7.1605082967440836E-2</v>
      </c>
      <c r="R32" s="60">
        <f>(N32/((N31+N33)/2)-1)*1000</f>
        <v>1.2889048398578851E-2</v>
      </c>
      <c r="S32" s="34">
        <f>((P32/1000+1)*($U$1/1000+1)-1)*1000</f>
        <v>-0.34026866809866441</v>
      </c>
    </row>
    <row r="33" spans="1:21" x14ac:dyDescent="0.3">
      <c r="A33" s="85"/>
      <c r="B33" s="49" t="s">
        <v>46</v>
      </c>
      <c r="C33" s="50" t="s">
        <v>51</v>
      </c>
      <c r="D33" s="48">
        <v>1.7838594774637799E-5</v>
      </c>
      <c r="E33" s="4">
        <v>2.7702783571615299</v>
      </c>
      <c r="F33" s="4">
        <v>2.6078523002355198</v>
      </c>
      <c r="G33" s="5">
        <v>26.9947633939199</v>
      </c>
      <c r="H33" s="4">
        <v>2.0656818226056699</v>
      </c>
      <c r="I33" s="4">
        <v>2.0684766979662901</v>
      </c>
      <c r="J33" s="61">
        <v>0.792101345566121</v>
      </c>
      <c r="K33" s="6">
        <v>1.60356167373918E-5</v>
      </c>
      <c r="L33" s="6">
        <v>1.0622821017381601</v>
      </c>
      <c r="M33" s="3">
        <v>2.1043692999451499E-5</v>
      </c>
      <c r="N33" s="3">
        <v>10.351347370518299</v>
      </c>
      <c r="O33" s="6">
        <v>1.5797780877086699E-4</v>
      </c>
      <c r="P33" s="70"/>
      <c r="Q33" s="27"/>
      <c r="R33" s="71"/>
      <c r="S33" s="30"/>
    </row>
    <row r="34" spans="1:21" x14ac:dyDescent="0.3">
      <c r="A34" s="85"/>
      <c r="B34" s="46" t="s">
        <v>20</v>
      </c>
      <c r="C34" s="47" t="s">
        <v>52</v>
      </c>
      <c r="D34" s="48">
        <v>-1.22734281877108E-5</v>
      </c>
      <c r="E34" s="4">
        <v>2.96436569176899</v>
      </c>
      <c r="F34" s="4">
        <v>2.7905304249243899</v>
      </c>
      <c r="G34" s="5">
        <v>28.88540817702</v>
      </c>
      <c r="H34" s="4">
        <v>2.2104305399250199</v>
      </c>
      <c r="I34" s="4">
        <v>2.2130251853877398</v>
      </c>
      <c r="J34" s="61">
        <v>0.79212068668368996</v>
      </c>
      <c r="K34" s="6">
        <v>1.4631287789023401E-5</v>
      </c>
      <c r="L34" s="6">
        <v>1.0622935080607001</v>
      </c>
      <c r="M34" s="3">
        <v>2.12260091817025E-5</v>
      </c>
      <c r="N34" s="3">
        <v>10.3512385579601</v>
      </c>
      <c r="O34" s="6">
        <v>1.56534030982786E-4</v>
      </c>
      <c r="P34" s="69">
        <f>(J34/((J33+J35)/2)-1)*1000</f>
        <v>6.2105120683941806E-3</v>
      </c>
      <c r="Q34" s="59">
        <f>(L34/((L33+L35)/2)-1)*1000</f>
        <v>-1.2171772065805442E-2</v>
      </c>
      <c r="R34" s="60">
        <f>(N34/((N33+N35)/2)-1)*1000</f>
        <v>-1.2384761283956713E-2</v>
      </c>
      <c r="S34" s="34">
        <f>((P34/1000+1)*($U$1/1000+1)-1)*1000</f>
        <v>-0.34379166161080388</v>
      </c>
    </row>
    <row r="35" spans="1:21" x14ac:dyDescent="0.3">
      <c r="A35" s="85"/>
      <c r="B35" s="49" t="s">
        <v>46</v>
      </c>
      <c r="C35" s="50" t="s">
        <v>53</v>
      </c>
      <c r="D35" s="48">
        <v>2.0831953151817101E-5</v>
      </c>
      <c r="E35" s="4">
        <v>2.8131300417874798</v>
      </c>
      <c r="F35" s="4">
        <v>2.64807401886444</v>
      </c>
      <c r="G35" s="5">
        <v>27.411212618115901</v>
      </c>
      <c r="H35" s="4">
        <v>2.0976164080573199</v>
      </c>
      <c r="I35" s="4">
        <v>2.1003966474360198</v>
      </c>
      <c r="J35" s="61">
        <v>0.792130188912195</v>
      </c>
      <c r="K35" s="6">
        <v>1.4625729923053699E-5</v>
      </c>
      <c r="L35" s="6">
        <v>1.0623307746869</v>
      </c>
      <c r="M35" s="3">
        <v>1.7806219636777199E-5</v>
      </c>
      <c r="N35" s="3">
        <v>10.3513861438144</v>
      </c>
      <c r="O35" s="6">
        <v>1.4032719090531701E-4</v>
      </c>
      <c r="P35" s="70"/>
      <c r="Q35" s="27"/>
      <c r="R35" s="71"/>
      <c r="S35" s="30"/>
    </row>
    <row r="36" spans="1:21" x14ac:dyDescent="0.3">
      <c r="A36" s="85"/>
      <c r="B36" s="46" t="s">
        <v>20</v>
      </c>
      <c r="C36" s="47" t="s">
        <v>54</v>
      </c>
      <c r="D36" s="48">
        <v>7.5415964893376801E-6</v>
      </c>
      <c r="E36" s="4">
        <v>2.9495267839864598</v>
      </c>
      <c r="F36" s="4">
        <v>2.7763550472003899</v>
      </c>
      <c r="G36" s="5">
        <v>28.736870042398799</v>
      </c>
      <c r="H36" s="4">
        <v>2.1989046555712801</v>
      </c>
      <c r="I36" s="4">
        <v>2.2014767802421802</v>
      </c>
      <c r="J36" s="61">
        <v>0.79201222098327195</v>
      </c>
      <c r="K36" s="6">
        <v>1.45298143764525E-5</v>
      </c>
      <c r="L36" s="6">
        <v>1.06237366312114</v>
      </c>
      <c r="M36" s="3">
        <v>2.08415738607478E-5</v>
      </c>
      <c r="N36" s="3">
        <v>10.3505837945719</v>
      </c>
      <c r="O36" s="6">
        <v>1.52020985055376E-4</v>
      </c>
      <c r="P36" s="69">
        <f>(J36/((J35+J37)/2)-1)*1000</f>
        <v>-8.6129613031560304E-2</v>
      </c>
      <c r="Q36" s="59">
        <f>(L36/((L35+L37)/2)-1)*1000</f>
        <v>2.0567897232481869E-2</v>
      </c>
      <c r="R36" s="60">
        <f>(N36/((N35+N37)/2)-1)*1000</f>
        <v>-3.9615258681235943E-2</v>
      </c>
      <c r="S36" s="34">
        <f>((P36/1000+1)*($U$1/1000+1)-1)*1000</f>
        <v>-0.43609946766698382</v>
      </c>
    </row>
    <row r="37" spans="1:21" x14ac:dyDescent="0.3">
      <c r="A37" s="85"/>
      <c r="B37" s="49" t="s">
        <v>46</v>
      </c>
      <c r="C37" s="50" t="s">
        <v>55</v>
      </c>
      <c r="D37" s="48">
        <v>-1.00155094823884E-5</v>
      </c>
      <c r="E37" s="4">
        <v>2.7724140266217399</v>
      </c>
      <c r="F37" s="4">
        <v>2.60964249543354</v>
      </c>
      <c r="G37" s="5">
        <v>27.0113616750962</v>
      </c>
      <c r="H37" s="4">
        <v>2.0669144921860698</v>
      </c>
      <c r="I37" s="4">
        <v>2.0695382461243099</v>
      </c>
      <c r="J37" s="61">
        <v>0.79203069621836497</v>
      </c>
      <c r="K37" s="6">
        <v>1.50063636381717E-5</v>
      </c>
      <c r="L37" s="6">
        <v>1.06237285086956</v>
      </c>
      <c r="M37" s="3">
        <v>2.0264984246344801E-5</v>
      </c>
      <c r="N37" s="3">
        <v>10.350601559927499</v>
      </c>
      <c r="O37" s="6">
        <v>1.34477952697267E-4</v>
      </c>
      <c r="P37" s="70"/>
      <c r="Q37" s="27"/>
      <c r="R37" s="71"/>
      <c r="S37" s="30"/>
    </row>
    <row r="38" spans="1:21" x14ac:dyDescent="0.3">
      <c r="A38" s="85"/>
      <c r="B38" s="46" t="s">
        <v>20</v>
      </c>
      <c r="C38" s="47" t="s">
        <v>56</v>
      </c>
      <c r="D38" s="48">
        <v>-1.8098013092980701E-6</v>
      </c>
      <c r="E38" s="4">
        <v>2.9933791263441001</v>
      </c>
      <c r="F38" s="4">
        <v>2.8175224215335599</v>
      </c>
      <c r="G38" s="5">
        <v>29.1634029884417</v>
      </c>
      <c r="H38" s="4">
        <v>2.23143404319329</v>
      </c>
      <c r="I38" s="4">
        <v>2.2339449458447</v>
      </c>
      <c r="J38" s="61">
        <v>0.79198471522027902</v>
      </c>
      <c r="K38" s="6">
        <v>1.6252385511950701E-5</v>
      </c>
      <c r="L38" s="6">
        <v>1.06241528767958</v>
      </c>
      <c r="M38" s="3">
        <v>1.9448752386607699E-5</v>
      </c>
      <c r="N38" s="3">
        <v>10.350732508458799</v>
      </c>
      <c r="O38" s="6">
        <v>1.51977943498217E-4</v>
      </c>
      <c r="P38" s="69">
        <f>(J38/((J37+J39)/2)-1)*1000</f>
        <v>-3.3754098799465559E-2</v>
      </c>
      <c r="Q38" s="59">
        <f>(L38/((L37+L39)/2)-1)*1000</f>
        <v>1.7635124371917499E-2</v>
      </c>
      <c r="R38" s="60">
        <f>(N38/((N37+N39)/2)-1)*1000</f>
        <v>1.2943770244522312E-2</v>
      </c>
      <c r="S38" s="34">
        <f>((P38/1000+1)*($U$1/1000+1)-1)*1000</f>
        <v>-0.38374228486481865</v>
      </c>
    </row>
    <row r="39" spans="1:21" x14ac:dyDescent="0.3">
      <c r="A39" s="85"/>
      <c r="B39" s="49" t="s">
        <v>46</v>
      </c>
      <c r="C39" s="50" t="s">
        <v>57</v>
      </c>
      <c r="D39" s="48">
        <v>3.7958911430694399E-6</v>
      </c>
      <c r="E39" s="4">
        <v>2.74438093098414</v>
      </c>
      <c r="F39" s="4">
        <v>2.5831411295157598</v>
      </c>
      <c r="G39" s="5">
        <v>26.737029643118898</v>
      </c>
      <c r="H39" s="4">
        <v>2.0458243135756899</v>
      </c>
      <c r="I39" s="4">
        <v>2.0482007183397699</v>
      </c>
      <c r="J39" s="61">
        <v>0.79199220148758298</v>
      </c>
      <c r="K39" s="6">
        <v>1.50327250461768E-5</v>
      </c>
      <c r="L39" s="6">
        <v>1.06242025349894</v>
      </c>
      <c r="M39" s="3">
        <v>1.9366376714887899E-5</v>
      </c>
      <c r="N39" s="3">
        <v>10.3505955054515</v>
      </c>
      <c r="O39" s="6">
        <v>1.34908595193361E-4</v>
      </c>
      <c r="P39" s="70"/>
      <c r="Q39" s="27"/>
      <c r="R39" s="71"/>
      <c r="S39" s="30"/>
    </row>
    <row r="40" spans="1:21" x14ac:dyDescent="0.3">
      <c r="A40" s="85"/>
      <c r="B40" s="46" t="s">
        <v>20</v>
      </c>
      <c r="C40" s="47" t="s">
        <v>58</v>
      </c>
      <c r="D40" s="48">
        <v>1.7025052931695699E-5</v>
      </c>
      <c r="E40" s="4">
        <v>2.9376061226771299</v>
      </c>
      <c r="F40" s="4">
        <v>2.7650959737207601</v>
      </c>
      <c r="G40" s="5">
        <v>28.619876495052399</v>
      </c>
      <c r="H40" s="4">
        <v>2.1898143359064099</v>
      </c>
      <c r="I40" s="4">
        <v>2.1921952706706902</v>
      </c>
      <c r="J40" s="61">
        <v>0.79194961500383398</v>
      </c>
      <c r="K40" s="6">
        <v>1.40820176551651E-5</v>
      </c>
      <c r="L40" s="6">
        <v>1.06238742338575</v>
      </c>
      <c r="M40" s="3">
        <v>1.9183549013028201E-5</v>
      </c>
      <c r="N40" s="3">
        <v>10.3504126818163</v>
      </c>
      <c r="O40" s="6">
        <v>1.3911119712352299E-4</v>
      </c>
      <c r="P40" s="69">
        <f>(J40/((J39+J41)/2)-1)*1000</f>
        <v>-2.1670929785999604E-2</v>
      </c>
      <c r="Q40" s="59">
        <f>(L40/((L39+L41)/2)-1)*1000</f>
        <v>-4.2869239100795653E-2</v>
      </c>
      <c r="R40" s="60">
        <f>(N40/((N39+N41)/2)-1)*1000</f>
        <v>-6.5985296658910286E-3</v>
      </c>
      <c r="S40" s="34">
        <f>((P40/1000+1)*($U$1/1000+1)-1)*1000</f>
        <v>-0.37166334496052666</v>
      </c>
    </row>
    <row r="41" spans="1:21" x14ac:dyDescent="0.3">
      <c r="A41" s="85"/>
      <c r="B41" s="49" t="s">
        <v>46</v>
      </c>
      <c r="C41" s="50" t="s">
        <v>59</v>
      </c>
      <c r="D41" s="48">
        <v>5.1305723347014901E-6</v>
      </c>
      <c r="E41" s="4">
        <v>2.7549665435198198</v>
      </c>
      <c r="F41" s="4">
        <v>2.5930426606224901</v>
      </c>
      <c r="G41" s="5">
        <v>26.838927264336</v>
      </c>
      <c r="H41" s="4">
        <v>2.0535352310215802</v>
      </c>
      <c r="I41" s="4">
        <v>2.0560807012482298</v>
      </c>
      <c r="J41" s="61">
        <v>0.79194135383294795</v>
      </c>
      <c r="K41" s="6">
        <v>1.54510428207346E-5</v>
      </c>
      <c r="L41" s="6">
        <v>1.06244568465852</v>
      </c>
      <c r="M41" s="3">
        <v>1.6348346401627299E-5</v>
      </c>
      <c r="N41" s="3">
        <v>10.350366454092701</v>
      </c>
      <c r="O41" s="6">
        <v>1.29522232864855E-4</v>
      </c>
      <c r="P41" s="70"/>
      <c r="Q41" s="27"/>
      <c r="R41" s="71"/>
      <c r="S41" s="30"/>
    </row>
    <row r="42" spans="1:21" x14ac:dyDescent="0.3">
      <c r="A42" s="85"/>
      <c r="B42" s="46" t="s">
        <v>20</v>
      </c>
      <c r="C42" s="47" t="s">
        <v>60</v>
      </c>
      <c r="D42" s="48">
        <v>-1.1386323349876701E-5</v>
      </c>
      <c r="E42" s="4">
        <v>2.9191034033231</v>
      </c>
      <c r="F42" s="4">
        <v>2.74751264417573</v>
      </c>
      <c r="G42" s="5">
        <v>28.437556319929001</v>
      </c>
      <c r="H42" s="4">
        <v>2.1758541533626601</v>
      </c>
      <c r="I42" s="4">
        <v>2.1780997488666598</v>
      </c>
      <c r="J42" s="61">
        <v>0.79193581614727304</v>
      </c>
      <c r="K42" s="6">
        <v>1.34777736432278E-5</v>
      </c>
      <c r="L42" s="6">
        <v>1.06245131564268</v>
      </c>
      <c r="M42" s="3">
        <v>2.2360333936931E-5</v>
      </c>
      <c r="N42" s="3">
        <v>10.3502977556892</v>
      </c>
      <c r="O42" s="6">
        <v>1.5240003604023101E-4</v>
      </c>
      <c r="P42" s="69">
        <f>(J42/((J41+J43)/2)-1)*1000</f>
        <v>2.8400932739813811E-2</v>
      </c>
      <c r="Q42" s="59">
        <f>(L42/((L41+L43)/2)-1)*1000</f>
        <v>3.9907545299477931E-3</v>
      </c>
      <c r="R42" s="60">
        <f>(N42/((N41+N43)/2)-1)*1000</f>
        <v>2.4386292847733415E-2</v>
      </c>
      <c r="S42" s="34">
        <f>((P42/1000+1)*($U$1/1000+1)-1)*1000</f>
        <v>-0.32160900758659849</v>
      </c>
    </row>
    <row r="43" spans="1:21" x14ac:dyDescent="0.3">
      <c r="A43" s="86"/>
      <c r="B43" s="51" t="s">
        <v>46</v>
      </c>
      <c r="C43" s="52" t="s">
        <v>61</v>
      </c>
      <c r="D43" s="53">
        <v>-1.172157474966E-5</v>
      </c>
      <c r="E43" s="54">
        <v>2.7566940263733102</v>
      </c>
      <c r="F43" s="54">
        <v>2.5946610526252298</v>
      </c>
      <c r="G43" s="55">
        <v>26.8540170016805</v>
      </c>
      <c r="H43" s="54">
        <v>2.0546722740993801</v>
      </c>
      <c r="I43" s="54">
        <v>2.05702173453298</v>
      </c>
      <c r="J43" s="62">
        <v>0.79188529630743598</v>
      </c>
      <c r="K43" s="63">
        <v>1.42500186388138E-5</v>
      </c>
      <c r="L43" s="63">
        <v>1.06244846669588</v>
      </c>
      <c r="M43" s="64">
        <v>1.79471538577725E-5</v>
      </c>
      <c r="N43" s="64">
        <v>10.3497242588116</v>
      </c>
      <c r="O43" s="63">
        <v>1.3388227667536699E-4</v>
      </c>
      <c r="P43" s="72"/>
      <c r="Q43" s="73"/>
      <c r="R43" s="74"/>
      <c r="S43" s="75"/>
    </row>
    <row r="44" spans="1:21" x14ac:dyDescent="0.3">
      <c r="S44" s="78"/>
    </row>
    <row r="46" spans="1:21" ht="15" customHeight="1" x14ac:dyDescent="0.3">
      <c r="A46" s="82" t="s">
        <v>0</v>
      </c>
      <c r="B46" s="87" t="s">
        <v>1</v>
      </c>
      <c r="C46" s="89" t="s">
        <v>2</v>
      </c>
      <c r="D46" s="91" t="s">
        <v>3</v>
      </c>
      <c r="E46" s="93" t="s">
        <v>4</v>
      </c>
      <c r="F46" s="93" t="s">
        <v>5</v>
      </c>
      <c r="G46" s="93" t="s">
        <v>6</v>
      </c>
      <c r="H46" s="93" t="s">
        <v>7</v>
      </c>
      <c r="I46" s="93" t="s">
        <v>8</v>
      </c>
      <c r="J46" s="93" t="s">
        <v>9</v>
      </c>
      <c r="K46" s="91" t="s">
        <v>10</v>
      </c>
      <c r="L46" s="91" t="s">
        <v>11</v>
      </c>
      <c r="M46" s="91" t="s">
        <v>10</v>
      </c>
      <c r="N46" s="91" t="s">
        <v>12</v>
      </c>
      <c r="O46" s="91" t="s">
        <v>10</v>
      </c>
      <c r="P46" s="97" t="s">
        <v>13</v>
      </c>
      <c r="Q46" s="99" t="s">
        <v>14</v>
      </c>
      <c r="R46" s="101" t="s">
        <v>15</v>
      </c>
      <c r="S46" s="26" t="s">
        <v>16</v>
      </c>
      <c r="U46" s="27">
        <v>-0.35</v>
      </c>
    </row>
    <row r="47" spans="1:21" ht="16.5" x14ac:dyDescent="0.3">
      <c r="A47" s="83"/>
      <c r="B47" s="88"/>
      <c r="C47" s="90"/>
      <c r="D47" s="92"/>
      <c r="E47" s="94"/>
      <c r="F47" s="94"/>
      <c r="G47" s="94"/>
      <c r="H47" s="94"/>
      <c r="I47" s="94"/>
      <c r="J47" s="94"/>
      <c r="K47" s="92"/>
      <c r="L47" s="92"/>
      <c r="M47" s="92"/>
      <c r="N47" s="92"/>
      <c r="O47" s="92"/>
      <c r="P47" s="98"/>
      <c r="Q47" s="100"/>
      <c r="R47" s="102"/>
      <c r="S47" s="14" t="s">
        <v>17</v>
      </c>
    </row>
    <row r="48" spans="1:21" x14ac:dyDescent="0.3">
      <c r="A48" s="84">
        <v>44615</v>
      </c>
      <c r="B48" s="41" t="s">
        <v>18</v>
      </c>
      <c r="C48" s="42" t="s">
        <v>19</v>
      </c>
      <c r="D48" s="43">
        <v>4.1125707517263897E-6</v>
      </c>
      <c r="E48" s="44">
        <v>3.5540699261683901</v>
      </c>
      <c r="F48" s="44">
        <v>3.3455392386442</v>
      </c>
      <c r="G48" s="45">
        <v>34.631759515493897</v>
      </c>
      <c r="H48" s="44">
        <v>2.6500842522918702</v>
      </c>
      <c r="I48" s="44">
        <v>2.65342230005546</v>
      </c>
      <c r="J48" s="56">
        <v>0.79212442423850604</v>
      </c>
      <c r="K48" s="57">
        <v>1.5138207920549499E-5</v>
      </c>
      <c r="L48" s="57">
        <v>1.0623307676793801</v>
      </c>
      <c r="M48" s="58">
        <v>1.7702698201976101E-5</v>
      </c>
      <c r="N48" s="58">
        <v>10.351615844777999</v>
      </c>
      <c r="O48" s="57">
        <v>1.5016006621931899E-4</v>
      </c>
      <c r="P48" s="65"/>
      <c r="Q48" s="66"/>
      <c r="R48" s="67"/>
      <c r="S48" s="68"/>
    </row>
    <row r="49" spans="1:19" x14ac:dyDescent="0.3">
      <c r="A49" s="85"/>
      <c r="B49" s="46" t="s">
        <v>62</v>
      </c>
      <c r="C49" s="47" t="s">
        <v>21</v>
      </c>
      <c r="D49" s="48">
        <v>1.92766527096838E-5</v>
      </c>
      <c r="E49" s="4">
        <v>3.6566940381183599</v>
      </c>
      <c r="F49" s="4">
        <v>3.44223060553009</v>
      </c>
      <c r="G49" s="5">
        <v>35.634152734554803</v>
      </c>
      <c r="H49" s="4">
        <v>2.72690208503762</v>
      </c>
      <c r="I49" s="4">
        <v>2.73024742119487</v>
      </c>
      <c r="J49" s="61">
        <v>0.79218863032943199</v>
      </c>
      <c r="K49" s="6">
        <v>1.52417924013623E-5</v>
      </c>
      <c r="L49" s="6">
        <v>1.06230378429926</v>
      </c>
      <c r="M49" s="3">
        <v>1.7016287533479801E-5</v>
      </c>
      <c r="N49" s="3">
        <v>10.3520227342593</v>
      </c>
      <c r="O49" s="6">
        <v>1.4642063908796299E-4</v>
      </c>
      <c r="P49" s="69">
        <f>(J49/((J48+J50)/2)-1)*1000</f>
        <v>1.2273688621000645E-3</v>
      </c>
      <c r="Q49" s="59">
        <f>(L49/((L48+L50)/2)-1)*1000</f>
        <v>-1.2505861000988716E-2</v>
      </c>
      <c r="R49" s="60">
        <f>(N49/((N48+N50)/2)-1)*1000</f>
        <v>1.5079558788322345E-3</v>
      </c>
      <c r="S49" s="34">
        <f>((P49/1000+1)*($U$1/1000+1)-1)*1000</f>
        <v>-0.34877306071701142</v>
      </c>
    </row>
    <row r="50" spans="1:19" x14ac:dyDescent="0.3">
      <c r="A50" s="85"/>
      <c r="B50" s="49" t="s">
        <v>63</v>
      </c>
      <c r="C50" s="50" t="s">
        <v>22</v>
      </c>
      <c r="D50" s="48">
        <v>4.40187759499215E-6</v>
      </c>
      <c r="E50" s="4">
        <v>3.6658953828173102</v>
      </c>
      <c r="F50" s="4">
        <v>3.4508948867657598</v>
      </c>
      <c r="G50" s="5">
        <v>35.725067462816298</v>
      </c>
      <c r="H50" s="4">
        <v>2.7339773837193002</v>
      </c>
      <c r="I50" s="4">
        <v>2.7373093054798399</v>
      </c>
      <c r="J50" s="61">
        <v>0.79225089180742903</v>
      </c>
      <c r="K50" s="6">
        <v>1.61992923946633E-5</v>
      </c>
      <c r="L50" s="6">
        <v>1.0623033712983601</v>
      </c>
      <c r="M50" s="3">
        <v>1.8644335747727898E-5</v>
      </c>
      <c r="N50" s="3">
        <v>10.352398403000601</v>
      </c>
      <c r="O50" s="6">
        <v>1.39713136729049E-4</v>
      </c>
      <c r="P50" s="70"/>
      <c r="Q50" s="27"/>
      <c r="R50" s="71"/>
      <c r="S50" s="30"/>
    </row>
    <row r="51" spans="1:19" x14ac:dyDescent="0.3">
      <c r="A51" s="85"/>
      <c r="B51" s="46" t="s">
        <v>46</v>
      </c>
      <c r="C51" s="47" t="s">
        <v>23</v>
      </c>
      <c r="D51" s="48">
        <v>1.33621255187833E-5</v>
      </c>
      <c r="E51" s="4">
        <v>3.3425074256942202</v>
      </c>
      <c r="F51" s="4">
        <v>3.1465347427906001</v>
      </c>
      <c r="G51" s="5">
        <v>32.572869869473898</v>
      </c>
      <c r="H51" s="4">
        <v>2.4926642812670701</v>
      </c>
      <c r="I51" s="4">
        <v>2.4960923558611601</v>
      </c>
      <c r="J51" s="61">
        <v>0.79219543137826198</v>
      </c>
      <c r="K51" s="6">
        <v>1.60076785152717E-5</v>
      </c>
      <c r="L51" s="6">
        <v>1.0622810251247099</v>
      </c>
      <c r="M51" s="3">
        <v>1.81011701349104E-5</v>
      </c>
      <c r="N51" s="3">
        <v>10.351989875590499</v>
      </c>
      <c r="O51" s="6">
        <v>1.5161720836934001E-4</v>
      </c>
      <c r="P51" s="69">
        <f>(J51/((J50+J52)/2)-1)*1000</f>
        <v>-3.6139750081543021E-2</v>
      </c>
      <c r="Q51" s="59">
        <f>(L51/((L50+L52)/2)-1)*1000</f>
        <v>-3.4072586085898138E-4</v>
      </c>
      <c r="R51" s="60">
        <f>(N51/((N50+N52)/2)-1)*1000</f>
        <v>-2.4149448571875176E-2</v>
      </c>
      <c r="S51" s="34">
        <f>((P51/1000+1)*($U$1/1000+1)-1)*1000</f>
        <v>-0.38612710116892046</v>
      </c>
    </row>
    <row r="52" spans="1:19" x14ac:dyDescent="0.3">
      <c r="A52" s="85"/>
      <c r="B52" s="49" t="s">
        <v>64</v>
      </c>
      <c r="C52" s="50" t="s">
        <v>24</v>
      </c>
      <c r="D52" s="48">
        <v>-7.0886968388920402E-6</v>
      </c>
      <c r="E52" s="4">
        <v>3.6137505960372298</v>
      </c>
      <c r="F52" s="4">
        <v>3.4019512689445301</v>
      </c>
      <c r="G52" s="5">
        <v>35.2172822442407</v>
      </c>
      <c r="H52" s="4">
        <v>2.69501827948468</v>
      </c>
      <c r="I52" s="4">
        <v>2.6985666402700099</v>
      </c>
      <c r="J52" s="61">
        <v>0.79219723250832497</v>
      </c>
      <c r="K52" s="6">
        <v>1.4026060601816099E-5</v>
      </c>
      <c r="L52" s="6">
        <v>1.06225940284454</v>
      </c>
      <c r="M52" s="3">
        <v>1.5536036308307901E-5</v>
      </c>
      <c r="N52" s="3">
        <v>10.352081349949399</v>
      </c>
      <c r="O52" s="6">
        <v>1.0506200232715499E-4</v>
      </c>
      <c r="P52" s="70"/>
      <c r="Q52" s="27"/>
      <c r="R52" s="71"/>
      <c r="S52" s="30"/>
    </row>
    <row r="53" spans="1:19" x14ac:dyDescent="0.3">
      <c r="A53" s="85"/>
      <c r="B53" s="46" t="s">
        <v>65</v>
      </c>
      <c r="C53" s="47" t="s">
        <v>25</v>
      </c>
      <c r="D53" s="48">
        <v>-6.0487231570649804E-6</v>
      </c>
      <c r="E53" s="4">
        <v>3.2179352868626898</v>
      </c>
      <c r="F53" s="4">
        <v>3.02921569021139</v>
      </c>
      <c r="G53" s="5">
        <v>31.359582067609701</v>
      </c>
      <c r="H53" s="4">
        <v>2.3999029513271002</v>
      </c>
      <c r="I53" s="4">
        <v>2.4032731861232501</v>
      </c>
      <c r="J53" s="61">
        <v>0.79225393936658295</v>
      </c>
      <c r="K53" s="6">
        <v>1.49359046248669E-5</v>
      </c>
      <c r="L53" s="6">
        <v>1.0622981991585601</v>
      </c>
      <c r="M53" s="3">
        <v>1.84913210801676E-5</v>
      </c>
      <c r="N53" s="3">
        <v>10.352375285963999</v>
      </c>
      <c r="O53" s="6">
        <v>1.4250433410696399E-4</v>
      </c>
      <c r="P53" s="69">
        <f>(J53/((J52+J54)/2)-1)*1000</f>
        <v>7.7666372708895537E-2</v>
      </c>
      <c r="Q53" s="59">
        <f>(L53/((L52+L54)/2)-1)*1000</f>
        <v>1.7018958168746323E-2</v>
      </c>
      <c r="R53" s="60">
        <f>(N53/((N52+N54)/2)-1)*1000</f>
        <v>3.9088045365787139E-2</v>
      </c>
      <c r="S53" s="34">
        <f>((P53/1000+1)*($U$1/1000+1)-1)*1000</f>
        <v>-0.27236081052151029</v>
      </c>
    </row>
    <row r="54" spans="1:19" x14ac:dyDescent="0.3">
      <c r="A54" s="85"/>
      <c r="B54" s="49" t="s">
        <v>66</v>
      </c>
      <c r="C54" s="50" t="s">
        <v>26</v>
      </c>
      <c r="D54" s="48">
        <v>7.7016410169576095E-6</v>
      </c>
      <c r="E54" s="4">
        <v>3.83258196967817</v>
      </c>
      <c r="F54" s="4">
        <v>3.60781375342092</v>
      </c>
      <c r="G54" s="5">
        <v>37.347594406811702</v>
      </c>
      <c r="H54" s="4">
        <v>2.8580668630082098</v>
      </c>
      <c r="I54" s="4">
        <v>2.8614229218203802</v>
      </c>
      <c r="J54" s="61">
        <v>0.79218759280248396</v>
      </c>
      <c r="K54" s="6">
        <v>1.5217293939336199E-5</v>
      </c>
      <c r="L54" s="6">
        <v>1.0623008376707199</v>
      </c>
      <c r="M54" s="3">
        <v>1.6571807467224999E-5</v>
      </c>
      <c r="N54" s="3">
        <v>10.351859945381999</v>
      </c>
      <c r="O54" s="6">
        <v>1.3129790991080499E-4</v>
      </c>
      <c r="P54" s="70"/>
      <c r="Q54" s="27"/>
      <c r="R54" s="71"/>
      <c r="S54" s="30"/>
    </row>
    <row r="55" spans="1:19" x14ac:dyDescent="0.3">
      <c r="A55" s="85"/>
      <c r="B55" s="46" t="s">
        <v>67</v>
      </c>
      <c r="C55" s="47" t="s">
        <v>27</v>
      </c>
      <c r="D55" s="48">
        <v>1.85385804070093E-5</v>
      </c>
      <c r="E55" s="4">
        <v>3.4182475062056201</v>
      </c>
      <c r="F55" s="4">
        <v>3.21764023210577</v>
      </c>
      <c r="G55" s="5">
        <v>33.307589685724899</v>
      </c>
      <c r="H55" s="4">
        <v>2.5486675141461999</v>
      </c>
      <c r="I55" s="4">
        <v>2.5519354028509702</v>
      </c>
      <c r="J55" s="61">
        <v>0.79209059306998397</v>
      </c>
      <c r="K55" s="6">
        <v>1.43829754374E-5</v>
      </c>
      <c r="L55" s="6">
        <v>1.0623454894236899</v>
      </c>
      <c r="M55" s="3">
        <v>1.88503025474077E-5</v>
      </c>
      <c r="N55" s="3">
        <v>10.3515447082431</v>
      </c>
      <c r="O55" s="6">
        <v>1.47480909227078E-4</v>
      </c>
      <c r="P55" s="69">
        <f>(J55/((J54+J56)/2)-1)*1000</f>
        <v>-0.10904179584225737</v>
      </c>
      <c r="Q55" s="59">
        <f>(L55/((L54+L56)/2)-1)*1000</f>
        <v>5.0377750964614165E-2</v>
      </c>
      <c r="R55" s="60">
        <f>(N55/((N54+N56)/2)-1)*1000</f>
        <v>-2.963950105949742E-2</v>
      </c>
      <c r="S55" s="34">
        <f>((P55/1000+1)*($U$1/1000+1)-1)*1000</f>
        <v>-0.45900363121365029</v>
      </c>
    </row>
    <row r="56" spans="1:19" x14ac:dyDescent="0.3">
      <c r="A56" s="85"/>
      <c r="B56" s="49" t="s">
        <v>68</v>
      </c>
      <c r="C56" s="50" t="s">
        <v>28</v>
      </c>
      <c r="D56" s="48">
        <v>-7.7344716973882693E-6</v>
      </c>
      <c r="E56" s="4">
        <v>3.5528138082568499</v>
      </c>
      <c r="F56" s="4">
        <v>3.3445046869064701</v>
      </c>
      <c r="G56" s="5">
        <v>34.621783797631203</v>
      </c>
      <c r="H56" s="4">
        <v>2.64940243406947</v>
      </c>
      <c r="I56" s="4">
        <v>2.6527257407559799</v>
      </c>
      <c r="J56" s="61">
        <v>0.79216635413710801</v>
      </c>
      <c r="K56" s="6">
        <v>1.39562797046865E-5</v>
      </c>
      <c r="L56" s="6">
        <v>1.0622831094156699</v>
      </c>
      <c r="M56" s="3">
        <v>1.8000494163068101E-5</v>
      </c>
      <c r="N56" s="3">
        <v>10.3518431185331</v>
      </c>
      <c r="O56" s="6">
        <v>1.37520973622152E-4</v>
      </c>
      <c r="P56" s="70"/>
      <c r="Q56" s="27"/>
      <c r="R56" s="71"/>
      <c r="S56" s="30"/>
    </row>
    <row r="57" spans="1:19" x14ac:dyDescent="0.3">
      <c r="A57" s="85"/>
      <c r="B57" s="46" t="s">
        <v>69</v>
      </c>
      <c r="C57" s="47" t="s">
        <v>29</v>
      </c>
      <c r="D57" s="48">
        <v>1.5592595798540199E-5</v>
      </c>
      <c r="E57" s="4">
        <v>3.6608241350310302</v>
      </c>
      <c r="F57" s="4">
        <v>3.4461595850427198</v>
      </c>
      <c r="G57" s="5">
        <v>35.674942258582298</v>
      </c>
      <c r="H57" s="4">
        <v>2.7299909310713701</v>
      </c>
      <c r="I57" s="4">
        <v>2.7333217749313099</v>
      </c>
      <c r="J57" s="61">
        <v>0.79218371645032204</v>
      </c>
      <c r="K57" s="6">
        <v>1.33910377062602E-5</v>
      </c>
      <c r="L57" s="6">
        <v>1.06229098798605</v>
      </c>
      <c r="M57" s="3">
        <v>1.68025249593593E-5</v>
      </c>
      <c r="N57" s="3">
        <v>10.3520907258579</v>
      </c>
      <c r="O57" s="6">
        <v>1.2724562150279601E-4</v>
      </c>
      <c r="P57" s="69">
        <f>(J57/((J56+J58)/2)-1)*1000</f>
        <v>-3.5764732211784889E-2</v>
      </c>
      <c r="Q57" s="59">
        <f>(L57/((L56+L58)/2)-1)*1000</f>
        <v>1.3345999955394205E-2</v>
      </c>
      <c r="R57" s="60">
        <f>(N57/((N56+N58)/2)-1)*1000</f>
        <v>8.8560911137847143E-4</v>
      </c>
      <c r="S57" s="34">
        <f>((P57/1000+1)*($U$1/1000+1)-1)*1000</f>
        <v>-0.38575221455550146</v>
      </c>
    </row>
    <row r="58" spans="1:19" x14ac:dyDescent="0.3">
      <c r="A58" s="85"/>
      <c r="B58" s="49" t="s">
        <v>70</v>
      </c>
      <c r="C58" s="50" t="s">
        <v>30</v>
      </c>
      <c r="D58" s="48">
        <v>-8.3065680383224795E-6</v>
      </c>
      <c r="E58" s="4">
        <v>3.7197722162644098</v>
      </c>
      <c r="F58" s="4">
        <v>3.5017181089906102</v>
      </c>
      <c r="G58" s="5">
        <v>36.250905044228197</v>
      </c>
      <c r="H58" s="4">
        <v>2.7742632025606899</v>
      </c>
      <c r="I58" s="4">
        <v>2.7775344214709201</v>
      </c>
      <c r="J58" s="61">
        <v>0.79225774526716097</v>
      </c>
      <c r="K58" s="6">
        <v>1.5029661414352E-5</v>
      </c>
      <c r="L58" s="6">
        <v>1.06227051226389</v>
      </c>
      <c r="M58" s="3">
        <v>1.6062017441955601E-5</v>
      </c>
      <c r="N58" s="3">
        <v>10.3523199973872</v>
      </c>
      <c r="O58" s="6">
        <v>1.3845124173039001E-4</v>
      </c>
      <c r="P58" s="70"/>
      <c r="Q58" s="27"/>
      <c r="R58" s="71"/>
      <c r="S58" s="30"/>
    </row>
    <row r="59" spans="1:19" x14ac:dyDescent="0.3">
      <c r="A59" s="85"/>
      <c r="B59" s="46" t="s">
        <v>71</v>
      </c>
      <c r="C59" s="47" t="s">
        <v>31</v>
      </c>
      <c r="D59" s="48">
        <v>2.8010859336728701E-6</v>
      </c>
      <c r="E59" s="4">
        <v>3.58972311288499</v>
      </c>
      <c r="F59" s="4">
        <v>3.3791588598764499</v>
      </c>
      <c r="G59" s="5">
        <v>34.980575469629201</v>
      </c>
      <c r="H59" s="4">
        <v>2.6769135643026201</v>
      </c>
      <c r="I59" s="4">
        <v>2.68015366702013</v>
      </c>
      <c r="J59" s="61">
        <v>0.79218244605566501</v>
      </c>
      <c r="K59" s="6">
        <v>1.4853410939897199E-5</v>
      </c>
      <c r="L59" s="6">
        <v>1.0623122712739801</v>
      </c>
      <c r="M59" s="3">
        <v>1.64476938708715E-5</v>
      </c>
      <c r="N59" s="3">
        <v>10.351848834923</v>
      </c>
      <c r="O59" s="6">
        <v>1.3792015102624501E-4</v>
      </c>
      <c r="P59" s="69">
        <f>(J59/((J58+J60)/2)-1)*1000</f>
        <v>-8.7822296357398244E-2</v>
      </c>
      <c r="Q59" s="59">
        <f>(L59/((L58+L60)/2)-1)*1000</f>
        <v>6.0811751998235408E-2</v>
      </c>
      <c r="R59" s="60">
        <f>(N59/((N58+N60)/2)-1)*1000</f>
        <v>-4.5456292911416618E-2</v>
      </c>
      <c r="S59" s="34">
        <f>((P59/1000+1)*($U$1/1000+1)-1)*1000</f>
        <v>-0.43779155855361296</v>
      </c>
    </row>
    <row r="60" spans="1:19" x14ac:dyDescent="0.3">
      <c r="A60" s="85"/>
      <c r="B60" s="49" t="s">
        <v>72</v>
      </c>
      <c r="C60" s="50" t="s">
        <v>32</v>
      </c>
      <c r="D60" s="48">
        <v>8.5398099221334604E-6</v>
      </c>
      <c r="E60" s="4">
        <v>3.7581775330801901</v>
      </c>
      <c r="F60" s="4">
        <v>3.53802445002274</v>
      </c>
      <c r="G60" s="5">
        <v>36.626785653421102</v>
      </c>
      <c r="H60" s="4">
        <v>2.8029893683955001</v>
      </c>
      <c r="I60" s="4">
        <v>2.8064150678536999</v>
      </c>
      <c r="J60" s="61">
        <v>0.79224630162815501</v>
      </c>
      <c r="K60" s="6">
        <v>1.60718913616504E-5</v>
      </c>
      <c r="L60" s="6">
        <v>1.0622248359998301</v>
      </c>
      <c r="M60" s="3">
        <v>1.6126369469564201E-5</v>
      </c>
      <c r="N60" s="3">
        <v>10.352318828585901</v>
      </c>
      <c r="O60" s="6">
        <v>1.4337254633617599E-4</v>
      </c>
      <c r="P60" s="70"/>
      <c r="Q60" s="27"/>
      <c r="R60" s="71"/>
      <c r="S60" s="30"/>
    </row>
    <row r="61" spans="1:19" x14ac:dyDescent="0.3">
      <c r="A61" s="85"/>
      <c r="B61" s="46" t="s">
        <v>73</v>
      </c>
      <c r="C61" s="47" t="s">
        <v>33</v>
      </c>
      <c r="D61" s="48">
        <v>1.9748444268497101E-5</v>
      </c>
      <c r="E61" s="4">
        <v>3.4116429488946798</v>
      </c>
      <c r="F61" s="4">
        <v>3.2114661187718898</v>
      </c>
      <c r="G61" s="5">
        <v>33.244698647532502</v>
      </c>
      <c r="H61" s="4">
        <v>2.5440596352215699</v>
      </c>
      <c r="I61" s="4">
        <v>2.5472271698193198</v>
      </c>
      <c r="J61" s="61">
        <v>0.79218137537015298</v>
      </c>
      <c r="K61" s="6">
        <v>1.5856649421321199E-5</v>
      </c>
      <c r="L61" s="6">
        <v>1.0623299835703199</v>
      </c>
      <c r="M61" s="3">
        <v>1.8783106257709699E-5</v>
      </c>
      <c r="N61" s="3">
        <v>10.351879551621099</v>
      </c>
      <c r="O61" s="6">
        <v>1.2898316680520601E-4</v>
      </c>
      <c r="P61" s="69">
        <f>(J61/((J60+J62)/2)-1)*1000</f>
        <v>-9.9904404658901491E-2</v>
      </c>
      <c r="Q61" s="59">
        <f>(L61/((L60+L62)/2)-1)*1000</f>
        <v>0.10338560842937383</v>
      </c>
      <c r="R61" s="60">
        <f>(N61/((N60+N62)/2)-1)*1000</f>
        <v>-5.1196973814948699E-2</v>
      </c>
      <c r="S61" s="34">
        <f>((P61/1000+1)*($U$1/1000+1)-1)*1000</f>
        <v>-0.44986943811720081</v>
      </c>
    </row>
    <row r="62" spans="1:19" x14ac:dyDescent="0.3">
      <c r="A62" s="85"/>
      <c r="B62" s="49" t="s">
        <v>74</v>
      </c>
      <c r="C62" s="50" t="s">
        <v>34</v>
      </c>
      <c r="D62" s="48">
        <v>7.4218183985535096E-6</v>
      </c>
      <c r="E62" s="4">
        <v>3.4425961751629899</v>
      </c>
      <c r="F62" s="4">
        <v>3.2409548470260798</v>
      </c>
      <c r="G62" s="5">
        <v>33.551956989568303</v>
      </c>
      <c r="H62" s="4">
        <v>2.5677217845963298</v>
      </c>
      <c r="I62" s="4">
        <v>2.5711498573418301</v>
      </c>
      <c r="J62" s="61">
        <v>0.792274749744458</v>
      </c>
      <c r="K62" s="6">
        <v>1.5843501280166601E-5</v>
      </c>
      <c r="L62" s="6">
        <v>1.06221549458466</v>
      </c>
      <c r="M62" s="3">
        <v>1.60157155411153E-5</v>
      </c>
      <c r="N62" s="3">
        <v>10.352500298739001</v>
      </c>
      <c r="O62" s="6">
        <v>1.4265479011508201E-4</v>
      </c>
      <c r="P62" s="70"/>
      <c r="Q62" s="27"/>
      <c r="R62" s="71"/>
      <c r="S62" s="30"/>
    </row>
    <row r="63" spans="1:19" x14ac:dyDescent="0.3">
      <c r="A63" s="85"/>
      <c r="B63" s="46" t="s">
        <v>75</v>
      </c>
      <c r="C63" s="47" t="s">
        <v>35</v>
      </c>
      <c r="D63" s="48">
        <v>-6.5144156352810996E-6</v>
      </c>
      <c r="E63" s="4">
        <v>3.5169781520383898</v>
      </c>
      <c r="F63" s="4">
        <v>3.3106843727280602</v>
      </c>
      <c r="G63" s="5">
        <v>34.271375476356198</v>
      </c>
      <c r="H63" s="4">
        <v>2.6226005939506498</v>
      </c>
      <c r="I63" s="4">
        <v>2.6258273206242699</v>
      </c>
      <c r="J63" s="61">
        <v>0.79216187175276398</v>
      </c>
      <c r="K63" s="6">
        <v>1.66604634512688E-5</v>
      </c>
      <c r="L63" s="6">
        <v>1.06231094524213</v>
      </c>
      <c r="M63" s="3">
        <v>1.8105308558533E-5</v>
      </c>
      <c r="N63" s="3">
        <v>10.351739666155201</v>
      </c>
      <c r="O63" s="6">
        <v>1.5316536175127499E-4</v>
      </c>
      <c r="P63" s="69">
        <f>(J63/((J62+J64)/2)-1)*1000</f>
        <v>-9.1962959201774552E-2</v>
      </c>
      <c r="Q63" s="59">
        <f>(L63/((L62+L64)/2)-1)*1000</f>
        <v>6.3126905331944982E-2</v>
      </c>
      <c r="R63" s="60">
        <f>(N63/((N62+N64)/2)-1)*1000</f>
        <v>-4.7423216808395452E-2</v>
      </c>
      <c r="S63" s="34">
        <f>((P63/1000+1)*($U$1/1000+1)-1)*1000</f>
        <v>-0.4419307721660326</v>
      </c>
    </row>
    <row r="64" spans="1:19" x14ac:dyDescent="0.3">
      <c r="A64" s="85"/>
      <c r="B64" s="49" t="s">
        <v>76</v>
      </c>
      <c r="C64" s="50" t="s">
        <v>36</v>
      </c>
      <c r="D64" s="48">
        <v>7.8420575401585192E-6</v>
      </c>
      <c r="E64" s="4">
        <v>3.5239831314729599</v>
      </c>
      <c r="F64" s="4">
        <v>3.3174000804603399</v>
      </c>
      <c r="G64" s="5">
        <v>34.341591837014299</v>
      </c>
      <c r="H64" s="4">
        <v>2.6280270219747499</v>
      </c>
      <c r="I64" s="4">
        <v>2.6313562192415101</v>
      </c>
      <c r="J64" s="61">
        <v>0.79219470626100896</v>
      </c>
      <c r="K64" s="6">
        <v>1.5919106574077499E-5</v>
      </c>
      <c r="L64" s="6">
        <v>1.0622722835607501</v>
      </c>
      <c r="M64" s="3">
        <v>1.8325272547272001E-5</v>
      </c>
      <c r="N64" s="3">
        <v>10.351960905724001</v>
      </c>
      <c r="O64" s="6">
        <v>1.50492851865127E-4</v>
      </c>
      <c r="P64" s="70"/>
      <c r="Q64" s="27"/>
      <c r="R64" s="71"/>
      <c r="S64" s="30"/>
    </row>
    <row r="65" spans="1:19" x14ac:dyDescent="0.3">
      <c r="A65" s="85"/>
      <c r="B65" s="46" t="s">
        <v>77</v>
      </c>
      <c r="C65" s="47" t="s">
        <v>37</v>
      </c>
      <c r="D65" s="48">
        <v>8.1238099500330105E-6</v>
      </c>
      <c r="E65" s="4">
        <v>3.4983834922170902</v>
      </c>
      <c r="F65" s="4">
        <v>3.2933413455882099</v>
      </c>
      <c r="G65" s="5">
        <v>34.092843067249802</v>
      </c>
      <c r="H65" s="4">
        <v>2.6090457955148998</v>
      </c>
      <c r="I65" s="4">
        <v>2.6122353529373599</v>
      </c>
      <c r="J65" s="61">
        <v>0.79221787891627604</v>
      </c>
      <c r="K65" s="6">
        <v>1.65287442141516E-5</v>
      </c>
      <c r="L65" s="6">
        <v>1.06225889987552</v>
      </c>
      <c r="M65" s="3">
        <v>1.7368708193510302E-5</v>
      </c>
      <c r="N65" s="3">
        <v>10.3520478524451</v>
      </c>
      <c r="O65" s="6">
        <v>1.4754571112222199E-4</v>
      </c>
      <c r="P65" s="69">
        <f>(J65/((J64+J66)/2)-1)*1000</f>
        <v>-7.1775613280644635E-3</v>
      </c>
      <c r="Q65" s="59">
        <f>(L65/((L64+L66)/2)-1)*1000</f>
        <v>1.9404583849969015E-2</v>
      </c>
      <c r="R65" s="60">
        <f>(N65/((N64+N66)/2)-1)*1000</f>
        <v>-1.1949811389411202E-2</v>
      </c>
      <c r="S65" s="34">
        <f>((P65/1000+1)*($U$1/1000+1)-1)*1000</f>
        <v>-0.35717504918153509</v>
      </c>
    </row>
    <row r="66" spans="1:19" x14ac:dyDescent="0.3">
      <c r="A66" s="85"/>
      <c r="B66" s="49" t="s">
        <v>78</v>
      </c>
      <c r="C66" s="50" t="s">
        <v>38</v>
      </c>
      <c r="D66" s="48">
        <v>-1.7585429757829701E-5</v>
      </c>
      <c r="E66" s="4">
        <v>3.7525457163396099</v>
      </c>
      <c r="F66" s="4">
        <v>3.53279363056817</v>
      </c>
      <c r="G66" s="5">
        <v>36.5728675303491</v>
      </c>
      <c r="H66" s="4">
        <v>2.79886699321517</v>
      </c>
      <c r="I66" s="4">
        <v>2.8023043012845901</v>
      </c>
      <c r="J66" s="61">
        <v>0.79225242403799201</v>
      </c>
      <c r="K66" s="6">
        <v>1.35532897255374E-5</v>
      </c>
      <c r="L66" s="6">
        <v>1.06220429160645</v>
      </c>
      <c r="M66" s="3">
        <v>1.6213970093009001E-5</v>
      </c>
      <c r="N66" s="3">
        <v>10.3523822121614</v>
      </c>
      <c r="O66" s="6">
        <v>1.3114555019683399E-4</v>
      </c>
      <c r="P66" s="70"/>
      <c r="Q66" s="27"/>
      <c r="R66" s="71"/>
      <c r="S66" s="30"/>
    </row>
    <row r="67" spans="1:19" x14ac:dyDescent="0.3">
      <c r="A67" s="85"/>
      <c r="B67" s="46" t="s">
        <v>79</v>
      </c>
      <c r="C67" s="47" t="s">
        <v>39</v>
      </c>
      <c r="D67" s="48">
        <v>-2.2000726381199699E-6</v>
      </c>
      <c r="E67" s="4">
        <v>3.52888551594652</v>
      </c>
      <c r="F67" s="4">
        <v>3.3219343845840901</v>
      </c>
      <c r="G67" s="5">
        <v>34.388384650905699</v>
      </c>
      <c r="H67" s="4">
        <v>2.6316032501031699</v>
      </c>
      <c r="I67" s="4">
        <v>2.6347486924814101</v>
      </c>
      <c r="J67" s="61">
        <v>0.79218950475345695</v>
      </c>
      <c r="K67" s="6">
        <v>1.3819102410515101E-5</v>
      </c>
      <c r="L67" s="6">
        <v>1.0622978434956201</v>
      </c>
      <c r="M67" s="3">
        <v>1.7290411211007399E-5</v>
      </c>
      <c r="N67" s="3">
        <v>10.351908597786499</v>
      </c>
      <c r="O67" s="6">
        <v>1.4478948397850499E-4</v>
      </c>
      <c r="P67" s="69">
        <f>(J67/((J66+J68)/2)-1)*1000</f>
        <v>-3.9060580283800661E-2</v>
      </c>
      <c r="Q67" s="59">
        <f>(L67/((L66+L68)/2)-1)*1000</f>
        <v>5.2299798878108206E-2</v>
      </c>
      <c r="R67" s="60">
        <f>(N67/((N66+N68)/2)-1)*1000</f>
        <v>-2.7165513792781759E-2</v>
      </c>
      <c r="S67" s="34">
        <f>((P67/1000+1)*($U$1/1000+1)-1)*1000</f>
        <v>-0.38904690908070361</v>
      </c>
    </row>
    <row r="68" spans="1:19" x14ac:dyDescent="0.3">
      <c r="A68" s="85"/>
      <c r="B68" s="49" t="s">
        <v>80</v>
      </c>
      <c r="C68" s="50" t="s">
        <v>40</v>
      </c>
      <c r="D68" s="48">
        <v>-1.5632295205212201E-6</v>
      </c>
      <c r="E68" s="4">
        <v>3.5954404786489298</v>
      </c>
      <c r="F68" s="4">
        <v>3.3846411914797101</v>
      </c>
      <c r="G68" s="5">
        <v>35.037784801546898</v>
      </c>
      <c r="H68" s="4">
        <v>2.6812702236644701</v>
      </c>
      <c r="I68" s="4">
        <v>2.6845459767450199</v>
      </c>
      <c r="J68" s="61">
        <v>0.79218847464984998</v>
      </c>
      <c r="K68" s="6">
        <v>1.6245034530378398E-5</v>
      </c>
      <c r="L68" s="6">
        <v>1.0622802852687001</v>
      </c>
      <c r="M68" s="3">
        <v>1.9524126505869201E-5</v>
      </c>
      <c r="N68" s="3">
        <v>10.351997428522299</v>
      </c>
      <c r="O68" s="6">
        <v>1.5975297215540499E-4</v>
      </c>
      <c r="P68" s="70"/>
      <c r="Q68" s="27"/>
      <c r="R68" s="71"/>
      <c r="S68" s="30"/>
    </row>
    <row r="69" spans="1:19" x14ac:dyDescent="0.3">
      <c r="A69" s="85"/>
      <c r="B69" s="46" t="s">
        <v>81</v>
      </c>
      <c r="C69" s="47" t="s">
        <v>41</v>
      </c>
      <c r="D69" s="48">
        <v>-1.1248129014088401E-6</v>
      </c>
      <c r="E69" s="4">
        <v>3.37810868849032</v>
      </c>
      <c r="F69" s="4">
        <v>3.1800255196368701</v>
      </c>
      <c r="G69" s="5">
        <v>32.919718816853397</v>
      </c>
      <c r="H69" s="4">
        <v>2.5193002402895099</v>
      </c>
      <c r="I69" s="4">
        <v>2.5223926183958798</v>
      </c>
      <c r="J69" s="61">
        <v>0.79222601908478396</v>
      </c>
      <c r="K69" s="6">
        <v>1.51258770778994E-5</v>
      </c>
      <c r="L69" s="6">
        <v>1.0622889483237199</v>
      </c>
      <c r="M69" s="3">
        <v>1.8582972716119599E-5</v>
      </c>
      <c r="N69" s="3">
        <v>10.352025095090699</v>
      </c>
      <c r="O69" s="6">
        <v>1.3292778580859601E-4</v>
      </c>
      <c r="P69" s="69">
        <f>(J69/((J68+J70)/2)-1)*1000</f>
        <v>2.8279368236905356E-2</v>
      </c>
      <c r="Q69" s="59">
        <f>(L69/((L68+L70)/2)-1)*1000</f>
        <v>2.6385486452396023E-2</v>
      </c>
      <c r="R69" s="60">
        <f>(N69/((N68+N70)/2)-1)*1000</f>
        <v>4.0100668066145317E-3</v>
      </c>
      <c r="S69" s="34">
        <f>((P69/1000+1)*($U$1/1000+1)-1)*1000</f>
        <v>-0.32173052954198589</v>
      </c>
    </row>
    <row r="70" spans="1:19" x14ac:dyDescent="0.3">
      <c r="A70" s="85"/>
      <c r="B70" s="49" t="s">
        <v>82</v>
      </c>
      <c r="C70" s="50" t="s">
        <v>42</v>
      </c>
      <c r="D70" s="48">
        <v>2.5719588846881902E-5</v>
      </c>
      <c r="E70" s="4">
        <v>3.6744200886434499</v>
      </c>
      <c r="F70" s="4">
        <v>3.4591198654061199</v>
      </c>
      <c r="G70" s="5">
        <v>35.8087520844784</v>
      </c>
      <c r="H70" s="4">
        <v>2.7403869710450901</v>
      </c>
      <c r="I70" s="4">
        <v>2.7435738052703198</v>
      </c>
      <c r="J70" s="61">
        <v>0.79221875748416304</v>
      </c>
      <c r="K70" s="6">
        <v>1.44550810595619E-5</v>
      </c>
      <c r="L70" s="6">
        <v>1.0622415548365101</v>
      </c>
      <c r="M70" s="3">
        <v>1.7864241105287699E-5</v>
      </c>
      <c r="N70" s="3">
        <v>10.3519697373676</v>
      </c>
      <c r="O70" s="6">
        <v>1.33972005477336E-4</v>
      </c>
      <c r="P70" s="70"/>
      <c r="Q70" s="27"/>
      <c r="R70" s="71"/>
      <c r="S70" s="30"/>
    </row>
    <row r="71" spans="1:19" x14ac:dyDescent="0.3">
      <c r="A71" s="85"/>
      <c r="B71" s="46" t="s">
        <v>83</v>
      </c>
      <c r="C71" s="47" t="s">
        <v>43</v>
      </c>
      <c r="D71" s="48">
        <v>-1.69516352087234E-5</v>
      </c>
      <c r="E71" s="4">
        <v>3.3707318934339998</v>
      </c>
      <c r="F71" s="4">
        <v>3.1729580841004799</v>
      </c>
      <c r="G71" s="5">
        <v>32.845770752015703</v>
      </c>
      <c r="H71" s="4">
        <v>2.5134797239558102</v>
      </c>
      <c r="I71" s="4">
        <v>2.51658960728752</v>
      </c>
      <c r="J71" s="61">
        <v>0.79215672055605002</v>
      </c>
      <c r="K71" s="6">
        <v>1.49230176364339E-5</v>
      </c>
      <c r="L71" s="6">
        <v>1.06233063206679</v>
      </c>
      <c r="M71" s="3">
        <v>1.9346318488416901E-5</v>
      </c>
      <c r="N71" s="3">
        <v>10.351778798474299</v>
      </c>
      <c r="O71" s="6">
        <v>1.5407022306918901E-4</v>
      </c>
      <c r="P71" s="69">
        <f>(J71/((J70+J72)/2)-1)*1000</f>
        <v>-6.685218138913207E-2</v>
      </c>
      <c r="Q71" s="59">
        <f>(L71/((L70+L72)/2)-1)*1000</f>
        <v>4.9145236870273834E-2</v>
      </c>
      <c r="R71" s="60">
        <f>(N71/((N70+N72)/2)-1)*1000</f>
        <v>-2.2256657916108757E-2</v>
      </c>
      <c r="S71" s="34">
        <f>((P71/1000+1)*($U$1/1000+1)-1)*1000</f>
        <v>-0.41682878312565563</v>
      </c>
    </row>
    <row r="72" spans="1:19" x14ac:dyDescent="0.3">
      <c r="A72" s="85"/>
      <c r="B72" s="49" t="s">
        <v>84</v>
      </c>
      <c r="C72" s="50" t="s">
        <v>44</v>
      </c>
      <c r="D72" s="48">
        <v>-3.3995497809405602E-6</v>
      </c>
      <c r="E72" s="4">
        <v>3.5914446349022602</v>
      </c>
      <c r="F72" s="4">
        <v>3.3807694686388601</v>
      </c>
      <c r="G72" s="5">
        <v>34.9978791417916</v>
      </c>
      <c r="H72" s="4">
        <v>2.6782457140967701</v>
      </c>
      <c r="I72" s="4">
        <v>2.6813929692490901</v>
      </c>
      <c r="J72" s="61">
        <v>0.79220060551858895</v>
      </c>
      <c r="K72" s="6">
        <v>1.7091944694226301E-5</v>
      </c>
      <c r="L72" s="6">
        <v>1.06231529744732</v>
      </c>
      <c r="M72" s="3">
        <v>1.91027309839261E-5</v>
      </c>
      <c r="N72" s="3">
        <v>10.352048661835999</v>
      </c>
      <c r="O72" s="6">
        <v>1.39729176812734E-4</v>
      </c>
      <c r="P72" s="70"/>
      <c r="Q72" s="27"/>
      <c r="R72" s="71"/>
      <c r="S72" s="30"/>
    </row>
    <row r="73" spans="1:19" x14ac:dyDescent="0.3">
      <c r="A73" s="85"/>
      <c r="B73" s="46" t="s">
        <v>85</v>
      </c>
      <c r="C73" s="47" t="s">
        <v>45</v>
      </c>
      <c r="D73" s="48">
        <v>-9.9563221138082701E-6</v>
      </c>
      <c r="E73" s="4">
        <v>3.4651473574838501</v>
      </c>
      <c r="F73" s="4">
        <v>3.26190792726868</v>
      </c>
      <c r="G73" s="5">
        <v>33.765340620375298</v>
      </c>
      <c r="H73" s="4">
        <v>2.5838723410772202</v>
      </c>
      <c r="I73" s="4">
        <v>2.5868326491882998</v>
      </c>
      <c r="J73" s="61">
        <v>0.79213362128449205</v>
      </c>
      <c r="K73" s="6">
        <v>1.3860199999661E-5</v>
      </c>
      <c r="L73" s="6">
        <v>1.0623089314509599</v>
      </c>
      <c r="M73" s="3">
        <v>1.81643905597349E-5</v>
      </c>
      <c r="N73" s="3">
        <v>10.351402010411899</v>
      </c>
      <c r="O73" s="6">
        <v>1.46337281478601E-4</v>
      </c>
      <c r="P73" s="69">
        <f>(J73/((J72+J74)/2)-1)*1000</f>
        <v>-6.2713721810325751E-2</v>
      </c>
      <c r="Q73" s="59">
        <f>(L73/((L72+L74)/2)-1)*1000</f>
        <v>1.1040864333899947E-4</v>
      </c>
      <c r="R73" s="60">
        <f>(N73/((N72+N74)/2)-1)*1000</f>
        <v>-5.1149623570223568E-2</v>
      </c>
      <c r="S73" s="34">
        <f>((P73/1000+1)*($U$1/1000+1)-1)*1000</f>
        <v>-0.41269177200764506</v>
      </c>
    </row>
    <row r="74" spans="1:19" x14ac:dyDescent="0.3">
      <c r="A74" s="85"/>
      <c r="B74" s="49" t="s">
        <v>86</v>
      </c>
      <c r="C74" s="50" t="s">
        <v>47</v>
      </c>
      <c r="D74" s="48">
        <v>-2.28976966901272E-5</v>
      </c>
      <c r="E74" s="4">
        <v>3.7371053565059098</v>
      </c>
      <c r="F74" s="4">
        <v>3.5179306130336698</v>
      </c>
      <c r="G74" s="5">
        <v>36.417002016964602</v>
      </c>
      <c r="H74" s="4">
        <v>2.7867888909544298</v>
      </c>
      <c r="I74" s="4">
        <v>2.7899002381226201</v>
      </c>
      <c r="J74" s="61">
        <v>0.79216599857684999</v>
      </c>
      <c r="K74" s="6">
        <v>1.3500871395955599E-5</v>
      </c>
      <c r="L74" s="6">
        <v>1.0623023308784501</v>
      </c>
      <c r="M74" s="3">
        <v>1.6821595646835698E-5</v>
      </c>
      <c r="N74" s="3">
        <v>10.3518143537875</v>
      </c>
      <c r="O74" s="6">
        <v>1.3828062488702199E-4</v>
      </c>
      <c r="P74" s="70"/>
      <c r="Q74" s="27"/>
      <c r="R74" s="71"/>
      <c r="S74" s="30"/>
    </row>
    <row r="75" spans="1:19" x14ac:dyDescent="0.3">
      <c r="A75" s="85"/>
      <c r="B75" s="46" t="s">
        <v>87</v>
      </c>
      <c r="C75" s="47" t="s">
        <v>48</v>
      </c>
      <c r="D75" s="48">
        <v>2.2482889005688399E-6</v>
      </c>
      <c r="E75" s="4">
        <v>3.22470446131079</v>
      </c>
      <c r="F75" s="4">
        <v>3.0353293572385902</v>
      </c>
      <c r="G75" s="5">
        <v>31.419095820549</v>
      </c>
      <c r="H75" s="4">
        <v>2.4041987789020798</v>
      </c>
      <c r="I75" s="4">
        <v>2.4070179532918399</v>
      </c>
      <c r="J75" s="61">
        <v>0.79207129818837096</v>
      </c>
      <c r="K75" s="6">
        <v>1.34821616013805E-5</v>
      </c>
      <c r="L75" s="6">
        <v>1.0623907686744101</v>
      </c>
      <c r="M75" s="3">
        <v>1.58597061123581E-5</v>
      </c>
      <c r="N75" s="3">
        <v>10.351132100609799</v>
      </c>
      <c r="O75" s="6">
        <v>1.0960739191343E-4</v>
      </c>
      <c r="P75" s="69">
        <f>(J75/((J74+J76)/2)-1)*1000</f>
        <v>-0.14233769779103955</v>
      </c>
      <c r="Q75" s="59">
        <f>(L75/((L74+L76)/2)-1)*1000</f>
        <v>0.10491796340628134</v>
      </c>
      <c r="R75" s="60">
        <f>(N75/((N74+N76)/2)-1)*1000</f>
        <v>-6.8277733567989607E-2</v>
      </c>
      <c r="S75" s="34">
        <f>((P75/1000+1)*($U$1/1000+1)-1)*1000</f>
        <v>-0.49228787959676445</v>
      </c>
    </row>
    <row r="76" spans="1:19" x14ac:dyDescent="0.3">
      <c r="A76" s="85"/>
      <c r="B76" s="49" t="s">
        <v>88</v>
      </c>
      <c r="C76" s="50" t="s">
        <v>49</v>
      </c>
      <c r="D76" s="48">
        <v>1.1429321045722901E-6</v>
      </c>
      <c r="E76" s="4">
        <v>3.5172785590017699</v>
      </c>
      <c r="F76" s="4">
        <v>3.3111398048563401</v>
      </c>
      <c r="G76" s="5">
        <v>34.276461291207397</v>
      </c>
      <c r="H76" s="4">
        <v>2.6230912659181902</v>
      </c>
      <c r="I76" s="4">
        <v>2.6262681999381199</v>
      </c>
      <c r="J76" s="61">
        <v>0.79220211310936295</v>
      </c>
      <c r="K76" s="6">
        <v>1.42591087604376E-5</v>
      </c>
      <c r="L76" s="6">
        <v>1.0622563021054601</v>
      </c>
      <c r="M76" s="3">
        <v>1.6555559157879602E-5</v>
      </c>
      <c r="N76" s="3">
        <v>10.351863447628901</v>
      </c>
      <c r="O76" s="6">
        <v>1.3987533805689199E-4</v>
      </c>
      <c r="P76" s="70"/>
      <c r="Q76" s="27"/>
      <c r="R76" s="71"/>
      <c r="S76" s="30"/>
    </row>
    <row r="77" spans="1:19" x14ac:dyDescent="0.3">
      <c r="A77" s="85"/>
      <c r="B77" s="46" t="s">
        <v>89</v>
      </c>
      <c r="C77" s="47" t="s">
        <v>50</v>
      </c>
      <c r="D77" s="48">
        <v>6.3464737280126298E-6</v>
      </c>
      <c r="E77" s="4">
        <v>3.42167469945973</v>
      </c>
      <c r="F77" s="4">
        <v>3.2208277626606101</v>
      </c>
      <c r="G77" s="5">
        <v>33.339527036279001</v>
      </c>
      <c r="H77" s="4">
        <v>2.55119660778794</v>
      </c>
      <c r="I77" s="4">
        <v>2.5542108845587901</v>
      </c>
      <c r="J77" s="61">
        <v>0.792093963977761</v>
      </c>
      <c r="K77" s="6">
        <v>1.7004298127680398E-5</v>
      </c>
      <c r="L77" s="6">
        <v>1.06235765487249</v>
      </c>
      <c r="M77" s="3">
        <v>1.7211505485864099E-5</v>
      </c>
      <c r="N77" s="3">
        <v>10.351224020509299</v>
      </c>
      <c r="O77" s="6">
        <v>1.46862617551201E-4</v>
      </c>
      <c r="P77" s="69">
        <f>(J77/((J76+J78)/2)-1)*1000</f>
        <v>-8.9874342527718198E-2</v>
      </c>
      <c r="Q77" s="59">
        <f>(L77/((L76+L78)/2)-1)*1000</f>
        <v>6.6545683956809043E-2</v>
      </c>
      <c r="R77" s="60">
        <f>(N77/((N76+N78)/2)-1)*1000</f>
        <v>-4.5015461379138699E-2</v>
      </c>
      <c r="S77" s="34">
        <f>((P77/1000+1)*($U$1/1000+1)-1)*1000</f>
        <v>-0.4398428865077797</v>
      </c>
    </row>
    <row r="78" spans="1:19" x14ac:dyDescent="0.3">
      <c r="A78" s="85"/>
      <c r="B78" s="49" t="s">
        <v>90</v>
      </c>
      <c r="C78" s="50" t="s">
        <v>51</v>
      </c>
      <c r="D78" s="48">
        <v>3.0655976550793698E-5</v>
      </c>
      <c r="E78" s="4">
        <v>3.5164816232295899</v>
      </c>
      <c r="F78" s="4">
        <v>3.3101953287923802</v>
      </c>
      <c r="G78" s="5">
        <v>34.265532393735199</v>
      </c>
      <c r="H78" s="4">
        <v>2.62209793617295</v>
      </c>
      <c r="I78" s="4">
        <v>2.62508929575116</v>
      </c>
      <c r="J78" s="61">
        <v>0.79212820549189</v>
      </c>
      <c r="K78" s="6">
        <v>1.30182740784302E-5</v>
      </c>
      <c r="L78" s="6">
        <v>1.0623176264143299</v>
      </c>
      <c r="M78" s="3">
        <v>1.9155723698320501E-5</v>
      </c>
      <c r="N78" s="3">
        <v>10.3515165655931</v>
      </c>
      <c r="O78" s="6">
        <v>1.2677669124932199E-4</v>
      </c>
      <c r="P78" s="70"/>
      <c r="Q78" s="27"/>
      <c r="R78" s="71"/>
      <c r="S78" s="30"/>
    </row>
    <row r="79" spans="1:19" x14ac:dyDescent="0.3">
      <c r="A79" s="85"/>
      <c r="B79" s="46" t="s">
        <v>91</v>
      </c>
      <c r="C79" s="47" t="s">
        <v>52</v>
      </c>
      <c r="D79" s="48">
        <v>6.6288378492772698E-6</v>
      </c>
      <c r="E79" s="4">
        <v>3.2675511833370701</v>
      </c>
      <c r="F79" s="4">
        <v>3.07586844216921</v>
      </c>
      <c r="G79" s="5">
        <v>31.842382446939698</v>
      </c>
      <c r="H79" s="4">
        <v>2.4366820771245901</v>
      </c>
      <c r="I79" s="4">
        <v>2.4399316491395</v>
      </c>
      <c r="J79" s="61">
        <v>0.79219339783071396</v>
      </c>
      <c r="K79" s="6">
        <v>1.37741318480605E-5</v>
      </c>
      <c r="L79" s="6">
        <v>1.06231781578968</v>
      </c>
      <c r="M79" s="3">
        <v>1.95517398581E-5</v>
      </c>
      <c r="N79" s="3">
        <v>10.3523234373378</v>
      </c>
      <c r="O79" s="6">
        <v>1.30186543026742E-4</v>
      </c>
      <c r="P79" s="69">
        <f>(J79/((J78+J80)/2)-1)*1000</f>
        <v>4.921978037564223E-2</v>
      </c>
      <c r="Q79" s="59">
        <f>(L79/((L78+L80)/2)-1)*1000</f>
        <v>2.6623778131673603E-2</v>
      </c>
      <c r="R79" s="60">
        <f>(N79/((N78+N80)/2)-1)*1000</f>
        <v>6.4828760611757019E-2</v>
      </c>
      <c r="S79" s="34">
        <f>((P79/1000+1)*($U$1/1000+1)-1)*1000</f>
        <v>-0.30079744654742946</v>
      </c>
    </row>
    <row r="80" spans="1:19" x14ac:dyDescent="0.3">
      <c r="A80" s="85"/>
      <c r="B80" s="49" t="s">
        <v>92</v>
      </c>
      <c r="C80" s="50" t="s">
        <v>53</v>
      </c>
      <c r="D80" s="48">
        <v>1.8958386412677399E-5</v>
      </c>
      <c r="E80" s="4">
        <v>3.6351881129826</v>
      </c>
      <c r="F80" s="4">
        <v>3.4221224584577001</v>
      </c>
      <c r="G80" s="5">
        <v>35.425080996735197</v>
      </c>
      <c r="H80" s="4">
        <v>2.7109387724240901</v>
      </c>
      <c r="I80" s="4">
        <v>2.7141037245347301</v>
      </c>
      <c r="J80" s="61">
        <v>0.79218061083755098</v>
      </c>
      <c r="K80" s="6">
        <v>1.5589846210010801E-5</v>
      </c>
      <c r="L80" s="6">
        <v>1.06226144084332</v>
      </c>
      <c r="M80" s="3">
        <v>1.5886149526229601E-5</v>
      </c>
      <c r="N80" s="3">
        <v>10.3517881394979</v>
      </c>
      <c r="O80" s="6">
        <v>1.2698031843076901E-4</v>
      </c>
      <c r="P80" s="70"/>
      <c r="Q80" s="27"/>
      <c r="R80" s="71"/>
      <c r="S80" s="30"/>
    </row>
    <row r="81" spans="1:21" x14ac:dyDescent="0.3">
      <c r="A81" s="85"/>
      <c r="B81" s="46" t="s">
        <v>93</v>
      </c>
      <c r="C81" s="47" t="s">
        <v>54</v>
      </c>
      <c r="D81" s="48">
        <v>-5.8758527119603897E-6</v>
      </c>
      <c r="E81" s="4">
        <v>3.4046469072286198</v>
      </c>
      <c r="F81" s="4">
        <v>3.2049567699385699</v>
      </c>
      <c r="G81" s="5">
        <v>33.175259909570698</v>
      </c>
      <c r="H81" s="4">
        <v>2.5386848415332999</v>
      </c>
      <c r="I81" s="4">
        <v>2.5416425730254502</v>
      </c>
      <c r="J81" s="61">
        <v>0.79211111946675095</v>
      </c>
      <c r="K81" s="6">
        <v>1.7456031223572702E-5</v>
      </c>
      <c r="L81" s="6">
        <v>1.0623063239924999</v>
      </c>
      <c r="M81" s="3">
        <v>1.8451266221270201E-5</v>
      </c>
      <c r="N81" s="3">
        <v>10.3512226688245</v>
      </c>
      <c r="O81" s="6">
        <v>1.5633231898160599E-4</v>
      </c>
      <c r="P81" s="69">
        <f>(J81/((J80+J82)/2)-1)*1000</f>
        <v>-6.1443848555109426E-2</v>
      </c>
      <c r="Q81" s="59">
        <f>(L81/((L80+L82)/2)-1)*1000</f>
        <v>7.3644125442307029E-3</v>
      </c>
      <c r="R81" s="60">
        <f>(N81/((N80+N82)/2)-1)*1000</f>
        <v>-3.9252296062275427E-2</v>
      </c>
      <c r="S81" s="34">
        <f>((P81/1000+1)*($U$1/1000+1)-1)*1000</f>
        <v>-0.41142234320812321</v>
      </c>
    </row>
    <row r="82" spans="1:21" x14ac:dyDescent="0.3">
      <c r="A82" s="85"/>
      <c r="B82" s="49" t="s">
        <v>94</v>
      </c>
      <c r="C82" s="50" t="s">
        <v>55</v>
      </c>
      <c r="D82" s="48">
        <v>-2.6674330073193802E-6</v>
      </c>
      <c r="E82" s="4">
        <v>3.59235153123727</v>
      </c>
      <c r="F82" s="4">
        <v>3.3815593709973899</v>
      </c>
      <c r="G82" s="5">
        <v>35.004095183733497</v>
      </c>
      <c r="H82" s="4">
        <v>2.6786641108212099</v>
      </c>
      <c r="I82" s="4">
        <v>2.6816365133111302</v>
      </c>
      <c r="J82" s="61">
        <v>0.79213897478863304</v>
      </c>
      <c r="K82" s="6">
        <v>1.3894170534417701E-5</v>
      </c>
      <c r="L82" s="6">
        <v>1.0623355607328699</v>
      </c>
      <c r="M82" s="3">
        <v>1.7237641575554799E-5</v>
      </c>
      <c r="N82" s="3">
        <v>10.3514698485631</v>
      </c>
      <c r="O82" s="6">
        <v>1.4584588347830901E-4</v>
      </c>
      <c r="P82" s="70"/>
      <c r="Q82" s="27"/>
      <c r="R82" s="71"/>
      <c r="S82" s="30"/>
    </row>
    <row r="83" spans="1:21" x14ac:dyDescent="0.3">
      <c r="A83" s="85"/>
      <c r="B83" s="46" t="s">
        <v>95</v>
      </c>
      <c r="C83" s="47" t="s">
        <v>56</v>
      </c>
      <c r="D83" s="48">
        <v>1.8552006383455001E-5</v>
      </c>
      <c r="E83" s="4">
        <v>3.5167722343838599</v>
      </c>
      <c r="F83" s="4">
        <v>3.3105140970399898</v>
      </c>
      <c r="G83" s="5">
        <v>34.2689408597792</v>
      </c>
      <c r="H83" s="4">
        <v>2.6223761987455001</v>
      </c>
      <c r="I83" s="4">
        <v>2.62538108810684</v>
      </c>
      <c r="J83" s="61">
        <v>0.79213536966951203</v>
      </c>
      <c r="K83" s="6">
        <v>1.4236280561604199E-5</v>
      </c>
      <c r="L83" s="6">
        <v>1.06230326442289</v>
      </c>
      <c r="M83" s="3">
        <v>1.67814345630732E-5</v>
      </c>
      <c r="N83" s="3">
        <v>10.351534886104201</v>
      </c>
      <c r="O83" s="6">
        <v>1.4969987057482701E-4</v>
      </c>
      <c r="P83" s="69">
        <f>(J83/((J82+J84)/2)-1)*1000</f>
        <v>-1.2086510660425098E-2</v>
      </c>
      <c r="Q83" s="59">
        <f>(L83/((L82+L84)/2)-1)*1000</f>
        <v>-1.7053333121963554E-2</v>
      </c>
      <c r="R83" s="60">
        <f>(N83/((N82+N84)/2)-1)*1000</f>
        <v>6.28535339530778E-3</v>
      </c>
      <c r="S83" s="34">
        <f>((P83/1000+1)*($U$1/1000+1)-1)*1000</f>
        <v>-0.36208228038170365</v>
      </c>
    </row>
    <row r="84" spans="1:21" x14ac:dyDescent="0.3">
      <c r="A84" s="85"/>
      <c r="B84" s="49" t="s">
        <v>96</v>
      </c>
      <c r="C84" s="50" t="s">
        <v>57</v>
      </c>
      <c r="D84" s="48">
        <v>1.8090265918702399E-6</v>
      </c>
      <c r="E84" s="4">
        <v>3.5960133464150199</v>
      </c>
      <c r="F84" s="4">
        <v>3.3850979998531301</v>
      </c>
      <c r="G84" s="5">
        <v>35.040743940094302</v>
      </c>
      <c r="H84" s="4">
        <v>2.68150924021506</v>
      </c>
      <c r="I84" s="4">
        <v>2.6845275146596799</v>
      </c>
      <c r="J84" s="61">
        <v>0.79215091308701002</v>
      </c>
      <c r="K84" s="6">
        <v>1.2175771330792201E-5</v>
      </c>
      <c r="L84" s="6">
        <v>1.06230720035368</v>
      </c>
      <c r="M84" s="3">
        <v>1.7048154953772802E-5</v>
      </c>
      <c r="N84" s="3">
        <v>10.3514697983533</v>
      </c>
      <c r="O84" s="6">
        <v>1.2315462458695799E-4</v>
      </c>
      <c r="P84" s="70"/>
      <c r="Q84" s="27"/>
      <c r="R84" s="71"/>
      <c r="S84" s="30"/>
    </row>
    <row r="85" spans="1:21" x14ac:dyDescent="0.3">
      <c r="A85" s="85"/>
      <c r="B85" s="46" t="s">
        <v>97</v>
      </c>
      <c r="C85" s="47" t="s">
        <v>58</v>
      </c>
      <c r="D85" s="48">
        <v>7.2311468568312204E-7</v>
      </c>
      <c r="E85" s="4">
        <v>3.2563162014848501</v>
      </c>
      <c r="F85" s="4">
        <v>3.06517613482379</v>
      </c>
      <c r="G85" s="5">
        <v>31.728979874109001</v>
      </c>
      <c r="H85" s="4">
        <v>2.42796769122238</v>
      </c>
      <c r="I85" s="4">
        <v>2.4308932595665</v>
      </c>
      <c r="J85" s="61">
        <v>0.79211513310091697</v>
      </c>
      <c r="K85" s="6">
        <v>1.27958298352751E-5</v>
      </c>
      <c r="L85" s="6">
        <v>1.06235764360381</v>
      </c>
      <c r="M85" s="3">
        <v>1.79833511981616E-5</v>
      </c>
      <c r="N85" s="3">
        <v>10.351446309958501</v>
      </c>
      <c r="O85" s="6">
        <v>1.3926119348571099E-4</v>
      </c>
      <c r="P85" s="69">
        <f>(J85/((J84+J86)/2)-1)*1000</f>
        <v>-3.2674160714840639E-3</v>
      </c>
      <c r="Q85" s="59">
        <f>(L85/((L84+L86)/2)-1)*1000</f>
        <v>4.8682123199306204E-4</v>
      </c>
      <c r="R85" s="60">
        <f>(N85/((N84+N86)/2)-1)*1000</f>
        <v>6.7307980766706521E-4</v>
      </c>
      <c r="S85" s="34">
        <f>((P85/1000+1)*($U$1/1000+1)-1)*1000</f>
        <v>-0.35326627247578291</v>
      </c>
    </row>
    <row r="86" spans="1:21" x14ac:dyDescent="0.3">
      <c r="A86" s="85"/>
      <c r="B86" s="49" t="s">
        <v>98</v>
      </c>
      <c r="C86" s="50" t="s">
        <v>59</v>
      </c>
      <c r="D86" s="48">
        <v>-9.6484240098241893E-6</v>
      </c>
      <c r="E86" s="4">
        <v>3.4541625899114501</v>
      </c>
      <c r="F86" s="4">
        <v>3.2512553241800899</v>
      </c>
      <c r="G86" s="5">
        <v>33.6550724529842</v>
      </c>
      <c r="H86" s="4">
        <v>2.5752667817896699</v>
      </c>
      <c r="I86" s="4">
        <v>2.5781875531102298</v>
      </c>
      <c r="J86" s="61">
        <v>0.79208452947117003</v>
      </c>
      <c r="K86" s="6">
        <v>1.36862640479896E-5</v>
      </c>
      <c r="L86" s="6">
        <v>1.0624070524979301</v>
      </c>
      <c r="M86" s="3">
        <v>1.97572888631318E-5</v>
      </c>
      <c r="N86" s="3">
        <v>10.351408886874101</v>
      </c>
      <c r="O86" s="6">
        <v>1.38583302677128E-4</v>
      </c>
      <c r="P86" s="70"/>
      <c r="Q86" s="27"/>
      <c r="R86" s="71"/>
      <c r="S86" s="30"/>
    </row>
    <row r="87" spans="1:21" x14ac:dyDescent="0.3">
      <c r="A87" s="85"/>
      <c r="B87" s="46" t="s">
        <v>99</v>
      </c>
      <c r="C87" s="47" t="s">
        <v>60</v>
      </c>
      <c r="D87" s="48">
        <v>-4.5257117699562997E-6</v>
      </c>
      <c r="E87" s="4">
        <v>3.1786387158912901</v>
      </c>
      <c r="F87" s="4">
        <v>2.9920094763562202</v>
      </c>
      <c r="G87" s="5">
        <v>30.970249635003299</v>
      </c>
      <c r="H87" s="4">
        <v>2.36975380539165</v>
      </c>
      <c r="I87" s="4">
        <v>2.37267393987845</v>
      </c>
      <c r="J87" s="61">
        <v>0.79202764956021399</v>
      </c>
      <c r="K87" s="6">
        <v>1.3681625398986099E-5</v>
      </c>
      <c r="L87" s="6">
        <v>1.0623760217516001</v>
      </c>
      <c r="M87" s="3">
        <v>1.7195796810145399E-5</v>
      </c>
      <c r="N87" s="3">
        <v>10.350986290521</v>
      </c>
      <c r="O87" s="6">
        <v>1.1719624394310401E-4</v>
      </c>
      <c r="P87" s="69">
        <f>(J87/((J86+J88)/2)-1)*1000</f>
        <v>-4.7456322054939548E-2</v>
      </c>
      <c r="Q87" s="59">
        <f>(L87/((L86+L88)/2)-1)*1000</f>
        <v>-6.5237415461938397E-3</v>
      </c>
      <c r="R87" s="60">
        <f>(N87/((N86+N88)/2)-1)*1000</f>
        <v>-2.0751764283510887E-2</v>
      </c>
      <c r="S87" s="34">
        <f>((P87/1000+1)*($U$1/1000+1)-1)*1000</f>
        <v>-0.39743971234218467</v>
      </c>
    </row>
    <row r="88" spans="1:21" x14ac:dyDescent="0.3">
      <c r="A88" s="86"/>
      <c r="B88" s="51" t="s">
        <v>100</v>
      </c>
      <c r="C88" s="52" t="s">
        <v>61</v>
      </c>
      <c r="D88" s="53">
        <v>4.6443977539488596E-6</v>
      </c>
      <c r="E88" s="54">
        <v>3.7053873701174198</v>
      </c>
      <c r="F88" s="54">
        <v>3.4878874594060898</v>
      </c>
      <c r="G88" s="55">
        <v>36.103144392509599</v>
      </c>
      <c r="H88" s="54">
        <v>2.7625715734223899</v>
      </c>
      <c r="I88" s="54">
        <v>2.7654426064603599</v>
      </c>
      <c r="J88" s="62">
        <v>0.79204594665531003</v>
      </c>
      <c r="K88" s="63">
        <v>1.45852858449559E-5</v>
      </c>
      <c r="L88" s="63">
        <v>1.0623588524288801</v>
      </c>
      <c r="M88" s="64">
        <v>1.7113488103867099E-5</v>
      </c>
      <c r="N88" s="64">
        <v>10.350993305538299</v>
      </c>
      <c r="O88" s="63">
        <v>1.35393812384111E-4</v>
      </c>
      <c r="P88" s="72"/>
      <c r="Q88" s="73"/>
      <c r="R88" s="74"/>
      <c r="S88" s="75"/>
    </row>
    <row r="91" spans="1:21" ht="15" customHeight="1" x14ac:dyDescent="0.3">
      <c r="A91" s="82" t="s">
        <v>0</v>
      </c>
      <c r="B91" s="87" t="s">
        <v>1</v>
      </c>
      <c r="C91" s="89" t="s">
        <v>2</v>
      </c>
      <c r="D91" s="91" t="s">
        <v>3</v>
      </c>
      <c r="E91" s="93" t="s">
        <v>4</v>
      </c>
      <c r="F91" s="93" t="s">
        <v>5</v>
      </c>
      <c r="G91" s="93" t="s">
        <v>6</v>
      </c>
      <c r="H91" s="93" t="s">
        <v>7</v>
      </c>
      <c r="I91" s="93" t="s">
        <v>8</v>
      </c>
      <c r="J91" s="93" t="s">
        <v>9</v>
      </c>
      <c r="K91" s="91" t="s">
        <v>10</v>
      </c>
      <c r="L91" s="91" t="s">
        <v>11</v>
      </c>
      <c r="M91" s="91" t="s">
        <v>10</v>
      </c>
      <c r="N91" s="91" t="s">
        <v>12</v>
      </c>
      <c r="O91" s="91" t="s">
        <v>10</v>
      </c>
      <c r="P91" s="97" t="s">
        <v>13</v>
      </c>
      <c r="Q91" s="99" t="s">
        <v>14</v>
      </c>
      <c r="R91" s="101" t="s">
        <v>15</v>
      </c>
      <c r="S91" s="26" t="s">
        <v>16</v>
      </c>
      <c r="U91" s="27">
        <v>-0.35</v>
      </c>
    </row>
    <row r="92" spans="1:21" ht="16.5" x14ac:dyDescent="0.3">
      <c r="A92" s="83"/>
      <c r="B92" s="88"/>
      <c r="C92" s="90"/>
      <c r="D92" s="92"/>
      <c r="E92" s="94"/>
      <c r="F92" s="94"/>
      <c r="G92" s="94"/>
      <c r="H92" s="94"/>
      <c r="I92" s="94"/>
      <c r="J92" s="94"/>
      <c r="K92" s="92"/>
      <c r="L92" s="92"/>
      <c r="M92" s="92"/>
      <c r="N92" s="92"/>
      <c r="O92" s="92"/>
      <c r="P92" s="98"/>
      <c r="Q92" s="100"/>
      <c r="R92" s="102"/>
      <c r="S92" s="14" t="s">
        <v>17</v>
      </c>
    </row>
    <row r="93" spans="1:21" x14ac:dyDescent="0.3">
      <c r="A93" s="84">
        <v>44615</v>
      </c>
      <c r="B93" s="41" t="s">
        <v>18</v>
      </c>
      <c r="C93" s="42" t="s">
        <v>19</v>
      </c>
      <c r="D93" s="43">
        <v>1.25403094147507E-5</v>
      </c>
      <c r="E93" s="44">
        <v>3.3848573715319201</v>
      </c>
      <c r="F93" s="44">
        <v>3.1856059141613402</v>
      </c>
      <c r="G93" s="45">
        <v>32.969078606772101</v>
      </c>
      <c r="H93" s="44">
        <v>2.5224134889280099</v>
      </c>
      <c r="I93" s="44">
        <v>2.5257938016982702</v>
      </c>
      <c r="J93" s="56">
        <v>0.791815989953358</v>
      </c>
      <c r="K93" s="57">
        <v>1.4559615907365999E-5</v>
      </c>
      <c r="L93" s="57">
        <v>1.0625472010082599</v>
      </c>
      <c r="M93" s="58">
        <v>1.5417315313040199E-5</v>
      </c>
      <c r="N93" s="58">
        <v>10.349389558665999</v>
      </c>
      <c r="O93" s="57">
        <v>1.3410134326774699E-4</v>
      </c>
      <c r="P93" s="65"/>
      <c r="Q93" s="66"/>
      <c r="R93" s="67"/>
      <c r="S93" s="68"/>
    </row>
    <row r="94" spans="1:21" x14ac:dyDescent="0.3">
      <c r="A94" s="85"/>
      <c r="B94" s="46" t="s">
        <v>62</v>
      </c>
      <c r="C94" s="47" t="s">
        <v>21</v>
      </c>
      <c r="D94" s="48">
        <v>-9.6126569566558902E-6</v>
      </c>
      <c r="E94" s="4">
        <v>3.4809817354639101</v>
      </c>
      <c r="F94" s="4">
        <v>3.2760481939708002</v>
      </c>
      <c r="G94" s="5">
        <v>33.905817657914199</v>
      </c>
      <c r="H94" s="4">
        <v>2.5940729015391302</v>
      </c>
      <c r="I94" s="4">
        <v>2.5973115046095101</v>
      </c>
      <c r="J94" s="61">
        <v>0.79182791365871896</v>
      </c>
      <c r="K94" s="6">
        <v>1.73650637627279E-5</v>
      </c>
      <c r="L94" s="6">
        <v>1.0625536725221001</v>
      </c>
      <c r="M94" s="3">
        <v>2.07786246041856E-5</v>
      </c>
      <c r="N94" s="3">
        <v>10.3495896939516</v>
      </c>
      <c r="O94" s="6">
        <v>1.7129626144487601E-4</v>
      </c>
      <c r="P94" s="69">
        <f>(J94/((J93+J95)/2)-1)*1000</f>
        <v>2.9692159108529736E-2</v>
      </c>
      <c r="Q94" s="59">
        <f>(L94/((L93+L95)/2)-1)*1000</f>
        <v>-3.7508282209053334E-3</v>
      </c>
      <c r="R94" s="60">
        <f>(N94/((N93+N95)/2)-1)*1000</f>
        <v>2.1695398429999457E-2</v>
      </c>
      <c r="S94" s="34">
        <f>((P94/1000+1)*($U$1/1000+1)-1)*1000</f>
        <v>-0.32031823314715435</v>
      </c>
    </row>
    <row r="95" spans="1:21" x14ac:dyDescent="0.3">
      <c r="A95" s="85"/>
      <c r="B95" s="49" t="s">
        <v>63</v>
      </c>
      <c r="C95" s="50" t="s">
        <v>22</v>
      </c>
      <c r="D95" s="48">
        <v>1.1384851505233201E-5</v>
      </c>
      <c r="E95" s="4">
        <v>3.4267015375164802</v>
      </c>
      <c r="F95" s="4">
        <v>3.2249236444695302</v>
      </c>
      <c r="G95" s="5">
        <v>33.375854568534301</v>
      </c>
      <c r="H95" s="4">
        <v>2.5534745314468301</v>
      </c>
      <c r="I95" s="4">
        <v>2.5566946285402401</v>
      </c>
      <c r="J95" s="61">
        <v>0.79179281659943002</v>
      </c>
      <c r="K95" s="6">
        <v>1.3723248139480399E-5</v>
      </c>
      <c r="L95" s="6">
        <v>1.0625681149784401</v>
      </c>
      <c r="M95" s="3">
        <v>1.74017542033544E-5</v>
      </c>
      <c r="N95" s="3">
        <v>10.349340762035901</v>
      </c>
      <c r="O95" s="6">
        <v>1.4431051563355699E-4</v>
      </c>
      <c r="P95" s="70"/>
      <c r="Q95" s="27"/>
      <c r="R95" s="71"/>
      <c r="S95" s="30"/>
    </row>
    <row r="96" spans="1:21" x14ac:dyDescent="0.3">
      <c r="A96" s="85"/>
      <c r="B96" s="46" t="s">
        <v>46</v>
      </c>
      <c r="C96" s="47" t="s">
        <v>23</v>
      </c>
      <c r="D96" s="48">
        <v>-3.2680646488708801E-6</v>
      </c>
      <c r="E96" s="4">
        <v>3.16242462105811</v>
      </c>
      <c r="F96" s="4">
        <v>2.9760661592062299</v>
      </c>
      <c r="G96" s="5">
        <v>30.801131802556601</v>
      </c>
      <c r="H96" s="4">
        <v>2.3565637930118202</v>
      </c>
      <c r="I96" s="4">
        <v>2.3597623975208299</v>
      </c>
      <c r="J96" s="61">
        <v>0.791839320120305</v>
      </c>
      <c r="K96" s="6">
        <v>1.39354664835587E-5</v>
      </c>
      <c r="L96" s="6">
        <v>1.06261921458221</v>
      </c>
      <c r="M96" s="3">
        <v>1.7045780994693501E-5</v>
      </c>
      <c r="N96" s="3">
        <v>10.349619968184101</v>
      </c>
      <c r="O96" s="6">
        <v>1.2917740373624001E-4</v>
      </c>
      <c r="P96" s="69">
        <f>(J96/((J95+J97)/2)-1)*1000</f>
        <v>4.9711386270301361E-2</v>
      </c>
      <c r="Q96" s="59">
        <f>(L96/((L95+L97)/2)-1)*1000</f>
        <v>5.1048492329286432E-2</v>
      </c>
      <c r="R96" s="60">
        <f>(N96/((N95+N97)/2)-1)*1000</f>
        <v>1.0032818236416219E-2</v>
      </c>
      <c r="S96" s="34">
        <f>((P96/1000+1)*($U$1/1000+1)-1)*1000</f>
        <v>-0.30030601271480162</v>
      </c>
    </row>
    <row r="97" spans="1:19" x14ac:dyDescent="0.3">
      <c r="A97" s="85"/>
      <c r="B97" s="49" t="s">
        <v>64</v>
      </c>
      <c r="C97" s="50" t="s">
        <v>24</v>
      </c>
      <c r="D97" s="48">
        <v>9.8443616596040108E-6</v>
      </c>
      <c r="E97" s="4">
        <v>3.4348784348215902</v>
      </c>
      <c r="F97" s="4">
        <v>3.2326377255622498</v>
      </c>
      <c r="G97" s="5">
        <v>33.456804634153002</v>
      </c>
      <c r="H97" s="4">
        <v>2.5596246310417001</v>
      </c>
      <c r="I97" s="4">
        <v>2.56300915901658</v>
      </c>
      <c r="J97" s="61">
        <v>0.79180710069399396</v>
      </c>
      <c r="K97" s="6">
        <v>1.55651316576838E-5</v>
      </c>
      <c r="L97" s="6">
        <v>1.06256182950631</v>
      </c>
      <c r="M97" s="3">
        <v>1.9577509164055501E-5</v>
      </c>
      <c r="N97" s="3">
        <v>10.3496915047039</v>
      </c>
      <c r="O97" s="6">
        <v>1.5141014987027799E-4</v>
      </c>
      <c r="P97" s="70"/>
      <c r="Q97" s="27"/>
      <c r="R97" s="71"/>
      <c r="S97" s="30"/>
    </row>
    <row r="98" spans="1:19" x14ac:dyDescent="0.3">
      <c r="A98" s="85"/>
      <c r="B98" s="46" t="s">
        <v>65</v>
      </c>
      <c r="C98" s="47" t="s">
        <v>25</v>
      </c>
      <c r="D98" s="48">
        <v>2.1835192041103601E-6</v>
      </c>
      <c r="E98" s="4">
        <v>3.0829766448842801</v>
      </c>
      <c r="F98" s="4">
        <v>2.9014319260399701</v>
      </c>
      <c r="G98" s="5">
        <v>30.0280592486918</v>
      </c>
      <c r="H98" s="4">
        <v>2.2974526819189398</v>
      </c>
      <c r="I98" s="4">
        <v>2.3007001709025898</v>
      </c>
      <c r="J98" s="61">
        <v>0.791834297146357</v>
      </c>
      <c r="K98" s="6">
        <v>1.5346575233106501E-5</v>
      </c>
      <c r="L98" s="6">
        <v>1.0625706813887501</v>
      </c>
      <c r="M98" s="3">
        <v>2.05989581058455E-5</v>
      </c>
      <c r="N98" s="3">
        <v>10.3493960886913</v>
      </c>
      <c r="O98" s="6">
        <v>1.3620048778851201E-4</v>
      </c>
      <c r="P98" s="69">
        <f>(J98/((J97+J99)/2)-1)*1000</f>
        <v>9.2273876550752476E-3</v>
      </c>
      <c r="Q98" s="59">
        <f>(L98/((L97+L99)/2)-1)*1000</f>
        <v>2.1545633930308838E-3</v>
      </c>
      <c r="R98" s="60">
        <f>(N98/((N97+N99)/2)-1)*1000</f>
        <v>-2.3595510092011551E-2</v>
      </c>
      <c r="S98" s="34">
        <f>((P98/1000+1)*($U$1/1000+1)-1)*1000</f>
        <v>-0.34077584193059618</v>
      </c>
    </row>
    <row r="99" spans="1:19" x14ac:dyDescent="0.3">
      <c r="A99" s="85"/>
      <c r="B99" s="49" t="s">
        <v>66</v>
      </c>
      <c r="C99" s="50" t="s">
        <v>26</v>
      </c>
      <c r="D99" s="48">
        <v>1.616225169787E-5</v>
      </c>
      <c r="E99" s="4">
        <v>3.64963384048969</v>
      </c>
      <c r="F99" s="4">
        <v>3.4347070298703501</v>
      </c>
      <c r="G99" s="5">
        <v>35.5478276618583</v>
      </c>
      <c r="H99" s="4">
        <v>2.7197650922888101</v>
      </c>
      <c r="I99" s="4">
        <v>2.7230266781864101</v>
      </c>
      <c r="J99" s="61">
        <v>0.79184688060952302</v>
      </c>
      <c r="K99" s="6">
        <v>1.3054108194996499E-5</v>
      </c>
      <c r="L99" s="6">
        <v>1.06257495452927</v>
      </c>
      <c r="M99" s="3">
        <v>1.3619727384426199E-5</v>
      </c>
      <c r="N99" s="3">
        <v>10.3495890827627</v>
      </c>
      <c r="O99" s="6">
        <v>1.2643958337796499E-4</v>
      </c>
      <c r="P99" s="70"/>
      <c r="Q99" s="27"/>
      <c r="R99" s="71"/>
      <c r="S99" s="30"/>
    </row>
    <row r="100" spans="1:19" x14ac:dyDescent="0.3">
      <c r="A100" s="85"/>
      <c r="B100" s="46" t="s">
        <v>67</v>
      </c>
      <c r="C100" s="47" t="s">
        <v>27</v>
      </c>
      <c r="D100" s="48">
        <v>-8.2498326771191403E-6</v>
      </c>
      <c r="E100" s="4">
        <v>3.30948862739876</v>
      </c>
      <c r="F100" s="4">
        <v>3.11454053309332</v>
      </c>
      <c r="G100" s="5">
        <v>32.233006935746999</v>
      </c>
      <c r="H100" s="4">
        <v>2.4659963166949699</v>
      </c>
      <c r="I100" s="4">
        <v>2.46920580852023</v>
      </c>
      <c r="J100" s="61">
        <v>0.79176671908136498</v>
      </c>
      <c r="K100" s="6">
        <v>1.44424866540464E-5</v>
      </c>
      <c r="L100" s="6">
        <v>1.0625920621490501</v>
      </c>
      <c r="M100" s="3">
        <v>1.7106192647035401E-5</v>
      </c>
      <c r="N100" s="3">
        <v>10.3491792973216</v>
      </c>
      <c r="O100" s="6">
        <v>1.4086831526216901E-4</v>
      </c>
      <c r="P100" s="69">
        <f>(J100/((J99+J101)/2)-1)*1000</f>
        <v>-7.5620302423140551E-2</v>
      </c>
      <c r="Q100" s="59">
        <f>(L100/((L99+L101)/2)-1)*1000</f>
        <v>3.444131273555584E-2</v>
      </c>
      <c r="R100" s="60">
        <f>(N100/((N99+N101)/2)-1)*1000</f>
        <v>-2.9322357434358182E-2</v>
      </c>
      <c r="S100" s="34">
        <f>((P100/1000+1)*($U$1/1000+1)-1)*1000</f>
        <v>-0.42559383531726169</v>
      </c>
    </row>
    <row r="101" spans="1:19" x14ac:dyDescent="0.3">
      <c r="A101" s="85"/>
      <c r="B101" s="49" t="s">
        <v>68</v>
      </c>
      <c r="C101" s="50" t="s">
        <v>28</v>
      </c>
      <c r="D101" s="48">
        <v>1.75789902081067E-5</v>
      </c>
      <c r="E101" s="4">
        <v>3.3848482197822398</v>
      </c>
      <c r="F101" s="4">
        <v>3.18563213484392</v>
      </c>
      <c r="G101" s="5">
        <v>32.9693035843679</v>
      </c>
      <c r="H101" s="4">
        <v>2.5224038240462798</v>
      </c>
      <c r="I101" s="4">
        <v>2.5257007942278</v>
      </c>
      <c r="J101" s="61">
        <v>0.79180631388670797</v>
      </c>
      <c r="K101" s="6">
        <v>1.28766672602777E-5</v>
      </c>
      <c r="L101" s="6">
        <v>1.0625359781585999</v>
      </c>
      <c r="M101" s="3">
        <v>1.7310121978280201E-5</v>
      </c>
      <c r="N101" s="3">
        <v>10.349376454346499</v>
      </c>
      <c r="O101" s="6">
        <v>1.3129390012736299E-4</v>
      </c>
      <c r="P101" s="70"/>
      <c r="Q101" s="27"/>
      <c r="R101" s="71"/>
      <c r="S101" s="30"/>
    </row>
    <row r="102" spans="1:19" x14ac:dyDescent="0.3">
      <c r="A102" s="85"/>
      <c r="B102" s="46" t="s">
        <v>69</v>
      </c>
      <c r="C102" s="47" t="s">
        <v>29</v>
      </c>
      <c r="D102" s="48">
        <v>-4.1644646233880196E-6</v>
      </c>
      <c r="E102" s="4">
        <v>3.4286266079677401</v>
      </c>
      <c r="F102" s="4">
        <v>3.22680351713118</v>
      </c>
      <c r="G102" s="5">
        <v>33.396619889134897</v>
      </c>
      <c r="H102" s="4">
        <v>2.5552330029498198</v>
      </c>
      <c r="I102" s="4">
        <v>2.5584290670046701</v>
      </c>
      <c r="J102" s="61">
        <v>0.79187775506582603</v>
      </c>
      <c r="K102" s="6">
        <v>1.5846385403199799E-5</v>
      </c>
      <c r="L102" s="6">
        <v>1.0625456071979</v>
      </c>
      <c r="M102" s="3">
        <v>1.6371093123768401E-5</v>
      </c>
      <c r="N102" s="3">
        <v>10.349752540317301</v>
      </c>
      <c r="O102" s="6">
        <v>1.2133753905068899E-4</v>
      </c>
      <c r="P102" s="69">
        <f>(J102/((J101+J103)/2)-1)*1000</f>
        <v>6.1683564483772102E-2</v>
      </c>
      <c r="Q102" s="59">
        <f>(L102/((L101+L103)/2)-1)*1000</f>
        <v>1.4341548713714403E-2</v>
      </c>
      <c r="R102" s="60">
        <f>(N102/((N101+N103)/2)-1)*1000</f>
        <v>2.2958374074066867E-2</v>
      </c>
      <c r="S102" s="34">
        <f>((P102/1000+1)*($U$1/1000+1)-1)*1000</f>
        <v>-0.28833802476380122</v>
      </c>
    </row>
    <row r="103" spans="1:19" x14ac:dyDescent="0.3">
      <c r="A103" s="85"/>
      <c r="B103" s="49" t="s">
        <v>70</v>
      </c>
      <c r="C103" s="50" t="s">
        <v>30</v>
      </c>
      <c r="D103" s="48">
        <v>1.77007214851773E-5</v>
      </c>
      <c r="E103" s="4">
        <v>3.5652732427998801</v>
      </c>
      <c r="F103" s="4">
        <v>3.3554719716033001</v>
      </c>
      <c r="G103" s="5">
        <v>34.727966469300199</v>
      </c>
      <c r="H103" s="4">
        <v>2.6570337466045602</v>
      </c>
      <c r="I103" s="4">
        <v>2.66031699833795</v>
      </c>
      <c r="J103" s="61">
        <v>0.79185151058540804</v>
      </c>
      <c r="K103" s="6">
        <v>1.60008272500752E-5</v>
      </c>
      <c r="L103" s="6">
        <v>1.0625247595751099</v>
      </c>
      <c r="M103" s="3">
        <v>1.9374363829856601E-5</v>
      </c>
      <c r="N103" s="3">
        <v>10.349653410217501</v>
      </c>
      <c r="O103" s="6">
        <v>1.29606420826041E-4</v>
      </c>
      <c r="P103" s="70"/>
      <c r="Q103" s="27"/>
      <c r="R103" s="71"/>
      <c r="S103" s="30"/>
    </row>
    <row r="104" spans="1:19" x14ac:dyDescent="0.3">
      <c r="A104" s="85"/>
      <c r="B104" s="46" t="s">
        <v>71</v>
      </c>
      <c r="C104" s="47" t="s">
        <v>31</v>
      </c>
      <c r="D104" s="48">
        <v>2.4642927316192902E-6</v>
      </c>
      <c r="E104" s="4">
        <v>3.4618618366478602</v>
      </c>
      <c r="F104" s="4">
        <v>3.25805008982414</v>
      </c>
      <c r="G104" s="5">
        <v>33.719268516010203</v>
      </c>
      <c r="H104" s="4">
        <v>2.5798031109812398</v>
      </c>
      <c r="I104" s="4">
        <v>2.5830776702456699</v>
      </c>
      <c r="J104" s="61">
        <v>0.79182271827834605</v>
      </c>
      <c r="K104" s="6">
        <v>1.5434169191889901E-5</v>
      </c>
      <c r="L104" s="6">
        <v>1.06255667898619</v>
      </c>
      <c r="M104" s="3">
        <v>1.8362888848982699E-5</v>
      </c>
      <c r="N104" s="3">
        <v>10.3495088851174</v>
      </c>
      <c r="O104" s="6">
        <v>1.59266284992057E-4</v>
      </c>
      <c r="P104" s="69">
        <f>(J104/((J103+J105)/2)-1)*1000</f>
        <v>-7.642171493937866E-2</v>
      </c>
      <c r="Q104" s="59">
        <f>(L104/((L103+L105)/2)-1)*1000</f>
        <v>1.7797476184577832E-2</v>
      </c>
      <c r="R104" s="60">
        <f>(N104/((N103+N105)/2)-1)*1000</f>
        <v>-4.3265255174951278E-2</v>
      </c>
      <c r="S104" s="34">
        <f>((P104/1000+1)*($U$1/1000+1)-1)*1000</f>
        <v>-0.42639496733909432</v>
      </c>
    </row>
    <row r="105" spans="1:19" x14ac:dyDescent="0.3">
      <c r="A105" s="85"/>
      <c r="B105" s="49" t="s">
        <v>72</v>
      </c>
      <c r="C105" s="50" t="s">
        <v>32</v>
      </c>
      <c r="D105" s="48">
        <v>1.0749217964590301E-5</v>
      </c>
      <c r="E105" s="4">
        <v>3.5901651150006302</v>
      </c>
      <c r="F105" s="4">
        <v>3.3788161560801901</v>
      </c>
      <c r="G105" s="5">
        <v>34.971641626596202</v>
      </c>
      <c r="H105" s="4">
        <v>2.6757368484078499</v>
      </c>
      <c r="I105" s="4">
        <v>2.67903839820544</v>
      </c>
      <c r="J105" s="61">
        <v>0.79191496012103901</v>
      </c>
      <c r="K105" s="6">
        <v>1.29650622219401E-5</v>
      </c>
      <c r="L105" s="6">
        <v>1.0625507774160099</v>
      </c>
      <c r="M105" s="3">
        <v>1.53858466171936E-5</v>
      </c>
      <c r="N105" s="3">
        <v>10.3502599470508</v>
      </c>
      <c r="O105" s="6">
        <v>1.3576431126006999E-4</v>
      </c>
      <c r="P105" s="70"/>
      <c r="Q105" s="27"/>
      <c r="R105" s="71"/>
      <c r="S105" s="30"/>
    </row>
    <row r="106" spans="1:19" x14ac:dyDescent="0.3">
      <c r="A106" s="85"/>
      <c r="B106" s="46" t="s">
        <v>73</v>
      </c>
      <c r="C106" s="47" t="s">
        <v>33</v>
      </c>
      <c r="D106" s="48">
        <v>2.0049462133079299E-5</v>
      </c>
      <c r="E106" s="4">
        <v>3.3590070922454101</v>
      </c>
      <c r="F106" s="4">
        <v>3.1612562801530002</v>
      </c>
      <c r="G106" s="5">
        <v>32.717096026287798</v>
      </c>
      <c r="H106" s="4">
        <v>2.5030838340180099</v>
      </c>
      <c r="I106" s="4">
        <v>2.5063057466385601</v>
      </c>
      <c r="J106" s="61">
        <v>0.79180073392329897</v>
      </c>
      <c r="K106" s="6">
        <v>1.40443296207927E-5</v>
      </c>
      <c r="L106" s="6">
        <v>1.0625534126594101</v>
      </c>
      <c r="M106" s="3">
        <v>1.8792255040287001E-5</v>
      </c>
      <c r="N106" s="3">
        <v>10.349400226637901</v>
      </c>
      <c r="O106" s="6">
        <v>1.3624718336692899E-4</v>
      </c>
      <c r="P106" s="69">
        <f>(J106/((J105+J107)/2)-1)*1000</f>
        <v>-0.1557212710076028</v>
      </c>
      <c r="Q106" s="59">
        <f>(L106/((L105+L107)/2)-1)*1000</f>
        <v>2.9790321391942598E-2</v>
      </c>
      <c r="R106" s="60">
        <f>(N106/((N105+N107)/2)-1)*1000</f>
        <v>-7.7247405146918524E-2</v>
      </c>
      <c r="S106" s="34">
        <f>((P106/1000+1)*($U$1/1000+1)-1)*1000</f>
        <v>-0.50566676856267367</v>
      </c>
    </row>
    <row r="107" spans="1:19" x14ac:dyDescent="0.3">
      <c r="A107" s="85"/>
      <c r="B107" s="49" t="s">
        <v>74</v>
      </c>
      <c r="C107" s="50" t="s">
        <v>34</v>
      </c>
      <c r="D107" s="48">
        <v>7.0515772827229495E-7</v>
      </c>
      <c r="E107" s="4">
        <v>3.3260619165343002</v>
      </c>
      <c r="F107" s="4">
        <v>3.1304335566720698</v>
      </c>
      <c r="G107" s="5">
        <v>32.400400587419398</v>
      </c>
      <c r="H107" s="4">
        <v>2.47909134693831</v>
      </c>
      <c r="I107" s="4">
        <v>2.48239109037414</v>
      </c>
      <c r="J107" s="61">
        <v>0.79193314656581504</v>
      </c>
      <c r="K107" s="6">
        <v>1.35653396384475E-5</v>
      </c>
      <c r="L107" s="6">
        <v>1.0624927421733901</v>
      </c>
      <c r="M107" s="3">
        <v>1.86321170041685E-5</v>
      </c>
      <c r="N107" s="3">
        <v>10.3501395583723</v>
      </c>
      <c r="O107" s="6">
        <v>1.38564415785327E-4</v>
      </c>
      <c r="P107" s="70"/>
      <c r="Q107" s="27"/>
      <c r="R107" s="71"/>
      <c r="S107" s="30"/>
    </row>
    <row r="108" spans="1:19" x14ac:dyDescent="0.3">
      <c r="A108" s="85"/>
      <c r="B108" s="46" t="s">
        <v>75</v>
      </c>
      <c r="C108" s="47" t="s">
        <v>35</v>
      </c>
      <c r="D108" s="48">
        <v>4.0709595076209101E-6</v>
      </c>
      <c r="E108" s="4">
        <v>3.4100011335553901</v>
      </c>
      <c r="F108" s="4">
        <v>3.2093836232964099</v>
      </c>
      <c r="G108" s="5">
        <v>33.2143753515344</v>
      </c>
      <c r="H108" s="4">
        <v>2.5411903414860899</v>
      </c>
      <c r="I108" s="4">
        <v>2.5444292376206401</v>
      </c>
      <c r="J108" s="61">
        <v>0.79179952508093998</v>
      </c>
      <c r="K108" s="6">
        <v>1.6955395083337502E-5</v>
      </c>
      <c r="L108" s="6">
        <v>1.0625080638859099</v>
      </c>
      <c r="M108" s="3">
        <v>1.89967899553498E-5</v>
      </c>
      <c r="N108" s="3">
        <v>10.349132883859101</v>
      </c>
      <c r="O108" s="6">
        <v>1.5737883858122999E-4</v>
      </c>
      <c r="P108" s="69">
        <f>(J108/((J107+J109)/2)-1)*1000</f>
        <v>-0.12251129384088788</v>
      </c>
      <c r="Q108" s="59">
        <f>(L108/((L107+L109)/2)-1)*1000</f>
        <v>1.0075123112907036E-2</v>
      </c>
      <c r="R108" s="60">
        <f>(N108/((N107+N109)/2)-1)*1000</f>
        <v>-7.5344384699693734E-2</v>
      </c>
      <c r="S108" s="34">
        <f>((P108/1000+1)*($U$1/1000+1)-1)*1000</f>
        <v>-0.4724684148880165</v>
      </c>
    </row>
    <row r="109" spans="1:19" x14ac:dyDescent="0.3">
      <c r="A109" s="85"/>
      <c r="B109" s="49" t="s">
        <v>76</v>
      </c>
      <c r="C109" s="50" t="s">
        <v>36</v>
      </c>
      <c r="D109" s="48">
        <v>1.2318462874643099E-5</v>
      </c>
      <c r="E109" s="4">
        <v>3.3982480600314799</v>
      </c>
      <c r="F109" s="4">
        <v>3.1983428549074699</v>
      </c>
      <c r="G109" s="5">
        <v>33.101845999269003</v>
      </c>
      <c r="H109" s="4">
        <v>2.5326400929553801</v>
      </c>
      <c r="I109" s="4">
        <v>2.5360514549910902</v>
      </c>
      <c r="J109" s="61">
        <v>0.79185993613580297</v>
      </c>
      <c r="K109" s="6">
        <v>1.34529908707421E-5</v>
      </c>
      <c r="L109" s="6">
        <v>1.06250197601503</v>
      </c>
      <c r="M109" s="3">
        <v>1.8534811301487501E-5</v>
      </c>
      <c r="N109" s="3">
        <v>10.3496858249528</v>
      </c>
      <c r="O109" s="6">
        <v>1.2518894893942401E-4</v>
      </c>
      <c r="P109" s="70"/>
      <c r="Q109" s="27"/>
      <c r="R109" s="71"/>
      <c r="S109" s="30"/>
    </row>
    <row r="110" spans="1:19" x14ac:dyDescent="0.3">
      <c r="A110" s="85"/>
      <c r="B110" s="46" t="s">
        <v>77</v>
      </c>
      <c r="C110" s="47" t="s">
        <v>37</v>
      </c>
      <c r="D110" s="48">
        <v>7.7423761716315501E-6</v>
      </c>
      <c r="E110" s="4">
        <v>3.36453120799175</v>
      </c>
      <c r="F110" s="4">
        <v>3.16654017361346</v>
      </c>
      <c r="G110" s="5">
        <v>32.772298149805799</v>
      </c>
      <c r="H110" s="4">
        <v>2.5074320052938002</v>
      </c>
      <c r="I110" s="4">
        <v>2.5107368965248398</v>
      </c>
      <c r="J110" s="61">
        <v>0.79185224094902695</v>
      </c>
      <c r="K110" s="6">
        <v>1.6042725970832399E-5</v>
      </c>
      <c r="L110" s="6">
        <v>1.0625257749808501</v>
      </c>
      <c r="M110" s="3">
        <v>1.93825756495029E-5</v>
      </c>
      <c r="N110" s="3">
        <v>10.349560905169399</v>
      </c>
      <c r="O110" s="6">
        <v>1.5094080006384901E-4</v>
      </c>
      <c r="P110" s="69">
        <f>(J110/((J109+J111)/2)-1)*1000</f>
        <v>-7.4081359051070272E-2</v>
      </c>
      <c r="Q110" s="59">
        <f>(L110/((L109+L111)/2)-1)*1000</f>
        <v>4.2571117947254322E-2</v>
      </c>
      <c r="R110" s="60">
        <f>(N110/((N109+N111)/2)-1)*1000</f>
        <v>-4.9758725080173427E-2</v>
      </c>
      <c r="S110" s="34">
        <f>((P110/1000+1)*($U$1/1000+1)-1)*1000</f>
        <v>-0.4240554305753319</v>
      </c>
    </row>
    <row r="111" spans="1:19" x14ac:dyDescent="0.3">
      <c r="A111" s="85"/>
      <c r="B111" s="49" t="s">
        <v>78</v>
      </c>
      <c r="C111" s="50" t="s">
        <v>38</v>
      </c>
      <c r="D111" s="48">
        <v>1.1167352298088E-5</v>
      </c>
      <c r="E111" s="4">
        <v>3.64011850548364</v>
      </c>
      <c r="F111" s="4">
        <v>3.4261268899181401</v>
      </c>
      <c r="G111" s="5">
        <v>35.462064212324599</v>
      </c>
      <c r="H111" s="4">
        <v>2.71336931874702</v>
      </c>
      <c r="I111" s="4">
        <v>2.7168386225640901</v>
      </c>
      <c r="J111" s="61">
        <v>0.79196187743469504</v>
      </c>
      <c r="K111" s="6">
        <v>1.5155132503897099E-5</v>
      </c>
      <c r="L111" s="6">
        <v>1.0624591119775599</v>
      </c>
      <c r="M111" s="3">
        <v>1.7499956473050999E-5</v>
      </c>
      <c r="N111" s="3">
        <v>10.3504659985497</v>
      </c>
      <c r="O111" s="6">
        <v>1.4924033380922299E-4</v>
      </c>
      <c r="P111" s="70"/>
      <c r="Q111" s="27"/>
      <c r="R111" s="71"/>
      <c r="S111" s="30"/>
    </row>
    <row r="112" spans="1:19" x14ac:dyDescent="0.3">
      <c r="A112" s="85"/>
      <c r="B112" s="46" t="s">
        <v>79</v>
      </c>
      <c r="C112" s="47" t="s">
        <v>39</v>
      </c>
      <c r="D112" s="48">
        <v>-3.9701155864190703E-6</v>
      </c>
      <c r="E112" s="4">
        <v>3.4070458727061101</v>
      </c>
      <c r="F112" s="4">
        <v>3.2066134521874199</v>
      </c>
      <c r="G112" s="5">
        <v>33.188659655650802</v>
      </c>
      <c r="H112" s="4">
        <v>2.53931352653187</v>
      </c>
      <c r="I112" s="4">
        <v>2.5426643845875101</v>
      </c>
      <c r="J112" s="61">
        <v>0.79189833366421303</v>
      </c>
      <c r="K112" s="6">
        <v>1.29369976239515E-5</v>
      </c>
      <c r="L112" s="6">
        <v>1.06250545337257</v>
      </c>
      <c r="M112" s="3">
        <v>1.8689410302303899E-5</v>
      </c>
      <c r="N112" s="3">
        <v>10.350058322539599</v>
      </c>
      <c r="O112" s="6">
        <v>1.2987239859434799E-4</v>
      </c>
      <c r="P112" s="69">
        <f>(J112/((J111+J113)/2)-1)*1000</f>
        <v>-2.3896066424056173E-2</v>
      </c>
      <c r="Q112" s="59">
        <f>(L112/((L111+L113)/2)-1)*1000</f>
        <v>2.6220398328113959E-2</v>
      </c>
      <c r="R112" s="60">
        <f>(N112/((N111+N113)/2)-1)*1000</f>
        <v>-3.094273544612669E-3</v>
      </c>
      <c r="S112" s="34">
        <f>((P112/1000+1)*($U$1/1000+1)-1)*1000</f>
        <v>-0.37388770280077921</v>
      </c>
    </row>
    <row r="113" spans="1:19" x14ac:dyDescent="0.3">
      <c r="A113" s="85"/>
      <c r="B113" s="49" t="s">
        <v>80</v>
      </c>
      <c r="C113" s="50" t="s">
        <v>40</v>
      </c>
      <c r="D113" s="48">
        <v>-7.3142606906131696E-6</v>
      </c>
      <c r="E113" s="4">
        <v>3.4532935754254099</v>
      </c>
      <c r="F113" s="4">
        <v>3.2501714133606101</v>
      </c>
      <c r="G113" s="5">
        <v>33.638337676898601</v>
      </c>
      <c r="H113" s="4">
        <v>2.5737205043500002</v>
      </c>
      <c r="I113" s="4">
        <v>2.5770049777680599</v>
      </c>
      <c r="J113" s="61">
        <v>0.79187263730849999</v>
      </c>
      <c r="K113" s="6">
        <v>1.3791760213222101E-5</v>
      </c>
      <c r="L113" s="6">
        <v>1.0624960775960799</v>
      </c>
      <c r="M113" s="3">
        <v>1.8260629565742001E-5</v>
      </c>
      <c r="N113" s="3">
        <v>10.349714698551001</v>
      </c>
      <c r="O113" s="6">
        <v>1.17697145453574E-4</v>
      </c>
      <c r="P113" s="70"/>
      <c r="Q113" s="27"/>
      <c r="R113" s="71"/>
      <c r="S113" s="30"/>
    </row>
    <row r="114" spans="1:19" x14ac:dyDescent="0.3">
      <c r="A114" s="85"/>
      <c r="B114" s="46" t="s">
        <v>81</v>
      </c>
      <c r="C114" s="47" t="s">
        <v>41</v>
      </c>
      <c r="D114" s="48">
        <v>3.06231613176383E-7</v>
      </c>
      <c r="E114" s="4">
        <v>3.3227704602355401</v>
      </c>
      <c r="F114" s="4">
        <v>3.12713839893232</v>
      </c>
      <c r="G114" s="5">
        <v>32.366312936637001</v>
      </c>
      <c r="H114" s="4">
        <v>2.4763412234763602</v>
      </c>
      <c r="I114" s="4">
        <v>2.4796140427511899</v>
      </c>
      <c r="J114" s="61">
        <v>0.791887512782254</v>
      </c>
      <c r="K114" s="6">
        <v>1.5712582280276599E-5</v>
      </c>
      <c r="L114" s="6">
        <v>1.06255950529402</v>
      </c>
      <c r="M114" s="3">
        <v>1.82447222376488E-5</v>
      </c>
      <c r="N114" s="3">
        <v>10.350141228939499</v>
      </c>
      <c r="O114" s="6">
        <v>1.4012070172646801E-4</v>
      </c>
      <c r="P114" s="69">
        <f>(J114/((J113+J115)/2)-1)*1000</f>
        <v>5.4094167629692436E-3</v>
      </c>
      <c r="Q114" s="59">
        <f>(L114/((L113+L115)/2)-1)*1000</f>
        <v>5.8015401734445859E-2</v>
      </c>
      <c r="R114" s="60">
        <f>(N114/((N113+N115)/2)-1)*1000</f>
        <v>2.4362737031768944E-2</v>
      </c>
      <c r="S114" s="34">
        <f>((P114/1000+1)*($U$1/1000+1)-1)*1000</f>
        <v>-0.34459247653284564</v>
      </c>
    </row>
    <row r="115" spans="1:19" x14ac:dyDescent="0.3">
      <c r="A115" s="85"/>
      <c r="B115" s="49" t="s">
        <v>82</v>
      </c>
      <c r="C115" s="50" t="s">
        <v>42</v>
      </c>
      <c r="D115" s="48">
        <v>-7.53764226718004E-6</v>
      </c>
      <c r="E115" s="4">
        <v>3.5754927286547802</v>
      </c>
      <c r="F115" s="4">
        <v>3.3651715110715701</v>
      </c>
      <c r="G115" s="5">
        <v>34.829795348142</v>
      </c>
      <c r="H115" s="4">
        <v>2.6648670003935799</v>
      </c>
      <c r="I115" s="4">
        <v>2.66820294313252</v>
      </c>
      <c r="J115" s="61">
        <v>0.79189382100317995</v>
      </c>
      <c r="K115" s="6">
        <v>1.4400534138611501E-5</v>
      </c>
      <c r="L115" s="6">
        <v>1.0624996505111099</v>
      </c>
      <c r="M115" s="3">
        <v>1.6793667794479399E-5</v>
      </c>
      <c r="N115" s="3">
        <v>10.350063456076199</v>
      </c>
      <c r="O115" s="6">
        <v>1.31288838860138E-4</v>
      </c>
      <c r="P115" s="70"/>
      <c r="Q115" s="27"/>
      <c r="R115" s="71"/>
      <c r="S115" s="30"/>
    </row>
    <row r="116" spans="1:19" x14ac:dyDescent="0.3">
      <c r="A116" s="85"/>
      <c r="B116" s="46" t="s">
        <v>83</v>
      </c>
      <c r="C116" s="47" t="s">
        <v>43</v>
      </c>
      <c r="D116" s="48">
        <v>-6.8847898602554403E-6</v>
      </c>
      <c r="E116" s="4">
        <v>3.35478839679792</v>
      </c>
      <c r="F116" s="4">
        <v>3.15742017562338</v>
      </c>
      <c r="G116" s="5">
        <v>32.678627921024798</v>
      </c>
      <c r="H116" s="4">
        <v>2.5002659028266598</v>
      </c>
      <c r="I116" s="4">
        <v>2.5035379802550901</v>
      </c>
      <c r="J116" s="61">
        <v>0.79186846688832901</v>
      </c>
      <c r="K116" s="6">
        <v>1.40620712215186E-5</v>
      </c>
      <c r="L116" s="6">
        <v>1.0625088848881401</v>
      </c>
      <c r="M116" s="3">
        <v>1.6399781537264399E-5</v>
      </c>
      <c r="N116" s="3">
        <v>10.349777901548199</v>
      </c>
      <c r="O116" s="6">
        <v>1.4261041104255201E-4</v>
      </c>
      <c r="P116" s="69">
        <f>(J116/((J115+J117)/2)-1)*1000</f>
        <v>-5.2194092654556101E-3</v>
      </c>
      <c r="Q116" s="59">
        <f>(L116/((L115+L117)/2)-1)*1000</f>
        <v>-1.0375561770858965E-2</v>
      </c>
      <c r="R116" s="60">
        <f>(N116/((N115+N117)/2)-1)*1000</f>
        <v>-1.0180653525426742E-2</v>
      </c>
      <c r="S116" s="34">
        <f>((P116/1000+1)*($U$1/1000+1)-1)*1000</f>
        <v>-0.35521758247214485</v>
      </c>
    </row>
    <row r="117" spans="1:19" x14ac:dyDescent="0.3">
      <c r="A117" s="85"/>
      <c r="B117" s="49" t="s">
        <v>84</v>
      </c>
      <c r="C117" s="50" t="s">
        <v>44</v>
      </c>
      <c r="D117" s="48">
        <v>4.8542313190486797E-6</v>
      </c>
      <c r="E117" s="4">
        <v>3.4511144558757199</v>
      </c>
      <c r="F117" s="4">
        <v>3.2479836836688398</v>
      </c>
      <c r="G117" s="5">
        <v>33.6156755068207</v>
      </c>
      <c r="H117" s="4">
        <v>2.5719207829188702</v>
      </c>
      <c r="I117" s="4">
        <v>2.57516897412679</v>
      </c>
      <c r="J117" s="61">
        <v>0.79185137898784896</v>
      </c>
      <c r="K117" s="6">
        <v>1.41146222654034E-5</v>
      </c>
      <c r="L117" s="6">
        <v>1.0625401677470701</v>
      </c>
      <c r="M117" s="3">
        <v>1.6011376945947102E-5</v>
      </c>
      <c r="N117" s="3">
        <v>10.3497030841714</v>
      </c>
      <c r="O117" s="6">
        <v>1.30658216190149E-4</v>
      </c>
      <c r="P117" s="70"/>
      <c r="Q117" s="27"/>
      <c r="R117" s="71"/>
      <c r="S117" s="30"/>
    </row>
    <row r="118" spans="1:19" x14ac:dyDescent="0.3">
      <c r="A118" s="85"/>
      <c r="B118" s="46" t="s">
        <v>85</v>
      </c>
      <c r="C118" s="47" t="s">
        <v>45</v>
      </c>
      <c r="D118" s="48">
        <v>1.23674703205212E-5</v>
      </c>
      <c r="E118" s="4">
        <v>3.4576100633140499</v>
      </c>
      <c r="F118" s="4">
        <v>3.25405115663147</v>
      </c>
      <c r="G118" s="5">
        <v>33.6768257703648</v>
      </c>
      <c r="H118" s="4">
        <v>2.5765243770541399</v>
      </c>
      <c r="I118" s="4">
        <v>2.5797069747312502</v>
      </c>
      <c r="J118" s="61">
        <v>0.79178799064427197</v>
      </c>
      <c r="K118" s="6">
        <v>1.49144776092853E-5</v>
      </c>
      <c r="L118" s="6">
        <v>1.0625543407648499</v>
      </c>
      <c r="M118" s="3">
        <v>1.6817951441946199E-5</v>
      </c>
      <c r="N118" s="3">
        <v>10.3491743491762</v>
      </c>
      <c r="O118" s="6">
        <v>1.4253801849060401E-4</v>
      </c>
      <c r="P118" s="69">
        <f>(J118/((J117+J119)/2)-1)*1000</f>
        <v>-7.0039464841742394E-2</v>
      </c>
      <c r="Q118" s="59">
        <f>(L118/((L117+L119)/2)-1)*1000</f>
        <v>2.2013626131744957E-2</v>
      </c>
      <c r="R118" s="60">
        <f>(N118/((N117+N119)/2)-1)*1000</f>
        <v>-4.4020034047687062E-2</v>
      </c>
      <c r="S118" s="34">
        <f>((P118/1000+1)*($U$1/1000+1)-1)*1000</f>
        <v>-0.42001495102905739</v>
      </c>
    </row>
    <row r="119" spans="1:19" x14ac:dyDescent="0.3">
      <c r="A119" s="85"/>
      <c r="B119" s="49" t="s">
        <v>86</v>
      </c>
      <c r="C119" s="50" t="s">
        <v>47</v>
      </c>
      <c r="D119" s="48">
        <v>-1.8033058494728499E-5</v>
      </c>
      <c r="E119" s="4">
        <v>3.6396067713501301</v>
      </c>
      <c r="F119" s="4">
        <v>3.4254420546517101</v>
      </c>
      <c r="G119" s="5">
        <v>35.4518379516255</v>
      </c>
      <c r="H119" s="4">
        <v>2.7123891182712399</v>
      </c>
      <c r="I119" s="4">
        <v>2.7155511369325298</v>
      </c>
      <c r="J119" s="61">
        <v>0.79183552288377901</v>
      </c>
      <c r="K119" s="6">
        <v>1.29622965189507E-5</v>
      </c>
      <c r="L119" s="6">
        <v>1.0625217334644299</v>
      </c>
      <c r="M119" s="3">
        <v>1.9426129852106501E-5</v>
      </c>
      <c r="N119" s="3">
        <v>10.3495567963057</v>
      </c>
      <c r="O119" s="6">
        <v>1.38194344696788E-4</v>
      </c>
      <c r="P119" s="70"/>
      <c r="Q119" s="27"/>
      <c r="R119" s="71"/>
      <c r="S119" s="30"/>
    </row>
    <row r="120" spans="1:19" x14ac:dyDescent="0.3">
      <c r="A120" s="85"/>
      <c r="B120" s="46" t="s">
        <v>87</v>
      </c>
      <c r="C120" s="47" t="s">
        <v>48</v>
      </c>
      <c r="D120" s="48">
        <v>-2.2788916197638201E-6</v>
      </c>
      <c r="E120" s="4">
        <v>3.4750625360331999</v>
      </c>
      <c r="F120" s="4">
        <v>3.2705253012926798</v>
      </c>
      <c r="G120" s="5">
        <v>33.847762769219997</v>
      </c>
      <c r="H120" s="4">
        <v>2.5896111232077499</v>
      </c>
      <c r="I120" s="4">
        <v>2.5928704857343701</v>
      </c>
      <c r="J120" s="61">
        <v>0.79180075429191399</v>
      </c>
      <c r="K120" s="6">
        <v>1.5383196626822299E-5</v>
      </c>
      <c r="L120" s="6">
        <v>1.06253923502729</v>
      </c>
      <c r="M120" s="3">
        <v>1.7634979309375801E-5</v>
      </c>
      <c r="N120" s="3">
        <v>10.3493150491039</v>
      </c>
      <c r="O120" s="6">
        <v>1.38728716143146E-4</v>
      </c>
      <c r="P120" s="69">
        <f>(J120/((J119+J121)/2)-1)*1000</f>
        <v>-6.7249938583979763E-2</v>
      </c>
      <c r="Q120" s="59">
        <f>(L120/((L119+L121)/2)-1)*1000</f>
        <v>1.4051300447626147E-2</v>
      </c>
      <c r="R120" s="60">
        <f>(N120/((N119+N121)/2)-1)*1000</f>
        <v>-3.3454841111946187E-2</v>
      </c>
      <c r="S120" s="34">
        <f>((P120/1000+1)*($U$1/1000+1)-1)*1000</f>
        <v>-0.41722640110541942</v>
      </c>
    </row>
    <row r="121" spans="1:19" x14ac:dyDescent="0.3">
      <c r="A121" s="85"/>
      <c r="B121" s="49" t="s">
        <v>88</v>
      </c>
      <c r="C121" s="50" t="s">
        <v>49</v>
      </c>
      <c r="D121" s="48">
        <v>1.8926769529493199E-5</v>
      </c>
      <c r="E121" s="4">
        <v>3.4170062220533599</v>
      </c>
      <c r="F121" s="4">
        <v>3.21592461068933</v>
      </c>
      <c r="G121" s="5">
        <v>33.284041807138202</v>
      </c>
      <c r="H121" s="4">
        <v>2.5465985242114599</v>
      </c>
      <c r="I121" s="4">
        <v>2.5499065953609499</v>
      </c>
      <c r="J121" s="61">
        <v>0.79187248996664805</v>
      </c>
      <c r="K121" s="6">
        <v>1.90533951951106E-5</v>
      </c>
      <c r="L121" s="6">
        <v>1.06252687689366</v>
      </c>
      <c r="M121" s="3">
        <v>2.1091399631948598E-5</v>
      </c>
      <c r="N121" s="3">
        <v>10.3497657944505</v>
      </c>
      <c r="O121" s="6">
        <v>1.7704928586483699E-4</v>
      </c>
      <c r="P121" s="70"/>
      <c r="Q121" s="27"/>
      <c r="R121" s="71"/>
      <c r="S121" s="30"/>
    </row>
    <row r="122" spans="1:19" x14ac:dyDescent="0.3">
      <c r="A122" s="85"/>
      <c r="B122" s="46" t="s">
        <v>89</v>
      </c>
      <c r="C122" s="47" t="s">
        <v>50</v>
      </c>
      <c r="D122" s="48">
        <v>3.3336748397070701E-7</v>
      </c>
      <c r="E122" s="4">
        <v>3.2718576410186002</v>
      </c>
      <c r="F122" s="4">
        <v>3.0792819158896498</v>
      </c>
      <c r="G122" s="5">
        <v>31.868455883424101</v>
      </c>
      <c r="H122" s="4">
        <v>2.4382618847395601</v>
      </c>
      <c r="I122" s="4">
        <v>2.4414489798319399</v>
      </c>
      <c r="J122" s="61">
        <v>0.79182782068921198</v>
      </c>
      <c r="K122" s="6">
        <v>1.4404823533108E-5</v>
      </c>
      <c r="L122" s="6">
        <v>1.06253827239537</v>
      </c>
      <c r="M122" s="3">
        <v>1.8649716380516699E-5</v>
      </c>
      <c r="N122" s="3">
        <v>10.3493058539934</v>
      </c>
      <c r="O122" s="6">
        <v>1.4324689487393201E-4</v>
      </c>
      <c r="P122" s="69">
        <f>(J122/((J121+J123)/2)-1)*1000</f>
        <v>-2.0020119439245754E-2</v>
      </c>
      <c r="Q122" s="59">
        <f>(L122/((L121+L123)/2)-1)*1000</f>
        <v>-2.4046106797404043E-2</v>
      </c>
      <c r="R122" s="60">
        <f>(N122/((N121+N123)/2)-1)*1000</f>
        <v>-3.2326484628919516E-2</v>
      </c>
      <c r="S122" s="34">
        <f>((P122/1000+1)*($U$1/1000+1)-1)*1000</f>
        <v>-0.37001311239737156</v>
      </c>
    </row>
    <row r="123" spans="1:19" x14ac:dyDescent="0.3">
      <c r="A123" s="85"/>
      <c r="B123" s="49" t="s">
        <v>90</v>
      </c>
      <c r="C123" s="50" t="s">
        <v>51</v>
      </c>
      <c r="D123" s="48">
        <v>-5.7452146817469101E-6</v>
      </c>
      <c r="E123" s="4">
        <v>3.3896444160992001</v>
      </c>
      <c r="F123" s="4">
        <v>3.1899525816398899</v>
      </c>
      <c r="G123" s="5">
        <v>33.014435787651799</v>
      </c>
      <c r="H123" s="4">
        <v>2.5258482637609201</v>
      </c>
      <c r="I123" s="4">
        <v>2.5290832565642201</v>
      </c>
      <c r="J123" s="61">
        <v>0.79181485702161702</v>
      </c>
      <c r="K123" s="6">
        <v>1.7388799985715601E-5</v>
      </c>
      <c r="L123" s="6">
        <v>1.06260076894341</v>
      </c>
      <c r="M123" s="3">
        <v>1.6806336248634101E-5</v>
      </c>
      <c r="N123" s="3">
        <v>10.349515048520299</v>
      </c>
      <c r="O123" s="6">
        <v>1.3701771107127401E-4</v>
      </c>
      <c r="P123" s="70"/>
      <c r="Q123" s="27"/>
      <c r="R123" s="71"/>
      <c r="S123" s="30"/>
    </row>
    <row r="124" spans="1:19" x14ac:dyDescent="0.3">
      <c r="A124" s="85"/>
      <c r="B124" s="46" t="s">
        <v>91</v>
      </c>
      <c r="C124" s="47" t="s">
        <v>52</v>
      </c>
      <c r="D124" s="48">
        <v>2.1538648058464801E-5</v>
      </c>
      <c r="E124" s="4">
        <v>3.1523748766953199</v>
      </c>
      <c r="F124" s="4">
        <v>2.9666858435550201</v>
      </c>
      <c r="G124" s="5">
        <v>30.703873808467101</v>
      </c>
      <c r="H124" s="4">
        <v>2.3491163200402001</v>
      </c>
      <c r="I124" s="4">
        <v>2.35231655845068</v>
      </c>
      <c r="J124" s="61">
        <v>0.79183247347752805</v>
      </c>
      <c r="K124" s="6">
        <v>1.29761653736219E-5</v>
      </c>
      <c r="L124" s="6">
        <v>1.0625902672168499</v>
      </c>
      <c r="M124" s="3">
        <v>1.8172956059519101E-5</v>
      </c>
      <c r="N124" s="3">
        <v>10.349551527177599</v>
      </c>
      <c r="O124" s="6">
        <v>1.33354882458991E-4</v>
      </c>
      <c r="P124" s="69">
        <f>(J124/((J123+J125)/2)-1)*1000</f>
        <v>5.442465087934778E-3</v>
      </c>
      <c r="Q124" s="59">
        <f>(L124/((L123+L125)/2)-1)*1000</f>
        <v>1.6865025691759072E-2</v>
      </c>
      <c r="R124" s="60">
        <f>(N124/((N123+N125)/2)-1)*1000</f>
        <v>-8.6533298647717416E-3</v>
      </c>
      <c r="S124" s="34">
        <f>((P124/1000+1)*($U$1/1000+1)-1)*1000</f>
        <v>-0.34455943977484971</v>
      </c>
    </row>
    <row r="125" spans="1:19" x14ac:dyDescent="0.3">
      <c r="A125" s="85"/>
      <c r="B125" s="49" t="s">
        <v>92</v>
      </c>
      <c r="C125" s="50" t="s">
        <v>53</v>
      </c>
      <c r="D125" s="48">
        <v>1.90336524808661E-6</v>
      </c>
      <c r="E125" s="4">
        <v>3.5343060243948501</v>
      </c>
      <c r="F125" s="4">
        <v>3.3262646606054398</v>
      </c>
      <c r="G125" s="5">
        <v>34.426073709936297</v>
      </c>
      <c r="H125" s="4">
        <v>2.6338747423740201</v>
      </c>
      <c r="I125" s="4">
        <v>2.63723969249933</v>
      </c>
      <c r="J125" s="61">
        <v>0.79184147093916302</v>
      </c>
      <c r="K125" s="6">
        <v>1.31993796904291E-5</v>
      </c>
      <c r="L125" s="6">
        <v>1.06254392487043</v>
      </c>
      <c r="M125" s="3">
        <v>1.9755311797286899E-5</v>
      </c>
      <c r="N125" s="3">
        <v>10.3497671235515</v>
      </c>
      <c r="O125" s="6">
        <v>1.35184267954875E-4</v>
      </c>
      <c r="P125" s="70"/>
      <c r="Q125" s="27"/>
      <c r="R125" s="71"/>
      <c r="S125" s="30"/>
    </row>
    <row r="126" spans="1:19" x14ac:dyDescent="0.3">
      <c r="A126" s="85"/>
      <c r="B126" s="46" t="s">
        <v>93</v>
      </c>
      <c r="C126" s="47" t="s">
        <v>54</v>
      </c>
      <c r="D126" s="48">
        <v>1.44296261804223E-5</v>
      </c>
      <c r="E126" s="4">
        <v>3.4059958204758898</v>
      </c>
      <c r="F126" s="4">
        <v>3.2055062629150699</v>
      </c>
      <c r="G126" s="5">
        <v>33.174692760476198</v>
      </c>
      <c r="H126" s="4">
        <v>2.5380938133381798</v>
      </c>
      <c r="I126" s="4">
        <v>2.5412276806390599</v>
      </c>
      <c r="J126" s="61">
        <v>0.79179091171721705</v>
      </c>
      <c r="K126" s="6">
        <v>1.49837476321129E-5</v>
      </c>
      <c r="L126" s="6">
        <v>1.06254488616215</v>
      </c>
      <c r="M126" s="3">
        <v>1.8451204683993001E-5</v>
      </c>
      <c r="N126" s="3">
        <v>10.349272372110001</v>
      </c>
      <c r="O126" s="6">
        <v>1.4707703157386699E-4</v>
      </c>
      <c r="P126" s="69">
        <f>(J126/((J125+J127)/2)-1)*1000</f>
        <v>-3.3577614428903502E-2</v>
      </c>
      <c r="Q126" s="59">
        <f>(L126/((L125+L127)/2)-1)*1000</f>
        <v>-2.0131973198944664E-2</v>
      </c>
      <c r="R126" s="60">
        <f>(N126/((N125+N127)/2)-1)*1000</f>
        <v>-2.7255675772663857E-2</v>
      </c>
      <c r="S126" s="34">
        <f>((P126/1000+1)*($U$1/1000+1)-1)*1000</f>
        <v>-0.38356586226384604</v>
      </c>
    </row>
    <row r="127" spans="1:19" x14ac:dyDescent="0.3">
      <c r="A127" s="85"/>
      <c r="B127" s="49" t="s">
        <v>94</v>
      </c>
      <c r="C127" s="50" t="s">
        <v>55</v>
      </c>
      <c r="D127" s="48">
        <v>1.3052501973686E-6</v>
      </c>
      <c r="E127" s="4">
        <v>3.4937206449250202</v>
      </c>
      <c r="F127" s="4">
        <v>3.2879327504931402</v>
      </c>
      <c r="G127" s="5">
        <v>34.027958937877202</v>
      </c>
      <c r="H127" s="4">
        <v>2.6033664073967402</v>
      </c>
      <c r="I127" s="4">
        <v>2.6065675759558</v>
      </c>
      <c r="J127" s="61">
        <v>0.791793527180634</v>
      </c>
      <c r="K127" s="6">
        <v>1.49247106730814E-5</v>
      </c>
      <c r="L127" s="6">
        <v>1.0625886305655201</v>
      </c>
      <c r="M127" s="3">
        <v>1.5847641322106998E-5</v>
      </c>
      <c r="N127" s="3">
        <v>10.3493417888698</v>
      </c>
      <c r="O127" s="6">
        <v>1.28739719664142E-4</v>
      </c>
      <c r="P127" s="70"/>
      <c r="Q127" s="27"/>
      <c r="R127" s="71"/>
      <c r="S127" s="30"/>
    </row>
    <row r="128" spans="1:19" x14ac:dyDescent="0.3">
      <c r="A128" s="85"/>
      <c r="B128" s="46" t="s">
        <v>95</v>
      </c>
      <c r="C128" s="47" t="s">
        <v>56</v>
      </c>
      <c r="D128" s="48">
        <v>-7.2744175557528103E-6</v>
      </c>
      <c r="E128" s="4">
        <v>3.2412487118686801</v>
      </c>
      <c r="F128" s="4">
        <v>3.0504124038212099</v>
      </c>
      <c r="G128" s="5">
        <v>31.5693472437985</v>
      </c>
      <c r="H128" s="4">
        <v>2.4152180565787198</v>
      </c>
      <c r="I128" s="4">
        <v>2.4185123150060899</v>
      </c>
      <c r="J128" s="61">
        <v>0.79176828062865501</v>
      </c>
      <c r="K128" s="6">
        <v>1.6152155626824901E-5</v>
      </c>
      <c r="L128" s="6">
        <v>1.0625603145890199</v>
      </c>
      <c r="M128" s="3">
        <v>1.5957351689611E-5</v>
      </c>
      <c r="N128" s="3">
        <v>10.349203926016401</v>
      </c>
      <c r="O128" s="6">
        <v>1.3509341035187599E-4</v>
      </c>
      <c r="P128" s="69">
        <f>(J128/((J127+J129)/2)-1)*1000</f>
        <v>-5.5591428526069464E-2</v>
      </c>
      <c r="Q128" s="59">
        <f>(L128/((L127+L129)/2)-1)*1000</f>
        <v>-5.593395207892371E-3</v>
      </c>
      <c r="R128" s="60">
        <f>(N128/((N127+N129)/2)-1)*1000</f>
        <v>-2.185458009085206E-2</v>
      </c>
      <c r="S128" s="34">
        <f>((P128/1000+1)*($U$1/1000+1)-1)*1000</f>
        <v>-0.40557197152601976</v>
      </c>
    </row>
    <row r="129" spans="1:19" x14ac:dyDescent="0.3">
      <c r="A129" s="85"/>
      <c r="B129" s="49" t="s">
        <v>96</v>
      </c>
      <c r="C129" s="50" t="s">
        <v>57</v>
      </c>
      <c r="D129" s="48">
        <v>6.3844797601055495E-7</v>
      </c>
      <c r="E129" s="4">
        <v>3.4405237434031002</v>
      </c>
      <c r="F129" s="4">
        <v>3.23800574090061</v>
      </c>
      <c r="G129" s="5">
        <v>33.511801635912697</v>
      </c>
      <c r="H129" s="4">
        <v>2.5639543011369801</v>
      </c>
      <c r="I129" s="4">
        <v>2.56719711036083</v>
      </c>
      <c r="J129" s="61">
        <v>0.79183107003028397</v>
      </c>
      <c r="K129" s="6">
        <v>1.5005106966187201E-5</v>
      </c>
      <c r="L129" s="6">
        <v>1.06254388531855</v>
      </c>
      <c r="M129" s="3">
        <v>1.7976588898581299E-5</v>
      </c>
      <c r="N129" s="3">
        <v>10.349518428061399</v>
      </c>
      <c r="O129" s="6">
        <v>1.3866443119841699E-4</v>
      </c>
      <c r="P129" s="70"/>
      <c r="Q129" s="27"/>
      <c r="R129" s="71"/>
      <c r="S129" s="30"/>
    </row>
    <row r="130" spans="1:19" x14ac:dyDescent="0.3">
      <c r="A130" s="85"/>
      <c r="B130" s="46" t="s">
        <v>97</v>
      </c>
      <c r="C130" s="47" t="s">
        <v>58</v>
      </c>
      <c r="D130" s="48">
        <v>-3.4882852395302799E-6</v>
      </c>
      <c r="E130" s="4">
        <v>3.2301024616496301</v>
      </c>
      <c r="F130" s="4">
        <v>3.0398297690219498</v>
      </c>
      <c r="G130" s="5">
        <v>31.4610065399518</v>
      </c>
      <c r="H130" s="4">
        <v>2.4070369176995099</v>
      </c>
      <c r="I130" s="4">
        <v>2.4102439480887301</v>
      </c>
      <c r="J130" s="61">
        <v>0.79183428703935499</v>
      </c>
      <c r="K130" s="6">
        <v>1.5754765849778101E-5</v>
      </c>
      <c r="L130" s="6">
        <v>1.0625923121598999</v>
      </c>
      <c r="M130" s="3">
        <v>2.00967981806027E-5</v>
      </c>
      <c r="N130" s="3">
        <v>10.349610903562301</v>
      </c>
      <c r="O130" s="6">
        <v>1.4286271073653899E-4</v>
      </c>
      <c r="P130" s="69">
        <f>(J130/((J129+J131)/2)-1)*1000</f>
        <v>8.2257020104226086E-3</v>
      </c>
      <c r="Q130" s="59">
        <f>(L130/((L129+L131)/2)-1)*1000</f>
        <v>3.2026729959167E-2</v>
      </c>
      <c r="R130" s="60">
        <f>(N130/((N129+N131)/2)-1)*1000</f>
        <v>-1.36945364626051E-3</v>
      </c>
      <c r="S130" s="34">
        <f>((P130/1000+1)*($U$1/1000+1)-1)*1000</f>
        <v>-0.34177717698524734</v>
      </c>
    </row>
    <row r="131" spans="1:19" x14ac:dyDescent="0.3">
      <c r="A131" s="85"/>
      <c r="B131" s="49" t="s">
        <v>98</v>
      </c>
      <c r="C131" s="50" t="s">
        <v>59</v>
      </c>
      <c r="D131" s="48">
        <v>-1.2860276151567E-6</v>
      </c>
      <c r="E131" s="4">
        <v>3.3257048107513101</v>
      </c>
      <c r="F131" s="4">
        <v>3.1298596364040998</v>
      </c>
      <c r="G131" s="5">
        <v>32.3932128852204</v>
      </c>
      <c r="H131" s="4">
        <v>2.4783020794331301</v>
      </c>
      <c r="I131" s="4">
        <v>2.4814782532930901</v>
      </c>
      <c r="J131" s="61">
        <v>0.79182447736980599</v>
      </c>
      <c r="K131" s="6">
        <v>1.47103503928873E-5</v>
      </c>
      <c r="L131" s="6">
        <v>1.06257267846693</v>
      </c>
      <c r="M131" s="3">
        <v>1.6826811184000601E-5</v>
      </c>
      <c r="N131" s="3">
        <v>10.3497317257268</v>
      </c>
      <c r="O131" s="6">
        <v>1.18672735119738E-4</v>
      </c>
      <c r="P131" s="70"/>
      <c r="Q131" s="27"/>
      <c r="R131" s="71"/>
      <c r="S131" s="30"/>
    </row>
    <row r="132" spans="1:19" x14ac:dyDescent="0.3">
      <c r="A132" s="85"/>
      <c r="B132" s="46" t="s">
        <v>99</v>
      </c>
      <c r="C132" s="47" t="s">
        <v>60</v>
      </c>
      <c r="D132" s="48">
        <v>-3.1469806482339499E-6</v>
      </c>
      <c r="E132" s="4">
        <v>3.1270634978605498</v>
      </c>
      <c r="F132" s="4">
        <v>2.94295224064214</v>
      </c>
      <c r="G132" s="5">
        <v>30.457330716960399</v>
      </c>
      <c r="H132" s="4">
        <v>2.3302449640440499</v>
      </c>
      <c r="I132" s="4">
        <v>2.33339555360156</v>
      </c>
      <c r="J132" s="61">
        <v>0.79180500626477701</v>
      </c>
      <c r="K132" s="6">
        <v>1.53151236053502E-5</v>
      </c>
      <c r="L132" s="6">
        <v>1.0625601181531601</v>
      </c>
      <c r="M132" s="3">
        <v>1.77968797085751E-5</v>
      </c>
      <c r="N132" s="3">
        <v>10.3492414733649</v>
      </c>
      <c r="O132" s="6">
        <v>1.48305992343786E-4</v>
      </c>
      <c r="P132" s="69">
        <f>(J132/((J131+J133)/2)-1)*1000</f>
        <v>-3.4592313724046697E-2</v>
      </c>
      <c r="Q132" s="59">
        <f>(L132/((L131+L133)/2)-1)*1000</f>
        <v>9.6091297956402144E-3</v>
      </c>
      <c r="R132" s="60">
        <f>(N132/((N131+N133)/2)-1)*1000</f>
        <v>-5.0390019896484617E-2</v>
      </c>
      <c r="S132" s="34">
        <f>((P132/1000+1)*($U$1/1000+1)-1)*1000</f>
        <v>-0.38458020641418678</v>
      </c>
    </row>
    <row r="133" spans="1:19" x14ac:dyDescent="0.3">
      <c r="A133" s="86"/>
      <c r="B133" s="51" t="s">
        <v>100</v>
      </c>
      <c r="C133" s="52" t="s">
        <v>61</v>
      </c>
      <c r="D133" s="53">
        <v>-1.47240181526874E-6</v>
      </c>
      <c r="E133" s="54">
        <v>3.6447305139188999</v>
      </c>
      <c r="F133" s="54">
        <v>3.43024724723626</v>
      </c>
      <c r="G133" s="55">
        <v>35.502393531817802</v>
      </c>
      <c r="H133" s="54">
        <v>2.7162131197492898</v>
      </c>
      <c r="I133" s="54">
        <v>2.71936410498318</v>
      </c>
      <c r="J133" s="62">
        <v>0.79184031778917596</v>
      </c>
      <c r="K133" s="63">
        <v>1.5357246948583001E-5</v>
      </c>
      <c r="L133" s="63">
        <v>1.0625271374794301</v>
      </c>
      <c r="M133" s="64">
        <v>1.66950899343701E-5</v>
      </c>
      <c r="N133" s="64">
        <v>10.3497942705298</v>
      </c>
      <c r="O133" s="63">
        <v>1.4181044299909899E-4</v>
      </c>
      <c r="P133" s="72"/>
      <c r="Q133" s="73"/>
      <c r="R133" s="74"/>
      <c r="S133" s="75"/>
    </row>
    <row r="134" spans="1:19" x14ac:dyDescent="0.3">
      <c r="P134" s="39">
        <f>AVERAGE(P4:P132)</f>
        <v>-3.5720732678568012E-2</v>
      </c>
      <c r="Q134" s="39">
        <f t="shared" ref="Q134:R134" si="0">AVERAGE(Q94:Q132)</f>
        <v>1.5856185135038059E-2</v>
      </c>
      <c r="R134" s="39">
        <f t="shared" si="0"/>
        <v>-2.2604182799274009E-2</v>
      </c>
      <c r="S134" s="39">
        <f>AVERAGE(S4:S132)</f>
        <v>-0.38570823042209007</v>
      </c>
    </row>
    <row r="135" spans="1:19" x14ac:dyDescent="0.3">
      <c r="P135" s="39">
        <f>2*STDEV(P4:P132)</f>
        <v>9.7327159904169222E-2</v>
      </c>
      <c r="Q135" s="39">
        <f t="shared" ref="Q135:R135" si="1">2*STDEV(Q94:Q132)</f>
        <v>4.4405911596258556E-2</v>
      </c>
      <c r="R135" s="39">
        <f t="shared" si="1"/>
        <v>5.9706142716019338E-2</v>
      </c>
      <c r="S135" s="39">
        <f>2*STDEV(S4:S132)</f>
        <v>9.7293095398198123E-2</v>
      </c>
    </row>
  </sheetData>
  <mergeCells count="57">
    <mergeCell ref="R1:R2"/>
    <mergeCell ref="R46:R47"/>
    <mergeCell ref="R91:R92"/>
    <mergeCell ref="P1:P2"/>
    <mergeCell ref="P46:P47"/>
    <mergeCell ref="P91:P92"/>
    <mergeCell ref="Q1:Q2"/>
    <mergeCell ref="Q46:Q47"/>
    <mergeCell ref="Q91:Q92"/>
    <mergeCell ref="N1:N2"/>
    <mergeCell ref="N46:N47"/>
    <mergeCell ref="N91:N92"/>
    <mergeCell ref="O1:O2"/>
    <mergeCell ref="O46:O47"/>
    <mergeCell ref="O91:O92"/>
    <mergeCell ref="L1:L2"/>
    <mergeCell ref="L46:L47"/>
    <mergeCell ref="L91:L92"/>
    <mergeCell ref="M1:M2"/>
    <mergeCell ref="M46:M47"/>
    <mergeCell ref="M91:M92"/>
    <mergeCell ref="J1:J2"/>
    <mergeCell ref="J46:J47"/>
    <mergeCell ref="J91:J92"/>
    <mergeCell ref="K1:K2"/>
    <mergeCell ref="K46:K47"/>
    <mergeCell ref="K91:K92"/>
    <mergeCell ref="H1:H2"/>
    <mergeCell ref="H46:H47"/>
    <mergeCell ref="H91:H92"/>
    <mergeCell ref="I1:I2"/>
    <mergeCell ref="I46:I47"/>
    <mergeCell ref="I91:I92"/>
    <mergeCell ref="F1:F2"/>
    <mergeCell ref="F46:F47"/>
    <mergeCell ref="F91:F92"/>
    <mergeCell ref="G1:G2"/>
    <mergeCell ref="G46:G47"/>
    <mergeCell ref="G91:G92"/>
    <mergeCell ref="D1:D2"/>
    <mergeCell ref="D46:D47"/>
    <mergeCell ref="D91:D92"/>
    <mergeCell ref="E1:E2"/>
    <mergeCell ref="E46:E47"/>
    <mergeCell ref="E91:E92"/>
    <mergeCell ref="A93:A133"/>
    <mergeCell ref="B1:B2"/>
    <mergeCell ref="B46:B47"/>
    <mergeCell ref="B91:B92"/>
    <mergeCell ref="C1:C2"/>
    <mergeCell ref="C46:C47"/>
    <mergeCell ref="C91:C92"/>
    <mergeCell ref="A1:A2"/>
    <mergeCell ref="A3:A43"/>
    <mergeCell ref="A46:A47"/>
    <mergeCell ref="A48:A88"/>
    <mergeCell ref="A91:A92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89"/>
  <sheetViews>
    <sheetView zoomScale="60" zoomScaleNormal="60" zoomScaleSheetLayoutView="70" workbookViewId="0">
      <selection activeCell="J1" sqref="J1:K1048576"/>
    </sheetView>
  </sheetViews>
  <sheetFormatPr defaultColWidth="9" defaultRowHeight="14" x14ac:dyDescent="0.3"/>
  <cols>
    <col min="1" max="1" width="9.5" customWidth="1"/>
    <col min="2" max="2" width="7.75" style="40" customWidth="1"/>
    <col min="3" max="3" width="11" style="76" customWidth="1"/>
    <col min="4" max="4" width="8" style="3" customWidth="1"/>
    <col min="5" max="6" width="4.75" style="4" customWidth="1"/>
    <col min="7" max="7" width="4.75" style="5" customWidth="1"/>
    <col min="8" max="9" width="4.75" style="4" customWidth="1"/>
    <col min="10" max="10" width="8.5" style="6" customWidth="1"/>
    <col min="11" max="11" width="8.25" style="6" customWidth="1"/>
    <col min="12" max="12" width="8.5" style="6" customWidth="1"/>
    <col min="13" max="13" width="7.33203125" style="3" customWidth="1"/>
    <col min="14" max="14" width="8.5" style="3" customWidth="1"/>
    <col min="15" max="15" width="8.25" style="6" customWidth="1"/>
    <col min="16" max="16" width="8.33203125" customWidth="1"/>
    <col min="17" max="18" width="8.5" customWidth="1"/>
    <col min="19" max="19" width="9.33203125" style="77" customWidth="1"/>
    <col min="20" max="20" width="8.58203125" style="27"/>
    <col min="21" max="21" width="5.58203125" style="27" customWidth="1"/>
  </cols>
  <sheetData>
    <row r="1" spans="1:21" ht="15" customHeight="1" x14ac:dyDescent="0.3">
      <c r="A1" s="82" t="s">
        <v>0</v>
      </c>
      <c r="B1" s="87" t="s">
        <v>1</v>
      </c>
      <c r="C1" s="89" t="s">
        <v>2</v>
      </c>
      <c r="D1" s="91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3" t="s">
        <v>8</v>
      </c>
      <c r="J1" s="93" t="s">
        <v>9</v>
      </c>
      <c r="K1" s="91" t="s">
        <v>10</v>
      </c>
      <c r="L1" s="91" t="s">
        <v>11</v>
      </c>
      <c r="M1" s="91" t="s">
        <v>10</v>
      </c>
      <c r="N1" s="91" t="s">
        <v>12</v>
      </c>
      <c r="O1" s="91" t="s">
        <v>10</v>
      </c>
      <c r="P1" s="97" t="s">
        <v>13</v>
      </c>
      <c r="Q1" s="99" t="s">
        <v>14</v>
      </c>
      <c r="R1" s="101" t="s">
        <v>15</v>
      </c>
      <c r="S1" s="26" t="s">
        <v>16</v>
      </c>
      <c r="U1" s="27">
        <v>-0.35</v>
      </c>
    </row>
    <row r="2" spans="1:21" ht="16.5" x14ac:dyDescent="0.3">
      <c r="A2" s="83"/>
      <c r="B2" s="88"/>
      <c r="C2" s="90"/>
      <c r="D2" s="92"/>
      <c r="E2" s="94"/>
      <c r="F2" s="94"/>
      <c r="G2" s="94"/>
      <c r="H2" s="94"/>
      <c r="I2" s="94"/>
      <c r="J2" s="94"/>
      <c r="K2" s="92"/>
      <c r="L2" s="92"/>
      <c r="M2" s="92"/>
      <c r="N2" s="92"/>
      <c r="O2" s="92"/>
      <c r="P2" s="98"/>
      <c r="Q2" s="100"/>
      <c r="R2" s="102"/>
      <c r="S2" s="14" t="s">
        <v>17</v>
      </c>
    </row>
    <row r="3" spans="1:21" x14ac:dyDescent="0.3">
      <c r="A3" s="84">
        <v>44615</v>
      </c>
      <c r="B3" s="41" t="s">
        <v>18</v>
      </c>
      <c r="C3" s="42" t="s">
        <v>19</v>
      </c>
      <c r="D3" s="43">
        <v>4.1125707517263897E-6</v>
      </c>
      <c r="E3" s="44">
        <v>3.5540699261683901</v>
      </c>
      <c r="F3" s="44">
        <v>3.3455392386442</v>
      </c>
      <c r="G3" s="45">
        <v>34.631759515493897</v>
      </c>
      <c r="H3" s="44">
        <v>2.6500842522918702</v>
      </c>
      <c r="I3" s="44">
        <v>2.65342230005546</v>
      </c>
      <c r="J3" s="56">
        <v>0.79212442423850604</v>
      </c>
      <c r="K3" s="57">
        <v>1.5138207920549499E-5</v>
      </c>
      <c r="L3" s="57">
        <v>1.0623307676793801</v>
      </c>
      <c r="M3" s="58">
        <v>1.7702698201976101E-5</v>
      </c>
      <c r="N3" s="58">
        <v>10.351615844777999</v>
      </c>
      <c r="O3" s="57">
        <v>1.5016006621931899E-4</v>
      </c>
      <c r="P3" s="65"/>
      <c r="Q3" s="66"/>
      <c r="R3" s="67"/>
      <c r="S3" s="68"/>
    </row>
    <row r="4" spans="1:21" x14ac:dyDescent="0.3">
      <c r="A4" s="85"/>
      <c r="B4" s="46" t="s">
        <v>62</v>
      </c>
      <c r="C4" s="47" t="s">
        <v>101</v>
      </c>
      <c r="D4" s="48">
        <v>-6.5463243359660201E-6</v>
      </c>
      <c r="E4" s="4">
        <v>3.29398725884842</v>
      </c>
      <c r="F4" s="4">
        <v>3.10175817077441</v>
      </c>
      <c r="G4" s="5">
        <v>32.1159646712347</v>
      </c>
      <c r="H4" s="4">
        <v>2.45834728121664</v>
      </c>
      <c r="I4" s="4">
        <v>2.4623724144273602</v>
      </c>
      <c r="J4" s="61">
        <v>0.79256586734664602</v>
      </c>
      <c r="K4" s="6">
        <v>1.3473765609433799E-5</v>
      </c>
      <c r="L4" s="6">
        <v>1.0619741894609001</v>
      </c>
      <c r="M4" s="3">
        <v>1.6516632532290101E-5</v>
      </c>
      <c r="N4" s="3">
        <v>10.354117567895001</v>
      </c>
      <c r="O4" s="6">
        <v>1.3908149652301299E-4</v>
      </c>
      <c r="P4" s="69">
        <f>(J4/((J3+J5)/2)-1)*1000</f>
        <v>0.47742390309690741</v>
      </c>
      <c r="Q4" s="59">
        <f>(L4/((L3+L5)/2)-1)*1000</f>
        <v>-0.32276618517945721</v>
      </c>
      <c r="R4" s="60">
        <f>(N4/((N3+N5)/2)-1)*1000</f>
        <v>0.20386809827721564</v>
      </c>
      <c r="S4" s="34">
        <f>((P4/1000+1)*($U$1/1000+1)-1)*1000</f>
        <v>0.12725680473080203</v>
      </c>
    </row>
    <row r="5" spans="1:21" x14ac:dyDescent="0.3">
      <c r="A5" s="85"/>
      <c r="B5" s="49" t="s">
        <v>63</v>
      </c>
      <c r="C5" s="50" t="s">
        <v>22</v>
      </c>
      <c r="D5" s="48">
        <v>4.40187759499215E-6</v>
      </c>
      <c r="E5" s="4">
        <v>3.6658953828173102</v>
      </c>
      <c r="F5" s="4">
        <v>3.4508948867657598</v>
      </c>
      <c r="G5" s="5">
        <v>35.725067462816298</v>
      </c>
      <c r="H5" s="4">
        <v>2.7339773837193002</v>
      </c>
      <c r="I5" s="4">
        <v>2.7373093054798399</v>
      </c>
      <c r="J5" s="61">
        <v>0.79225089180742903</v>
      </c>
      <c r="K5" s="6">
        <v>1.61992923946633E-5</v>
      </c>
      <c r="L5" s="6">
        <v>1.0623033712983601</v>
      </c>
      <c r="M5" s="3">
        <v>1.8644335747727898E-5</v>
      </c>
      <c r="N5" s="3">
        <v>10.352398403000601</v>
      </c>
      <c r="O5" s="6">
        <v>1.39713136729049E-4</v>
      </c>
      <c r="P5" s="70"/>
      <c r="Q5" s="27"/>
      <c r="R5" s="71"/>
      <c r="S5" s="30"/>
    </row>
    <row r="6" spans="1:21" x14ac:dyDescent="0.3">
      <c r="A6" s="85"/>
      <c r="B6" s="46" t="s">
        <v>46</v>
      </c>
      <c r="C6" s="47" t="s">
        <v>102</v>
      </c>
      <c r="D6" s="48">
        <v>-2.2249518199597598E-5</v>
      </c>
      <c r="E6" s="4">
        <v>3.42925497892278</v>
      </c>
      <c r="F6" s="4">
        <v>3.2288697755725999</v>
      </c>
      <c r="G6" s="5">
        <v>33.430697730375996</v>
      </c>
      <c r="H6" s="4">
        <v>2.5587854215940702</v>
      </c>
      <c r="I6" s="4">
        <v>2.56274837480849</v>
      </c>
      <c r="J6" s="61">
        <v>0.79246919858940601</v>
      </c>
      <c r="K6" s="6">
        <v>1.6726129483862901E-5</v>
      </c>
      <c r="L6" s="6">
        <v>1.0620602294742501</v>
      </c>
      <c r="M6" s="3">
        <v>1.80519676268279E-5</v>
      </c>
      <c r="N6" s="3">
        <v>10.353669639145</v>
      </c>
      <c r="O6" s="6">
        <v>1.65880806425169E-4</v>
      </c>
      <c r="P6" s="69">
        <f>(J6/((J5+J7)/2)-1)*1000</f>
        <v>0.30942815705614635</v>
      </c>
      <c r="Q6" s="59">
        <f>(L6/((L5+L7)/2)-1)*1000</f>
        <v>-0.20819116280446082</v>
      </c>
      <c r="R6" s="60">
        <f>(N6/((N5+N7)/2)-1)*1000</f>
        <v>0.13811143163788842</v>
      </c>
      <c r="S6" s="34">
        <f>((P6/1000+1)*($U$1/1000+1)-1)*1000</f>
        <v>-4.0680142798787955E-2</v>
      </c>
    </row>
    <row r="7" spans="1:21" x14ac:dyDescent="0.3">
      <c r="A7" s="85"/>
      <c r="B7" s="49" t="s">
        <v>64</v>
      </c>
      <c r="C7" s="50" t="s">
        <v>24</v>
      </c>
      <c r="D7" s="48">
        <v>-7.0886968388920402E-6</v>
      </c>
      <c r="E7" s="4">
        <v>3.6137505960372298</v>
      </c>
      <c r="F7" s="4">
        <v>3.4019512689445301</v>
      </c>
      <c r="G7" s="5">
        <v>35.2172822442407</v>
      </c>
      <c r="H7" s="4">
        <v>2.69501827948468</v>
      </c>
      <c r="I7" s="4">
        <v>2.6985666402700099</v>
      </c>
      <c r="J7" s="61">
        <v>0.79219723250832497</v>
      </c>
      <c r="K7" s="6">
        <v>1.4026060601816099E-5</v>
      </c>
      <c r="L7" s="6">
        <v>1.06225940284454</v>
      </c>
      <c r="M7" s="3">
        <v>1.5536036308307901E-5</v>
      </c>
      <c r="N7" s="3">
        <v>10.352081349949399</v>
      </c>
      <c r="O7" s="6">
        <v>1.0506200232715499E-4</v>
      </c>
      <c r="P7" s="70"/>
      <c r="Q7" s="27"/>
      <c r="R7" s="71"/>
      <c r="S7" s="30"/>
    </row>
    <row r="8" spans="1:21" x14ac:dyDescent="0.3">
      <c r="A8" s="85"/>
      <c r="B8" s="46" t="s">
        <v>65</v>
      </c>
      <c r="C8" s="47" t="s">
        <v>103</v>
      </c>
      <c r="D8" s="48">
        <v>3.87459132530977E-5</v>
      </c>
      <c r="E8" s="4">
        <v>2.92309520722976</v>
      </c>
      <c r="F8" s="4">
        <v>2.75235587938257</v>
      </c>
      <c r="G8" s="5">
        <v>28.496684760728598</v>
      </c>
      <c r="H8" s="4">
        <v>2.1811408396182999</v>
      </c>
      <c r="I8" s="4">
        <v>2.1851394451817798</v>
      </c>
      <c r="J8" s="61">
        <v>0.79245422013732703</v>
      </c>
      <c r="K8" s="6">
        <v>1.8961766328292199E-5</v>
      </c>
      <c r="L8" s="6">
        <v>1.0620355467560301</v>
      </c>
      <c r="M8" s="3">
        <v>1.67597101775036E-5</v>
      </c>
      <c r="N8" s="3">
        <v>10.353488451194901</v>
      </c>
      <c r="O8" s="6">
        <v>1.73164633775022E-4</v>
      </c>
      <c r="P8" s="69">
        <f>(J8/((J7+J9)/2)-1)*1000</f>
        <v>0.3304847127290067</v>
      </c>
      <c r="Q8" s="59">
        <f>(L8/((L7+L9)/2)-1)*1000</f>
        <v>-0.23023447105507966</v>
      </c>
      <c r="R8" s="60">
        <f>(N8/((N7+N9)/2)-1)*1000</f>
        <v>0.14661976746865868</v>
      </c>
      <c r="S8" s="34">
        <f>((P8/1000+1)*($U$1/1000+1)-1)*1000</f>
        <v>-1.963095692036898E-2</v>
      </c>
    </row>
    <row r="9" spans="1:21" x14ac:dyDescent="0.3">
      <c r="A9" s="85"/>
      <c r="B9" s="49" t="s">
        <v>66</v>
      </c>
      <c r="C9" s="50" t="s">
        <v>26</v>
      </c>
      <c r="D9" s="48">
        <v>7.7016410169576095E-6</v>
      </c>
      <c r="E9" s="4">
        <v>3.83258196967817</v>
      </c>
      <c r="F9" s="4">
        <v>3.60781375342092</v>
      </c>
      <c r="G9" s="5">
        <v>37.347594406811702</v>
      </c>
      <c r="H9" s="4">
        <v>2.8580668630082098</v>
      </c>
      <c r="I9" s="4">
        <v>2.8614229218203802</v>
      </c>
      <c r="J9" s="61">
        <v>0.79218759280248396</v>
      </c>
      <c r="K9" s="6">
        <v>1.5217293939336199E-5</v>
      </c>
      <c r="L9" s="6">
        <v>1.0623008376707199</v>
      </c>
      <c r="M9" s="3">
        <v>1.6571807467224999E-5</v>
      </c>
      <c r="N9" s="3">
        <v>10.351859945381999</v>
      </c>
      <c r="O9" s="6">
        <v>1.3129790991080499E-4</v>
      </c>
      <c r="P9" s="70"/>
      <c r="Q9" s="27"/>
      <c r="R9" s="71"/>
      <c r="S9" s="30"/>
    </row>
    <row r="10" spans="1:21" x14ac:dyDescent="0.3">
      <c r="A10" s="85"/>
      <c r="B10" s="46" t="s">
        <v>67</v>
      </c>
      <c r="C10" s="47" t="s">
        <v>104</v>
      </c>
      <c r="D10" s="48">
        <v>-6.7233239547966903E-6</v>
      </c>
      <c r="E10" s="4">
        <v>3.2533234061618099</v>
      </c>
      <c r="F10" s="4">
        <v>3.0631838575272998</v>
      </c>
      <c r="G10" s="5">
        <v>31.717922714860499</v>
      </c>
      <c r="H10" s="4">
        <v>2.4277572578258302</v>
      </c>
      <c r="I10" s="4">
        <v>2.4316829314772099</v>
      </c>
      <c r="J10" s="61">
        <v>0.79256039499139397</v>
      </c>
      <c r="K10" s="6">
        <v>1.66107658034222E-5</v>
      </c>
      <c r="L10" s="6">
        <v>1.0620720323984301</v>
      </c>
      <c r="M10" s="3">
        <v>1.6303393275176001E-5</v>
      </c>
      <c r="N10" s="3">
        <v>10.3545590315087</v>
      </c>
      <c r="O10" s="6">
        <v>1.3838075287350799E-4</v>
      </c>
      <c r="P10" s="69">
        <f>(J10/((J9+J11)/2)-1)*1000</f>
        <v>0.48400993015307314</v>
      </c>
      <c r="Q10" s="59">
        <f>(L10/((L9+L11)/2)-1)*1000</f>
        <v>-0.20704396742388109</v>
      </c>
      <c r="R10" s="60">
        <f>(N10/((N9+N11)/2)-1)*1000</f>
        <v>0.26154737080519297</v>
      </c>
      <c r="S10" s="34">
        <f>((P10/1000+1)*($U$1/1000+1)-1)*1000</f>
        <v>0.1338405266775311</v>
      </c>
    </row>
    <row r="11" spans="1:21" x14ac:dyDescent="0.3">
      <c r="A11" s="85"/>
      <c r="B11" s="49" t="s">
        <v>68</v>
      </c>
      <c r="C11" s="50" t="s">
        <v>28</v>
      </c>
      <c r="D11" s="48">
        <v>-7.7344716973882693E-6</v>
      </c>
      <c r="E11" s="4">
        <v>3.5528138082568499</v>
      </c>
      <c r="F11" s="4">
        <v>3.3445046869064701</v>
      </c>
      <c r="G11" s="5">
        <v>34.621783797631203</v>
      </c>
      <c r="H11" s="4">
        <v>2.64940243406947</v>
      </c>
      <c r="I11" s="4">
        <v>2.6527257407559799</v>
      </c>
      <c r="J11" s="61">
        <v>0.79216635413710801</v>
      </c>
      <c r="K11" s="6">
        <v>1.39562797046865E-5</v>
      </c>
      <c r="L11" s="6">
        <v>1.0622831094156699</v>
      </c>
      <c r="M11" s="3">
        <v>1.8000494163068101E-5</v>
      </c>
      <c r="N11" s="3">
        <v>10.3518431185331</v>
      </c>
      <c r="O11" s="6">
        <v>1.37520973622152E-4</v>
      </c>
      <c r="P11" s="70"/>
      <c r="Q11" s="27"/>
      <c r="R11" s="71"/>
      <c r="S11" s="30"/>
    </row>
    <row r="12" spans="1:21" x14ac:dyDescent="0.3">
      <c r="A12" s="85"/>
      <c r="B12" s="46" t="s">
        <v>69</v>
      </c>
      <c r="C12" s="47" t="s">
        <v>105</v>
      </c>
      <c r="D12" s="48">
        <v>-4.6378621317659804E-6</v>
      </c>
      <c r="E12" s="4">
        <v>3.2578630292056299</v>
      </c>
      <c r="F12" s="4">
        <v>3.0675545072780901</v>
      </c>
      <c r="G12" s="5">
        <v>31.762209849106299</v>
      </c>
      <c r="H12" s="4">
        <v>2.4311823277738198</v>
      </c>
      <c r="I12" s="4">
        <v>2.4351455882985702</v>
      </c>
      <c r="J12" s="61">
        <v>0.79254776117186798</v>
      </c>
      <c r="K12" s="6">
        <v>1.38450413809075E-5</v>
      </c>
      <c r="L12" s="6">
        <v>1.06203906183663</v>
      </c>
      <c r="M12" s="3">
        <v>1.8911577021227399E-5</v>
      </c>
      <c r="N12" s="3">
        <v>10.3542439349107</v>
      </c>
      <c r="O12" s="6">
        <v>1.2556545843947701E-4</v>
      </c>
      <c r="P12" s="69">
        <f>(J12/((J11+J13)/2)-1)*1000</f>
        <v>0.42376465980242806</v>
      </c>
      <c r="Q12" s="59">
        <f>(L12/((L11+L13)/2)-1)*1000</f>
        <v>-0.22381078144972921</v>
      </c>
      <c r="R12" s="60">
        <f>(N12/((N11+N13)/2)-1)*1000</f>
        <v>0.20888329930968119</v>
      </c>
      <c r="S12" s="34">
        <f>((P12/1000+1)*($U$1/1000+1)-1)*1000</f>
        <v>7.3616342171511917E-2</v>
      </c>
    </row>
    <row r="13" spans="1:21" x14ac:dyDescent="0.3">
      <c r="A13" s="85"/>
      <c r="B13" s="49" t="s">
        <v>70</v>
      </c>
      <c r="C13" s="50" t="s">
        <v>30</v>
      </c>
      <c r="D13" s="48">
        <v>-8.3065680383224795E-6</v>
      </c>
      <c r="E13" s="4">
        <v>3.7197722162644098</v>
      </c>
      <c r="F13" s="4">
        <v>3.5017181089906102</v>
      </c>
      <c r="G13" s="5">
        <v>36.250905044228197</v>
      </c>
      <c r="H13" s="4">
        <v>2.7742632025606899</v>
      </c>
      <c r="I13" s="4">
        <v>2.7775344214709201</v>
      </c>
      <c r="J13" s="61">
        <v>0.79225774526716097</v>
      </c>
      <c r="K13" s="6">
        <v>1.5029661414352E-5</v>
      </c>
      <c r="L13" s="6">
        <v>1.06227051226389</v>
      </c>
      <c r="M13" s="3">
        <v>1.6062017441955601E-5</v>
      </c>
      <c r="N13" s="3">
        <v>10.3523199973872</v>
      </c>
      <c r="O13" s="6">
        <v>1.3845124173039001E-4</v>
      </c>
      <c r="P13" s="70"/>
      <c r="Q13" s="27"/>
      <c r="R13" s="71"/>
      <c r="S13" s="30"/>
    </row>
    <row r="14" spans="1:21" x14ac:dyDescent="0.3">
      <c r="A14" s="85"/>
      <c r="B14" s="46" t="s">
        <v>71</v>
      </c>
      <c r="C14" s="47" t="s">
        <v>106</v>
      </c>
      <c r="D14" s="48">
        <v>-7.2664152998388304E-6</v>
      </c>
      <c r="E14" s="4">
        <v>3.3866015222304799</v>
      </c>
      <c r="F14" s="4">
        <v>3.1885340597465599</v>
      </c>
      <c r="G14" s="5">
        <v>33.014752938147701</v>
      </c>
      <c r="H14" s="4">
        <v>2.52696451367341</v>
      </c>
      <c r="I14" s="4">
        <v>2.5307777406118599</v>
      </c>
      <c r="J14" s="61">
        <v>0.79251612277072903</v>
      </c>
      <c r="K14" s="6">
        <v>1.4273463660583699E-5</v>
      </c>
      <c r="L14" s="6">
        <v>1.06211881841324</v>
      </c>
      <c r="M14" s="3">
        <v>1.6227341958254799E-5</v>
      </c>
      <c r="N14" s="3">
        <v>10.354217410060301</v>
      </c>
      <c r="O14" s="6">
        <v>1.20476336042801E-4</v>
      </c>
      <c r="P14" s="69">
        <f>(J14/((J13+J15)/2)-1)*1000</f>
        <v>0.33335266462519719</v>
      </c>
      <c r="Q14" s="59">
        <f>(L14/((L13+L15)/2)-1)*1000</f>
        <v>-0.12130477830929465</v>
      </c>
      <c r="R14" s="60">
        <f>(N14/((N13+N15)/2)-1)*1000</f>
        <v>0.1833402736173273</v>
      </c>
      <c r="S14" s="34">
        <f>((P14/1000+1)*($U$1/1000+1)-1)*1000</f>
        <v>-1.6764008807346187E-2</v>
      </c>
    </row>
    <row r="15" spans="1:21" x14ac:dyDescent="0.3">
      <c r="A15" s="85"/>
      <c r="B15" s="49" t="s">
        <v>72</v>
      </c>
      <c r="C15" s="50" t="s">
        <v>32</v>
      </c>
      <c r="D15" s="48">
        <v>8.5398099221334604E-6</v>
      </c>
      <c r="E15" s="4">
        <v>3.7581775330801901</v>
      </c>
      <c r="F15" s="4">
        <v>3.53802445002274</v>
      </c>
      <c r="G15" s="5">
        <v>36.626785653421102</v>
      </c>
      <c r="H15" s="4">
        <v>2.8029893683955001</v>
      </c>
      <c r="I15" s="4">
        <v>2.8064150678536999</v>
      </c>
      <c r="J15" s="61">
        <v>0.79224630162815501</v>
      </c>
      <c r="K15" s="6">
        <v>1.60718913616504E-5</v>
      </c>
      <c r="L15" s="6">
        <v>1.0622248359998301</v>
      </c>
      <c r="M15" s="3">
        <v>1.6126369469564201E-5</v>
      </c>
      <c r="N15" s="3">
        <v>10.352318828585901</v>
      </c>
      <c r="O15" s="6">
        <v>1.4337254633617599E-4</v>
      </c>
      <c r="P15" s="70"/>
      <c r="Q15" s="27"/>
      <c r="R15" s="71"/>
      <c r="S15" s="30"/>
    </row>
    <row r="16" spans="1:21" x14ac:dyDescent="0.3">
      <c r="A16" s="85"/>
      <c r="B16" s="46" t="s">
        <v>73</v>
      </c>
      <c r="C16" s="47" t="s">
        <v>107</v>
      </c>
      <c r="D16" s="48">
        <v>1.58578929754782E-5</v>
      </c>
      <c r="E16" s="4">
        <v>3.4522629345228499</v>
      </c>
      <c r="F16" s="4">
        <v>3.2503776141449898</v>
      </c>
      <c r="G16" s="5">
        <v>33.653313725755197</v>
      </c>
      <c r="H16" s="4">
        <v>2.5758058965530899</v>
      </c>
      <c r="I16" s="4">
        <v>2.57956532573805</v>
      </c>
      <c r="J16" s="61">
        <v>0.79246136813853096</v>
      </c>
      <c r="K16" s="6">
        <v>1.6387424622245799E-5</v>
      </c>
      <c r="L16" s="6">
        <v>1.0621118842242001</v>
      </c>
      <c r="M16" s="3">
        <v>1.9195985940849899E-5</v>
      </c>
      <c r="N16" s="3">
        <v>10.3536531748514</v>
      </c>
      <c r="O16" s="6">
        <v>1.7012673264591899E-4</v>
      </c>
      <c r="P16" s="69">
        <f>(J16/((J15+J17)/2)-1)*1000</f>
        <v>0.25350556504188937</v>
      </c>
      <c r="Q16" s="59">
        <f>(L16/((L15+L17)/2)-1)*1000</f>
        <v>-0.10193844137318386</v>
      </c>
      <c r="R16" s="60">
        <f>(N16/((N15+N17)/2)-1)*1000</f>
        <v>0.120127703729489</v>
      </c>
      <c r="S16" s="34">
        <f>((P16/1000+1)*($U$1/1000+1)-1)*1000</f>
        <v>-9.6583161905861026E-2</v>
      </c>
    </row>
    <row r="17" spans="1:19" x14ac:dyDescent="0.3">
      <c r="A17" s="85"/>
      <c r="B17" s="49" t="s">
        <v>74</v>
      </c>
      <c r="C17" s="50" t="s">
        <v>34</v>
      </c>
      <c r="D17" s="48">
        <v>7.4218183985535096E-6</v>
      </c>
      <c r="E17" s="4">
        <v>3.4425961751629899</v>
      </c>
      <c r="F17" s="4">
        <v>3.2409548470260798</v>
      </c>
      <c r="G17" s="5">
        <v>33.551956989568303</v>
      </c>
      <c r="H17" s="4">
        <v>2.5677217845963298</v>
      </c>
      <c r="I17" s="4">
        <v>2.5711498573418301</v>
      </c>
      <c r="J17" s="61">
        <v>0.792274749744458</v>
      </c>
      <c r="K17" s="6">
        <v>1.5843501280166601E-5</v>
      </c>
      <c r="L17" s="6">
        <v>1.06221549458466</v>
      </c>
      <c r="M17" s="3">
        <v>1.60157155411153E-5</v>
      </c>
      <c r="N17" s="3">
        <v>10.352500298739001</v>
      </c>
      <c r="O17" s="6">
        <v>1.4265479011508201E-4</v>
      </c>
      <c r="P17" s="70"/>
      <c r="Q17" s="27"/>
      <c r="R17" s="71"/>
      <c r="S17" s="30"/>
    </row>
    <row r="18" spans="1:19" x14ac:dyDescent="0.3">
      <c r="A18" s="85"/>
      <c r="B18" s="46" t="s">
        <v>75</v>
      </c>
      <c r="C18" s="47" t="s">
        <v>108</v>
      </c>
      <c r="D18" s="48">
        <v>-2.4149160741750601E-5</v>
      </c>
      <c r="E18" s="4">
        <v>3.3514642120368898</v>
      </c>
      <c r="F18" s="4">
        <v>3.1555086773569601</v>
      </c>
      <c r="G18" s="5">
        <v>32.670327630436297</v>
      </c>
      <c r="H18" s="4">
        <v>2.5005259201871599</v>
      </c>
      <c r="I18" s="4">
        <v>2.5042355793565698</v>
      </c>
      <c r="J18" s="61">
        <v>0.792431622639721</v>
      </c>
      <c r="K18" s="6">
        <v>1.43444966108591E-5</v>
      </c>
      <c r="L18" s="6">
        <v>1.0620986690146299</v>
      </c>
      <c r="M18" s="3">
        <v>1.7503075595302799E-5</v>
      </c>
      <c r="N18" s="3">
        <v>10.3534209035577</v>
      </c>
      <c r="O18" s="6">
        <v>1.5390792822738799E-4</v>
      </c>
      <c r="P18" s="69">
        <f>(J18/((J17+J19)/2)-1)*1000</f>
        <v>0.24853068166286185</v>
      </c>
      <c r="Q18" s="59">
        <f>(L18/((L17+L19)/2)-1)*1000</f>
        <v>-0.13671065521680958</v>
      </c>
      <c r="R18" s="60">
        <f>(N18/((N17+N19)/2)-1)*1000</f>
        <v>0.11498017885558376</v>
      </c>
      <c r="S18" s="34">
        <f>((P18/1000+1)*($U$1/1000+1)-1)*1000</f>
        <v>-0.1015563040757117</v>
      </c>
    </row>
    <row r="19" spans="1:19" x14ac:dyDescent="0.3">
      <c r="A19" s="85"/>
      <c r="B19" s="49" t="s">
        <v>76</v>
      </c>
      <c r="C19" s="50" t="s">
        <v>36</v>
      </c>
      <c r="D19" s="48">
        <v>7.8420575401585192E-6</v>
      </c>
      <c r="E19" s="4">
        <v>3.5239831314729599</v>
      </c>
      <c r="F19" s="4">
        <v>3.3174000804603399</v>
      </c>
      <c r="G19" s="5">
        <v>34.341591837014299</v>
      </c>
      <c r="H19" s="4">
        <v>2.6280270219747499</v>
      </c>
      <c r="I19" s="4">
        <v>2.6313562192415101</v>
      </c>
      <c r="J19" s="61">
        <v>0.79219470626100896</v>
      </c>
      <c r="K19" s="6">
        <v>1.5919106574077499E-5</v>
      </c>
      <c r="L19" s="6">
        <v>1.0622722835607501</v>
      </c>
      <c r="M19" s="3">
        <v>1.8325272547272001E-5</v>
      </c>
      <c r="N19" s="3">
        <v>10.351960905724001</v>
      </c>
      <c r="O19" s="6">
        <v>1.50492851865127E-4</v>
      </c>
      <c r="P19" s="70"/>
      <c r="Q19" s="27"/>
      <c r="R19" s="71"/>
      <c r="S19" s="30"/>
    </row>
    <row r="20" spans="1:19" x14ac:dyDescent="0.3">
      <c r="A20" s="85"/>
      <c r="B20" s="46" t="s">
        <v>77</v>
      </c>
      <c r="C20" s="47" t="s">
        <v>109</v>
      </c>
      <c r="D20" s="48">
        <v>-4.1459388094543104E-6</v>
      </c>
      <c r="E20" s="4">
        <v>3.2908142990216001</v>
      </c>
      <c r="F20" s="4">
        <v>3.0984756968895701</v>
      </c>
      <c r="G20" s="5">
        <v>32.0819842389188</v>
      </c>
      <c r="H20" s="4">
        <v>2.4555945249068198</v>
      </c>
      <c r="I20" s="4">
        <v>2.45936588788586</v>
      </c>
      <c r="J20" s="61">
        <v>0.79251710218292204</v>
      </c>
      <c r="K20" s="6">
        <v>1.6853628688889101E-5</v>
      </c>
      <c r="L20" s="6">
        <v>1.06207431107636</v>
      </c>
      <c r="M20" s="3">
        <v>1.7979428430054602E-5</v>
      </c>
      <c r="N20" s="3">
        <v>10.354114990344801</v>
      </c>
      <c r="O20" s="6">
        <v>1.39096383925251E-4</v>
      </c>
      <c r="P20" s="69">
        <f>(J20/((J19+J21)/2)-1)*1000</f>
        <v>0.37052297651141153</v>
      </c>
      <c r="Q20" s="59">
        <f>(L20/((L19+L21)/2)-1)*1000</f>
        <v>-0.15436885410435863</v>
      </c>
      <c r="R20" s="60">
        <f>(N20/((N19+N21)/2)-1)*1000</f>
        <v>0.18773176149911031</v>
      </c>
      <c r="S20" s="34">
        <f>((P20/1000+1)*($U$1/1000+1)-1)*1000</f>
        <v>2.0393293469700424E-2</v>
      </c>
    </row>
    <row r="21" spans="1:19" x14ac:dyDescent="0.3">
      <c r="A21" s="85"/>
      <c r="B21" s="49" t="s">
        <v>78</v>
      </c>
      <c r="C21" s="50" t="s">
        <v>38</v>
      </c>
      <c r="D21" s="48">
        <v>-1.7585429757829701E-5</v>
      </c>
      <c r="E21" s="4">
        <v>3.7525457163396099</v>
      </c>
      <c r="F21" s="4">
        <v>3.53279363056817</v>
      </c>
      <c r="G21" s="5">
        <v>36.5728675303491</v>
      </c>
      <c r="H21" s="4">
        <v>2.79886699321517</v>
      </c>
      <c r="I21" s="4">
        <v>2.8023043012845901</v>
      </c>
      <c r="J21" s="61">
        <v>0.79225242403799201</v>
      </c>
      <c r="K21" s="6">
        <v>1.35532897255374E-5</v>
      </c>
      <c r="L21" s="6">
        <v>1.06220429160645</v>
      </c>
      <c r="M21" s="3">
        <v>1.6213970093009001E-5</v>
      </c>
      <c r="N21" s="3">
        <v>10.3523822121614</v>
      </c>
      <c r="O21" s="6">
        <v>1.3114555019683399E-4</v>
      </c>
      <c r="P21" s="70"/>
      <c r="Q21" s="27"/>
      <c r="R21" s="71"/>
      <c r="S21" s="30"/>
    </row>
    <row r="22" spans="1:19" x14ac:dyDescent="0.3">
      <c r="A22" s="85"/>
      <c r="B22" s="46" t="s">
        <v>79</v>
      </c>
      <c r="C22" s="47" t="s">
        <v>110</v>
      </c>
      <c r="D22" s="48">
        <v>7.6997264101863803E-6</v>
      </c>
      <c r="E22" s="4">
        <v>3.16065746945947</v>
      </c>
      <c r="F22" s="4">
        <v>2.9758905610423301</v>
      </c>
      <c r="G22" s="5">
        <v>30.813378004513901</v>
      </c>
      <c r="H22" s="4">
        <v>2.35856145304815</v>
      </c>
      <c r="I22" s="4">
        <v>2.3622614716901</v>
      </c>
      <c r="J22" s="61">
        <v>0.79255649170501297</v>
      </c>
      <c r="K22" s="6">
        <v>1.5835554040456501E-5</v>
      </c>
      <c r="L22" s="6">
        <v>1.0620869311015499</v>
      </c>
      <c r="M22" s="3">
        <v>1.7670081043742801E-5</v>
      </c>
      <c r="N22" s="3">
        <v>10.3543343395026</v>
      </c>
      <c r="O22" s="6">
        <v>1.37994821493745E-4</v>
      </c>
      <c r="P22" s="69">
        <f>(J22/((J21+J23)/2)-1)*1000</f>
        <v>0.42417784263237834</v>
      </c>
      <c r="Q22" s="59">
        <f>(L22/((L21+L23)/2)-1)*1000</f>
        <v>-0.14625414344371368</v>
      </c>
      <c r="R22" s="60">
        <f>(N22/((N21+N23)/2)-1)*1000</f>
        <v>0.2071560894814084</v>
      </c>
      <c r="S22" s="34">
        <f>((P22/1000+1)*($U$1/1000+1)-1)*1000</f>
        <v>7.4029380387585775E-2</v>
      </c>
    </row>
    <row r="23" spans="1:19" x14ac:dyDescent="0.3">
      <c r="A23" s="85"/>
      <c r="B23" s="49" t="s">
        <v>80</v>
      </c>
      <c r="C23" s="50" t="s">
        <v>40</v>
      </c>
      <c r="D23" s="48">
        <v>-1.5632295205212201E-6</v>
      </c>
      <c r="E23" s="4">
        <v>3.5954404786489298</v>
      </c>
      <c r="F23" s="4">
        <v>3.3846411914797101</v>
      </c>
      <c r="G23" s="5">
        <v>35.037784801546898</v>
      </c>
      <c r="H23" s="4">
        <v>2.6812702236644701</v>
      </c>
      <c r="I23" s="4">
        <v>2.6845459767450199</v>
      </c>
      <c r="J23" s="61">
        <v>0.79218847464984998</v>
      </c>
      <c r="K23" s="6">
        <v>1.6245034530378398E-5</v>
      </c>
      <c r="L23" s="6">
        <v>1.0622802852687001</v>
      </c>
      <c r="M23" s="3">
        <v>1.9524126505869201E-5</v>
      </c>
      <c r="N23" s="3">
        <v>10.351997428522299</v>
      </c>
      <c r="O23" s="6">
        <v>1.5975297215540499E-4</v>
      </c>
      <c r="P23" s="70"/>
      <c r="Q23" s="27"/>
      <c r="R23" s="71"/>
      <c r="S23" s="30"/>
    </row>
    <row r="24" spans="1:19" x14ac:dyDescent="0.3">
      <c r="A24" s="85"/>
      <c r="B24" s="46" t="s">
        <v>81</v>
      </c>
      <c r="C24" s="47" t="s">
        <v>111</v>
      </c>
      <c r="D24" s="48">
        <v>2.4707186894713399E-5</v>
      </c>
      <c r="E24" s="4">
        <v>3.1560713489121999</v>
      </c>
      <c r="F24" s="4">
        <v>2.9715856987219902</v>
      </c>
      <c r="G24" s="5">
        <v>30.767069698848399</v>
      </c>
      <c r="H24" s="4">
        <v>2.3549033377913098</v>
      </c>
      <c r="I24" s="4">
        <v>2.3585854501289201</v>
      </c>
      <c r="J24" s="61">
        <v>0.79247458767925405</v>
      </c>
      <c r="K24" s="6">
        <v>1.67223722653404E-5</v>
      </c>
      <c r="L24" s="6">
        <v>1.0620835736396499</v>
      </c>
      <c r="M24" s="3">
        <v>1.7731268592882998E-5</v>
      </c>
      <c r="N24" s="3">
        <v>10.353762128038101</v>
      </c>
      <c r="O24" s="6">
        <v>1.3790245895875899E-4</v>
      </c>
      <c r="P24" s="69">
        <f>(J24/((J23+J25)/2)-1)*1000</f>
        <v>0.34204793660608246</v>
      </c>
      <c r="Q24" s="59">
        <f>(L24/((L23+L25)/2)-1)*1000</f>
        <v>-0.16695183792159174</v>
      </c>
      <c r="R24" s="60">
        <f>(N24/((N23+N25)/2)-1)*1000</f>
        <v>0.17180717868225948</v>
      </c>
      <c r="S24" s="34">
        <f>((P24/1000+1)*($U$1/1000+1)-1)*1000</f>
        <v>-8.0717801717034021E-3</v>
      </c>
    </row>
    <row r="25" spans="1:19" x14ac:dyDescent="0.3">
      <c r="A25" s="85"/>
      <c r="B25" s="49" t="s">
        <v>82</v>
      </c>
      <c r="C25" s="50" t="s">
        <v>42</v>
      </c>
      <c r="D25" s="48">
        <v>2.5719588846881902E-5</v>
      </c>
      <c r="E25" s="4">
        <v>3.6744200886434499</v>
      </c>
      <c r="F25" s="4">
        <v>3.4591198654061199</v>
      </c>
      <c r="G25" s="5">
        <v>35.8087520844784</v>
      </c>
      <c r="H25" s="4">
        <v>2.7403869710450901</v>
      </c>
      <c r="I25" s="4">
        <v>2.7435738052703198</v>
      </c>
      <c r="J25" s="61">
        <v>0.79221875748416304</v>
      </c>
      <c r="K25" s="6">
        <v>1.44550810595619E-5</v>
      </c>
      <c r="L25" s="6">
        <v>1.0622415548365101</v>
      </c>
      <c r="M25" s="3">
        <v>1.7864241105287699E-5</v>
      </c>
      <c r="N25" s="3">
        <v>10.3519697373676</v>
      </c>
      <c r="O25" s="6">
        <v>1.33972005477336E-4</v>
      </c>
      <c r="P25" s="70"/>
      <c r="Q25" s="27"/>
      <c r="R25" s="71"/>
      <c r="S25" s="30"/>
    </row>
    <row r="26" spans="1:19" x14ac:dyDescent="0.3">
      <c r="A26" s="85"/>
      <c r="B26" s="46" t="s">
        <v>83</v>
      </c>
      <c r="C26" s="47" t="s">
        <v>112</v>
      </c>
      <c r="D26" s="48">
        <v>1.8683069655473501E-6</v>
      </c>
      <c r="E26" s="4">
        <v>3.3681415170710598</v>
      </c>
      <c r="F26" s="4">
        <v>3.1711996841588701</v>
      </c>
      <c r="G26" s="5">
        <v>32.833364271448197</v>
      </c>
      <c r="H26" s="4">
        <v>2.5130191646764701</v>
      </c>
      <c r="I26" s="4">
        <v>2.5166454484560301</v>
      </c>
      <c r="J26" s="61">
        <v>0.79244671383161702</v>
      </c>
      <c r="K26" s="6">
        <v>1.6145136469766201E-5</v>
      </c>
      <c r="L26" s="6">
        <v>1.0621033735041401</v>
      </c>
      <c r="M26" s="3">
        <v>1.84319368410569E-5</v>
      </c>
      <c r="N26" s="3">
        <v>10.353573877907699</v>
      </c>
      <c r="O26" s="6">
        <v>1.6713948831729799E-4</v>
      </c>
      <c r="P26" s="69">
        <f>(J26/((J25+J27)/2)-1)*1000</f>
        <v>0.2992040311751154</v>
      </c>
      <c r="Q26" s="59">
        <f>(L26/((L25+L27)/2)-1)*1000</f>
        <v>-0.16478978906764308</v>
      </c>
      <c r="R26" s="60">
        <f>(N26/((N25+N27)/2)-1)*1000</f>
        <v>0.15114730635668039</v>
      </c>
      <c r="S26" s="34">
        <f>((P26/1000+1)*($U$1/1000+1)-1)*1000</f>
        <v>-5.0900690235722301E-2</v>
      </c>
    </row>
    <row r="27" spans="1:19" x14ac:dyDescent="0.3">
      <c r="A27" s="85"/>
      <c r="B27" s="49" t="s">
        <v>84</v>
      </c>
      <c r="C27" s="50" t="s">
        <v>44</v>
      </c>
      <c r="D27" s="48">
        <v>-3.3995497809405602E-6</v>
      </c>
      <c r="E27" s="4">
        <v>3.5914446349022602</v>
      </c>
      <c r="F27" s="4">
        <v>3.3807694686388601</v>
      </c>
      <c r="G27" s="5">
        <v>34.9978791417916</v>
      </c>
      <c r="H27" s="4">
        <v>2.6782457140967701</v>
      </c>
      <c r="I27" s="4">
        <v>2.6813929692490901</v>
      </c>
      <c r="J27" s="61">
        <v>0.79220060551858895</v>
      </c>
      <c r="K27" s="6">
        <v>1.7091944694226301E-5</v>
      </c>
      <c r="L27" s="6">
        <v>1.06231529744732</v>
      </c>
      <c r="M27" s="3">
        <v>1.91027309839261E-5</v>
      </c>
      <c r="N27" s="3">
        <v>10.352048661835999</v>
      </c>
      <c r="O27" s="6">
        <v>1.39729176812734E-4</v>
      </c>
      <c r="P27" s="70"/>
      <c r="Q27" s="27"/>
      <c r="R27" s="71"/>
      <c r="S27" s="30"/>
    </row>
    <row r="28" spans="1:19" x14ac:dyDescent="0.3">
      <c r="A28" s="85"/>
      <c r="B28" s="46" t="s">
        <v>85</v>
      </c>
      <c r="C28" s="47" t="s">
        <v>113</v>
      </c>
      <c r="D28" s="48">
        <v>1.08425074352796E-5</v>
      </c>
      <c r="E28" s="4">
        <v>3.13423978018966</v>
      </c>
      <c r="F28" s="4">
        <v>2.95099418668747</v>
      </c>
      <c r="G28" s="5">
        <v>30.553290590485801</v>
      </c>
      <c r="H28" s="4">
        <v>2.3385182697571998</v>
      </c>
      <c r="I28" s="4">
        <v>2.3420368494979602</v>
      </c>
      <c r="J28" s="61">
        <v>0.79244544583842802</v>
      </c>
      <c r="K28" s="6">
        <v>1.8570623498640399E-5</v>
      </c>
      <c r="L28" s="6">
        <v>1.0620962553038</v>
      </c>
      <c r="M28" s="3">
        <v>1.6130952458099999E-5</v>
      </c>
      <c r="N28" s="3">
        <v>10.3535198535128</v>
      </c>
      <c r="O28" s="6">
        <v>1.5675331870849201E-4</v>
      </c>
      <c r="P28" s="69">
        <f>(J28/((J27+J29)/2)-1)*1000</f>
        <v>0.33091304756216466</v>
      </c>
      <c r="Q28" s="59">
        <f>(L28/((L27+L29)/2)-1)*1000</f>
        <v>-0.20009140115473389</v>
      </c>
      <c r="R28" s="60">
        <f>(N28/((N27+N29)/2)-1)*1000</f>
        <v>0.15343471890760796</v>
      </c>
      <c r="S28" s="34">
        <f>((P28/1000+1)*($U$1/1000+1)-1)*1000</f>
        <v>-1.9202772004400792E-2</v>
      </c>
    </row>
    <row r="29" spans="1:19" x14ac:dyDescent="0.3">
      <c r="A29" s="85"/>
      <c r="B29" s="49" t="s">
        <v>86</v>
      </c>
      <c r="C29" s="50" t="s">
        <v>47</v>
      </c>
      <c r="D29" s="48">
        <v>-2.28976966901272E-5</v>
      </c>
      <c r="E29" s="4">
        <v>3.7371053565059098</v>
      </c>
      <c r="F29" s="4">
        <v>3.5179306130336698</v>
      </c>
      <c r="G29" s="5">
        <v>36.417002016964602</v>
      </c>
      <c r="H29" s="4">
        <v>2.7867888909544298</v>
      </c>
      <c r="I29" s="4">
        <v>2.7899002381226201</v>
      </c>
      <c r="J29" s="61">
        <v>0.79216599857684999</v>
      </c>
      <c r="K29" s="6">
        <v>1.3500871395955599E-5</v>
      </c>
      <c r="L29" s="6">
        <v>1.0623023308784501</v>
      </c>
      <c r="M29" s="3">
        <v>1.6821595646835698E-5</v>
      </c>
      <c r="N29" s="3">
        <v>10.3518143537875</v>
      </c>
      <c r="O29" s="6">
        <v>1.3828062488702199E-4</v>
      </c>
      <c r="P29" s="70"/>
      <c r="Q29" s="27"/>
      <c r="R29" s="71"/>
      <c r="S29" s="30"/>
    </row>
    <row r="30" spans="1:19" x14ac:dyDescent="0.3">
      <c r="A30" s="85"/>
      <c r="B30" s="46" t="s">
        <v>87</v>
      </c>
      <c r="C30" s="47" t="s">
        <v>114</v>
      </c>
      <c r="D30" s="48">
        <v>-1.5996679004812998E-5</v>
      </c>
      <c r="E30" s="4">
        <v>3.2391554903920299</v>
      </c>
      <c r="F30" s="4">
        <v>3.0499159736600401</v>
      </c>
      <c r="G30" s="5">
        <v>31.579024375481801</v>
      </c>
      <c r="H30" s="4">
        <v>2.4171028914377</v>
      </c>
      <c r="I30" s="4">
        <v>2.42074020032917</v>
      </c>
      <c r="J30" s="61">
        <v>0.79251524132053197</v>
      </c>
      <c r="K30" s="6">
        <v>1.3401316527553199E-5</v>
      </c>
      <c r="L30" s="6">
        <v>1.06204654458981</v>
      </c>
      <c r="M30" s="3">
        <v>1.7202427528799501E-5</v>
      </c>
      <c r="N30" s="3">
        <v>10.354064743567401</v>
      </c>
      <c r="O30" s="6">
        <v>1.26663936310566E-4</v>
      </c>
      <c r="P30" s="69">
        <f>(J30/((J29+J31)/2)-1)*1000</f>
        <v>0.41806632560037471</v>
      </c>
      <c r="Q30" s="59">
        <f>(L30/((L29+L31)/2)-1)*1000</f>
        <v>-0.21912495003084675</v>
      </c>
      <c r="R30" s="60">
        <f>(N30/((N29+N31)/2)-1)*1000</f>
        <v>0.21501907830590028</v>
      </c>
      <c r="S30" s="34">
        <f>((P30/1000+1)*($U$1/1000+1)-1)*1000</f>
        <v>6.7920002386534506E-2</v>
      </c>
    </row>
    <row r="31" spans="1:19" x14ac:dyDescent="0.3">
      <c r="A31" s="85"/>
      <c r="B31" s="49" t="s">
        <v>88</v>
      </c>
      <c r="C31" s="50" t="s">
        <v>49</v>
      </c>
      <c r="D31" s="48">
        <v>1.1429321045722901E-6</v>
      </c>
      <c r="E31" s="4">
        <v>3.5172785590017699</v>
      </c>
      <c r="F31" s="4">
        <v>3.3111398048563401</v>
      </c>
      <c r="G31" s="5">
        <v>34.276461291207397</v>
      </c>
      <c r="H31" s="4">
        <v>2.6230912659181902</v>
      </c>
      <c r="I31" s="4">
        <v>2.6262681999381199</v>
      </c>
      <c r="J31" s="61">
        <v>0.79220211310936295</v>
      </c>
      <c r="K31" s="6">
        <v>1.42591087604376E-5</v>
      </c>
      <c r="L31" s="6">
        <v>1.0622563021054601</v>
      </c>
      <c r="M31" s="3">
        <v>1.6555559157879602E-5</v>
      </c>
      <c r="N31" s="3">
        <v>10.351863447628901</v>
      </c>
      <c r="O31" s="6">
        <v>1.3987533805689199E-4</v>
      </c>
      <c r="P31" s="70"/>
      <c r="Q31" s="27"/>
      <c r="R31" s="71"/>
      <c r="S31" s="30"/>
    </row>
    <row r="32" spans="1:19" x14ac:dyDescent="0.3">
      <c r="A32" s="85"/>
      <c r="B32" s="46" t="s">
        <v>89</v>
      </c>
      <c r="C32" s="47" t="s">
        <v>115</v>
      </c>
      <c r="D32" s="48">
        <v>-8.6871781928023699E-6</v>
      </c>
      <c r="E32" s="4">
        <v>3.4038024386433801</v>
      </c>
      <c r="F32" s="4">
        <v>3.2046599801028099</v>
      </c>
      <c r="G32" s="5">
        <v>33.1803676189231</v>
      </c>
      <c r="H32" s="4">
        <v>2.5395144110421302</v>
      </c>
      <c r="I32" s="4">
        <v>2.5431264272909599</v>
      </c>
      <c r="J32" s="61">
        <v>0.79244376233503</v>
      </c>
      <c r="K32" s="6">
        <v>1.26607413031196E-5</v>
      </c>
      <c r="L32" s="6">
        <v>1.06214026502916</v>
      </c>
      <c r="M32" s="3">
        <v>2.0324921004339099E-5</v>
      </c>
      <c r="N32" s="3">
        <v>10.3537739076944</v>
      </c>
      <c r="O32" s="6">
        <v>1.3571433164508799E-4</v>
      </c>
      <c r="P32" s="69">
        <f>(J32/((J31+J33)/2)-1)*1000</f>
        <v>0.35169816689428757</v>
      </c>
      <c r="Q32" s="59">
        <f>(L32/((L31+L33)/2)-1)*1000</f>
        <v>-0.13809755336413598</v>
      </c>
      <c r="R32" s="60">
        <f>(N32/((N31+N33)/2)-1)*1000</f>
        <v>0.20131022877123428</v>
      </c>
      <c r="S32" s="34">
        <f>((P32/1000+1)*($U$1/1000+1)-1)*1000</f>
        <v>1.5750725359531259E-3</v>
      </c>
    </row>
    <row r="33" spans="1:21" x14ac:dyDescent="0.3">
      <c r="A33" s="85"/>
      <c r="B33" s="49" t="s">
        <v>90</v>
      </c>
      <c r="C33" s="50" t="s">
        <v>51</v>
      </c>
      <c r="D33" s="48">
        <v>3.0655976550793698E-5</v>
      </c>
      <c r="E33" s="4">
        <v>3.5164816232295899</v>
      </c>
      <c r="F33" s="4">
        <v>3.3101953287923802</v>
      </c>
      <c r="G33" s="5">
        <v>34.265532393735199</v>
      </c>
      <c r="H33" s="4">
        <v>2.62209793617295</v>
      </c>
      <c r="I33" s="4">
        <v>2.62508929575116</v>
      </c>
      <c r="J33" s="61">
        <v>0.79212820549189</v>
      </c>
      <c r="K33" s="6">
        <v>1.30182740784302E-5</v>
      </c>
      <c r="L33" s="6">
        <v>1.0623176264143299</v>
      </c>
      <c r="M33" s="3">
        <v>1.9155723698320501E-5</v>
      </c>
      <c r="N33" s="3">
        <v>10.3515165655931</v>
      </c>
      <c r="O33" s="6">
        <v>1.2677669124932199E-4</v>
      </c>
      <c r="P33" s="70"/>
      <c r="Q33" s="27"/>
      <c r="R33" s="71"/>
      <c r="S33" s="30"/>
    </row>
    <row r="34" spans="1:21" x14ac:dyDescent="0.3">
      <c r="A34" s="85"/>
      <c r="B34" s="46" t="s">
        <v>91</v>
      </c>
      <c r="C34" s="47" t="s">
        <v>116</v>
      </c>
      <c r="D34" s="48">
        <v>-1.43218139631102E-6</v>
      </c>
      <c r="E34" s="4">
        <v>3.5337740503658499</v>
      </c>
      <c r="F34" s="4">
        <v>3.3271749457755999</v>
      </c>
      <c r="G34" s="5">
        <v>34.4487749472936</v>
      </c>
      <c r="H34" s="4">
        <v>2.6366402626502001</v>
      </c>
      <c r="I34" s="4">
        <v>2.6402811377969102</v>
      </c>
      <c r="J34" s="61">
        <v>0.79245730397539005</v>
      </c>
      <c r="K34" s="6">
        <v>1.44087207250776E-5</v>
      </c>
      <c r="L34" s="6">
        <v>1.0620936844991899</v>
      </c>
      <c r="M34" s="3">
        <v>1.69022061074755E-5</v>
      </c>
      <c r="N34" s="3">
        <v>10.353769322867199</v>
      </c>
      <c r="O34" s="6">
        <v>1.46213104326196E-4</v>
      </c>
      <c r="P34" s="69">
        <f>(J34/((J33+J35)/2)-1)*1000</f>
        <v>0.38236965867710637</v>
      </c>
      <c r="Q34" s="59">
        <f>(L34/((L33+L35)/2)-1)*1000</f>
        <v>-0.1843651127446666</v>
      </c>
      <c r="R34" s="60">
        <f>(N34/((N33+N35)/2)-1)*1000</f>
        <v>0.20450554651585406</v>
      </c>
      <c r="S34" s="34">
        <f>((P34/1000+1)*($U$1/1000+1)-1)*1000</f>
        <v>3.2235829296567431E-2</v>
      </c>
    </row>
    <row r="35" spans="1:21" x14ac:dyDescent="0.3">
      <c r="A35" s="85"/>
      <c r="B35" s="49" t="s">
        <v>92</v>
      </c>
      <c r="C35" s="50" t="s">
        <v>53</v>
      </c>
      <c r="D35" s="48">
        <v>1.8958386412677399E-5</v>
      </c>
      <c r="E35" s="4">
        <v>3.6351881129826</v>
      </c>
      <c r="F35" s="4">
        <v>3.4221224584577001</v>
      </c>
      <c r="G35" s="5">
        <v>35.425080996735197</v>
      </c>
      <c r="H35" s="4">
        <v>2.7109387724240901</v>
      </c>
      <c r="I35" s="4">
        <v>2.7141037245347301</v>
      </c>
      <c r="J35" s="61">
        <v>0.79218061083755098</v>
      </c>
      <c r="K35" s="6">
        <v>1.5589846210010801E-5</v>
      </c>
      <c r="L35" s="6">
        <v>1.06226144084332</v>
      </c>
      <c r="M35" s="3">
        <v>1.5886149526229601E-5</v>
      </c>
      <c r="N35" s="3">
        <v>10.3517881394979</v>
      </c>
      <c r="O35" s="6">
        <v>1.2698031843076901E-4</v>
      </c>
      <c r="P35" s="70"/>
      <c r="Q35" s="27"/>
      <c r="R35" s="71"/>
      <c r="S35" s="30"/>
    </row>
    <row r="36" spans="1:21" x14ac:dyDescent="0.3">
      <c r="A36" s="85"/>
      <c r="B36" s="46" t="s">
        <v>93</v>
      </c>
      <c r="C36" s="47" t="s">
        <v>117</v>
      </c>
      <c r="D36" s="48">
        <v>1.3259854651148E-5</v>
      </c>
      <c r="E36" s="4">
        <v>3.3340060948854702</v>
      </c>
      <c r="F36" s="4">
        <v>3.1390918046801399</v>
      </c>
      <c r="G36" s="5">
        <v>32.500397256255802</v>
      </c>
      <c r="H36" s="4">
        <v>2.4874615004682301</v>
      </c>
      <c r="I36" s="4">
        <v>2.4911644590589002</v>
      </c>
      <c r="J36" s="61">
        <v>0.79241462452188405</v>
      </c>
      <c r="K36" s="6">
        <v>1.5126948299301999E-5</v>
      </c>
      <c r="L36" s="6">
        <v>1.0620916652630601</v>
      </c>
      <c r="M36" s="3">
        <v>1.80352794131416E-5</v>
      </c>
      <c r="N36" s="3">
        <v>10.353438497250499</v>
      </c>
      <c r="O36" s="6">
        <v>1.14574940156136E-4</v>
      </c>
      <c r="P36" s="69">
        <f>(J36/((J35+J37)/2)-1)*1000</f>
        <v>0.32169230388112702</v>
      </c>
      <c r="Q36" s="59">
        <f>(L36/((L35+L37)/2)-1)*1000</f>
        <v>-0.19470565465484757</v>
      </c>
      <c r="R36" s="60">
        <f>(N36/((N35+N37)/2)-1)*1000</f>
        <v>0.17480371650124837</v>
      </c>
      <c r="S36" s="34">
        <f>((P36/1000+1)*($U$1/1000+1)-1)*1000</f>
        <v>-2.8420288425201612E-2</v>
      </c>
    </row>
    <row r="37" spans="1:21" x14ac:dyDescent="0.3">
      <c r="A37" s="85"/>
      <c r="B37" s="49" t="s">
        <v>94</v>
      </c>
      <c r="C37" s="50" t="s">
        <v>55</v>
      </c>
      <c r="D37" s="48">
        <v>-2.6674330073193802E-6</v>
      </c>
      <c r="E37" s="4">
        <v>3.59235153123727</v>
      </c>
      <c r="F37" s="4">
        <v>3.3815593709973899</v>
      </c>
      <c r="G37" s="5">
        <v>35.004095183733497</v>
      </c>
      <c r="H37" s="4">
        <v>2.6786641108212099</v>
      </c>
      <c r="I37" s="4">
        <v>2.6816365133111302</v>
      </c>
      <c r="J37" s="61">
        <v>0.79213897478863304</v>
      </c>
      <c r="K37" s="6">
        <v>1.3894170534417701E-5</v>
      </c>
      <c r="L37" s="6">
        <v>1.0623355607328699</v>
      </c>
      <c r="M37" s="3">
        <v>1.7237641575554799E-5</v>
      </c>
      <c r="N37" s="3">
        <v>10.3514698485631</v>
      </c>
      <c r="O37" s="6">
        <v>1.4584588347830901E-4</v>
      </c>
      <c r="P37" s="70"/>
      <c r="Q37" s="27"/>
      <c r="R37" s="71"/>
      <c r="S37" s="30"/>
    </row>
    <row r="38" spans="1:21" x14ac:dyDescent="0.3">
      <c r="A38" s="85"/>
      <c r="B38" s="46" t="s">
        <v>95</v>
      </c>
      <c r="C38" s="47" t="s">
        <v>118</v>
      </c>
      <c r="D38" s="48">
        <v>1.77697716041163E-5</v>
      </c>
      <c r="E38" s="4">
        <v>3.35166262670033</v>
      </c>
      <c r="F38" s="4">
        <v>3.1556604126804602</v>
      </c>
      <c r="G38" s="5">
        <v>32.6718492335837</v>
      </c>
      <c r="H38" s="4">
        <v>2.5005784601189398</v>
      </c>
      <c r="I38" s="4">
        <v>2.5042448759985301</v>
      </c>
      <c r="J38" s="61">
        <v>0.79241085830582303</v>
      </c>
      <c r="K38" s="6">
        <v>1.2502125020894301E-5</v>
      </c>
      <c r="L38" s="6">
        <v>1.0621121447378601</v>
      </c>
      <c r="M38" s="3">
        <v>1.6634925111401601E-5</v>
      </c>
      <c r="N38" s="3">
        <v>10.3534178156553</v>
      </c>
      <c r="O38" s="6">
        <v>1.1699933147671899E-4</v>
      </c>
      <c r="P38" s="69">
        <f>(J38/((J37+J39)/2)-1)*1000</f>
        <v>0.33568903019132179</v>
      </c>
      <c r="Q38" s="59">
        <f>(L38/((L37+L39)/2)-1)*1000</f>
        <v>-0.1969609284413476</v>
      </c>
      <c r="R38" s="60">
        <f>(N38/((N37+N39)/2)-1)*1000</f>
        <v>0.18818508195672656</v>
      </c>
      <c r="S38" s="34">
        <f>((P38/1000+1)*($U$1/1000+1)-1)*1000</f>
        <v>-1.4428460969218015E-2</v>
      </c>
    </row>
    <row r="39" spans="1:21" x14ac:dyDescent="0.3">
      <c r="A39" s="85"/>
      <c r="B39" s="49" t="s">
        <v>96</v>
      </c>
      <c r="C39" s="50" t="s">
        <v>57</v>
      </c>
      <c r="D39" s="48">
        <v>1.8090265918702399E-6</v>
      </c>
      <c r="E39" s="4">
        <v>3.5960133464150199</v>
      </c>
      <c r="F39" s="4">
        <v>3.3850979998531301</v>
      </c>
      <c r="G39" s="5">
        <v>35.040743940094302</v>
      </c>
      <c r="H39" s="4">
        <v>2.68150924021506</v>
      </c>
      <c r="I39" s="4">
        <v>2.6845275146596799</v>
      </c>
      <c r="J39" s="61">
        <v>0.79215091308701002</v>
      </c>
      <c r="K39" s="6">
        <v>1.2175771330792201E-5</v>
      </c>
      <c r="L39" s="6">
        <v>1.06230720035368</v>
      </c>
      <c r="M39" s="3">
        <v>1.7048154953772802E-5</v>
      </c>
      <c r="N39" s="3">
        <v>10.3514697983533</v>
      </c>
      <c r="O39" s="6">
        <v>1.2315462458695799E-4</v>
      </c>
      <c r="P39" s="70"/>
      <c r="Q39" s="27"/>
      <c r="R39" s="71"/>
      <c r="S39" s="30"/>
    </row>
    <row r="40" spans="1:21" x14ac:dyDescent="0.3">
      <c r="A40" s="85"/>
      <c r="B40" s="46" t="s">
        <v>97</v>
      </c>
      <c r="C40" s="47" t="s">
        <v>119</v>
      </c>
      <c r="D40" s="48">
        <v>4.1142510833842796E-6</v>
      </c>
      <c r="E40" s="4">
        <v>3.22835541181073</v>
      </c>
      <c r="F40" s="4">
        <v>3.0394849879958001</v>
      </c>
      <c r="G40" s="5">
        <v>31.469798649395202</v>
      </c>
      <c r="H40" s="4">
        <v>2.4086251207245901</v>
      </c>
      <c r="I40" s="4">
        <v>2.41214579119992</v>
      </c>
      <c r="J40" s="61">
        <v>0.79244534154069401</v>
      </c>
      <c r="K40" s="6">
        <v>1.48147328606055E-5</v>
      </c>
      <c r="L40" s="6">
        <v>1.0621385133013499</v>
      </c>
      <c r="M40" s="3">
        <v>1.7124503180252199E-5</v>
      </c>
      <c r="N40" s="3">
        <v>10.3536633821943</v>
      </c>
      <c r="O40" s="6">
        <v>1.2593010165278299E-4</v>
      </c>
      <c r="P40" s="69">
        <f>(J40/((J39+J41)/2)-1)*1000</f>
        <v>0.41360046973193398</v>
      </c>
      <c r="Q40" s="59">
        <f>(L40/((L39+L41)/2)-1)*1000</f>
        <v>-0.20578120014169698</v>
      </c>
      <c r="R40" s="60">
        <f>(N40/((N39+N41)/2)-1)*1000</f>
        <v>0.21485317229696932</v>
      </c>
      <c r="S40" s="34">
        <f>((P40/1000+1)*($U$1/1000+1)-1)*1000</f>
        <v>6.3455709567561414E-2</v>
      </c>
    </row>
    <row r="41" spans="1:21" x14ac:dyDescent="0.3">
      <c r="A41" s="85"/>
      <c r="B41" s="49" t="s">
        <v>98</v>
      </c>
      <c r="C41" s="50" t="s">
        <v>59</v>
      </c>
      <c r="D41" s="48">
        <v>-9.6484240098241893E-6</v>
      </c>
      <c r="E41" s="4">
        <v>3.4541625899114501</v>
      </c>
      <c r="F41" s="4">
        <v>3.2512553241800899</v>
      </c>
      <c r="G41" s="5">
        <v>33.6550724529842</v>
      </c>
      <c r="H41" s="4">
        <v>2.5752667817896699</v>
      </c>
      <c r="I41" s="4">
        <v>2.5781875531102298</v>
      </c>
      <c r="J41" s="61">
        <v>0.79208452947117003</v>
      </c>
      <c r="K41" s="6">
        <v>1.36862640479896E-5</v>
      </c>
      <c r="L41" s="6">
        <v>1.0624070524979301</v>
      </c>
      <c r="M41" s="3">
        <v>1.97572888631318E-5</v>
      </c>
      <c r="N41" s="3">
        <v>10.351408886874101</v>
      </c>
      <c r="O41" s="6">
        <v>1.38583302677128E-4</v>
      </c>
      <c r="P41" s="70"/>
      <c r="Q41" s="27"/>
      <c r="R41" s="71"/>
      <c r="S41" s="30"/>
    </row>
    <row r="42" spans="1:21" x14ac:dyDescent="0.3">
      <c r="A42" s="85"/>
      <c r="B42" s="46" t="s">
        <v>99</v>
      </c>
      <c r="C42" s="47" t="s">
        <v>120</v>
      </c>
      <c r="D42" s="48">
        <v>1.13823021243297E-5</v>
      </c>
      <c r="E42" s="4">
        <v>3.26095005051415</v>
      </c>
      <c r="F42" s="4">
        <v>3.0701815777969399</v>
      </c>
      <c r="G42" s="5">
        <v>31.7877170023995</v>
      </c>
      <c r="H42" s="4">
        <v>2.4329388157587601</v>
      </c>
      <c r="I42" s="4">
        <v>2.43655635052089</v>
      </c>
      <c r="J42" s="61">
        <v>0.79244088062458296</v>
      </c>
      <c r="K42" s="6">
        <v>1.5717681081702801E-5</v>
      </c>
      <c r="L42" s="6">
        <v>1.06213404958614</v>
      </c>
      <c r="M42" s="3">
        <v>1.89777561333204E-5</v>
      </c>
      <c r="N42" s="3">
        <v>10.353679204586101</v>
      </c>
      <c r="O42" s="6">
        <v>1.45347668516328E-4</v>
      </c>
      <c r="P42" s="69">
        <f>(J42/((J41+J43)/2)-1)*1000</f>
        <v>0.47425709814197248</v>
      </c>
      <c r="Q42" s="59">
        <f>(L42/((L41+L43)/2)-1)*1000</f>
        <v>-0.23428734119634864</v>
      </c>
      <c r="R42" s="60">
        <f>(N42/((N41+N43)/2)-1)*1000</f>
        <v>0.23940297911995145</v>
      </c>
      <c r="S42" s="34">
        <f>((P42/1000+1)*($U$1/1000+1)-1)*1000</f>
        <v>0.12409110815769786</v>
      </c>
    </row>
    <row r="43" spans="1:21" x14ac:dyDescent="0.3">
      <c r="A43" s="86"/>
      <c r="B43" s="51" t="s">
        <v>100</v>
      </c>
      <c r="C43" s="52" t="s">
        <v>61</v>
      </c>
      <c r="D43" s="53">
        <v>4.6443977539488596E-6</v>
      </c>
      <c r="E43" s="54">
        <v>3.7053873701174198</v>
      </c>
      <c r="F43" s="54">
        <v>3.4878874594060898</v>
      </c>
      <c r="G43" s="55">
        <v>36.103144392509599</v>
      </c>
      <c r="H43" s="54">
        <v>2.7625715734223899</v>
      </c>
      <c r="I43" s="54">
        <v>2.7654426064603599</v>
      </c>
      <c r="J43" s="62">
        <v>0.79204594665531003</v>
      </c>
      <c r="K43" s="63">
        <v>1.45852858449559E-5</v>
      </c>
      <c r="L43" s="63">
        <v>1.0623588524288801</v>
      </c>
      <c r="M43" s="64">
        <v>1.7113488103867099E-5</v>
      </c>
      <c r="N43" s="64">
        <v>10.350993305538299</v>
      </c>
      <c r="O43" s="63">
        <v>1.35393812384111E-4</v>
      </c>
      <c r="P43" s="72"/>
      <c r="Q43" s="73"/>
      <c r="R43" s="74"/>
      <c r="S43" s="75"/>
    </row>
    <row r="44" spans="1:21" x14ac:dyDescent="0.3">
      <c r="S44" s="78"/>
    </row>
    <row r="46" spans="1:21" x14ac:dyDescent="0.3">
      <c r="S46" s="78"/>
    </row>
    <row r="47" spans="1:21" ht="15" customHeight="1" x14ac:dyDescent="0.3">
      <c r="A47" s="82" t="s">
        <v>0</v>
      </c>
      <c r="B47" s="87" t="s">
        <v>1</v>
      </c>
      <c r="C47" s="89" t="s">
        <v>2</v>
      </c>
      <c r="D47" s="91" t="s">
        <v>3</v>
      </c>
      <c r="E47" s="93" t="s">
        <v>4</v>
      </c>
      <c r="F47" s="93" t="s">
        <v>5</v>
      </c>
      <c r="G47" s="93" t="s">
        <v>6</v>
      </c>
      <c r="H47" s="93" t="s">
        <v>7</v>
      </c>
      <c r="I47" s="93" t="s">
        <v>8</v>
      </c>
      <c r="J47" s="93" t="s">
        <v>9</v>
      </c>
      <c r="K47" s="91" t="s">
        <v>10</v>
      </c>
      <c r="L47" s="91" t="s">
        <v>11</v>
      </c>
      <c r="M47" s="91" t="s">
        <v>10</v>
      </c>
      <c r="N47" s="91" t="s">
        <v>12</v>
      </c>
      <c r="O47" s="91" t="s">
        <v>10</v>
      </c>
      <c r="P47" s="97" t="s">
        <v>13</v>
      </c>
      <c r="Q47" s="99" t="s">
        <v>14</v>
      </c>
      <c r="R47" s="101" t="s">
        <v>15</v>
      </c>
      <c r="S47" s="26" t="s">
        <v>16</v>
      </c>
      <c r="U47" s="27">
        <v>-0.35</v>
      </c>
    </row>
    <row r="48" spans="1:21" ht="16.5" x14ac:dyDescent="0.3">
      <c r="A48" s="83"/>
      <c r="B48" s="88"/>
      <c r="C48" s="90"/>
      <c r="D48" s="92"/>
      <c r="E48" s="94"/>
      <c r="F48" s="94"/>
      <c r="G48" s="94"/>
      <c r="H48" s="94"/>
      <c r="I48" s="94"/>
      <c r="J48" s="94"/>
      <c r="K48" s="92"/>
      <c r="L48" s="92"/>
      <c r="M48" s="92"/>
      <c r="N48" s="92"/>
      <c r="O48" s="92"/>
      <c r="P48" s="98"/>
      <c r="Q48" s="100"/>
      <c r="R48" s="102"/>
      <c r="S48" s="14" t="s">
        <v>17</v>
      </c>
    </row>
    <row r="49" spans="1:19" x14ac:dyDescent="0.3">
      <c r="A49" s="84">
        <v>44615</v>
      </c>
      <c r="B49" s="41" t="s">
        <v>18</v>
      </c>
      <c r="C49" s="42" t="s">
        <v>19</v>
      </c>
      <c r="D49" s="43">
        <v>1.25403094147507E-5</v>
      </c>
      <c r="E49" s="44">
        <v>3.3848573715319201</v>
      </c>
      <c r="F49" s="44">
        <v>3.1856059141613402</v>
      </c>
      <c r="G49" s="45">
        <v>32.969078606772101</v>
      </c>
      <c r="H49" s="44">
        <v>2.5224134889280099</v>
      </c>
      <c r="I49" s="44">
        <v>2.5257938016982702</v>
      </c>
      <c r="J49" s="56">
        <v>0.791815989953358</v>
      </c>
      <c r="K49" s="57">
        <v>1.4559615907365999E-5</v>
      </c>
      <c r="L49" s="57">
        <v>1.0625472010082599</v>
      </c>
      <c r="M49" s="58">
        <v>1.5417315313040199E-5</v>
      </c>
      <c r="N49" s="58">
        <v>10.349389558665999</v>
      </c>
      <c r="O49" s="57">
        <v>1.3410134326774699E-4</v>
      </c>
      <c r="P49" s="65"/>
      <c r="Q49" s="66"/>
      <c r="R49" s="67"/>
      <c r="S49" s="68"/>
    </row>
    <row r="50" spans="1:19" x14ac:dyDescent="0.3">
      <c r="A50" s="85"/>
      <c r="B50" s="46" t="s">
        <v>62</v>
      </c>
      <c r="C50" s="47" t="s">
        <v>101</v>
      </c>
      <c r="D50" s="48">
        <v>-5.1119385760263803E-6</v>
      </c>
      <c r="E50" s="4">
        <v>3.12028306997823</v>
      </c>
      <c r="F50" s="4">
        <v>2.93721176021032</v>
      </c>
      <c r="G50" s="5">
        <v>30.403699305233999</v>
      </c>
      <c r="H50" s="4">
        <v>2.3265048862659801</v>
      </c>
      <c r="I50" s="4">
        <v>2.3303074143391398</v>
      </c>
      <c r="J50" s="61">
        <v>0.79207733648622303</v>
      </c>
      <c r="K50" s="6">
        <v>1.56152358550013E-5</v>
      </c>
      <c r="L50" s="6">
        <v>1.0623286219119801</v>
      </c>
      <c r="M50" s="3">
        <v>1.9203217597142801E-5</v>
      </c>
      <c r="N50" s="3">
        <v>10.3511932603866</v>
      </c>
      <c r="O50" s="6">
        <v>1.52507413165701E-4</v>
      </c>
      <c r="P50" s="69">
        <f>(J50/((J49+J51)/2)-1)*1000</f>
        <v>0.34469776715018163</v>
      </c>
      <c r="Q50" s="59">
        <f>(L50/((L49+L51)/2)-1)*1000</f>
        <v>-0.21555167349929238</v>
      </c>
      <c r="R50" s="60">
        <f>(N50/((N49+N51)/2)-1)*1000</f>
        <v>0.17663885729479745</v>
      </c>
      <c r="S50" s="34">
        <f>((P50/1000+1)*($U$1/1000+1)-1)*1000</f>
        <v>-5.4228770682840377E-3</v>
      </c>
    </row>
    <row r="51" spans="1:19" x14ac:dyDescent="0.3">
      <c r="A51" s="85"/>
      <c r="B51" s="49" t="s">
        <v>63</v>
      </c>
      <c r="C51" s="50" t="s">
        <v>22</v>
      </c>
      <c r="D51" s="48">
        <v>1.1384851505233201E-5</v>
      </c>
      <c r="E51" s="4">
        <v>3.4267015375164802</v>
      </c>
      <c r="F51" s="4">
        <v>3.2249236444695302</v>
      </c>
      <c r="G51" s="5">
        <v>33.375854568534301</v>
      </c>
      <c r="H51" s="4">
        <v>2.5534745314468301</v>
      </c>
      <c r="I51" s="4">
        <v>2.5566946285402401</v>
      </c>
      <c r="J51" s="61">
        <v>0.79179281659943002</v>
      </c>
      <c r="K51" s="6">
        <v>1.3723248139480399E-5</v>
      </c>
      <c r="L51" s="6">
        <v>1.0625681149784401</v>
      </c>
      <c r="M51" s="3">
        <v>1.74017542033544E-5</v>
      </c>
      <c r="N51" s="3">
        <v>10.349340762035901</v>
      </c>
      <c r="O51" s="6">
        <v>1.4431051563355699E-4</v>
      </c>
      <c r="P51" s="70"/>
      <c r="Q51" s="27"/>
      <c r="R51" s="71"/>
      <c r="S51" s="30"/>
    </row>
    <row r="52" spans="1:19" x14ac:dyDescent="0.3">
      <c r="A52" s="85"/>
      <c r="B52" s="46" t="s">
        <v>46</v>
      </c>
      <c r="C52" s="47" t="s">
        <v>102</v>
      </c>
      <c r="D52" s="48">
        <v>-8.6135107991796096E-6</v>
      </c>
      <c r="E52" s="4">
        <v>3.2796509751459699</v>
      </c>
      <c r="F52" s="4">
        <v>3.0870384422077701</v>
      </c>
      <c r="G52" s="5">
        <v>31.954502870483498</v>
      </c>
      <c r="H52" s="4">
        <v>2.4451901586966001</v>
      </c>
      <c r="I52" s="4">
        <v>2.4491039291834502</v>
      </c>
      <c r="J52" s="61">
        <v>0.79208168791013001</v>
      </c>
      <c r="K52" s="6">
        <v>1.8610630702302101E-5</v>
      </c>
      <c r="L52" s="6">
        <v>1.06239408518022</v>
      </c>
      <c r="M52" s="3">
        <v>2.0193166366296402E-5</v>
      </c>
      <c r="N52" s="3">
        <v>10.351174811560201</v>
      </c>
      <c r="O52" s="6">
        <v>1.68789484924248E-4</v>
      </c>
      <c r="P52" s="69">
        <f>(J52/((J51+J53)/2)-1)*1000</f>
        <v>0.35580863618589476</v>
      </c>
      <c r="Q52" s="59">
        <f>(L52/((L51+L53)/2)-1)*1000</f>
        <v>-0.16082504752101823</v>
      </c>
      <c r="R52" s="60">
        <f>(N52/((N51+N53)/2)-1)*1000</f>
        <v>0.16026625485920931</v>
      </c>
      <c r="S52" s="34">
        <f>((P52/1000+1)*($U$1/1000+1)-1)*1000</f>
        <v>5.6841031632615113E-3</v>
      </c>
    </row>
    <row r="53" spans="1:19" x14ac:dyDescent="0.3">
      <c r="A53" s="85"/>
      <c r="B53" s="49" t="s">
        <v>64</v>
      </c>
      <c r="C53" s="50" t="s">
        <v>24</v>
      </c>
      <c r="D53" s="48">
        <v>9.8443616596040108E-6</v>
      </c>
      <c r="E53" s="4">
        <v>3.4348784348215902</v>
      </c>
      <c r="F53" s="4">
        <v>3.2326377255622498</v>
      </c>
      <c r="G53" s="5">
        <v>33.456804634153002</v>
      </c>
      <c r="H53" s="4">
        <v>2.5596246310417001</v>
      </c>
      <c r="I53" s="4">
        <v>2.56300915901658</v>
      </c>
      <c r="J53" s="61">
        <v>0.79180710069399396</v>
      </c>
      <c r="K53" s="6">
        <v>1.55651316576838E-5</v>
      </c>
      <c r="L53" s="6">
        <v>1.06256182950631</v>
      </c>
      <c r="M53" s="3">
        <v>1.9577509164055501E-5</v>
      </c>
      <c r="N53" s="3">
        <v>10.3496915047039</v>
      </c>
      <c r="O53" s="6">
        <v>1.5141014987027799E-4</v>
      </c>
      <c r="P53" s="70"/>
      <c r="Q53" s="27"/>
      <c r="R53" s="71"/>
      <c r="S53" s="30"/>
    </row>
    <row r="54" spans="1:19" x14ac:dyDescent="0.3">
      <c r="A54" s="85"/>
      <c r="B54" s="46" t="s">
        <v>65</v>
      </c>
      <c r="C54" s="47" t="s">
        <v>103</v>
      </c>
      <c r="D54" s="48">
        <v>1.09495761457538E-6</v>
      </c>
      <c r="E54" s="4">
        <v>3.25977584614053</v>
      </c>
      <c r="F54" s="4">
        <v>3.0684255355775698</v>
      </c>
      <c r="G54" s="5">
        <v>31.760975994932998</v>
      </c>
      <c r="H54" s="4">
        <v>2.43037641212472</v>
      </c>
      <c r="I54" s="4">
        <v>2.43415828900776</v>
      </c>
      <c r="J54" s="61">
        <v>0.79205742855378503</v>
      </c>
      <c r="K54" s="6">
        <v>1.87173712080261E-5</v>
      </c>
      <c r="L54" s="6">
        <v>1.0623620632600901</v>
      </c>
      <c r="M54" s="3">
        <v>1.6985876438140901E-5</v>
      </c>
      <c r="N54" s="3">
        <v>10.350894597546199</v>
      </c>
      <c r="O54" s="6">
        <v>1.67655020888742E-4</v>
      </c>
      <c r="P54" s="69">
        <f>(J54/((J53+J55)/2)-1)*1000</f>
        <v>0.29102051931428896</v>
      </c>
      <c r="Q54" s="59">
        <f>(L54/((L53+L55)/2)-1)*1000</f>
        <v>-0.19417927283538194</v>
      </c>
      <c r="R54" s="60">
        <f>(N54/((N53+N55)/2)-1)*1000</f>
        <v>0.1211929861619776</v>
      </c>
      <c r="S54" s="34">
        <f>((P54/1000+1)*($U$1/1000+1)-1)*1000</f>
        <v>-5.9081337867472605E-2</v>
      </c>
    </row>
    <row r="55" spans="1:19" x14ac:dyDescent="0.3">
      <c r="A55" s="85"/>
      <c r="B55" s="49" t="s">
        <v>66</v>
      </c>
      <c r="C55" s="50" t="s">
        <v>26</v>
      </c>
      <c r="D55" s="48">
        <v>1.616225169787E-5</v>
      </c>
      <c r="E55" s="4">
        <v>3.64963384048969</v>
      </c>
      <c r="F55" s="4">
        <v>3.4347070298703501</v>
      </c>
      <c r="G55" s="5">
        <v>35.5478276618583</v>
      </c>
      <c r="H55" s="4">
        <v>2.7197650922888101</v>
      </c>
      <c r="I55" s="4">
        <v>2.7230266781864101</v>
      </c>
      <c r="J55" s="61">
        <v>0.79184688060952302</v>
      </c>
      <c r="K55" s="6">
        <v>1.3054108194996499E-5</v>
      </c>
      <c r="L55" s="6">
        <v>1.06257495452927</v>
      </c>
      <c r="M55" s="3">
        <v>1.3619727384426199E-5</v>
      </c>
      <c r="N55" s="3">
        <v>10.3495890827627</v>
      </c>
      <c r="O55" s="6">
        <v>1.2643958337796499E-4</v>
      </c>
      <c r="P55" s="70"/>
      <c r="Q55" s="27"/>
      <c r="R55" s="71"/>
      <c r="S55" s="30"/>
    </row>
    <row r="56" spans="1:19" x14ac:dyDescent="0.3">
      <c r="A56" s="85"/>
      <c r="B56" s="46" t="s">
        <v>67</v>
      </c>
      <c r="C56" s="47" t="s">
        <v>104</v>
      </c>
      <c r="D56" s="48">
        <v>3.1515628778340398E-6</v>
      </c>
      <c r="E56" s="4">
        <v>3.12578095136658</v>
      </c>
      <c r="F56" s="4">
        <v>2.9423574077603898</v>
      </c>
      <c r="G56" s="5">
        <v>30.458730395512799</v>
      </c>
      <c r="H56" s="4">
        <v>2.33085518668724</v>
      </c>
      <c r="I56" s="4">
        <v>2.3346283575856299</v>
      </c>
      <c r="J56" s="61">
        <v>0.792172535707928</v>
      </c>
      <c r="K56" s="6">
        <v>1.48052132209682E-5</v>
      </c>
      <c r="L56" s="6">
        <v>1.06233867352829</v>
      </c>
      <c r="M56" s="3">
        <v>1.7226400431835701E-5</v>
      </c>
      <c r="N56" s="3">
        <v>10.351810909493199</v>
      </c>
      <c r="O56" s="6">
        <v>1.2773749135819E-4</v>
      </c>
      <c r="P56" s="69">
        <f>(J56/((J55+J57)/2)-1)*1000</f>
        <v>0.40833546622276451</v>
      </c>
      <c r="Q56" s="59">
        <f>(L56/((L55+L57)/2)-1)*1000</f>
        <v>-0.19875163739202506</v>
      </c>
      <c r="R56" s="60">
        <f>(N56/((N55+N57)/2)-1)*1000</f>
        <v>0.21156938509636625</v>
      </c>
      <c r="S56" s="34">
        <f>((P56/1000+1)*($U$1/1000+1)-1)*1000</f>
        <v>5.8192548809676836E-2</v>
      </c>
    </row>
    <row r="57" spans="1:19" x14ac:dyDescent="0.3">
      <c r="A57" s="85"/>
      <c r="B57" s="49" t="s">
        <v>68</v>
      </c>
      <c r="C57" s="50" t="s">
        <v>28</v>
      </c>
      <c r="D57" s="48">
        <v>1.77007214851773E-5</v>
      </c>
      <c r="E57" s="4">
        <v>3.5652732427998801</v>
      </c>
      <c r="F57" s="4">
        <v>3.3554719716033001</v>
      </c>
      <c r="G57" s="5">
        <v>34.727966469300199</v>
      </c>
      <c r="H57" s="4">
        <v>2.6570337466045602</v>
      </c>
      <c r="I57" s="4">
        <v>2.66031699833795</v>
      </c>
      <c r="J57" s="61">
        <v>0.79185151058540804</v>
      </c>
      <c r="K57" s="6">
        <v>1.60008272500752E-5</v>
      </c>
      <c r="L57" s="6">
        <v>1.0625247595751099</v>
      </c>
      <c r="M57" s="3">
        <v>1.9374363829856601E-5</v>
      </c>
      <c r="N57" s="3">
        <v>10.349653410217501</v>
      </c>
      <c r="O57" s="6">
        <v>1.29606420826041E-4</v>
      </c>
      <c r="P57" s="70"/>
      <c r="Q57" s="27"/>
      <c r="R57" s="71"/>
      <c r="S57" s="30"/>
    </row>
    <row r="58" spans="1:19" x14ac:dyDescent="0.3">
      <c r="A58" s="85"/>
      <c r="B58" s="46" t="s">
        <v>69</v>
      </c>
      <c r="C58" s="47" t="s">
        <v>105</v>
      </c>
      <c r="D58" s="48">
        <v>-1.44986741359945E-5</v>
      </c>
      <c r="E58" s="4">
        <v>3.1746622961432398</v>
      </c>
      <c r="F58" s="4">
        <v>2.9883438801066302</v>
      </c>
      <c r="G58" s="5">
        <v>30.931332482886699</v>
      </c>
      <c r="H58" s="4">
        <v>2.3669544781583798</v>
      </c>
      <c r="I58" s="4">
        <v>2.37074271803397</v>
      </c>
      <c r="J58" s="61">
        <v>0.79206340622765403</v>
      </c>
      <c r="K58" s="6">
        <v>2.1002329010849099E-5</v>
      </c>
      <c r="L58" s="6">
        <v>1.0623482919853799</v>
      </c>
      <c r="M58" s="3">
        <v>1.73880388612284E-5</v>
      </c>
      <c r="N58" s="3">
        <v>10.3506680231188</v>
      </c>
      <c r="O58" s="6">
        <v>1.90075582073428E-4</v>
      </c>
      <c r="P58" s="69">
        <f>(J58/((J57+J59)/2)-1)*1000</f>
        <v>0.22752202141296252</v>
      </c>
      <c r="Q58" s="59">
        <f>(L58/((L57+L59)/2)-1)*1000</f>
        <v>-0.17832449424193264</v>
      </c>
      <c r="R58" s="60">
        <f>(N58/((N57+N59)/2)-1)*1000</f>
        <v>6.8729223390739946E-2</v>
      </c>
      <c r="S58" s="34">
        <f>((P58/1000+1)*($U$1/1000+1)-1)*1000</f>
        <v>-0.12255761129453813</v>
      </c>
    </row>
    <row r="59" spans="1:19" x14ac:dyDescent="0.3">
      <c r="A59" s="85"/>
      <c r="B59" s="49" t="s">
        <v>70</v>
      </c>
      <c r="C59" s="50" t="s">
        <v>30</v>
      </c>
      <c r="D59" s="48">
        <v>1.0749217964590301E-5</v>
      </c>
      <c r="E59" s="4">
        <v>3.5901651150006302</v>
      </c>
      <c r="F59" s="4">
        <v>3.3788161560801901</v>
      </c>
      <c r="G59" s="5">
        <v>34.971641626596202</v>
      </c>
      <c r="H59" s="4">
        <v>2.6757368484078499</v>
      </c>
      <c r="I59" s="4">
        <v>2.67903839820544</v>
      </c>
      <c r="J59" s="61">
        <v>0.79191496012103901</v>
      </c>
      <c r="K59" s="6">
        <v>1.29650622219401E-5</v>
      </c>
      <c r="L59" s="6">
        <v>1.0625507774160099</v>
      </c>
      <c r="M59" s="3">
        <v>1.53858466171936E-5</v>
      </c>
      <c r="N59" s="3">
        <v>10.3502599470508</v>
      </c>
      <c r="O59" s="6">
        <v>1.3576431126006999E-4</v>
      </c>
      <c r="P59" s="70"/>
      <c r="Q59" s="27"/>
      <c r="R59" s="71"/>
      <c r="S59" s="30"/>
    </row>
    <row r="60" spans="1:19" x14ac:dyDescent="0.3">
      <c r="A60" s="85"/>
      <c r="B60" s="46" t="s">
        <v>71</v>
      </c>
      <c r="C60" s="47" t="s">
        <v>106</v>
      </c>
      <c r="D60" s="48">
        <v>2.5389714640728098E-5</v>
      </c>
      <c r="E60" s="4">
        <v>3.25346304615721</v>
      </c>
      <c r="F60" s="4">
        <v>3.0625393349024401</v>
      </c>
      <c r="G60" s="5">
        <v>31.702038967172602</v>
      </c>
      <c r="H60" s="4">
        <v>2.4259464611001702</v>
      </c>
      <c r="I60" s="4">
        <v>2.4298165206764302</v>
      </c>
      <c r="J60" s="61">
        <v>0.79213544740108799</v>
      </c>
      <c r="K60" s="6">
        <v>1.36880931527007E-5</v>
      </c>
      <c r="L60" s="6">
        <v>1.0623417164480899</v>
      </c>
      <c r="M60" s="3">
        <v>1.8865434491956299E-5</v>
      </c>
      <c r="N60" s="3">
        <v>10.3515528060399</v>
      </c>
      <c r="O60" s="6">
        <v>1.3449862696122099E-4</v>
      </c>
      <c r="P60" s="69">
        <f>(J60/((J59+J61)/2)-1)*1000</f>
        <v>0.26693728618099044</v>
      </c>
      <c r="Q60" s="59">
        <f>(L60/((L59+L61)/2)-1)*1000</f>
        <v>-0.16944909123062235</v>
      </c>
      <c r="R60" s="60">
        <f>(N60/((N59+N61)/2)-1)*1000</f>
        <v>0.13072726717133776</v>
      </c>
      <c r="S60" s="34">
        <f>((P60/1000+1)*($U$1/1000+1)-1)*1000</f>
        <v>-8.3156141869156208E-2</v>
      </c>
    </row>
    <row r="61" spans="1:19" x14ac:dyDescent="0.3">
      <c r="A61" s="85"/>
      <c r="B61" s="49" t="s">
        <v>72</v>
      </c>
      <c r="C61" s="50" t="s">
        <v>32</v>
      </c>
      <c r="D61" s="48">
        <v>7.0515772827229495E-7</v>
      </c>
      <c r="E61" s="4">
        <v>3.3260619165343002</v>
      </c>
      <c r="F61" s="4">
        <v>3.1304335566720698</v>
      </c>
      <c r="G61" s="5">
        <v>32.400400587419398</v>
      </c>
      <c r="H61" s="4">
        <v>2.47909134693831</v>
      </c>
      <c r="I61" s="4">
        <v>2.48239109037414</v>
      </c>
      <c r="J61" s="61">
        <v>0.79193314656581504</v>
      </c>
      <c r="K61" s="6">
        <v>1.35653396384475E-5</v>
      </c>
      <c r="L61" s="6">
        <v>1.0624927421733901</v>
      </c>
      <c r="M61" s="3">
        <v>1.86321170041685E-5</v>
      </c>
      <c r="N61" s="3">
        <v>10.3501395583723</v>
      </c>
      <c r="O61" s="6">
        <v>1.38564415785327E-4</v>
      </c>
      <c r="P61" s="70"/>
      <c r="Q61" s="27"/>
      <c r="R61" s="71"/>
      <c r="S61" s="30"/>
    </row>
    <row r="62" spans="1:19" x14ac:dyDescent="0.3">
      <c r="A62" s="85"/>
      <c r="B62" s="46" t="s">
        <v>73</v>
      </c>
      <c r="C62" s="47" t="s">
        <v>107</v>
      </c>
      <c r="D62" s="48">
        <v>-3.55708599652164E-6</v>
      </c>
      <c r="E62" s="4">
        <v>3.2159948757647498</v>
      </c>
      <c r="F62" s="4">
        <v>3.0271545864584901</v>
      </c>
      <c r="G62" s="5">
        <v>31.3352322129677</v>
      </c>
      <c r="H62" s="4">
        <v>2.39783332075302</v>
      </c>
      <c r="I62" s="4">
        <v>2.4016409919800799</v>
      </c>
      <c r="J62" s="61">
        <v>0.79210829711255204</v>
      </c>
      <c r="K62" s="6">
        <v>1.43201274754542E-5</v>
      </c>
      <c r="L62" s="6">
        <v>1.0623825628656201</v>
      </c>
      <c r="M62" s="3">
        <v>1.8141005717019101E-5</v>
      </c>
      <c r="N62" s="3">
        <v>10.3513797871059</v>
      </c>
      <c r="O62" s="6">
        <v>1.4367649815204999E-4</v>
      </c>
      <c r="P62" s="69">
        <f>(J62/((J61+J63)/2)-1)*1000</f>
        <v>0.26740331682950647</v>
      </c>
      <c r="Q62" s="59">
        <f>(L62/((L61+L63)/2)-1)*1000</f>
        <v>-0.10804377781015173</v>
      </c>
      <c r="R62" s="60">
        <f>(N62/((N61+N63)/2)-1)*1000</f>
        <v>0.14174954775536541</v>
      </c>
      <c r="S62" s="34">
        <f>((P62/1000+1)*($U$1/1000+1)-1)*1000</f>
        <v>-8.2690274331387315E-2</v>
      </c>
    </row>
    <row r="63" spans="1:19" x14ac:dyDescent="0.3">
      <c r="A63" s="85"/>
      <c r="B63" s="49" t="s">
        <v>74</v>
      </c>
      <c r="C63" s="50" t="s">
        <v>34</v>
      </c>
      <c r="D63" s="48">
        <v>1.2318462874643099E-5</v>
      </c>
      <c r="E63" s="4">
        <v>3.3982480600314799</v>
      </c>
      <c r="F63" s="4">
        <v>3.1983428549074699</v>
      </c>
      <c r="G63" s="5">
        <v>33.101845999269003</v>
      </c>
      <c r="H63" s="4">
        <v>2.5326400929553801</v>
      </c>
      <c r="I63" s="4">
        <v>2.5360514549910902</v>
      </c>
      <c r="J63" s="61">
        <v>0.79185993613580297</v>
      </c>
      <c r="K63" s="6">
        <v>1.34529908707421E-5</v>
      </c>
      <c r="L63" s="6">
        <v>1.06250197601503</v>
      </c>
      <c r="M63" s="3">
        <v>1.8534811301487501E-5</v>
      </c>
      <c r="N63" s="3">
        <v>10.3496858249528</v>
      </c>
      <c r="O63" s="6">
        <v>1.2518894893942401E-4</v>
      </c>
      <c r="P63" s="70"/>
      <c r="Q63" s="27"/>
      <c r="R63" s="71"/>
      <c r="S63" s="30"/>
    </row>
    <row r="64" spans="1:19" x14ac:dyDescent="0.3">
      <c r="A64" s="85"/>
      <c r="B64" s="46" t="s">
        <v>75</v>
      </c>
      <c r="C64" s="47" t="s">
        <v>108</v>
      </c>
      <c r="D64" s="48">
        <v>1.3891706849540399E-5</v>
      </c>
      <c r="E64" s="4">
        <v>3.2966149640342501</v>
      </c>
      <c r="F64" s="4">
        <v>3.10330951779813</v>
      </c>
      <c r="G64" s="5">
        <v>32.1250237125303</v>
      </c>
      <c r="H64" s="4">
        <v>2.4583942510910202</v>
      </c>
      <c r="I64" s="4">
        <v>2.46220969865821</v>
      </c>
      <c r="J64" s="61">
        <v>0.79218430901653603</v>
      </c>
      <c r="K64" s="6">
        <v>1.43844344805038E-5</v>
      </c>
      <c r="L64" s="6">
        <v>1.0622893504717701</v>
      </c>
      <c r="M64" s="3">
        <v>1.8995530280860299E-5</v>
      </c>
      <c r="N64" s="3">
        <v>10.351854824892699</v>
      </c>
      <c r="O64" s="6">
        <v>1.3766392901717E-4</v>
      </c>
      <c r="P64" s="69">
        <f>(J64/((J63+J65)/2)-1)*1000</f>
        <v>0.34524367443911075</v>
      </c>
      <c r="Q64" s="59">
        <f>(L64/((L63+L65)/2)-1)*1000</f>
        <v>-0.17995014177463187</v>
      </c>
      <c r="R64" s="60">
        <f>(N64/((N63+N65)/2)-1)*1000</f>
        <v>0.1718744052330301</v>
      </c>
      <c r="S64" s="34">
        <f>((P64/1000+1)*($U$1/1000+1)-1)*1000</f>
        <v>-4.8771608468500816E-3</v>
      </c>
    </row>
    <row r="65" spans="1:19" x14ac:dyDescent="0.3">
      <c r="A65" s="85"/>
      <c r="B65" s="49" t="s">
        <v>76</v>
      </c>
      <c r="C65" s="50" t="s">
        <v>36</v>
      </c>
      <c r="D65" s="48">
        <v>1.1167352298088E-5</v>
      </c>
      <c r="E65" s="4">
        <v>3.64011850548364</v>
      </c>
      <c r="F65" s="4">
        <v>3.4261268899181401</v>
      </c>
      <c r="G65" s="5">
        <v>35.462064212324599</v>
      </c>
      <c r="H65" s="4">
        <v>2.71336931874702</v>
      </c>
      <c r="I65" s="4">
        <v>2.7168386225640901</v>
      </c>
      <c r="J65" s="61">
        <v>0.79196187743469504</v>
      </c>
      <c r="K65" s="6">
        <v>1.5155132503897099E-5</v>
      </c>
      <c r="L65" s="6">
        <v>1.0624591119775599</v>
      </c>
      <c r="M65" s="3">
        <v>1.7499956473050999E-5</v>
      </c>
      <c r="N65" s="3">
        <v>10.3504659985497</v>
      </c>
      <c r="O65" s="6">
        <v>1.4924033380922299E-4</v>
      </c>
      <c r="P65" s="70"/>
      <c r="Q65" s="27"/>
      <c r="R65" s="71"/>
      <c r="S65" s="30"/>
    </row>
    <row r="66" spans="1:19" x14ac:dyDescent="0.3">
      <c r="A66" s="85"/>
      <c r="B66" s="46" t="s">
        <v>77</v>
      </c>
      <c r="C66" s="47" t="s">
        <v>109</v>
      </c>
      <c r="D66" s="48">
        <v>1.06161159922491E-5</v>
      </c>
      <c r="E66" s="4">
        <v>3.08989396685786</v>
      </c>
      <c r="F66" s="4">
        <v>2.9086163181165898</v>
      </c>
      <c r="G66" s="5">
        <v>30.110920124320099</v>
      </c>
      <c r="H66" s="4">
        <v>2.30430993123827</v>
      </c>
      <c r="I66" s="4">
        <v>2.3082628486541998</v>
      </c>
      <c r="J66" s="61">
        <v>0.79223632077905504</v>
      </c>
      <c r="K66" s="6">
        <v>1.39133211846324E-5</v>
      </c>
      <c r="L66" s="6">
        <v>1.0623229748365599</v>
      </c>
      <c r="M66" s="3">
        <v>1.7076203226698501E-5</v>
      </c>
      <c r="N66" s="3">
        <v>10.352314777329701</v>
      </c>
      <c r="O66" s="6">
        <v>1.35999024614356E-4</v>
      </c>
      <c r="P66" s="69">
        <f>(J66/((J65+J67)/2)-1)*1000</f>
        <v>0.40289992986952683</v>
      </c>
      <c r="Q66" s="59">
        <f>(L66/((L65+L67)/2)-1)*1000</f>
        <v>-0.14552772784914847</v>
      </c>
      <c r="R66" s="60">
        <f>(N66/((N65+N67)/2)-1)*1000</f>
        <v>0.21491877891310907</v>
      </c>
      <c r="S66" s="34">
        <f>((P66/1000+1)*($U$1/1000+1)-1)*1000</f>
        <v>5.2758914894202036E-2</v>
      </c>
    </row>
    <row r="67" spans="1:19" x14ac:dyDescent="0.3">
      <c r="A67" s="85"/>
      <c r="B67" s="49" t="s">
        <v>78</v>
      </c>
      <c r="C67" s="50" t="s">
        <v>38</v>
      </c>
      <c r="D67" s="48">
        <v>-7.3142606906131696E-6</v>
      </c>
      <c r="E67" s="4">
        <v>3.4532935754254099</v>
      </c>
      <c r="F67" s="4">
        <v>3.2501714133606101</v>
      </c>
      <c r="G67" s="5">
        <v>33.638337676898601</v>
      </c>
      <c r="H67" s="4">
        <v>2.5737205043500002</v>
      </c>
      <c r="I67" s="4">
        <v>2.5770049777680599</v>
      </c>
      <c r="J67" s="61">
        <v>0.79187263730849999</v>
      </c>
      <c r="K67" s="6">
        <v>1.3791760213222101E-5</v>
      </c>
      <c r="L67" s="6">
        <v>1.0624960775960799</v>
      </c>
      <c r="M67" s="3">
        <v>1.8260629565742001E-5</v>
      </c>
      <c r="N67" s="3">
        <v>10.349714698551001</v>
      </c>
      <c r="O67" s="6">
        <v>1.17697145453574E-4</v>
      </c>
      <c r="P67" s="70"/>
      <c r="Q67" s="27"/>
      <c r="R67" s="71"/>
      <c r="S67" s="30"/>
    </row>
    <row r="68" spans="1:19" x14ac:dyDescent="0.3">
      <c r="A68" s="85"/>
      <c r="B68" s="46" t="s">
        <v>79</v>
      </c>
      <c r="C68" s="47" t="s">
        <v>110</v>
      </c>
      <c r="D68" s="48">
        <v>1.0267070643224601E-5</v>
      </c>
      <c r="E68" s="4">
        <v>3.2324024723739901</v>
      </c>
      <c r="F68" s="4">
        <v>3.0427747662522</v>
      </c>
      <c r="G68" s="5">
        <v>31.4981332835305</v>
      </c>
      <c r="H68" s="4">
        <v>2.4103660669044902</v>
      </c>
      <c r="I68" s="4">
        <v>2.4142686784832801</v>
      </c>
      <c r="J68" s="61">
        <v>0.79216215004368995</v>
      </c>
      <c r="K68" s="6">
        <v>1.85867733640688E-5</v>
      </c>
      <c r="L68" s="6">
        <v>1.06232009599237</v>
      </c>
      <c r="M68" s="3">
        <v>1.7752275074659E-5</v>
      </c>
      <c r="N68" s="3">
        <v>10.351784487927301</v>
      </c>
      <c r="O68" s="6">
        <v>1.4303018016293101E-4</v>
      </c>
      <c r="P68" s="69">
        <f>(J68/((J67+J69)/2)-1)*1000</f>
        <v>0.35222476948693071</v>
      </c>
      <c r="Q68" s="59">
        <f>(L68/((L67+L69)/2)-1)*1000</f>
        <v>-0.16731145279358373</v>
      </c>
      <c r="R68" s="60">
        <f>(N68/((N67+N69)/2)-1)*1000</f>
        <v>0.18313342293252433</v>
      </c>
      <c r="S68" s="34">
        <f>((P68/1000+1)*($U$1/1000+1)-1)*1000</f>
        <v>2.1014908175853719E-3</v>
      </c>
    </row>
    <row r="69" spans="1:19" x14ac:dyDescent="0.3">
      <c r="A69" s="85"/>
      <c r="B69" s="49" t="s">
        <v>80</v>
      </c>
      <c r="C69" s="50" t="s">
        <v>40</v>
      </c>
      <c r="D69" s="48">
        <v>-7.53764226718004E-6</v>
      </c>
      <c r="E69" s="4">
        <v>3.5754927286547802</v>
      </c>
      <c r="F69" s="4">
        <v>3.3651715110715701</v>
      </c>
      <c r="G69" s="5">
        <v>34.829795348142</v>
      </c>
      <c r="H69" s="4">
        <v>2.6648670003935799</v>
      </c>
      <c r="I69" s="4">
        <v>2.66820294313252</v>
      </c>
      <c r="J69" s="61">
        <v>0.79189382100317995</v>
      </c>
      <c r="K69" s="6">
        <v>1.4400534138611501E-5</v>
      </c>
      <c r="L69" s="6">
        <v>1.0624996505111099</v>
      </c>
      <c r="M69" s="3">
        <v>1.6793667794479399E-5</v>
      </c>
      <c r="N69" s="3">
        <v>10.350063456076199</v>
      </c>
      <c r="O69" s="6">
        <v>1.31288838860138E-4</v>
      </c>
      <c r="P69" s="70"/>
      <c r="Q69" s="27"/>
      <c r="R69" s="71"/>
      <c r="S69" s="30"/>
    </row>
    <row r="70" spans="1:19" x14ac:dyDescent="0.3">
      <c r="A70" s="85"/>
      <c r="B70" s="46" t="s">
        <v>81</v>
      </c>
      <c r="C70" s="47" t="s">
        <v>111</v>
      </c>
      <c r="D70" s="48">
        <v>2.8066716686461399E-6</v>
      </c>
      <c r="E70" s="4">
        <v>3.0170681294170199</v>
      </c>
      <c r="F70" s="4">
        <v>2.8400553907632999</v>
      </c>
      <c r="G70" s="5">
        <v>29.399069586803002</v>
      </c>
      <c r="H70" s="4">
        <v>2.2498326066780598</v>
      </c>
      <c r="I70" s="4">
        <v>2.2536268245632298</v>
      </c>
      <c r="J70" s="61">
        <v>0.79218041639412695</v>
      </c>
      <c r="K70" s="6">
        <v>1.5637459228960099E-5</v>
      </c>
      <c r="L70" s="6">
        <v>1.0623267416562201</v>
      </c>
      <c r="M70" s="3">
        <v>1.9550112348381901E-5</v>
      </c>
      <c r="N70" s="3">
        <v>10.3515895948786</v>
      </c>
      <c r="O70" s="6">
        <v>1.3837242039879601E-4</v>
      </c>
      <c r="P70" s="69">
        <f>(J70/((J69+J71)/2)-1)*1000</f>
        <v>0.38871959784203547</v>
      </c>
      <c r="Q70" s="59">
        <f>(L70/((L69+L71)/2)-1)*1000</f>
        <v>-0.18180127375522215</v>
      </c>
      <c r="R70" s="60">
        <f>(N70/((N69+N71)/2)-1)*1000</f>
        <v>0.16486415452865444</v>
      </c>
      <c r="S70" s="34">
        <f>((P70/1000+1)*($U$1/1000+1)-1)*1000</f>
        <v>3.8583545982850964E-2</v>
      </c>
    </row>
    <row r="71" spans="1:19" x14ac:dyDescent="0.3">
      <c r="A71" s="85"/>
      <c r="B71" s="49" t="s">
        <v>82</v>
      </c>
      <c r="C71" s="50" t="s">
        <v>42</v>
      </c>
      <c r="D71" s="48">
        <v>4.8542313190486797E-6</v>
      </c>
      <c r="E71" s="4">
        <v>3.4511144558757199</v>
      </c>
      <c r="F71" s="4">
        <v>3.2479836836688398</v>
      </c>
      <c r="G71" s="5">
        <v>33.6156755068207</v>
      </c>
      <c r="H71" s="4">
        <v>2.5719207829188702</v>
      </c>
      <c r="I71" s="4">
        <v>2.57516897412679</v>
      </c>
      <c r="J71" s="61">
        <v>0.79185137898784896</v>
      </c>
      <c r="K71" s="6">
        <v>1.41146222654034E-5</v>
      </c>
      <c r="L71" s="6">
        <v>1.0625401677470701</v>
      </c>
      <c r="M71" s="3">
        <v>1.6011376945947102E-5</v>
      </c>
      <c r="N71" s="3">
        <v>10.3497030841714</v>
      </c>
      <c r="O71" s="6">
        <v>1.30658216190149E-4</v>
      </c>
      <c r="P71" s="70"/>
      <c r="Q71" s="27"/>
      <c r="R71" s="71"/>
      <c r="S71" s="30"/>
    </row>
    <row r="72" spans="1:19" x14ac:dyDescent="0.3">
      <c r="A72" s="85"/>
      <c r="B72" s="46" t="s">
        <v>83</v>
      </c>
      <c r="C72" s="47" t="s">
        <v>112</v>
      </c>
      <c r="D72" s="48">
        <v>5.9000232109830999E-6</v>
      </c>
      <c r="E72" s="4">
        <v>3.10950086104289</v>
      </c>
      <c r="F72" s="4">
        <v>2.9271490065496302</v>
      </c>
      <c r="G72" s="5">
        <v>30.3004056051638</v>
      </c>
      <c r="H72" s="4">
        <v>2.3187487152600399</v>
      </c>
      <c r="I72" s="4">
        <v>2.3225629818948499</v>
      </c>
      <c r="J72" s="61">
        <v>0.79215227472227501</v>
      </c>
      <c r="K72" s="6">
        <v>1.5273163455554201E-5</v>
      </c>
      <c r="L72" s="6">
        <v>1.06229644902191</v>
      </c>
      <c r="M72" s="3">
        <v>1.7705421508074301E-5</v>
      </c>
      <c r="N72" s="3">
        <v>10.3515017269564</v>
      </c>
      <c r="O72" s="6">
        <v>1.5463392703212299E-4</v>
      </c>
      <c r="P72" s="69">
        <f>(J72/((J71+J73)/2)-1)*1000</f>
        <v>0.390006113071939</v>
      </c>
      <c r="Q72" s="59">
        <f>(L72/((L71+L73)/2)-1)*1000</f>
        <v>-0.22070094401127616</v>
      </c>
      <c r="R72" s="60">
        <f>(N72/((N71+N73)/2)-1)*1000</f>
        <v>0.18085542465362536</v>
      </c>
      <c r="S72" s="34">
        <f>((P72/1000+1)*($U$1/1000+1)-1)*1000</f>
        <v>3.9869610932496968E-2</v>
      </c>
    </row>
    <row r="73" spans="1:19" x14ac:dyDescent="0.3">
      <c r="A73" s="85"/>
      <c r="B73" s="49" t="s">
        <v>84</v>
      </c>
      <c r="C73" s="50" t="s">
        <v>44</v>
      </c>
      <c r="D73" s="48">
        <v>-1.8033058494728499E-5</v>
      </c>
      <c r="E73" s="4">
        <v>3.6396067713501301</v>
      </c>
      <c r="F73" s="4">
        <v>3.4254420546517101</v>
      </c>
      <c r="G73" s="5">
        <v>35.4518379516255</v>
      </c>
      <c r="H73" s="4">
        <v>2.7123891182712399</v>
      </c>
      <c r="I73" s="4">
        <v>2.7155511369325298</v>
      </c>
      <c r="J73" s="61">
        <v>0.79183552288377901</v>
      </c>
      <c r="K73" s="6">
        <v>1.29622965189507E-5</v>
      </c>
      <c r="L73" s="6">
        <v>1.0625217334644299</v>
      </c>
      <c r="M73" s="3">
        <v>1.9426129852106501E-5</v>
      </c>
      <c r="N73" s="3">
        <v>10.3495567963057</v>
      </c>
      <c r="O73" s="6">
        <v>1.38194344696788E-4</v>
      </c>
      <c r="P73" s="70"/>
      <c r="Q73" s="27"/>
      <c r="R73" s="71"/>
      <c r="S73" s="30"/>
    </row>
    <row r="74" spans="1:19" x14ac:dyDescent="0.3">
      <c r="A74" s="85"/>
      <c r="B74" s="46" t="s">
        <v>85</v>
      </c>
      <c r="C74" s="47" t="s">
        <v>113</v>
      </c>
      <c r="D74" s="48">
        <v>-4.4332419004676301E-6</v>
      </c>
      <c r="E74" s="4">
        <v>3.2049658510730201</v>
      </c>
      <c r="F74" s="4">
        <v>3.0168969189389898</v>
      </c>
      <c r="G74" s="5">
        <v>31.230189666115699</v>
      </c>
      <c r="H74" s="4">
        <v>2.38993522989009</v>
      </c>
      <c r="I74" s="4">
        <v>2.3936929522333998</v>
      </c>
      <c r="J74" s="61">
        <v>0.79218311239306005</v>
      </c>
      <c r="K74" s="6">
        <v>1.3172324513732901E-5</v>
      </c>
      <c r="L74" s="6">
        <v>1.06233733072769</v>
      </c>
      <c r="M74" s="3">
        <v>1.6496974724351199E-5</v>
      </c>
      <c r="N74" s="3">
        <v>10.3517632209825</v>
      </c>
      <c r="O74" s="6">
        <v>1.176925141779E-4</v>
      </c>
      <c r="P74" s="69">
        <f>(J74/((J73+J75)/2)-1)*1000</f>
        <v>0.41561445061355506</v>
      </c>
      <c r="Q74" s="59">
        <f>(L74/((L73+L75)/2)-1)*1000</f>
        <v>-0.17597192877716328</v>
      </c>
      <c r="R74" s="60">
        <f>(N74/((N73+N75)/2)-1)*1000</f>
        <v>0.20309124563699932</v>
      </c>
      <c r="S74" s="34">
        <f>((P74/1000+1)*($U$1/1000+1)-1)*1000</f>
        <v>6.5468985555927617E-2</v>
      </c>
    </row>
    <row r="75" spans="1:19" x14ac:dyDescent="0.3">
      <c r="A75" s="85"/>
      <c r="B75" s="49" t="s">
        <v>86</v>
      </c>
      <c r="C75" s="50" t="s">
        <v>47</v>
      </c>
      <c r="D75" s="48">
        <v>1.8926769529493199E-5</v>
      </c>
      <c r="E75" s="4">
        <v>3.4170062220533599</v>
      </c>
      <c r="F75" s="4">
        <v>3.21592461068933</v>
      </c>
      <c r="G75" s="5">
        <v>33.284041807138202</v>
      </c>
      <c r="H75" s="4">
        <v>2.5465985242114599</v>
      </c>
      <c r="I75" s="4">
        <v>2.5499065953609499</v>
      </c>
      <c r="J75" s="61">
        <v>0.79187248996664805</v>
      </c>
      <c r="K75" s="6">
        <v>1.90533951951106E-5</v>
      </c>
      <c r="L75" s="6">
        <v>1.06252687689366</v>
      </c>
      <c r="M75" s="3">
        <v>2.1091399631948598E-5</v>
      </c>
      <c r="N75" s="3">
        <v>10.3497657944505</v>
      </c>
      <c r="O75" s="6">
        <v>1.7704928586483699E-4</v>
      </c>
      <c r="P75" s="70"/>
      <c r="Q75" s="27"/>
      <c r="R75" s="71"/>
      <c r="S75" s="30"/>
    </row>
    <row r="76" spans="1:19" x14ac:dyDescent="0.3">
      <c r="A76" s="85"/>
      <c r="B76" s="46" t="s">
        <v>87</v>
      </c>
      <c r="C76" s="47" t="s">
        <v>114</v>
      </c>
      <c r="D76" s="48">
        <v>1.6165947565177E-5</v>
      </c>
      <c r="E76" s="4">
        <v>3.14396328329916</v>
      </c>
      <c r="F76" s="4">
        <v>2.95937983022373</v>
      </c>
      <c r="G76" s="5">
        <v>30.634071561367801</v>
      </c>
      <c r="H76" s="4">
        <v>2.3442234172522101</v>
      </c>
      <c r="I76" s="4">
        <v>2.3480414172741102</v>
      </c>
      <c r="J76" s="61">
        <v>0.79213128613998696</v>
      </c>
      <c r="K76" s="6">
        <v>1.65165254091551E-5</v>
      </c>
      <c r="L76" s="6">
        <v>1.06237363260055</v>
      </c>
      <c r="M76" s="3">
        <v>1.85618819490179E-5</v>
      </c>
      <c r="N76" s="3">
        <v>10.351503303364399</v>
      </c>
      <c r="O76" s="6">
        <v>1.3296225329298799E-4</v>
      </c>
      <c r="P76" s="69">
        <f>(J76/((J75+J77)/2)-1)*1000</f>
        <v>0.36321897298896566</v>
      </c>
      <c r="Q76" s="59">
        <f>(L76/((L75+L77)/2)-1)*1000</f>
        <v>-0.17899190042314217</v>
      </c>
      <c r="R76" s="60">
        <f>(N76/((N75+N77)/2)-1)*1000</f>
        <v>0.17999484070307936</v>
      </c>
      <c r="S76" s="34">
        <f>((P76/1000+1)*($U$1/1000+1)-1)*1000</f>
        <v>1.3091846348567415E-2</v>
      </c>
    </row>
    <row r="77" spans="1:19" x14ac:dyDescent="0.3">
      <c r="A77" s="85"/>
      <c r="B77" s="49" t="s">
        <v>88</v>
      </c>
      <c r="C77" s="50" t="s">
        <v>49</v>
      </c>
      <c r="D77" s="48">
        <v>-5.7452146817469101E-6</v>
      </c>
      <c r="E77" s="4">
        <v>3.3896444160992001</v>
      </c>
      <c r="F77" s="4">
        <v>3.1899525816398899</v>
      </c>
      <c r="G77" s="5">
        <v>33.014435787651799</v>
      </c>
      <c r="H77" s="4">
        <v>2.5258482637609201</v>
      </c>
      <c r="I77" s="4">
        <v>2.5290832565642201</v>
      </c>
      <c r="J77" s="61">
        <v>0.79181485702161702</v>
      </c>
      <c r="K77" s="6">
        <v>1.7388799985715601E-5</v>
      </c>
      <c r="L77" s="6">
        <v>1.06260076894341</v>
      </c>
      <c r="M77" s="3">
        <v>1.6806336248634101E-5</v>
      </c>
      <c r="N77" s="3">
        <v>10.349515048520299</v>
      </c>
      <c r="O77" s="6">
        <v>1.3701771107127401E-4</v>
      </c>
      <c r="P77" s="70"/>
      <c r="Q77" s="27"/>
      <c r="R77" s="71"/>
      <c r="S77" s="30"/>
    </row>
    <row r="78" spans="1:19" x14ac:dyDescent="0.3">
      <c r="A78" s="85"/>
      <c r="B78" s="46" t="s">
        <v>89</v>
      </c>
      <c r="C78" s="47" t="s">
        <v>115</v>
      </c>
      <c r="D78" s="48">
        <v>3.9329613773990299E-6</v>
      </c>
      <c r="E78" s="4">
        <v>3.1593492410197301</v>
      </c>
      <c r="F78" s="4">
        <v>2.9739792385025199</v>
      </c>
      <c r="G78" s="5">
        <v>30.7855423620653</v>
      </c>
      <c r="H78" s="4">
        <v>2.3558065210211101</v>
      </c>
      <c r="I78" s="4">
        <v>2.3596537682746699</v>
      </c>
      <c r="J78" s="61">
        <v>0.79213941545767197</v>
      </c>
      <c r="K78" s="6">
        <v>1.25319167663294E-5</v>
      </c>
      <c r="L78" s="6">
        <v>1.06233034991065</v>
      </c>
      <c r="M78" s="3">
        <v>1.83361072346771E-5</v>
      </c>
      <c r="N78" s="3">
        <v>10.351631704653199</v>
      </c>
      <c r="O78" s="6">
        <v>1.2503067109663899E-4</v>
      </c>
      <c r="P78" s="69">
        <f>(J78/((J77+J79)/2)-1)*1000</f>
        <v>0.39307957387801906</v>
      </c>
      <c r="Q78" s="59">
        <f>(L78/((L77+L79)/2)-1)*1000</f>
        <v>-0.22774637131706132</v>
      </c>
      <c r="R78" s="60">
        <f>(N78/((N77+N79)/2)-1)*1000</f>
        <v>0.19233697098797187</v>
      </c>
      <c r="S78" s="34">
        <f>((P78/1000+1)*($U$1/1000+1)-1)*1000</f>
        <v>4.2941996027279217E-2</v>
      </c>
    </row>
    <row r="79" spans="1:19" x14ac:dyDescent="0.3">
      <c r="A79" s="85"/>
      <c r="B79" s="49" t="s">
        <v>90</v>
      </c>
      <c r="C79" s="50" t="s">
        <v>51</v>
      </c>
      <c r="D79" s="48">
        <v>1.90336524808661E-6</v>
      </c>
      <c r="E79" s="4">
        <v>3.5343060243948501</v>
      </c>
      <c r="F79" s="4">
        <v>3.3262646606054398</v>
      </c>
      <c r="G79" s="5">
        <v>34.426073709936297</v>
      </c>
      <c r="H79" s="4">
        <v>2.6338747423740201</v>
      </c>
      <c r="I79" s="4">
        <v>2.63723969249933</v>
      </c>
      <c r="J79" s="61">
        <v>0.79184147093916302</v>
      </c>
      <c r="K79" s="6">
        <v>1.31993796904291E-5</v>
      </c>
      <c r="L79" s="6">
        <v>1.06254392487043</v>
      </c>
      <c r="M79" s="3">
        <v>1.9755311797286899E-5</v>
      </c>
      <c r="N79" s="3">
        <v>10.3497671235515</v>
      </c>
      <c r="O79" s="6">
        <v>1.35184267954875E-4</v>
      </c>
      <c r="P79" s="70"/>
      <c r="Q79" s="27"/>
      <c r="R79" s="71"/>
      <c r="S79" s="30"/>
    </row>
    <row r="80" spans="1:19" x14ac:dyDescent="0.3">
      <c r="A80" s="85"/>
      <c r="B80" s="46" t="s">
        <v>91</v>
      </c>
      <c r="C80" s="47" t="s">
        <v>116</v>
      </c>
      <c r="D80" s="48">
        <v>-2.3542400411617699E-6</v>
      </c>
      <c r="E80" s="4">
        <v>3.15605723033846</v>
      </c>
      <c r="F80" s="4">
        <v>2.9708429050719398</v>
      </c>
      <c r="G80" s="5">
        <v>30.751859193054599</v>
      </c>
      <c r="H80" s="4">
        <v>2.3532222916950398</v>
      </c>
      <c r="I80" s="4">
        <v>2.35697431179522</v>
      </c>
      <c r="J80" s="61">
        <v>0.79210568296109596</v>
      </c>
      <c r="K80" s="6">
        <v>1.6110870104319598E-5</v>
      </c>
      <c r="L80" s="6">
        <v>1.0623433519596699</v>
      </c>
      <c r="M80" s="3">
        <v>1.6630476220954599E-5</v>
      </c>
      <c r="N80" s="3">
        <v>10.3512317621664</v>
      </c>
      <c r="O80" s="6">
        <v>1.4911996822905899E-4</v>
      </c>
      <c r="P80" s="69">
        <f>(J80/((J79+J81)/2)-1)*1000</f>
        <v>0.36395242785070003</v>
      </c>
      <c r="Q80" s="59">
        <f>(L80/((L79+L81)/2)-1)*1000</f>
        <v>-0.20979939132270697</v>
      </c>
      <c r="R80" s="60">
        <f>(N80/((N79+N81)/2)-1)*1000</f>
        <v>0.1620655229985779</v>
      </c>
      <c r="S80" s="34">
        <f>((P80/1000+1)*($U$1/1000+1)-1)*1000</f>
        <v>1.3825044500981321E-2</v>
      </c>
    </row>
    <row r="81" spans="1:21" x14ac:dyDescent="0.3">
      <c r="A81" s="85"/>
      <c r="B81" s="49" t="s">
        <v>92</v>
      </c>
      <c r="C81" s="50" t="s">
        <v>53</v>
      </c>
      <c r="D81" s="48">
        <v>1.3052501973686E-6</v>
      </c>
      <c r="E81" s="4">
        <v>3.4937206449250202</v>
      </c>
      <c r="F81" s="4">
        <v>3.2879327504931402</v>
      </c>
      <c r="G81" s="5">
        <v>34.027958937877202</v>
      </c>
      <c r="H81" s="4">
        <v>2.6033664073967402</v>
      </c>
      <c r="I81" s="4">
        <v>2.6065675759558</v>
      </c>
      <c r="J81" s="61">
        <v>0.791793527180634</v>
      </c>
      <c r="K81" s="6">
        <v>1.49247106730814E-5</v>
      </c>
      <c r="L81" s="6">
        <v>1.0625886305655201</v>
      </c>
      <c r="M81" s="3">
        <v>1.5847641322106998E-5</v>
      </c>
      <c r="N81" s="3">
        <v>10.3493417888698</v>
      </c>
      <c r="O81" s="6">
        <v>1.28739719664142E-4</v>
      </c>
      <c r="P81" s="70"/>
      <c r="Q81" s="27"/>
      <c r="R81" s="71"/>
      <c r="S81" s="30"/>
    </row>
    <row r="82" spans="1:21" x14ac:dyDescent="0.3">
      <c r="A82" s="85"/>
      <c r="B82" s="46" t="s">
        <v>93</v>
      </c>
      <c r="C82" s="47" t="s">
        <v>117</v>
      </c>
      <c r="D82" s="48">
        <v>3.0974910110353297E-5</v>
      </c>
      <c r="E82" s="4">
        <v>3.32041430920953</v>
      </c>
      <c r="F82" s="4">
        <v>3.12542650457112</v>
      </c>
      <c r="G82" s="5">
        <v>32.3520778180782</v>
      </c>
      <c r="H82" s="4">
        <v>2.4755623894414902</v>
      </c>
      <c r="I82" s="4">
        <v>2.4793114236797198</v>
      </c>
      <c r="J82" s="61">
        <v>0.79206898623672495</v>
      </c>
      <c r="K82" s="6">
        <v>1.49824823697812E-5</v>
      </c>
      <c r="L82" s="6">
        <v>1.0623868968515799</v>
      </c>
      <c r="M82" s="3">
        <v>1.60423246113537E-5</v>
      </c>
      <c r="N82" s="3">
        <v>10.3512229338442</v>
      </c>
      <c r="O82" s="6">
        <v>1.54258752108391E-4</v>
      </c>
      <c r="P82" s="69">
        <f>(J82/((J81+J83)/2)-1)*1000</f>
        <v>0.32417737349876852</v>
      </c>
      <c r="Q82" s="59">
        <f>(L82/((L81+L83)/2)-1)*1000</f>
        <v>-0.16879991164275854</v>
      </c>
      <c r="R82" s="60">
        <f>(N82/((N81+N83)/2)-1)*1000</f>
        <v>0.17322938169628266</v>
      </c>
      <c r="S82" s="34">
        <f>((P82/1000+1)*($U$1/1000+1)-1)*1000</f>
        <v>-2.5936088581923755E-2</v>
      </c>
    </row>
    <row r="83" spans="1:21" x14ac:dyDescent="0.3">
      <c r="A83" s="85"/>
      <c r="B83" s="49" t="s">
        <v>94</v>
      </c>
      <c r="C83" s="50" t="s">
        <v>55</v>
      </c>
      <c r="D83" s="48">
        <v>6.3844797601055495E-7</v>
      </c>
      <c r="E83" s="4">
        <v>3.4405237434031002</v>
      </c>
      <c r="F83" s="4">
        <v>3.23800574090061</v>
      </c>
      <c r="G83" s="5">
        <v>33.511801635912697</v>
      </c>
      <c r="H83" s="4">
        <v>2.5639543011369801</v>
      </c>
      <c r="I83" s="4">
        <v>2.56719711036083</v>
      </c>
      <c r="J83" s="61">
        <v>0.79183107003028397</v>
      </c>
      <c r="K83" s="6">
        <v>1.5005106966187201E-5</v>
      </c>
      <c r="L83" s="6">
        <v>1.06254388531855</v>
      </c>
      <c r="M83" s="3">
        <v>1.7976588898581299E-5</v>
      </c>
      <c r="N83" s="3">
        <v>10.349518428061399</v>
      </c>
      <c r="O83" s="6">
        <v>1.3866443119841699E-4</v>
      </c>
      <c r="P83" s="70"/>
      <c r="Q83" s="27"/>
      <c r="R83" s="71"/>
      <c r="S83" s="30"/>
    </row>
    <row r="84" spans="1:21" x14ac:dyDescent="0.3">
      <c r="A84" s="85"/>
      <c r="B84" s="46" t="s">
        <v>95</v>
      </c>
      <c r="C84" s="47" t="s">
        <v>118</v>
      </c>
      <c r="D84" s="48">
        <v>-5.77032939158964E-6</v>
      </c>
      <c r="E84" s="4">
        <v>3.1533198832695701</v>
      </c>
      <c r="F84" s="4">
        <v>2.96815850469621</v>
      </c>
      <c r="G84" s="5">
        <v>30.725279114055699</v>
      </c>
      <c r="H84" s="4">
        <v>2.3511362710385999</v>
      </c>
      <c r="I84" s="4">
        <v>2.3548533649355701</v>
      </c>
      <c r="J84" s="61">
        <v>0.79212080876312896</v>
      </c>
      <c r="K84" s="6">
        <v>1.61322466758658E-5</v>
      </c>
      <c r="L84" s="6">
        <v>1.06238272213582</v>
      </c>
      <c r="M84" s="3">
        <v>1.8283502914808601E-5</v>
      </c>
      <c r="N84" s="3">
        <v>10.3516410825751</v>
      </c>
      <c r="O84" s="6">
        <v>1.4417962160099301E-4</v>
      </c>
      <c r="P84" s="69">
        <f>(J84/((J83+J85)/2)-1)*1000</f>
        <v>0.37007424192103677</v>
      </c>
      <c r="Q84" s="59">
        <f>(L84/((L83+L85)/2)-1)*1000</f>
        <v>-0.16522364929216771</v>
      </c>
      <c r="R84" s="60">
        <f>(N84/((N83+N85)/2)-1)*1000</f>
        <v>0.19479021375379268</v>
      </c>
      <c r="S84" s="34">
        <f>((P84/1000+1)*($U$1/1000+1)-1)*1000</f>
        <v>1.9944715936359714E-2</v>
      </c>
    </row>
    <row r="85" spans="1:21" x14ac:dyDescent="0.3">
      <c r="A85" s="85"/>
      <c r="B85" s="49" t="s">
        <v>96</v>
      </c>
      <c r="C85" s="50" t="s">
        <v>57</v>
      </c>
      <c r="D85" s="48">
        <v>-1.2860276151567E-6</v>
      </c>
      <c r="E85" s="4">
        <v>3.3257048107513101</v>
      </c>
      <c r="F85" s="4">
        <v>3.1298596364040998</v>
      </c>
      <c r="G85" s="5">
        <v>32.3932128852204</v>
      </c>
      <c r="H85" s="4">
        <v>2.4783020794331301</v>
      </c>
      <c r="I85" s="4">
        <v>2.4814782532930901</v>
      </c>
      <c r="J85" s="61">
        <v>0.79182447736980599</v>
      </c>
      <c r="K85" s="6">
        <v>1.47103503928873E-5</v>
      </c>
      <c r="L85" s="6">
        <v>1.06257267846693</v>
      </c>
      <c r="M85" s="3">
        <v>1.6826811184000601E-5</v>
      </c>
      <c r="N85" s="3">
        <v>10.3497317257268</v>
      </c>
      <c r="O85" s="6">
        <v>1.18672735119738E-4</v>
      </c>
      <c r="P85" s="70"/>
      <c r="Q85" s="27"/>
      <c r="R85" s="71"/>
      <c r="S85" s="30"/>
    </row>
    <row r="86" spans="1:21" x14ac:dyDescent="0.3">
      <c r="A86" s="85"/>
      <c r="B86" s="46" t="s">
        <v>97</v>
      </c>
      <c r="C86" s="47" t="s">
        <v>119</v>
      </c>
      <c r="D86" s="48">
        <v>4.6273956080702598E-6</v>
      </c>
      <c r="E86" s="4">
        <v>3.3314322482021002</v>
      </c>
      <c r="F86" s="4">
        <v>3.1360170179564402</v>
      </c>
      <c r="G86" s="5">
        <v>32.462076882612301</v>
      </c>
      <c r="H86" s="4">
        <v>2.4841060480756001</v>
      </c>
      <c r="I86" s="4">
        <v>2.48780560280129</v>
      </c>
      <c r="J86" s="61">
        <v>0.79212164384935801</v>
      </c>
      <c r="K86" s="6">
        <v>1.6480178139518901E-5</v>
      </c>
      <c r="L86" s="6">
        <v>1.0623124115821501</v>
      </c>
      <c r="M86" s="3">
        <v>2.00672702599744E-5</v>
      </c>
      <c r="N86" s="3">
        <v>10.3513786217428</v>
      </c>
      <c r="O86" s="6">
        <v>1.6041992610306299E-4</v>
      </c>
      <c r="P86" s="69">
        <f>(J86/((J85+J87)/2)-1)*1000</f>
        <v>0.36528723850048905</v>
      </c>
      <c r="Q86" s="59">
        <f>(L86/((L85+L87)/2)-1)*1000</f>
        <v>-0.22351551606913933</v>
      </c>
      <c r="R86" s="60">
        <f>(N86/((N85+N87)/2)-1)*1000</f>
        <v>0.15610247450026371</v>
      </c>
      <c r="S86" s="34">
        <f>((P86/1000+1)*($U$1/1000+1)-1)*1000</f>
        <v>1.5159387967145221E-2</v>
      </c>
    </row>
    <row r="87" spans="1:21" x14ac:dyDescent="0.3">
      <c r="A87" s="86"/>
      <c r="B87" s="51" t="s">
        <v>98</v>
      </c>
      <c r="C87" s="52" t="s">
        <v>59</v>
      </c>
      <c r="D87" s="53">
        <v>-1.47240181526874E-6</v>
      </c>
      <c r="E87" s="54">
        <v>3.6447305139188999</v>
      </c>
      <c r="F87" s="54">
        <v>3.43024724723626</v>
      </c>
      <c r="G87" s="55">
        <v>35.502393531817802</v>
      </c>
      <c r="H87" s="54">
        <v>2.7162131197492898</v>
      </c>
      <c r="I87" s="54">
        <v>2.71936410498318</v>
      </c>
      <c r="J87" s="62">
        <v>0.79184031778917596</v>
      </c>
      <c r="K87" s="63">
        <v>1.5357246948583001E-5</v>
      </c>
      <c r="L87" s="63">
        <v>1.0625271374794301</v>
      </c>
      <c r="M87" s="64">
        <v>1.66950899343701E-5</v>
      </c>
      <c r="N87" s="64">
        <v>10.3497942705298</v>
      </c>
      <c r="O87" s="63">
        <v>1.4181044299909899E-4</v>
      </c>
      <c r="P87" s="72"/>
      <c r="Q87" s="73"/>
      <c r="R87" s="74"/>
      <c r="S87" s="75"/>
    </row>
    <row r="88" spans="1:21" x14ac:dyDescent="0.3">
      <c r="P88" s="39">
        <f>AVERAGE(P4:P86)</f>
        <v>0.35797339843667825</v>
      </c>
      <c r="Q88" s="39">
        <f t="shared" ref="Q88:S88" si="0">AVERAGE(Q4:Q86)</f>
        <v>-0.18533960032400648</v>
      </c>
      <c r="R88" s="39">
        <f t="shared" si="0"/>
        <v>0.17628116257342802</v>
      </c>
      <c r="S88" s="39">
        <f t="shared" si="0"/>
        <v>7.8481077472780936E-3</v>
      </c>
      <c r="T88"/>
      <c r="U88"/>
    </row>
    <row r="89" spans="1:21" x14ac:dyDescent="0.3">
      <c r="P89" s="39">
        <f>2*STDEV(P4:P86)</f>
        <v>0.12294636255203602</v>
      </c>
      <c r="Q89" s="39">
        <f t="shared" ref="Q89:S89" si="1">2*STDEV(Q4:Q86)</f>
        <v>8.1163837582453519E-2</v>
      </c>
      <c r="R89" s="39">
        <f t="shared" si="1"/>
        <v>7.4143011426215252E-2</v>
      </c>
      <c r="S89" s="39">
        <f t="shared" si="1"/>
        <v>0.12290333132517196</v>
      </c>
      <c r="T89"/>
      <c r="U89"/>
    </row>
  </sheetData>
  <mergeCells count="38">
    <mergeCell ref="P1:P2"/>
    <mergeCell ref="P47:P48"/>
    <mergeCell ref="Q1:Q2"/>
    <mergeCell ref="Q47:Q48"/>
    <mergeCell ref="R1:R2"/>
    <mergeCell ref="R47:R48"/>
    <mergeCell ref="M1:M2"/>
    <mergeCell ref="M47:M48"/>
    <mergeCell ref="N1:N2"/>
    <mergeCell ref="N47:N48"/>
    <mergeCell ref="O1:O2"/>
    <mergeCell ref="O47:O48"/>
    <mergeCell ref="J1:J2"/>
    <mergeCell ref="J47:J48"/>
    <mergeCell ref="K1:K2"/>
    <mergeCell ref="K47:K48"/>
    <mergeCell ref="L1:L2"/>
    <mergeCell ref="L47:L48"/>
    <mergeCell ref="I1:I2"/>
    <mergeCell ref="I47:I48"/>
    <mergeCell ref="F1:F2"/>
    <mergeCell ref="F47:F48"/>
    <mergeCell ref="G1:G2"/>
    <mergeCell ref="G47:G48"/>
    <mergeCell ref="H1:H2"/>
    <mergeCell ref="H47:H48"/>
    <mergeCell ref="C1:C2"/>
    <mergeCell ref="C47:C48"/>
    <mergeCell ref="D1:D2"/>
    <mergeCell ref="D47:D48"/>
    <mergeCell ref="E1:E2"/>
    <mergeCell ref="E47:E48"/>
    <mergeCell ref="A1:A2"/>
    <mergeCell ref="A3:A43"/>
    <mergeCell ref="A47:A48"/>
    <mergeCell ref="A49:A87"/>
    <mergeCell ref="B1:B2"/>
    <mergeCell ref="B47:B48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90"/>
  <sheetViews>
    <sheetView topLeftCell="A61" zoomScale="70" zoomScaleNormal="70" workbookViewId="0">
      <selection activeCell="AB27" sqref="AB27"/>
    </sheetView>
  </sheetViews>
  <sheetFormatPr defaultColWidth="9" defaultRowHeight="14" x14ac:dyDescent="0.3"/>
  <cols>
    <col min="1" max="1" width="9.5" customWidth="1"/>
    <col min="2" max="2" width="7.75" style="40" customWidth="1"/>
    <col min="3" max="3" width="11" style="40" customWidth="1"/>
    <col min="4" max="4" width="8" customWidth="1"/>
    <col min="5" max="9" width="4.75" customWidth="1"/>
    <col min="10" max="10" width="8.5" customWidth="1"/>
    <col min="11" max="11" width="8.25" customWidth="1"/>
    <col min="12" max="12" width="8.5" customWidth="1"/>
    <col min="13" max="13" width="7.33203125" customWidth="1"/>
    <col min="14" max="14" width="8.5" customWidth="1"/>
    <col min="15" max="15" width="8.25" customWidth="1"/>
    <col min="16" max="16" width="8.33203125" customWidth="1"/>
    <col min="17" max="18" width="8.5" customWidth="1"/>
    <col min="19" max="19" width="9.33203125" customWidth="1"/>
    <col min="21" max="21" width="5.58203125" customWidth="1"/>
  </cols>
  <sheetData>
    <row r="1" spans="1:21" ht="15" customHeight="1" x14ac:dyDescent="0.3">
      <c r="A1" s="82" t="s">
        <v>0</v>
      </c>
      <c r="B1" s="87" t="s">
        <v>1</v>
      </c>
      <c r="C1" s="89" t="s">
        <v>2</v>
      </c>
      <c r="D1" s="91" t="s">
        <v>3</v>
      </c>
      <c r="E1" s="93" t="s">
        <v>4</v>
      </c>
      <c r="F1" s="93" t="s">
        <v>5</v>
      </c>
      <c r="G1" s="93" t="s">
        <v>6</v>
      </c>
      <c r="H1" s="93" t="s">
        <v>7</v>
      </c>
      <c r="I1" s="95" t="s">
        <v>8</v>
      </c>
      <c r="J1" s="93" t="s">
        <v>9</v>
      </c>
      <c r="K1" s="91" t="s">
        <v>10</v>
      </c>
      <c r="L1" s="91" t="s">
        <v>11</v>
      </c>
      <c r="M1" s="91" t="s">
        <v>10</v>
      </c>
      <c r="N1" s="91" t="s">
        <v>12</v>
      </c>
      <c r="O1" s="91" t="s">
        <v>10</v>
      </c>
      <c r="P1" s="97" t="s">
        <v>13</v>
      </c>
      <c r="Q1" s="99" t="s">
        <v>14</v>
      </c>
      <c r="R1" s="101" t="s">
        <v>15</v>
      </c>
      <c r="S1" s="26" t="s">
        <v>16</v>
      </c>
      <c r="T1" s="27"/>
      <c r="U1" s="27">
        <v>-0.35</v>
      </c>
    </row>
    <row r="2" spans="1:21" ht="16.5" x14ac:dyDescent="0.3">
      <c r="A2" s="83"/>
      <c r="B2" s="88"/>
      <c r="C2" s="90"/>
      <c r="D2" s="92"/>
      <c r="E2" s="94"/>
      <c r="F2" s="94"/>
      <c r="G2" s="94"/>
      <c r="H2" s="94"/>
      <c r="I2" s="96"/>
      <c r="J2" s="94"/>
      <c r="K2" s="92"/>
      <c r="L2" s="92"/>
      <c r="M2" s="92"/>
      <c r="N2" s="92"/>
      <c r="O2" s="92"/>
      <c r="P2" s="98"/>
      <c r="Q2" s="100"/>
      <c r="R2" s="102"/>
      <c r="S2" s="14" t="s">
        <v>17</v>
      </c>
      <c r="T2" s="27"/>
      <c r="U2" s="27"/>
    </row>
    <row r="3" spans="1:21" x14ac:dyDescent="0.3">
      <c r="A3" s="84">
        <v>44616</v>
      </c>
      <c r="B3" s="41" t="s">
        <v>18</v>
      </c>
      <c r="C3" s="42" t="s">
        <v>19</v>
      </c>
      <c r="D3" s="43">
        <v>2.3904409345449999E-5</v>
      </c>
      <c r="E3" s="44">
        <v>3.5900272548261101</v>
      </c>
      <c r="F3" s="44">
        <v>3.37847064566439</v>
      </c>
      <c r="G3" s="45">
        <v>34.962036684433698</v>
      </c>
      <c r="H3" s="44">
        <v>2.6747978932775398</v>
      </c>
      <c r="I3" s="44">
        <v>2.6779151518627602</v>
      </c>
      <c r="J3" s="56">
        <v>0.79171836932379303</v>
      </c>
      <c r="K3" s="57">
        <v>1.6448793934987901E-5</v>
      </c>
      <c r="L3" s="57">
        <v>1.0626193911975199</v>
      </c>
      <c r="M3" s="58">
        <v>1.7605828668969901E-5</v>
      </c>
      <c r="N3" s="58">
        <v>10.348478745438101</v>
      </c>
      <c r="O3" s="57">
        <v>1.8720434738680699E-4</v>
      </c>
      <c r="P3" s="65"/>
      <c r="Q3" s="66"/>
      <c r="R3" s="67"/>
      <c r="S3" s="68"/>
      <c r="T3" s="27"/>
      <c r="U3" s="27"/>
    </row>
    <row r="4" spans="1:21" x14ac:dyDescent="0.3">
      <c r="A4" s="85"/>
      <c r="B4" s="46" t="s">
        <v>62</v>
      </c>
      <c r="C4" s="47" t="s">
        <v>121</v>
      </c>
      <c r="D4" s="48">
        <v>3.23869223817805E-7</v>
      </c>
      <c r="E4" s="4">
        <v>3.3128612948231901</v>
      </c>
      <c r="F4" s="4">
        <v>3.1172205431393101</v>
      </c>
      <c r="G4" s="5">
        <v>32.252535543360402</v>
      </c>
      <c r="H4" s="4">
        <v>2.4670167611428799</v>
      </c>
      <c r="I4" s="4">
        <v>2.4789361399608101</v>
      </c>
      <c r="J4" s="61">
        <v>0.79141139200118604</v>
      </c>
      <c r="K4" s="6">
        <v>1.7284956146625199E-5</v>
      </c>
      <c r="L4" s="6">
        <v>1.0627653794074099</v>
      </c>
      <c r="M4" s="3">
        <v>2.2912574302950201E-5</v>
      </c>
      <c r="N4" s="3">
        <v>10.3465446597944</v>
      </c>
      <c r="O4" s="6">
        <v>1.76114132065394E-4</v>
      </c>
      <c r="P4" s="69">
        <f>(J4/((J3+J5)/2)-1)*1000</f>
        <v>-0.40696462131228905</v>
      </c>
      <c r="Q4" s="59">
        <f>(L4/((L3+L5)/2)-1)*1000</f>
        <v>0.1391692859940008</v>
      </c>
      <c r="R4" s="60">
        <f>(N4/((N3+N5)/2)-1)*1000</f>
        <v>-0.21445067948577812</v>
      </c>
      <c r="S4" s="34">
        <f>((P4/1000+1)*($U$1/1000+1)-1)*1000</f>
        <v>-0.75682218369477194</v>
      </c>
      <c r="T4" s="27"/>
      <c r="U4" s="27"/>
    </row>
    <row r="5" spans="1:21" x14ac:dyDescent="0.3">
      <c r="A5" s="85"/>
      <c r="B5" s="49" t="s">
        <v>63</v>
      </c>
      <c r="C5" s="50" t="s">
        <v>22</v>
      </c>
      <c r="D5" s="48">
        <v>-1.2642702498085099E-5</v>
      </c>
      <c r="E5" s="4">
        <v>3.5305944316669602</v>
      </c>
      <c r="F5" s="4">
        <v>3.3225489402767301</v>
      </c>
      <c r="G5" s="5">
        <v>34.3852557087815</v>
      </c>
      <c r="H5" s="4">
        <v>2.6306259846892801</v>
      </c>
      <c r="I5" s="4">
        <v>2.63377576250811</v>
      </c>
      <c r="J5" s="61">
        <v>0.79174882980763395</v>
      </c>
      <c r="K5" s="6">
        <v>1.4693673854236801E-5</v>
      </c>
      <c r="L5" s="6">
        <v>1.0626156001809799</v>
      </c>
      <c r="M5" s="3">
        <v>1.6386274125300301E-5</v>
      </c>
      <c r="N5" s="3">
        <v>10.3490491730765</v>
      </c>
      <c r="O5" s="6">
        <v>1.21583647973653E-4</v>
      </c>
      <c r="P5" s="70"/>
      <c r="Q5" s="27"/>
      <c r="R5" s="71"/>
      <c r="S5" s="30"/>
      <c r="T5" s="27"/>
      <c r="U5" s="27"/>
    </row>
    <row r="6" spans="1:21" x14ac:dyDescent="0.3">
      <c r="A6" s="85"/>
      <c r="B6" s="46" t="s">
        <v>62</v>
      </c>
      <c r="C6" s="47" t="s">
        <v>122</v>
      </c>
      <c r="D6" s="48">
        <v>-8.6335786773621492E-6</v>
      </c>
      <c r="E6" s="4">
        <v>3.2976537644707999</v>
      </c>
      <c r="F6" s="4">
        <v>3.1027289521946302</v>
      </c>
      <c r="G6" s="5">
        <v>32.102662860674798</v>
      </c>
      <c r="H6" s="4">
        <v>2.4555014529686998</v>
      </c>
      <c r="I6" s="4">
        <v>2.4672872261954</v>
      </c>
      <c r="J6" s="61">
        <v>0.79139582102970396</v>
      </c>
      <c r="K6" s="6">
        <v>1.74071907849399E-5</v>
      </c>
      <c r="L6" s="6">
        <v>1.0628254475818499</v>
      </c>
      <c r="M6" s="3">
        <v>2.0986266140314999E-5</v>
      </c>
      <c r="N6" s="3">
        <v>10.3465646908606</v>
      </c>
      <c r="O6" s="6">
        <v>1.51283070365317E-4</v>
      </c>
      <c r="P6" s="69">
        <f>(J6/((J5+J7)/2)-1)*1000</f>
        <v>-0.48931875022950599</v>
      </c>
      <c r="Q6" s="59">
        <f>(L6/((L5+L7)/2)-1)*1000</f>
        <v>0.22527905176206175</v>
      </c>
      <c r="R6" s="60">
        <f>(N6/((N5+N7)/2)-1)*1000</f>
        <v>-0.25088677307583129</v>
      </c>
      <c r="S6" s="34">
        <f>((P6/1000+1)*($U$1/1000+1)-1)*1000</f>
        <v>-0.83914748866686928</v>
      </c>
      <c r="T6" s="27"/>
      <c r="U6" s="27"/>
    </row>
    <row r="7" spans="1:21" x14ac:dyDescent="0.3">
      <c r="A7" s="85"/>
      <c r="B7" s="49" t="s">
        <v>64</v>
      </c>
      <c r="C7" s="50" t="s">
        <v>24</v>
      </c>
      <c r="D7" s="48">
        <v>-2.3551980988236201E-6</v>
      </c>
      <c r="E7" s="4">
        <v>3.8195924423595198</v>
      </c>
      <c r="F7" s="4">
        <v>3.5947235381860199</v>
      </c>
      <c r="G7" s="5">
        <v>37.202814698441301</v>
      </c>
      <c r="H7" s="4">
        <v>2.8463717673658002</v>
      </c>
      <c r="I7" s="4">
        <v>2.8494091388457399</v>
      </c>
      <c r="J7" s="61">
        <v>0.79181768103776595</v>
      </c>
      <c r="K7" s="6">
        <v>1.37554562579792E-5</v>
      </c>
      <c r="L7" s="6">
        <v>1.06255653821855</v>
      </c>
      <c r="M7" s="3">
        <v>1.7009617220539099E-5</v>
      </c>
      <c r="N7" s="3">
        <v>10.3492731439389</v>
      </c>
      <c r="O7" s="6">
        <v>1.3271074582483301E-4</v>
      </c>
      <c r="P7" s="70"/>
      <c r="Q7" s="27"/>
      <c r="R7" s="71"/>
      <c r="S7" s="30"/>
      <c r="T7" s="27"/>
      <c r="U7" s="27"/>
    </row>
    <row r="8" spans="1:21" x14ac:dyDescent="0.3">
      <c r="A8" s="85"/>
      <c r="B8" s="46" t="s">
        <v>62</v>
      </c>
      <c r="C8" s="47" t="s">
        <v>123</v>
      </c>
      <c r="D8" s="48">
        <v>1.85858413182561E-6</v>
      </c>
      <c r="E8" s="4">
        <v>3.2777437943885799</v>
      </c>
      <c r="F8" s="4">
        <v>3.0840601787742501</v>
      </c>
      <c r="G8" s="5">
        <v>31.907771299821899</v>
      </c>
      <c r="H8" s="4">
        <v>2.4405990832670601</v>
      </c>
      <c r="I8" s="4">
        <v>2.4521716708975299</v>
      </c>
      <c r="J8" s="61">
        <v>0.79135526155386104</v>
      </c>
      <c r="K8" s="6">
        <v>1.9029111747042701E-5</v>
      </c>
      <c r="L8" s="6">
        <v>1.06280156073315</v>
      </c>
      <c r="M8" s="3">
        <v>2.2145126031270099E-5</v>
      </c>
      <c r="N8" s="3">
        <v>10.345989790125101</v>
      </c>
      <c r="O8" s="6">
        <v>1.89235998673851E-4</v>
      </c>
      <c r="P8" s="69">
        <f>(J8/((J7+J9)/2)-1)*1000</f>
        <v>-0.51468707853330464</v>
      </c>
      <c r="Q8" s="59">
        <f>(L8/((L7+L9)/2)-1)*1000</f>
        <v>0.18518294510783129</v>
      </c>
      <c r="R8" s="60">
        <f>(N8/((N7+N9)/2)-1)*1000</f>
        <v>-0.28877278832850628</v>
      </c>
      <c r="S8" s="34">
        <f>((P8/1000+1)*($U$1/1000+1)-1)*1000</f>
        <v>-0.86450693805573131</v>
      </c>
      <c r="T8" s="27"/>
      <c r="U8" s="27"/>
    </row>
    <row r="9" spans="1:21" x14ac:dyDescent="0.3">
      <c r="A9" s="85"/>
      <c r="B9" s="49" t="s">
        <v>66</v>
      </c>
      <c r="C9" s="50" t="s">
        <v>26</v>
      </c>
      <c r="D9" s="48">
        <v>-7.4851439563733098E-6</v>
      </c>
      <c r="E9" s="4">
        <v>4.0125747634621902</v>
      </c>
      <c r="F9" s="4">
        <v>3.7759947547953199</v>
      </c>
      <c r="G9" s="5">
        <v>39.076602363586801</v>
      </c>
      <c r="H9" s="4">
        <v>2.9894909265387302</v>
      </c>
      <c r="I9" s="4">
        <v>2.9924321708039199</v>
      </c>
      <c r="J9" s="61">
        <v>0.79170786220559097</v>
      </c>
      <c r="K9" s="6">
        <v>1.4150285294372301E-5</v>
      </c>
      <c r="L9" s="6">
        <v>1.06265303068081</v>
      </c>
      <c r="M9" s="3">
        <v>1.50918196872276E-5</v>
      </c>
      <c r="N9" s="3">
        <v>10.3486834429476</v>
      </c>
      <c r="O9" s="6">
        <v>1.30297582889054E-4</v>
      </c>
      <c r="P9" s="70"/>
      <c r="Q9" s="27"/>
      <c r="R9" s="71"/>
      <c r="S9" s="30"/>
      <c r="T9" s="27"/>
      <c r="U9" s="27"/>
    </row>
    <row r="10" spans="1:21" x14ac:dyDescent="0.3">
      <c r="A10" s="85"/>
      <c r="B10" s="46" t="s">
        <v>62</v>
      </c>
      <c r="C10" s="47" t="s">
        <v>124</v>
      </c>
      <c r="D10" s="48">
        <v>5.2352327206978497E-6</v>
      </c>
      <c r="E10" s="4">
        <v>3.3102743179044798</v>
      </c>
      <c r="F10" s="4">
        <v>3.1146007981053301</v>
      </c>
      <c r="G10" s="5">
        <v>32.225775609944101</v>
      </c>
      <c r="H10" s="4">
        <v>2.4648789445673698</v>
      </c>
      <c r="I10" s="4">
        <v>2.4766750848502999</v>
      </c>
      <c r="J10" s="61">
        <v>0.79138831372449703</v>
      </c>
      <c r="K10" s="6">
        <v>1.8541766230264399E-5</v>
      </c>
      <c r="L10" s="6">
        <v>1.0628245401405401</v>
      </c>
      <c r="M10" s="3">
        <v>2.0206745618704798E-5</v>
      </c>
      <c r="N10" s="3">
        <v>10.346634084999099</v>
      </c>
      <c r="O10" s="6">
        <v>1.7229243974205901E-4</v>
      </c>
      <c r="P10" s="69">
        <f>(J10/((J9+J11)/2)-1)*1000</f>
        <v>-0.3946917548122153</v>
      </c>
      <c r="Q10" s="59">
        <f>(L10/((L9+L11)/2)-1)*1000</f>
        <v>0.18651811247538674</v>
      </c>
      <c r="R10" s="60">
        <f>(N10/((N9+N11)/2)-1)*1000</f>
        <v>-0.19187881750559743</v>
      </c>
      <c r="S10" s="34">
        <f>((P10/1000+1)*($U$1/1000+1)-1)*1000</f>
        <v>-0.74455361269798459</v>
      </c>
      <c r="T10" s="27"/>
      <c r="U10" s="27"/>
    </row>
    <row r="11" spans="1:21" x14ac:dyDescent="0.3">
      <c r="A11" s="85"/>
      <c r="B11" s="49" t="s">
        <v>68</v>
      </c>
      <c r="C11" s="50" t="s">
        <v>28</v>
      </c>
      <c r="D11" s="48">
        <v>1.5325730543205898E-5</v>
      </c>
      <c r="E11" s="4">
        <v>3.7696124169079002</v>
      </c>
      <c r="F11" s="4">
        <v>3.5475367521533698</v>
      </c>
      <c r="G11" s="5">
        <v>36.711878630975001</v>
      </c>
      <c r="H11" s="4">
        <v>2.8085619227621699</v>
      </c>
      <c r="I11" s="4">
        <v>2.8116346761925599</v>
      </c>
      <c r="J11" s="61">
        <v>0.79169372079276901</v>
      </c>
      <c r="K11" s="6">
        <v>1.48371939531538E-5</v>
      </c>
      <c r="L11" s="6">
        <v>1.06259965148146</v>
      </c>
      <c r="M11" s="3">
        <v>1.7221210871475199E-5</v>
      </c>
      <c r="N11" s="3">
        <v>10.348556088897601</v>
      </c>
      <c r="O11" s="6">
        <v>1.3534679245019E-4</v>
      </c>
      <c r="P11" s="70"/>
      <c r="Q11" s="27"/>
      <c r="R11" s="71"/>
      <c r="S11" s="30"/>
      <c r="T11" s="27"/>
      <c r="U11" s="27"/>
    </row>
    <row r="12" spans="1:21" x14ac:dyDescent="0.3">
      <c r="A12" s="85"/>
      <c r="B12" s="46" t="s">
        <v>62</v>
      </c>
      <c r="C12" s="47" t="s">
        <v>125</v>
      </c>
      <c r="D12" s="48">
        <v>-2.95609192553643E-6</v>
      </c>
      <c r="E12" s="4">
        <v>3.3104626290777501</v>
      </c>
      <c r="F12" s="4">
        <v>3.1149343162016199</v>
      </c>
      <c r="G12" s="5">
        <v>32.227385361730903</v>
      </c>
      <c r="H12" s="4">
        <v>2.4650479799643499</v>
      </c>
      <c r="I12" s="4">
        <v>2.4767155939833199</v>
      </c>
      <c r="J12" s="61">
        <v>0.79135919570634605</v>
      </c>
      <c r="K12" s="6">
        <v>1.7525187441317299E-5</v>
      </c>
      <c r="L12" s="6">
        <v>1.0627717011886999</v>
      </c>
      <c r="M12" s="3">
        <v>2.13514857692818E-5</v>
      </c>
      <c r="N12" s="3">
        <v>10.346048405439699</v>
      </c>
      <c r="O12" s="6">
        <v>1.6945621911210499E-4</v>
      </c>
      <c r="P12" s="69">
        <f>(J12/((J11+J13)/2)-1)*1000</f>
        <v>-0.4517988178386334</v>
      </c>
      <c r="Q12" s="59">
        <f>(L12/((L11+L13)/2)-1)*1000</f>
        <v>0.12528497988117948</v>
      </c>
      <c r="R12" s="60">
        <f>(N12/((N11+N13)/2)-1)*1000</f>
        <v>-0.25263240390027697</v>
      </c>
      <c r="S12" s="34">
        <f>((P12/1000+1)*($U$1/1000+1)-1)*1000</f>
        <v>-0.80164068825239188</v>
      </c>
      <c r="T12" s="27"/>
      <c r="U12" s="27"/>
    </row>
    <row r="13" spans="1:21" x14ac:dyDescent="0.3">
      <c r="A13" s="85"/>
      <c r="B13" s="49" t="s">
        <v>70</v>
      </c>
      <c r="C13" s="50" t="s">
        <v>30</v>
      </c>
      <c r="D13" s="48">
        <v>-2.2647018102809401E-5</v>
      </c>
      <c r="E13" s="4">
        <v>3.5937996296211399</v>
      </c>
      <c r="F13" s="4">
        <v>3.3818342779646202</v>
      </c>
      <c r="G13" s="5">
        <v>34.997814431129299</v>
      </c>
      <c r="H13" s="4">
        <v>2.6775324232251601</v>
      </c>
      <c r="I13" s="4">
        <v>2.6805339587533199</v>
      </c>
      <c r="J13" s="61">
        <v>0.79174006413207798</v>
      </c>
      <c r="K13" s="6">
        <v>1.43770119385436E-5</v>
      </c>
      <c r="L13" s="6">
        <v>1.06267748559258</v>
      </c>
      <c r="M13" s="3">
        <v>1.6307663954897099E-5</v>
      </c>
      <c r="N13" s="3">
        <v>10.348769537109</v>
      </c>
      <c r="O13" s="6">
        <v>1.2426287527004E-4</v>
      </c>
      <c r="P13" s="70"/>
      <c r="Q13" s="27"/>
      <c r="R13" s="71"/>
      <c r="S13" s="30"/>
      <c r="T13" s="27"/>
      <c r="U13" s="27"/>
    </row>
    <row r="14" spans="1:21" x14ac:dyDescent="0.3">
      <c r="A14" s="85"/>
      <c r="B14" s="46" t="s">
        <v>62</v>
      </c>
      <c r="C14" s="47" t="s">
        <v>126</v>
      </c>
      <c r="D14" s="48">
        <v>1.6522682398129E-5</v>
      </c>
      <c r="E14" s="4">
        <v>3.30598178668017</v>
      </c>
      <c r="F14" s="4">
        <v>3.1106828007563498</v>
      </c>
      <c r="G14" s="5">
        <v>32.184356231803498</v>
      </c>
      <c r="H14" s="4">
        <v>2.4617093260589602</v>
      </c>
      <c r="I14" s="4">
        <v>2.4732852843095898</v>
      </c>
      <c r="J14" s="61">
        <v>0.79136608823288301</v>
      </c>
      <c r="K14" s="6">
        <v>1.8675303063759201E-5</v>
      </c>
      <c r="L14" s="6">
        <v>1.0627851081508899</v>
      </c>
      <c r="M14" s="3">
        <v>2.0143937642624801E-5</v>
      </c>
      <c r="N14" s="3">
        <v>10.346355850178201</v>
      </c>
      <c r="O14" s="6">
        <v>1.6616039500865699E-4</v>
      </c>
      <c r="P14" s="69">
        <f>(J14/((J13+J15)/2)-1)*1000</f>
        <v>-0.48933430496267416</v>
      </c>
      <c r="Q14" s="59">
        <f>(L14/((L13+L15)/2)-1)*1000</f>
        <v>0.14387817476579912</v>
      </c>
      <c r="R14" s="60">
        <f>(N14/((N13+N15)/2)-1)*1000</f>
        <v>-0.24552570031799448</v>
      </c>
      <c r="S14" s="34">
        <f>((P14/1000+1)*($U$1/1000+1)-1)*1000</f>
        <v>-0.83916303795594782</v>
      </c>
      <c r="T14" s="27"/>
      <c r="U14" s="27"/>
    </row>
    <row r="15" spans="1:21" x14ac:dyDescent="0.3">
      <c r="A15" s="85"/>
      <c r="B15" s="49" t="s">
        <v>72</v>
      </c>
      <c r="C15" s="50" t="s">
        <v>32</v>
      </c>
      <c r="D15" s="48">
        <v>1.11554053537674E-5</v>
      </c>
      <c r="E15" s="4">
        <v>3.9425145117287599</v>
      </c>
      <c r="F15" s="4">
        <v>3.71029441840501</v>
      </c>
      <c r="G15" s="5">
        <v>38.397983308319098</v>
      </c>
      <c r="H15" s="4">
        <v>2.9376925719588902</v>
      </c>
      <c r="I15" s="4">
        <v>2.9406949848614601</v>
      </c>
      <c r="J15" s="61">
        <v>0.79176697665089302</v>
      </c>
      <c r="K15" s="6">
        <v>1.30434372615033E-5</v>
      </c>
      <c r="L15" s="6">
        <v>1.06258695154109</v>
      </c>
      <c r="M15" s="3">
        <v>1.67372630420809E-5</v>
      </c>
      <c r="N15" s="3">
        <v>10.3490240035015</v>
      </c>
      <c r="O15" s="6">
        <v>1.3384121764416199E-4</v>
      </c>
      <c r="P15" s="70"/>
      <c r="Q15" s="27"/>
      <c r="R15" s="71"/>
      <c r="S15" s="30"/>
      <c r="T15" s="27"/>
      <c r="U15" s="27"/>
    </row>
    <row r="16" spans="1:21" x14ac:dyDescent="0.3">
      <c r="A16" s="85"/>
      <c r="B16" s="46" t="s">
        <v>62</v>
      </c>
      <c r="C16" s="47" t="s">
        <v>127</v>
      </c>
      <c r="D16" s="48">
        <v>1.75745524510257E-5</v>
      </c>
      <c r="E16" s="4">
        <v>3.3081261698058002</v>
      </c>
      <c r="F16" s="4">
        <v>3.1125756662628601</v>
      </c>
      <c r="G16" s="5">
        <v>32.203502002300901</v>
      </c>
      <c r="H16" s="4">
        <v>2.4630757297575401</v>
      </c>
      <c r="I16" s="4">
        <v>2.4747713493558998</v>
      </c>
      <c r="J16" s="61">
        <v>0.79132738798000302</v>
      </c>
      <c r="K16" s="6">
        <v>1.6854958295355698E-5</v>
      </c>
      <c r="L16" s="6">
        <v>1.0628299882705501</v>
      </c>
      <c r="M16" s="3">
        <v>1.8274387881587799E-5</v>
      </c>
      <c r="N16" s="3">
        <v>10.3462374105754</v>
      </c>
      <c r="O16" s="6">
        <v>1.4098345554014401E-4</v>
      </c>
      <c r="P16" s="69">
        <f>(J16/((J15+J17)/2)-1)*1000</f>
        <v>-0.52271580706353404</v>
      </c>
      <c r="Q16" s="59">
        <f>(L16/((L15+L17)/2)-1)*1000</f>
        <v>0.22434454021258432</v>
      </c>
      <c r="R16" s="60">
        <f>(N16/((N15+N17)/2)-1)*1000</f>
        <v>-0.24784855827908459</v>
      </c>
      <c r="S16" s="34">
        <f>((P16/1000+1)*($U$1/1000+1)-1)*1000</f>
        <v>-0.87253285653099422</v>
      </c>
      <c r="T16" s="27"/>
      <c r="U16" s="27"/>
    </row>
    <row r="17" spans="1:21" x14ac:dyDescent="0.3">
      <c r="A17" s="85"/>
      <c r="B17" s="49" t="s">
        <v>74</v>
      </c>
      <c r="C17" s="50" t="s">
        <v>34</v>
      </c>
      <c r="D17" s="48">
        <v>1.5974916023943201E-6</v>
      </c>
      <c r="E17" s="4">
        <v>3.8612123119791701</v>
      </c>
      <c r="F17" s="4">
        <v>3.6337525277103402</v>
      </c>
      <c r="G17" s="5">
        <v>37.604216345164701</v>
      </c>
      <c r="H17" s="4">
        <v>2.8768987430862598</v>
      </c>
      <c r="I17" s="4">
        <v>2.87986013951372</v>
      </c>
      <c r="J17" s="61">
        <v>0.791715510635426</v>
      </c>
      <c r="K17" s="6">
        <v>1.32368155376673E-5</v>
      </c>
      <c r="L17" s="6">
        <v>1.0625962517514</v>
      </c>
      <c r="M17" s="3">
        <v>1.6721341405864101E-5</v>
      </c>
      <c r="N17" s="3">
        <v>10.3485806891322</v>
      </c>
      <c r="O17" s="6">
        <v>1.22210122605308E-4</v>
      </c>
      <c r="P17" s="70"/>
      <c r="Q17" s="27"/>
      <c r="R17" s="71"/>
      <c r="S17" s="30"/>
      <c r="T17" s="27"/>
      <c r="U17" s="27"/>
    </row>
    <row r="18" spans="1:21" x14ac:dyDescent="0.3">
      <c r="A18" s="85"/>
      <c r="B18" s="46" t="s">
        <v>62</v>
      </c>
      <c r="C18" s="47" t="s">
        <v>128</v>
      </c>
      <c r="D18" s="48">
        <v>-1.6070815165369102E-5</v>
      </c>
      <c r="E18" s="4">
        <v>3.32218833886804</v>
      </c>
      <c r="F18" s="4">
        <v>3.1257479841040001</v>
      </c>
      <c r="G18" s="5">
        <v>32.339829145730199</v>
      </c>
      <c r="H18" s="4">
        <v>2.4736221442972899</v>
      </c>
      <c r="I18" s="4">
        <v>2.4851376733729</v>
      </c>
      <c r="J18" s="61">
        <v>0.79136504123872398</v>
      </c>
      <c r="K18" s="6">
        <v>1.7359484873393499E-5</v>
      </c>
      <c r="L18" s="6">
        <v>1.0628465275391099</v>
      </c>
      <c r="M18" s="3">
        <v>2.0645429026652501E-5</v>
      </c>
      <c r="N18" s="3">
        <v>10.346221696295901</v>
      </c>
      <c r="O18" s="6">
        <v>1.7098653889025399E-4</v>
      </c>
      <c r="P18" s="69">
        <f>(J18/((J17+J19)/2)-1)*1000</f>
        <v>-0.45099052700048325</v>
      </c>
      <c r="Q18" s="59">
        <f>(L18/((L17+L19)/2)-1)*1000</f>
        <v>0.21952688234150308</v>
      </c>
      <c r="R18" s="60">
        <f>(N18/((N17+N19)/2)-1)*1000</f>
        <v>-0.23908275038864168</v>
      </c>
      <c r="S18" s="34">
        <f>((P18/1000+1)*($U$1/1000+1)-1)*1000</f>
        <v>-0.80083268031594379</v>
      </c>
      <c r="T18" s="27"/>
      <c r="U18" s="27"/>
    </row>
    <row r="19" spans="1:21" x14ac:dyDescent="0.3">
      <c r="A19" s="85"/>
      <c r="B19" s="49" t="s">
        <v>76</v>
      </c>
      <c r="C19" s="50" t="s">
        <v>36</v>
      </c>
      <c r="D19" s="48">
        <v>9.7538348382244901E-6</v>
      </c>
      <c r="E19" s="4">
        <v>3.83256178805502</v>
      </c>
      <c r="F19" s="4">
        <v>3.6066732318711199</v>
      </c>
      <c r="G19" s="5">
        <v>37.324861454307502</v>
      </c>
      <c r="H19" s="4">
        <v>2.8555159550399298</v>
      </c>
      <c r="I19" s="4">
        <v>2.8584172550023399</v>
      </c>
      <c r="J19" s="61">
        <v>0.79172869017662195</v>
      </c>
      <c r="K19" s="6">
        <v>1.4554392127266499E-5</v>
      </c>
      <c r="L19" s="6">
        <v>1.0626302589766501</v>
      </c>
      <c r="M19" s="3">
        <v>1.7124005728349799E-5</v>
      </c>
      <c r="N19" s="3">
        <v>10.348811092812699</v>
      </c>
      <c r="O19" s="6">
        <v>1.3701782348482001E-4</v>
      </c>
      <c r="P19" s="70"/>
      <c r="Q19" s="27"/>
      <c r="R19" s="71"/>
      <c r="S19" s="30"/>
      <c r="T19" s="27"/>
      <c r="U19" s="27"/>
    </row>
    <row r="20" spans="1:21" x14ac:dyDescent="0.3">
      <c r="A20" s="85"/>
      <c r="B20" s="46" t="s">
        <v>62</v>
      </c>
      <c r="C20" s="47" t="s">
        <v>129</v>
      </c>
      <c r="D20" s="48">
        <v>-9.2273842231992704E-6</v>
      </c>
      <c r="E20" s="4">
        <v>3.2963016786439598</v>
      </c>
      <c r="F20" s="4">
        <v>3.10142396512712</v>
      </c>
      <c r="G20" s="5">
        <v>32.087425986695699</v>
      </c>
      <c r="H20" s="4">
        <v>2.45426337772887</v>
      </c>
      <c r="I20" s="4">
        <v>2.4656611327164999</v>
      </c>
      <c r="J20" s="61">
        <v>0.79132927049782598</v>
      </c>
      <c r="K20" s="6">
        <v>1.8481000768988698E-5</v>
      </c>
      <c r="L20" s="6">
        <v>1.0628352931970799</v>
      </c>
      <c r="M20" s="3">
        <v>2.31039439101367E-5</v>
      </c>
      <c r="N20" s="3">
        <v>10.3459876163086</v>
      </c>
      <c r="O20" s="6">
        <v>1.6750518853645501E-4</v>
      </c>
      <c r="P20" s="69">
        <f>(J20/((J19+J21)/2)-1)*1000</f>
        <v>-0.47178879517273398</v>
      </c>
      <c r="Q20" s="59">
        <f>(L20/((L19+L21)/2)-1)*1000</f>
        <v>0.16080995348644045</v>
      </c>
      <c r="R20" s="60">
        <f>(N20/((N19+N21)/2)-1)*1000</f>
        <v>-0.2541475215064315</v>
      </c>
      <c r="S20" s="34">
        <f>((P20/1000+1)*($U$1/1000+1)-1)*1000</f>
        <v>-0.82162366909444007</v>
      </c>
      <c r="T20" s="27"/>
      <c r="U20" s="27"/>
    </row>
    <row r="21" spans="1:21" x14ac:dyDescent="0.3">
      <c r="A21" s="85"/>
      <c r="B21" s="49" t="s">
        <v>78</v>
      </c>
      <c r="C21" s="50" t="s">
        <v>38</v>
      </c>
      <c r="D21" s="48">
        <v>1.52863072754918E-5</v>
      </c>
      <c r="E21" s="4">
        <v>3.6772235492979299</v>
      </c>
      <c r="F21" s="4">
        <v>3.46026961799519</v>
      </c>
      <c r="G21" s="5">
        <v>35.808318160875103</v>
      </c>
      <c r="H21" s="4">
        <v>2.7394156611567602</v>
      </c>
      <c r="I21" s="4">
        <v>2.7422257159296901</v>
      </c>
      <c r="J21" s="61">
        <v>0.79167688382705903</v>
      </c>
      <c r="K21" s="6">
        <v>1.43447642888914E-5</v>
      </c>
      <c r="L21" s="6">
        <v>1.0626985533900499</v>
      </c>
      <c r="M21" s="3">
        <v>1.6955975205656001E-5</v>
      </c>
      <c r="N21" s="3">
        <v>10.348424290879301</v>
      </c>
      <c r="O21" s="6">
        <v>1.3760651719395801E-4</v>
      </c>
      <c r="P21" s="70"/>
      <c r="Q21" s="27"/>
      <c r="R21" s="71"/>
      <c r="S21" s="30"/>
      <c r="T21" s="27"/>
      <c r="U21" s="27"/>
    </row>
    <row r="22" spans="1:21" x14ac:dyDescent="0.3">
      <c r="A22" s="85"/>
      <c r="B22" s="46" t="s">
        <v>62</v>
      </c>
      <c r="C22" s="47" t="s">
        <v>130</v>
      </c>
      <c r="D22" s="48">
        <v>9.3220755455991104E-7</v>
      </c>
      <c r="E22" s="4">
        <v>3.2539882184088902</v>
      </c>
      <c r="F22" s="4">
        <v>3.0616346099327298</v>
      </c>
      <c r="G22" s="5">
        <v>31.675606000111699</v>
      </c>
      <c r="H22" s="4">
        <v>2.4228126777202301</v>
      </c>
      <c r="I22" s="4">
        <v>2.4340061714841799</v>
      </c>
      <c r="J22" s="61">
        <v>0.79133880285003499</v>
      </c>
      <c r="K22" s="6">
        <v>1.87085125159624E-5</v>
      </c>
      <c r="L22" s="6">
        <v>1.0628272844076601</v>
      </c>
      <c r="M22" s="3">
        <v>2.1992058494414901E-5</v>
      </c>
      <c r="N22" s="3">
        <v>10.3459196569542</v>
      </c>
      <c r="O22" s="6">
        <v>1.9247532213886E-4</v>
      </c>
      <c r="P22" s="69">
        <f>(J22/((J21+J23)/2)-1)*1000</f>
        <v>-0.41591416670228032</v>
      </c>
      <c r="Q22" s="59">
        <f>(L22/((L21+L23)/2)-1)*1000</f>
        <v>0.13294921695039541</v>
      </c>
      <c r="R22" s="60">
        <f>(N22/((N21+N23)/2)-1)*1000</f>
        <v>-0.24220318701928534</v>
      </c>
      <c r="S22" s="34">
        <f>((P22/1000+1)*($U$1/1000+1)-1)*1000</f>
        <v>-0.76576859674393205</v>
      </c>
      <c r="T22" s="27"/>
      <c r="U22" s="27"/>
    </row>
    <row r="23" spans="1:21" x14ac:dyDescent="0.3">
      <c r="A23" s="85"/>
      <c r="B23" s="49" t="s">
        <v>80</v>
      </c>
      <c r="C23" s="50" t="s">
        <v>40</v>
      </c>
      <c r="D23" s="48">
        <v>1.3625885828042399E-5</v>
      </c>
      <c r="E23" s="4">
        <v>3.6975777795742899</v>
      </c>
      <c r="F23" s="4">
        <v>3.47950425292946</v>
      </c>
      <c r="G23" s="5">
        <v>36.007419091230297</v>
      </c>
      <c r="H23" s="4">
        <v>2.75458333867974</v>
      </c>
      <c r="I23" s="4">
        <v>2.7574664142674599</v>
      </c>
      <c r="J23" s="61">
        <v>0.79165925380330304</v>
      </c>
      <c r="K23" s="6">
        <v>1.3288203235578E-5</v>
      </c>
      <c r="L23" s="6">
        <v>1.0626734488818399</v>
      </c>
      <c r="M23" s="3">
        <v>1.6923608090725499E-5</v>
      </c>
      <c r="N23" s="3">
        <v>10.348427866582901</v>
      </c>
      <c r="O23" s="6">
        <v>1.21342672105946E-4</v>
      </c>
      <c r="P23" s="70"/>
      <c r="Q23" s="27"/>
      <c r="R23" s="71"/>
      <c r="S23" s="30"/>
      <c r="T23" s="27"/>
      <c r="U23" s="27"/>
    </row>
    <row r="24" spans="1:21" x14ac:dyDescent="0.3">
      <c r="A24" s="85"/>
      <c r="B24" s="46" t="s">
        <v>62</v>
      </c>
      <c r="C24" s="47" t="s">
        <v>131</v>
      </c>
      <c r="D24" s="48">
        <v>1.2208837599322101E-5</v>
      </c>
      <c r="E24" s="4">
        <v>3.2602005278513499</v>
      </c>
      <c r="F24" s="4">
        <v>3.0674403591157802</v>
      </c>
      <c r="G24" s="5">
        <v>31.735531856003501</v>
      </c>
      <c r="H24" s="4">
        <v>2.42726063919718</v>
      </c>
      <c r="I24" s="4">
        <v>2.4385291068300101</v>
      </c>
      <c r="J24" s="61">
        <v>0.79129376607997304</v>
      </c>
      <c r="K24" s="6">
        <v>1.7474020054419001E-5</v>
      </c>
      <c r="L24" s="6">
        <v>1.0628435501817901</v>
      </c>
      <c r="M24" s="3">
        <v>2.1557455885463999E-5</v>
      </c>
      <c r="N24" s="3">
        <v>10.345898459920701</v>
      </c>
      <c r="O24" s="6">
        <v>1.8135482455368301E-4</v>
      </c>
      <c r="P24" s="69">
        <f>(J24/((J23+J25)/2)-1)*1000</f>
        <v>-0.45137539110806646</v>
      </c>
      <c r="Q24" s="59">
        <f>(L24/((L23+L25)/2)-1)*1000</f>
        <v>0.17469647342172046</v>
      </c>
      <c r="R24" s="60">
        <f>(N24/((N23+N25)/2)-1)*1000</f>
        <v>-0.2357200064663223</v>
      </c>
      <c r="S24" s="34">
        <f>((P24/1000+1)*($U$1/1000+1)-1)*1000</f>
        <v>-0.80121740972116662</v>
      </c>
      <c r="T24" s="27"/>
      <c r="U24" s="27"/>
    </row>
    <row r="25" spans="1:21" x14ac:dyDescent="0.3">
      <c r="A25" s="85"/>
      <c r="B25" s="49" t="s">
        <v>82</v>
      </c>
      <c r="C25" s="50" t="s">
        <v>42</v>
      </c>
      <c r="D25" s="48">
        <v>-6.88325923986556E-6</v>
      </c>
      <c r="E25" s="4">
        <v>3.8197928987080298</v>
      </c>
      <c r="F25" s="4">
        <v>3.59461942124803</v>
      </c>
      <c r="G25" s="5">
        <v>37.198041773162501</v>
      </c>
      <c r="H25" s="4">
        <v>2.8456595656744801</v>
      </c>
      <c r="I25" s="4">
        <v>2.8484726849160098</v>
      </c>
      <c r="J25" s="61">
        <v>0.79164294200451801</v>
      </c>
      <c r="K25" s="6">
        <v>1.3491995148917E-5</v>
      </c>
      <c r="L25" s="6">
        <v>1.0626423663039199</v>
      </c>
      <c r="M25" s="3">
        <v>1.6041165191050899E-5</v>
      </c>
      <c r="N25" s="3">
        <v>10.3482476737507</v>
      </c>
      <c r="O25" s="6">
        <v>1.3864260520074701E-4</v>
      </c>
      <c r="P25" s="70"/>
      <c r="Q25" s="27"/>
      <c r="R25" s="71"/>
      <c r="S25" s="30"/>
      <c r="T25" s="27"/>
      <c r="U25" s="27"/>
    </row>
    <row r="26" spans="1:21" x14ac:dyDescent="0.3">
      <c r="A26" s="85"/>
      <c r="B26" s="46" t="s">
        <v>62</v>
      </c>
      <c r="C26" s="47" t="s">
        <v>132</v>
      </c>
      <c r="D26" s="48">
        <v>4.3447678031244603E-7</v>
      </c>
      <c r="E26" s="4">
        <v>3.2802209460150902</v>
      </c>
      <c r="F26" s="4">
        <v>3.0862723850335398</v>
      </c>
      <c r="G26" s="5">
        <v>31.9309738048937</v>
      </c>
      <c r="H26" s="4">
        <v>2.44228203803487</v>
      </c>
      <c r="I26" s="4">
        <v>2.45352095390811</v>
      </c>
      <c r="J26" s="61">
        <v>0.79133217964217994</v>
      </c>
      <c r="K26" s="6">
        <v>1.7003250684605601E-5</v>
      </c>
      <c r="L26" s="6">
        <v>1.0628412603805999</v>
      </c>
      <c r="M26" s="3">
        <v>2.0578454039463201E-5</v>
      </c>
      <c r="N26" s="3">
        <v>10.346086434950299</v>
      </c>
      <c r="O26" s="6">
        <v>1.5937956993819101E-4</v>
      </c>
      <c r="P26" s="69">
        <f>(J26/((J25+J27)/2)-1)*1000</f>
        <v>-0.37542392234712896</v>
      </c>
      <c r="Q26" s="59">
        <f>(L26/((L25+L27)/2)-1)*1000</f>
        <v>0.15482362000396321</v>
      </c>
      <c r="R26" s="60">
        <f>(N26/((N25+N27)/2)-1)*1000</f>
        <v>-0.20083817537919213</v>
      </c>
      <c r="S26" s="34">
        <f>((P26/1000+1)*($U$1/1000+1)-1)*1000</f>
        <v>-0.72529252397424138</v>
      </c>
      <c r="T26" s="27"/>
      <c r="U26" s="27"/>
    </row>
    <row r="27" spans="1:21" x14ac:dyDescent="0.3">
      <c r="A27" s="85"/>
      <c r="B27" s="49" t="s">
        <v>84</v>
      </c>
      <c r="C27" s="50" t="s">
        <v>44</v>
      </c>
      <c r="D27" s="48">
        <v>1.5711976841388799E-6</v>
      </c>
      <c r="E27" s="4">
        <v>3.7836548408739201</v>
      </c>
      <c r="F27" s="4">
        <v>3.5603823462943902</v>
      </c>
      <c r="G27" s="5">
        <v>36.843161257195099</v>
      </c>
      <c r="H27" s="4">
        <v>2.8184553634940901</v>
      </c>
      <c r="I27" s="4">
        <v>2.8210473779793199</v>
      </c>
      <c r="J27" s="61">
        <v>0.79161581049079399</v>
      </c>
      <c r="K27" s="6">
        <v>1.3775953002563199E-5</v>
      </c>
      <c r="L27" s="6">
        <v>1.0627110995399101</v>
      </c>
      <c r="M27" s="3">
        <v>1.69871197862039E-5</v>
      </c>
      <c r="N27" s="3">
        <v>10.3480818092003</v>
      </c>
      <c r="O27" s="6">
        <v>1.4137763082304E-4</v>
      </c>
      <c r="P27" s="70"/>
      <c r="Q27" s="27"/>
      <c r="R27" s="71"/>
      <c r="S27" s="30"/>
      <c r="T27" s="27"/>
      <c r="U27" s="27"/>
    </row>
    <row r="28" spans="1:21" x14ac:dyDescent="0.3">
      <c r="A28" s="85"/>
      <c r="B28" s="46" t="s">
        <v>62</v>
      </c>
      <c r="C28" s="47" t="s">
        <v>133</v>
      </c>
      <c r="D28" s="48">
        <v>-2.8377449412941001E-5</v>
      </c>
      <c r="E28" s="4">
        <v>3.2596494131345102</v>
      </c>
      <c r="F28" s="4">
        <v>3.0668703818235898</v>
      </c>
      <c r="G28" s="5">
        <v>31.729408148119301</v>
      </c>
      <c r="H28" s="4">
        <v>2.42683055617257</v>
      </c>
      <c r="I28" s="4">
        <v>2.43804722687665</v>
      </c>
      <c r="J28" s="61">
        <v>0.791299863065974</v>
      </c>
      <c r="K28" s="6">
        <v>1.9224678101401901E-5</v>
      </c>
      <c r="L28" s="6">
        <v>1.0628598982231701</v>
      </c>
      <c r="M28" s="3">
        <v>2.30109140593417E-5</v>
      </c>
      <c r="N28" s="3">
        <v>10.3458278170667</v>
      </c>
      <c r="O28" s="6">
        <v>1.7596588499922699E-4</v>
      </c>
      <c r="P28" s="69">
        <f>(J28/((J27+J29)/2)-1)*1000</f>
        <v>-0.43901129620549373</v>
      </c>
      <c r="Q28" s="59">
        <f>(L28/((L27+L29)/2)-1)*1000</f>
        <v>0.16162863012780804</v>
      </c>
      <c r="R28" s="60">
        <f>(N28/((N27+N29)/2)-1)*1000</f>
        <v>-0.2378525330918313</v>
      </c>
      <c r="S28" s="34">
        <f>((P28/1000+1)*($U$1/1000+1)-1)*1000</f>
        <v>-0.78885764225178345</v>
      </c>
      <c r="T28" s="27"/>
      <c r="U28" s="27"/>
    </row>
    <row r="29" spans="1:21" x14ac:dyDescent="0.3">
      <c r="A29" s="85"/>
      <c r="B29" s="49" t="s">
        <v>86</v>
      </c>
      <c r="C29" s="50" t="s">
        <v>47</v>
      </c>
      <c r="D29" s="48">
        <v>-5.9182182936313298E-6</v>
      </c>
      <c r="E29" s="4">
        <v>3.5281724738211202</v>
      </c>
      <c r="F29" s="4">
        <v>3.32011600904658</v>
      </c>
      <c r="G29" s="5">
        <v>34.358210651356899</v>
      </c>
      <c r="H29" s="4">
        <v>2.6284660023309199</v>
      </c>
      <c r="I29" s="4">
        <v>2.6313598612412101</v>
      </c>
      <c r="J29" s="61">
        <v>0.79167899994816004</v>
      </c>
      <c r="K29" s="6">
        <v>1.20471827590466E-5</v>
      </c>
      <c r="L29" s="6">
        <v>1.06266517525063</v>
      </c>
      <c r="M29" s="3">
        <v>1.6196917759894101E-5</v>
      </c>
      <c r="N29" s="3">
        <v>10.3484965585242</v>
      </c>
      <c r="O29" s="6">
        <v>1.14843188124246E-4</v>
      </c>
      <c r="P29" s="70"/>
      <c r="Q29" s="27"/>
      <c r="R29" s="71"/>
      <c r="S29" s="30"/>
      <c r="T29" s="27"/>
      <c r="U29" s="27"/>
    </row>
    <row r="30" spans="1:21" x14ac:dyDescent="0.3">
      <c r="A30" s="85"/>
      <c r="B30" s="46" t="s">
        <v>62</v>
      </c>
      <c r="C30" s="47" t="s">
        <v>134</v>
      </c>
      <c r="D30" s="48">
        <v>3.5057501462706399E-6</v>
      </c>
      <c r="E30" s="4">
        <v>3.2683257733564801</v>
      </c>
      <c r="F30" s="4">
        <v>3.0749917911119899</v>
      </c>
      <c r="G30" s="5">
        <v>31.8144724296715</v>
      </c>
      <c r="H30" s="4">
        <v>2.43327792207976</v>
      </c>
      <c r="I30" s="4">
        <v>2.4445014342804501</v>
      </c>
      <c r="J30" s="61">
        <v>0.79130646858030795</v>
      </c>
      <c r="K30" s="6">
        <v>1.7036478392402899E-5</v>
      </c>
      <c r="L30" s="6">
        <v>1.0628775165081199</v>
      </c>
      <c r="M30" s="3">
        <v>1.94538460602707E-5</v>
      </c>
      <c r="N30" s="3">
        <v>10.3461669403044</v>
      </c>
      <c r="O30" s="6">
        <v>1.4596759078045799E-4</v>
      </c>
      <c r="P30" s="69">
        <f>(J30/((J29+J31)/2)-1)*1000</f>
        <v>-0.42829576707670292</v>
      </c>
      <c r="Q30" s="59">
        <f>(L30/((L29+L31)/2)-1)*1000</f>
        <v>0.21383672769603734</v>
      </c>
      <c r="R30" s="60">
        <f>(N30/((N29+N31)/2)-1)*1000</f>
        <v>-0.1995923324751292</v>
      </c>
      <c r="S30" s="34">
        <f>((P30/1000+1)*($U$1/1000+1)-1)*1000</f>
        <v>-0.77814586355817728</v>
      </c>
      <c r="T30" s="27"/>
      <c r="U30" s="27"/>
    </row>
    <row r="31" spans="1:21" x14ac:dyDescent="0.3">
      <c r="A31" s="85"/>
      <c r="B31" s="49" t="s">
        <v>88</v>
      </c>
      <c r="C31" s="50" t="s">
        <v>49</v>
      </c>
      <c r="D31" s="48">
        <v>7.4764373784600998E-6</v>
      </c>
      <c r="E31" s="4">
        <v>3.5960463987546198</v>
      </c>
      <c r="F31" s="4">
        <v>3.38408125057498</v>
      </c>
      <c r="G31" s="5">
        <v>35.018393899494001</v>
      </c>
      <c r="H31" s="4">
        <v>2.6788816882058701</v>
      </c>
      <c r="I31" s="4">
        <v>2.6817432609211198</v>
      </c>
      <c r="J31" s="61">
        <v>0.79161205406894197</v>
      </c>
      <c r="K31" s="6">
        <v>1.40896485262479E-5</v>
      </c>
      <c r="L31" s="6">
        <v>1.0626353904472701</v>
      </c>
      <c r="M31" s="3">
        <v>1.61847106713932E-5</v>
      </c>
      <c r="N31" s="3">
        <v>10.3479681777553</v>
      </c>
      <c r="O31" s="6">
        <v>1.37342308451132E-4</v>
      </c>
      <c r="P31" s="70"/>
      <c r="Q31" s="27"/>
      <c r="R31" s="71"/>
      <c r="S31" s="30"/>
      <c r="T31" s="27"/>
      <c r="U31" s="27"/>
    </row>
    <row r="32" spans="1:21" x14ac:dyDescent="0.3">
      <c r="A32" s="85"/>
      <c r="B32" s="46" t="s">
        <v>62</v>
      </c>
      <c r="C32" s="47" t="s">
        <v>135</v>
      </c>
      <c r="D32" s="48">
        <v>4.1127738626962197E-6</v>
      </c>
      <c r="E32" s="4">
        <v>3.2072497823063801</v>
      </c>
      <c r="F32" s="4">
        <v>3.0174231418373698</v>
      </c>
      <c r="G32" s="5">
        <v>31.218702279210799</v>
      </c>
      <c r="H32" s="4">
        <v>2.3877110746833798</v>
      </c>
      <c r="I32" s="4">
        <v>2.3987485775208799</v>
      </c>
      <c r="J32" s="61">
        <v>0.79130298685627698</v>
      </c>
      <c r="K32" s="6">
        <v>1.7718922127261599E-5</v>
      </c>
      <c r="L32" s="6">
        <v>1.0629103907067701</v>
      </c>
      <c r="M32" s="3">
        <v>2.06249903821991E-5</v>
      </c>
      <c r="N32" s="3">
        <v>10.3461057653818</v>
      </c>
      <c r="O32" s="6">
        <v>1.6149741372408199E-4</v>
      </c>
      <c r="P32" s="69">
        <f>(J32/((J31+J33)/2)-1)*1000</f>
        <v>-0.44835636181084215</v>
      </c>
      <c r="Q32" s="59">
        <f>(L32/((L31+L33)/2)-1)*1000</f>
        <v>0.25445127214362984</v>
      </c>
      <c r="R32" s="60">
        <f>(N32/((N31+N33)/2)-1)*1000</f>
        <v>-0.21956296405600817</v>
      </c>
      <c r="S32" s="34">
        <f>((P32/1000+1)*($U$1/1000+1)-1)*1000</f>
        <v>-0.79819943708414609</v>
      </c>
      <c r="T32" s="27"/>
      <c r="U32" s="27"/>
    </row>
    <row r="33" spans="1:21" x14ac:dyDescent="0.3">
      <c r="A33" s="85"/>
      <c r="B33" s="49" t="s">
        <v>90</v>
      </c>
      <c r="C33" s="50" t="s">
        <v>51</v>
      </c>
      <c r="D33" s="48">
        <v>-1.5552031794627301E-5</v>
      </c>
      <c r="E33" s="4">
        <v>3.4736796936047099</v>
      </c>
      <c r="F33" s="4">
        <v>3.26889942962368</v>
      </c>
      <c r="G33" s="5">
        <v>33.829137966526801</v>
      </c>
      <c r="H33" s="4">
        <v>2.5879997755019701</v>
      </c>
      <c r="I33" s="4">
        <v>2.59122459373225</v>
      </c>
      <c r="J33" s="61">
        <v>0.79170380938374696</v>
      </c>
      <c r="K33" s="6">
        <v>1.4843371047257999E-5</v>
      </c>
      <c r="L33" s="6">
        <v>1.0626446107662999</v>
      </c>
      <c r="M33" s="3">
        <v>1.8506673717729E-5</v>
      </c>
      <c r="N33" s="3">
        <v>10.348787594051901</v>
      </c>
      <c r="O33" s="6">
        <v>1.3602101395375501E-4</v>
      </c>
      <c r="P33" s="70"/>
      <c r="Q33" s="27"/>
      <c r="R33" s="71"/>
      <c r="S33" s="30"/>
      <c r="T33" s="27"/>
      <c r="U33" s="27"/>
    </row>
    <row r="34" spans="1:21" x14ac:dyDescent="0.3">
      <c r="A34" s="85"/>
      <c r="B34" s="46" t="s">
        <v>62</v>
      </c>
      <c r="C34" s="47" t="s">
        <v>136</v>
      </c>
      <c r="D34" s="48">
        <v>-2.7684802922869201E-5</v>
      </c>
      <c r="E34" s="4">
        <v>3.2352418672079599</v>
      </c>
      <c r="F34" s="4">
        <v>3.04384570184558</v>
      </c>
      <c r="G34" s="5">
        <v>31.491817508584798</v>
      </c>
      <c r="H34" s="4">
        <v>2.4086822310090299</v>
      </c>
      <c r="I34" s="4">
        <v>2.4196946968669701</v>
      </c>
      <c r="J34" s="61">
        <v>0.79132293879307802</v>
      </c>
      <c r="K34" s="6">
        <v>1.7871556315424498E-5</v>
      </c>
      <c r="L34" s="6">
        <v>1.0628817401811601</v>
      </c>
      <c r="M34" s="3">
        <v>2.15734588345712E-5</v>
      </c>
      <c r="N34" s="3">
        <v>10.346028162973701</v>
      </c>
      <c r="O34" s="6">
        <v>1.7091654964602099E-4</v>
      </c>
      <c r="P34" s="69">
        <f>(J34/((J33+J35)/2)-1)*1000</f>
        <v>-0.45718229810243205</v>
      </c>
      <c r="Q34" s="59">
        <f>(L34/((L33+L35)/2)-1)*1000</f>
        <v>0.21689786486778218</v>
      </c>
      <c r="R34" s="60">
        <f>(N34/((N33+N35)/2)-1)*1000</f>
        <v>-0.25275833712756768</v>
      </c>
      <c r="S34" s="34">
        <f>((P34/1000+1)*($U$1/1000+1)-1)*1000</f>
        <v>-0.80702228429807565</v>
      </c>
      <c r="T34" s="27"/>
      <c r="U34" s="27"/>
    </row>
    <row r="35" spans="1:21" x14ac:dyDescent="0.3">
      <c r="A35" s="85"/>
      <c r="B35" s="49" t="s">
        <v>92</v>
      </c>
      <c r="C35" s="50" t="s">
        <v>53</v>
      </c>
      <c r="D35" s="48">
        <v>7.3936149568230902E-6</v>
      </c>
      <c r="E35" s="4">
        <v>3.7200196577242002</v>
      </c>
      <c r="F35" s="4">
        <v>3.5006763614027299</v>
      </c>
      <c r="G35" s="5">
        <v>36.2267766891162</v>
      </c>
      <c r="H35" s="4">
        <v>2.7713699066301598</v>
      </c>
      <c r="I35" s="4">
        <v>2.7742145812010701</v>
      </c>
      <c r="J35" s="61">
        <v>0.79166595683087304</v>
      </c>
      <c r="K35" s="6">
        <v>1.4921598492467601E-5</v>
      </c>
      <c r="L35" s="6">
        <v>1.0626578960201001</v>
      </c>
      <c r="M35" s="3">
        <v>1.6999565010719602E-5</v>
      </c>
      <c r="N35" s="3">
        <v>10.3485001439272</v>
      </c>
      <c r="O35" s="6">
        <v>1.24502841823254E-4</v>
      </c>
      <c r="P35" s="70"/>
      <c r="Q35" s="27"/>
      <c r="R35" s="71"/>
      <c r="S35" s="30"/>
      <c r="T35" s="27"/>
      <c r="U35" s="27"/>
    </row>
    <row r="36" spans="1:21" x14ac:dyDescent="0.3">
      <c r="A36" s="85"/>
      <c r="B36" s="46" t="s">
        <v>62</v>
      </c>
      <c r="C36" s="47" t="s">
        <v>137</v>
      </c>
      <c r="D36" s="48">
        <v>1.29274304312864E-5</v>
      </c>
      <c r="E36" s="4">
        <v>3.2006202371041002</v>
      </c>
      <c r="F36" s="4">
        <v>3.0113211061529199</v>
      </c>
      <c r="G36" s="5">
        <v>31.153945781996399</v>
      </c>
      <c r="H36" s="4">
        <v>2.3828501043753998</v>
      </c>
      <c r="I36" s="4">
        <v>2.3938256715315802</v>
      </c>
      <c r="J36" s="61">
        <v>0.79129154054606798</v>
      </c>
      <c r="K36" s="6">
        <v>1.7934962994782401E-5</v>
      </c>
      <c r="L36" s="6">
        <v>1.06286370713719</v>
      </c>
      <c r="M36" s="3">
        <v>2.2523743133598099E-5</v>
      </c>
      <c r="N36" s="3">
        <v>10.345560153252199</v>
      </c>
      <c r="O36" s="6">
        <v>1.6267171026098899E-4</v>
      </c>
      <c r="P36" s="69">
        <f>(J36/((J35+J37)/2)-1)*1000</f>
        <v>-0.45081444496808398</v>
      </c>
      <c r="Q36" s="59">
        <f>(L36/((L35+L37)/2)-1)*1000</f>
        <v>0.20202758051213188</v>
      </c>
      <c r="R36" s="60">
        <f>(N36/((N35+N37)/2)-1)*1000</f>
        <v>-0.25564858696625059</v>
      </c>
      <c r="S36" s="34">
        <f>((P36/1000+1)*($U$1/1000+1)-1)*1000</f>
        <v>-0.80065665991235768</v>
      </c>
      <c r="T36" s="27"/>
      <c r="U36" s="27"/>
    </row>
    <row r="37" spans="1:21" x14ac:dyDescent="0.3">
      <c r="A37" s="85"/>
      <c r="B37" s="49" t="s">
        <v>94</v>
      </c>
      <c r="C37" s="50" t="s">
        <v>55</v>
      </c>
      <c r="D37" s="48">
        <v>7.7941968586275592E-6</v>
      </c>
      <c r="E37" s="4">
        <v>3.58258427143058</v>
      </c>
      <c r="F37" s="4">
        <v>3.37139948090149</v>
      </c>
      <c r="G37" s="5">
        <v>34.886977014202401</v>
      </c>
      <c r="H37" s="4">
        <v>2.6689097471816501</v>
      </c>
      <c r="I37" s="4">
        <v>2.6715055818624598</v>
      </c>
      <c r="J37" s="61">
        <v>0.79163089735380199</v>
      </c>
      <c r="K37" s="6">
        <v>1.6379079337256302E-5</v>
      </c>
      <c r="L37" s="6">
        <v>1.0626401494322899</v>
      </c>
      <c r="M37" s="3">
        <v>1.5562294284982899E-5</v>
      </c>
      <c r="N37" s="3">
        <v>10.3479111708851</v>
      </c>
      <c r="O37" s="6">
        <v>1.2432567941597099E-4</v>
      </c>
      <c r="P37" s="70"/>
      <c r="Q37" s="27"/>
      <c r="R37" s="71"/>
      <c r="S37" s="30"/>
      <c r="T37" s="27"/>
      <c r="U37" s="27"/>
    </row>
    <row r="38" spans="1:21" x14ac:dyDescent="0.3">
      <c r="A38" s="85"/>
      <c r="B38" s="46" t="s">
        <v>62</v>
      </c>
      <c r="C38" s="47" t="s">
        <v>138</v>
      </c>
      <c r="D38" s="48">
        <v>1.3813575976842801E-5</v>
      </c>
      <c r="E38" s="4">
        <v>3.25562168362841</v>
      </c>
      <c r="F38" s="4">
        <v>3.0630523562391598</v>
      </c>
      <c r="G38" s="5">
        <v>31.690168393287699</v>
      </c>
      <c r="H38" s="4">
        <v>2.42389493833126</v>
      </c>
      <c r="I38" s="4">
        <v>2.4348094075505302</v>
      </c>
      <c r="J38" s="61">
        <v>0.79132682954176903</v>
      </c>
      <c r="K38" s="6">
        <v>1.85264619314202E-5</v>
      </c>
      <c r="L38" s="6">
        <v>1.0628698332025599</v>
      </c>
      <c r="M38" s="3">
        <v>1.8781699322315698E-5</v>
      </c>
      <c r="N38" s="3">
        <v>10.3459051837534</v>
      </c>
      <c r="O38" s="6">
        <v>1.6504805032428499E-4</v>
      </c>
      <c r="P38" s="69">
        <f>(J38/((J37+J39)/2)-1)*1000</f>
        <v>-0.36048811504207912</v>
      </c>
      <c r="Q38" s="59">
        <f>(L38/((L37+L39)/2)-1)*1000</f>
        <v>0.19641063175046547</v>
      </c>
      <c r="R38" s="60">
        <f>(N38/((N37+N39)/2)-1)*1000</f>
        <v>-0.19331643780418073</v>
      </c>
      <c r="S38" s="34">
        <f>((P38/1000+1)*($U$1/1000+1)-1)*1000</f>
        <v>-0.71036194420182053</v>
      </c>
      <c r="T38" s="27"/>
      <c r="U38" s="27"/>
    </row>
    <row r="39" spans="1:21" x14ac:dyDescent="0.3">
      <c r="A39" s="85"/>
      <c r="B39" s="49" t="s">
        <v>96</v>
      </c>
      <c r="C39" s="50" t="s">
        <v>57</v>
      </c>
      <c r="D39" s="48">
        <v>-6.1413160908052197E-6</v>
      </c>
      <c r="E39" s="4">
        <v>3.6131394116034898</v>
      </c>
      <c r="F39" s="4">
        <v>3.4000162111577099</v>
      </c>
      <c r="G39" s="5">
        <v>35.183064989201199</v>
      </c>
      <c r="H39" s="4">
        <v>2.6914337737469101</v>
      </c>
      <c r="I39" s="4">
        <v>2.6941467557443999</v>
      </c>
      <c r="J39" s="61">
        <v>0.79159349530673495</v>
      </c>
      <c r="K39" s="6">
        <v>1.44929285448852E-5</v>
      </c>
      <c r="L39" s="6">
        <v>1.0626820810908599</v>
      </c>
      <c r="M39" s="3">
        <v>1.8818568250849901E-5</v>
      </c>
      <c r="N39" s="3">
        <v>10.347900037121899</v>
      </c>
      <c r="O39" s="6">
        <v>1.3989862220062401E-4</v>
      </c>
      <c r="P39" s="70"/>
      <c r="Q39" s="27"/>
      <c r="R39" s="71"/>
      <c r="S39" s="30"/>
      <c r="T39" s="27"/>
      <c r="U39" s="27"/>
    </row>
    <row r="40" spans="1:21" x14ac:dyDescent="0.3">
      <c r="A40" s="85"/>
      <c r="B40" s="46" t="s">
        <v>62</v>
      </c>
      <c r="C40" s="47" t="s">
        <v>139</v>
      </c>
      <c r="D40" s="48">
        <v>-1.9113947412440102E-6</v>
      </c>
      <c r="E40" s="4">
        <v>3.2354150319589801</v>
      </c>
      <c r="F40" s="4">
        <v>3.0440830028869299</v>
      </c>
      <c r="G40" s="5">
        <v>31.493784166010499</v>
      </c>
      <c r="H40" s="4">
        <v>2.4087976050078499</v>
      </c>
      <c r="I40" s="4">
        <v>2.4197499228854098</v>
      </c>
      <c r="J40" s="61">
        <v>0.79129962750143601</v>
      </c>
      <c r="K40" s="6">
        <v>1.8491330242396702E-5</v>
      </c>
      <c r="L40" s="6">
        <v>1.0628531968549599</v>
      </c>
      <c r="M40" s="3">
        <v>1.9515387240857499E-5</v>
      </c>
      <c r="N40" s="3">
        <v>10.345855861079199</v>
      </c>
      <c r="O40" s="6">
        <v>1.94893614063305E-4</v>
      </c>
      <c r="P40" s="69">
        <f>(J40/((J39+J41)/2)-1)*1000</f>
        <v>-0.38383390368534887</v>
      </c>
      <c r="Q40" s="59">
        <f>(L40/((L39+L41)/2)-1)*1000</f>
        <v>0.15518176447448795</v>
      </c>
      <c r="R40" s="60">
        <f>(N40/((N39+N41)/2)-1)*1000</f>
        <v>-0.20192613415304095</v>
      </c>
      <c r="S40" s="34">
        <f>((P40/1000+1)*($U$1/1000+1)-1)*1000</f>
        <v>-0.7336995618190123</v>
      </c>
      <c r="T40" s="27"/>
      <c r="U40" s="27"/>
    </row>
    <row r="41" spans="1:21" x14ac:dyDescent="0.3">
      <c r="A41" s="85"/>
      <c r="B41" s="49" t="s">
        <v>98</v>
      </c>
      <c r="C41" s="50" t="s">
        <v>59</v>
      </c>
      <c r="D41" s="48">
        <v>1.1841157880620099E-5</v>
      </c>
      <c r="E41" s="4">
        <v>3.6349824467123999</v>
      </c>
      <c r="F41" s="4">
        <v>3.4205365637492302</v>
      </c>
      <c r="G41" s="5">
        <v>35.395695645068699</v>
      </c>
      <c r="H41" s="4">
        <v>2.7077445011710601</v>
      </c>
      <c r="I41" s="4">
        <v>2.7104518898879801</v>
      </c>
      <c r="J41" s="61">
        <v>0.79161344819760404</v>
      </c>
      <c r="K41" s="6">
        <v>1.5169137986677501E-5</v>
      </c>
      <c r="L41" s="6">
        <v>1.06269449293213</v>
      </c>
      <c r="M41" s="3">
        <v>1.80618508033192E-5</v>
      </c>
      <c r="N41" s="3">
        <v>10.347990726251201</v>
      </c>
      <c r="O41" s="6">
        <v>1.4205404521515399E-4</v>
      </c>
      <c r="P41" s="70"/>
      <c r="Q41" s="27"/>
      <c r="R41" s="71"/>
      <c r="S41" s="30"/>
      <c r="T41" s="27"/>
      <c r="U41" s="27"/>
    </row>
    <row r="42" spans="1:21" x14ac:dyDescent="0.3">
      <c r="A42" s="85"/>
      <c r="B42" s="46" t="s">
        <v>62</v>
      </c>
      <c r="C42" s="47" t="s">
        <v>140</v>
      </c>
      <c r="D42" s="48">
        <v>5.4968254231150796E-6</v>
      </c>
      <c r="E42" s="4">
        <v>3.1846168724603001</v>
      </c>
      <c r="F42" s="4">
        <v>2.9962731140444601</v>
      </c>
      <c r="G42" s="5">
        <v>30.998155432241099</v>
      </c>
      <c r="H42" s="4">
        <v>2.3708122706481398</v>
      </c>
      <c r="I42" s="4">
        <v>2.38252539519564</v>
      </c>
      <c r="J42" s="61">
        <v>0.79124884851073296</v>
      </c>
      <c r="K42" s="6">
        <v>1.80782886497577E-5</v>
      </c>
      <c r="L42" s="6">
        <v>1.0628636100409099</v>
      </c>
      <c r="M42" s="3">
        <v>2.3336687512220899E-5</v>
      </c>
      <c r="N42" s="3">
        <v>10.3455317524067</v>
      </c>
      <c r="O42" s="6">
        <v>1.7813109282386699E-4</v>
      </c>
      <c r="P42" s="69">
        <f>(J42/((J41+J43)/2)-1)*1000</f>
        <v>-0.36069029275553888</v>
      </c>
      <c r="Q42" s="59">
        <f>(L42/((L41+L43)/2)-1)*1000</f>
        <v>0.13498267640277284</v>
      </c>
      <c r="R42" s="60">
        <f>(N42/((N41+N43)/2)-1)*1000</f>
        <v>-0.19356480593157865</v>
      </c>
      <c r="S42" s="34">
        <f>((P42/1000+1)*($U$1/1000+1)-1)*1000</f>
        <v>-0.71056405115299537</v>
      </c>
      <c r="T42" s="27"/>
      <c r="U42" s="27"/>
    </row>
    <row r="43" spans="1:21" x14ac:dyDescent="0.3">
      <c r="A43" s="86"/>
      <c r="B43" s="51" t="s">
        <v>100</v>
      </c>
      <c r="C43" s="52" t="s">
        <v>61</v>
      </c>
      <c r="D43" s="53">
        <v>-8.4250218379364594E-6</v>
      </c>
      <c r="E43" s="54">
        <v>3.7137797982397598</v>
      </c>
      <c r="F43" s="54">
        <v>3.4945071606138098</v>
      </c>
      <c r="G43" s="55">
        <v>36.1580007484745</v>
      </c>
      <c r="H43" s="54">
        <v>2.7657532091498398</v>
      </c>
      <c r="I43" s="54">
        <v>2.7683120322125498</v>
      </c>
      <c r="J43" s="62">
        <v>0.79145524633474496</v>
      </c>
      <c r="K43" s="63">
        <v>1.6372658095871301E-5</v>
      </c>
      <c r="L43" s="63">
        <v>1.06274582952643</v>
      </c>
      <c r="M43" s="64">
        <v>1.5820584222237402E-5</v>
      </c>
      <c r="N43" s="64">
        <v>10.347078615643101</v>
      </c>
      <c r="O43" s="63">
        <v>1.3980770568837499E-4</v>
      </c>
      <c r="P43" s="72"/>
      <c r="Q43" s="73"/>
      <c r="R43" s="74"/>
      <c r="S43" s="75"/>
      <c r="T43" s="27"/>
      <c r="U43" s="27"/>
    </row>
    <row r="46" spans="1:21" ht="15" customHeight="1" x14ac:dyDescent="0.3">
      <c r="A46" s="82" t="s">
        <v>0</v>
      </c>
      <c r="B46" s="87" t="s">
        <v>1</v>
      </c>
      <c r="C46" s="89" t="s">
        <v>2</v>
      </c>
      <c r="D46" s="91" t="s">
        <v>3</v>
      </c>
      <c r="E46" s="93" t="s">
        <v>4</v>
      </c>
      <c r="F46" s="93" t="s">
        <v>5</v>
      </c>
      <c r="G46" s="93" t="s">
        <v>6</v>
      </c>
      <c r="H46" s="93" t="s">
        <v>7</v>
      </c>
      <c r="I46" s="93" t="s">
        <v>8</v>
      </c>
      <c r="J46" s="93" t="s">
        <v>9</v>
      </c>
      <c r="K46" s="91" t="s">
        <v>10</v>
      </c>
      <c r="L46" s="91" t="s">
        <v>11</v>
      </c>
      <c r="M46" s="91" t="s">
        <v>10</v>
      </c>
      <c r="N46" s="91" t="s">
        <v>12</v>
      </c>
      <c r="O46" s="91" t="s">
        <v>10</v>
      </c>
      <c r="P46" s="97" t="s">
        <v>13</v>
      </c>
      <c r="Q46" s="99" t="s">
        <v>14</v>
      </c>
      <c r="R46" s="101" t="s">
        <v>15</v>
      </c>
      <c r="S46" s="26" t="s">
        <v>16</v>
      </c>
      <c r="T46" s="27"/>
      <c r="U46" s="27">
        <v>-0.35</v>
      </c>
    </row>
    <row r="47" spans="1:21" ht="16.5" x14ac:dyDescent="0.3">
      <c r="A47" s="83"/>
      <c r="B47" s="88"/>
      <c r="C47" s="90"/>
      <c r="D47" s="92"/>
      <c r="E47" s="94"/>
      <c r="F47" s="94"/>
      <c r="G47" s="94"/>
      <c r="H47" s="94"/>
      <c r="I47" s="94"/>
      <c r="J47" s="94"/>
      <c r="K47" s="92"/>
      <c r="L47" s="92"/>
      <c r="M47" s="92"/>
      <c r="N47" s="92"/>
      <c r="O47" s="92"/>
      <c r="P47" s="98"/>
      <c r="Q47" s="100"/>
      <c r="R47" s="102"/>
      <c r="S47" s="14" t="s">
        <v>17</v>
      </c>
      <c r="T47" s="27"/>
      <c r="U47" s="27"/>
    </row>
    <row r="48" spans="1:21" x14ac:dyDescent="0.3">
      <c r="A48" s="84">
        <v>44616</v>
      </c>
      <c r="B48" s="41" t="s">
        <v>18</v>
      </c>
      <c r="C48" s="42" t="s">
        <v>19</v>
      </c>
      <c r="D48" s="43">
        <v>1.10999859307428E-6</v>
      </c>
      <c r="E48" s="44">
        <v>3.5113006772998401</v>
      </c>
      <c r="F48" s="44">
        <v>3.3047925815911801</v>
      </c>
      <c r="G48" s="45">
        <v>34.203927739885899</v>
      </c>
      <c r="H48" s="44">
        <v>2.6169105458901201</v>
      </c>
      <c r="I48" s="44">
        <v>2.6194840180055801</v>
      </c>
      <c r="J48" s="56">
        <v>0.791852454930564</v>
      </c>
      <c r="K48" s="57">
        <v>1.452162261488E-5</v>
      </c>
      <c r="L48" s="57">
        <v>1.0624868709745401</v>
      </c>
      <c r="M48" s="58">
        <v>1.7425340952818201E-5</v>
      </c>
      <c r="N48" s="58">
        <v>10.3497888645252</v>
      </c>
      <c r="O48" s="57">
        <v>1.3996815020847399E-4</v>
      </c>
      <c r="P48" s="65"/>
      <c r="Q48" s="66"/>
      <c r="R48" s="67"/>
      <c r="S48" s="68"/>
    </row>
    <row r="49" spans="1:19" x14ac:dyDescent="0.3">
      <c r="A49" s="85"/>
      <c r="B49" s="46" t="s">
        <v>62</v>
      </c>
      <c r="C49" s="47" t="s">
        <v>121</v>
      </c>
      <c r="D49" s="48">
        <v>-7.4881813861687499E-6</v>
      </c>
      <c r="E49" s="4">
        <v>3.1708679121097401</v>
      </c>
      <c r="F49" s="4">
        <v>2.9838351407548198</v>
      </c>
      <c r="G49" s="5">
        <v>30.874170584567501</v>
      </c>
      <c r="H49" s="4">
        <v>2.3616046949040301</v>
      </c>
      <c r="I49" s="4">
        <v>2.3715612342178201</v>
      </c>
      <c r="J49" s="61">
        <v>0.79146276258371695</v>
      </c>
      <c r="K49" s="6">
        <v>1.8547925935352599E-5</v>
      </c>
      <c r="L49" s="6">
        <v>1.0626842010845501</v>
      </c>
      <c r="M49" s="3">
        <v>2.13599532775323E-5</v>
      </c>
      <c r="N49" s="3">
        <v>10.3471149595744</v>
      </c>
      <c r="O49" s="6">
        <v>1.7098885459034601E-4</v>
      </c>
      <c r="P49" s="69">
        <f>(J49/((J48+J50)/2)-1)*1000</f>
        <v>-0.51258192287861881</v>
      </c>
      <c r="Q49" s="59">
        <f>(L49/((L48+L50)/2)-1)*1000</f>
        <v>0.19852392308905564</v>
      </c>
      <c r="R49" s="60">
        <f>(N49/((N48+N50)/2)-1)*1000</f>
        <v>-0.25769898822847193</v>
      </c>
      <c r="S49" s="34">
        <f>((P49/1000+1)*($U$1/1000+1)-1)*1000</f>
        <v>-0.86240251920555178</v>
      </c>
    </row>
    <row r="50" spans="1:19" x14ac:dyDescent="0.3">
      <c r="A50" s="85"/>
      <c r="B50" s="49" t="s">
        <v>63</v>
      </c>
      <c r="C50" s="50" t="s">
        <v>22</v>
      </c>
      <c r="D50" s="48">
        <v>1.6823010537015601E-5</v>
      </c>
      <c r="E50" s="4">
        <v>3.5451901173131501</v>
      </c>
      <c r="F50" s="4">
        <v>3.3367748013915799</v>
      </c>
      <c r="G50" s="5">
        <v>34.5348747353856</v>
      </c>
      <c r="H50" s="4">
        <v>2.6423422060161399</v>
      </c>
      <c r="I50" s="4">
        <v>2.6449417224139702</v>
      </c>
      <c r="J50" s="61">
        <v>0.79188486535783797</v>
      </c>
      <c r="K50" s="6">
        <v>1.1662358398717801E-5</v>
      </c>
      <c r="L50" s="6">
        <v>1.06245967846921</v>
      </c>
      <c r="M50" s="3">
        <v>1.6324001561947899E-5</v>
      </c>
      <c r="N50" s="3">
        <v>10.3497753113685</v>
      </c>
      <c r="O50" s="6">
        <v>1.29448845217992E-4</v>
      </c>
      <c r="P50" s="70"/>
      <c r="Q50" s="27"/>
      <c r="R50" s="71"/>
      <c r="S50" s="30"/>
    </row>
    <row r="51" spans="1:19" x14ac:dyDescent="0.3">
      <c r="A51" s="85"/>
      <c r="B51" s="46" t="s">
        <v>62</v>
      </c>
      <c r="C51" s="47" t="s">
        <v>122</v>
      </c>
      <c r="D51" s="48">
        <v>9.3292907050154895E-7</v>
      </c>
      <c r="E51" s="4">
        <v>3.1715924620947198</v>
      </c>
      <c r="F51" s="4">
        <v>2.9843965127692398</v>
      </c>
      <c r="G51" s="5">
        <v>30.881171566079299</v>
      </c>
      <c r="H51" s="4">
        <v>2.3621668484121701</v>
      </c>
      <c r="I51" s="4">
        <v>2.3720981014325599</v>
      </c>
      <c r="J51" s="61">
        <v>0.79149871395240201</v>
      </c>
      <c r="K51" s="6">
        <v>1.8848572741624601E-5</v>
      </c>
      <c r="L51" s="6">
        <v>1.0627256060775401</v>
      </c>
      <c r="M51" s="3">
        <v>1.7708069649474499E-5</v>
      </c>
      <c r="N51" s="3">
        <v>10.3474883110185</v>
      </c>
      <c r="O51" s="6">
        <v>1.8156588213039899E-4</v>
      </c>
      <c r="P51" s="69">
        <f>(J51/((J50+J52)/2)-1)*1000</f>
        <v>-0.4709060307489521</v>
      </c>
      <c r="Q51" s="59">
        <f>(L51/((L50+L52)/2)-1)*1000</f>
        <v>0.25469973202696394</v>
      </c>
      <c r="R51" s="60">
        <f>(N51/((N50+N52)/2)-1)*1000</f>
        <v>-0.22375189421308672</v>
      </c>
      <c r="S51" s="34">
        <f>((P51/1000+1)*($U$1/1000+1)-1)*1000</f>
        <v>-0.82074121363817643</v>
      </c>
    </row>
    <row r="52" spans="1:19" x14ac:dyDescent="0.3">
      <c r="A52" s="85"/>
      <c r="B52" s="49" t="s">
        <v>64</v>
      </c>
      <c r="C52" s="50" t="s">
        <v>24</v>
      </c>
      <c r="D52" s="48">
        <v>1.0839312985050501E-5</v>
      </c>
      <c r="E52" s="4">
        <v>3.7472525646688699</v>
      </c>
      <c r="F52" s="4">
        <v>3.52699343739565</v>
      </c>
      <c r="G52" s="5">
        <v>36.503882312512602</v>
      </c>
      <c r="H52" s="4">
        <v>2.7928894275437099</v>
      </c>
      <c r="I52" s="4">
        <v>2.7955109073862299</v>
      </c>
      <c r="J52" s="61">
        <v>0.79185835678142902</v>
      </c>
      <c r="K52" s="6">
        <v>1.5106445122698001E-5</v>
      </c>
      <c r="L52" s="6">
        <v>1.06245031967876</v>
      </c>
      <c r="M52" s="3">
        <v>1.52967620005067E-5</v>
      </c>
      <c r="N52" s="3">
        <v>10.349832887212401</v>
      </c>
      <c r="O52" s="6">
        <v>1.48759273825783E-4</v>
      </c>
      <c r="P52" s="70"/>
      <c r="Q52" s="27"/>
      <c r="R52" s="71"/>
      <c r="S52" s="30"/>
    </row>
    <row r="53" spans="1:19" x14ac:dyDescent="0.3">
      <c r="A53" s="85"/>
      <c r="B53" s="46" t="s">
        <v>62</v>
      </c>
      <c r="C53" s="47" t="s">
        <v>123</v>
      </c>
      <c r="D53" s="48">
        <v>-4.7071251190195897E-6</v>
      </c>
      <c r="E53" s="4">
        <v>3.1748785461339102</v>
      </c>
      <c r="F53" s="4">
        <v>2.9875706389485002</v>
      </c>
      <c r="G53" s="5">
        <v>30.911729219912001</v>
      </c>
      <c r="H53" s="4">
        <v>2.36450275062955</v>
      </c>
      <c r="I53" s="4">
        <v>2.37426434300601</v>
      </c>
      <c r="J53" s="61">
        <v>0.79143953647834597</v>
      </c>
      <c r="K53" s="6">
        <v>2.1920828424612699E-5</v>
      </c>
      <c r="L53" s="6">
        <v>1.06269732206617</v>
      </c>
      <c r="M53" s="3">
        <v>2.17935179072883E-5</v>
      </c>
      <c r="N53" s="3">
        <v>10.346718516210199</v>
      </c>
      <c r="O53" s="6">
        <v>2.0115314041181399E-4</v>
      </c>
      <c r="P53" s="69">
        <f>(J53/((J52+J54)/2)-1)*1000</f>
        <v>-0.48304838069324063</v>
      </c>
      <c r="Q53" s="59">
        <f>(L53/((L52+L54)/2)-1)*1000</f>
        <v>0.19373039009895621</v>
      </c>
      <c r="R53" s="60">
        <f>(N53/((N52+N54)/2)-1)*1000</f>
        <v>-0.27399465460387074</v>
      </c>
      <c r="S53" s="34">
        <f>((P53/1000+1)*($U$1/1000+1)-1)*1000</f>
        <v>-0.83287931375997104</v>
      </c>
    </row>
    <row r="54" spans="1:19" x14ac:dyDescent="0.3">
      <c r="A54" s="85"/>
      <c r="B54" s="49" t="s">
        <v>66</v>
      </c>
      <c r="C54" s="50" t="s">
        <v>26</v>
      </c>
      <c r="D54" s="48">
        <v>2.36199812265136E-5</v>
      </c>
      <c r="E54" s="4">
        <v>3.9444943462667701</v>
      </c>
      <c r="F54" s="4">
        <v>3.7123483287858101</v>
      </c>
      <c r="G54" s="5">
        <v>38.420160217052803</v>
      </c>
      <c r="H54" s="4">
        <v>2.93938730413175</v>
      </c>
      <c r="I54" s="4">
        <v>2.9418569338776899</v>
      </c>
      <c r="J54" s="61">
        <v>0.79178569286904099</v>
      </c>
      <c r="K54" s="6">
        <v>1.32031275214611E-5</v>
      </c>
      <c r="L54" s="6">
        <v>1.06253265067378</v>
      </c>
      <c r="M54" s="3">
        <v>1.4946971334391901E-5</v>
      </c>
      <c r="N54" s="3">
        <v>10.349275590285901</v>
      </c>
      <c r="O54" s="6">
        <v>1.2737927234014699E-4</v>
      </c>
      <c r="P54" s="70"/>
      <c r="Q54" s="27"/>
      <c r="R54" s="71"/>
      <c r="S54" s="30"/>
    </row>
    <row r="55" spans="1:19" x14ac:dyDescent="0.3">
      <c r="A55" s="85"/>
      <c r="B55" s="46" t="s">
        <v>62</v>
      </c>
      <c r="C55" s="47" t="s">
        <v>124</v>
      </c>
      <c r="D55" s="48">
        <v>-1.35571338150886E-5</v>
      </c>
      <c r="E55" s="4">
        <v>3.1478448136868602</v>
      </c>
      <c r="F55" s="4">
        <v>2.9619271529792099</v>
      </c>
      <c r="G55" s="5">
        <v>30.646954639795201</v>
      </c>
      <c r="H55" s="4">
        <v>2.34420716961447</v>
      </c>
      <c r="I55" s="4">
        <v>2.3539356626101098</v>
      </c>
      <c r="J55" s="61">
        <v>0.79144133258642402</v>
      </c>
      <c r="K55" s="6">
        <v>1.8776407161474601E-5</v>
      </c>
      <c r="L55" s="6">
        <v>1.0627704270312199</v>
      </c>
      <c r="M55" s="3">
        <v>2.3644568313762701E-5</v>
      </c>
      <c r="N55" s="3">
        <v>10.346927651915999</v>
      </c>
      <c r="O55" s="6">
        <v>1.7566058773079199E-4</v>
      </c>
      <c r="P55" s="69">
        <f>(J55/((J54+J56)/2)-1)*1000</f>
        <v>-0.44351861721514396</v>
      </c>
      <c r="Q55" s="59">
        <f>(L55/((L54+L56)/2)-1)*1000</f>
        <v>0.23482171808986152</v>
      </c>
      <c r="R55" s="60">
        <f>(N55/((N54+N56)/2)-1)*1000</f>
        <v>-0.22951376540203405</v>
      </c>
      <c r="S55" s="34">
        <f>((P55/1000+1)*($U$1/1000+1)-1)*1000</f>
        <v>-0.79336338569913067</v>
      </c>
    </row>
    <row r="56" spans="1:19" x14ac:dyDescent="0.3">
      <c r="A56" s="85"/>
      <c r="B56" s="49" t="s">
        <v>68</v>
      </c>
      <c r="C56" s="50" t="s">
        <v>28</v>
      </c>
      <c r="D56" s="48">
        <v>-4.6609263284156301E-6</v>
      </c>
      <c r="E56" s="4">
        <v>3.7347225372841302</v>
      </c>
      <c r="F56" s="4">
        <v>3.51500260538843</v>
      </c>
      <c r="G56" s="5">
        <v>36.377918525912499</v>
      </c>
      <c r="H56" s="4">
        <v>2.7831773998529998</v>
      </c>
      <c r="I56" s="4">
        <v>2.78567934236795</v>
      </c>
      <c r="J56" s="61">
        <v>0.791799321739729</v>
      </c>
      <c r="K56" s="6">
        <v>1.16427226161709E-5</v>
      </c>
      <c r="L56" s="6">
        <v>1.06250919741088</v>
      </c>
      <c r="M56" s="3">
        <v>1.5880643871772099E-5</v>
      </c>
      <c r="N56" s="3">
        <v>10.349330328529099</v>
      </c>
      <c r="O56" s="6">
        <v>1.2565137412124899E-4</v>
      </c>
      <c r="P56" s="70"/>
      <c r="Q56" s="27"/>
      <c r="R56" s="71"/>
      <c r="S56" s="30"/>
    </row>
    <row r="57" spans="1:19" x14ac:dyDescent="0.3">
      <c r="A57" s="85"/>
      <c r="B57" s="46" t="s">
        <v>62</v>
      </c>
      <c r="C57" s="47" t="s">
        <v>125</v>
      </c>
      <c r="D57" s="48">
        <v>1.9091489210168398E-5</v>
      </c>
      <c r="E57" s="4">
        <v>3.16857707003884</v>
      </c>
      <c r="F57" s="4">
        <v>2.9815264692661199</v>
      </c>
      <c r="G57" s="5">
        <v>30.848743923011199</v>
      </c>
      <c r="H57" s="4">
        <v>2.3596711584111998</v>
      </c>
      <c r="I57" s="4">
        <v>2.3693649828729901</v>
      </c>
      <c r="J57" s="61">
        <v>0.79142564944628702</v>
      </c>
      <c r="K57" s="6">
        <v>1.7136561086581602E-5</v>
      </c>
      <c r="L57" s="6">
        <v>1.06273752497577</v>
      </c>
      <c r="M57" s="3">
        <v>2.1330842462637301E-5</v>
      </c>
      <c r="N57" s="3">
        <v>10.3465791339258</v>
      </c>
      <c r="O57" s="6">
        <v>1.7971040486486299E-4</v>
      </c>
      <c r="P57" s="69">
        <f>(J57/((J56+J58)/2)-1)*1000</f>
        <v>-0.46399013908948739</v>
      </c>
      <c r="Q57" s="59">
        <f>(L57/((L56+L58)/2)-1)*1000</f>
        <v>0.21449670117723585</v>
      </c>
      <c r="R57" s="60">
        <f>(N57/((N56+N58)/2)-1)*1000</f>
        <v>-0.26497823976545654</v>
      </c>
      <c r="S57" s="34">
        <f>((P57/1000+1)*($U$1/1000+1)-1)*1000</f>
        <v>-0.81382774254079582</v>
      </c>
    </row>
    <row r="58" spans="1:19" x14ac:dyDescent="0.3">
      <c r="A58" s="85"/>
      <c r="B58" s="49" t="s">
        <v>70</v>
      </c>
      <c r="C58" s="50" t="s">
        <v>30</v>
      </c>
      <c r="D58" s="48">
        <v>1.1358743836256701E-5</v>
      </c>
      <c r="E58" s="4">
        <v>3.5198811108188099</v>
      </c>
      <c r="F58" s="4">
        <v>3.3127966273156999</v>
      </c>
      <c r="G58" s="5">
        <v>34.285161225705799</v>
      </c>
      <c r="H58" s="4">
        <v>2.6230291426860699</v>
      </c>
      <c r="I58" s="4">
        <v>2.6256306648382699</v>
      </c>
      <c r="J58" s="61">
        <v>0.791786745472431</v>
      </c>
      <c r="K58" s="6">
        <v>1.40559632485573E-5</v>
      </c>
      <c r="L58" s="6">
        <v>1.06251004292367</v>
      </c>
      <c r="M58" s="3">
        <v>1.5099644000986299E-5</v>
      </c>
      <c r="N58" s="3">
        <v>10.349312629299</v>
      </c>
      <c r="O58" s="6">
        <v>1.13039941229813E-4</v>
      </c>
      <c r="P58" s="70"/>
      <c r="Q58" s="27"/>
      <c r="R58" s="71"/>
      <c r="S58" s="30"/>
    </row>
    <row r="59" spans="1:19" x14ac:dyDescent="0.3">
      <c r="A59" s="85"/>
      <c r="B59" s="46" t="s">
        <v>62</v>
      </c>
      <c r="C59" s="47" t="s">
        <v>126</v>
      </c>
      <c r="D59" s="48">
        <v>-1.2924721136570499E-5</v>
      </c>
      <c r="E59" s="4">
        <v>3.1161260597630802</v>
      </c>
      <c r="F59" s="4">
        <v>2.9319611603503701</v>
      </c>
      <c r="G59" s="5">
        <v>30.334717525072001</v>
      </c>
      <c r="H59" s="4">
        <v>2.3201474206201498</v>
      </c>
      <c r="I59" s="4">
        <v>2.3297062389927299</v>
      </c>
      <c r="J59" s="61">
        <v>0.79132560414787401</v>
      </c>
      <c r="K59" s="6">
        <v>1.71164372062949E-5</v>
      </c>
      <c r="L59" s="6">
        <v>1.06281237468808</v>
      </c>
      <c r="M59" s="3">
        <v>2.1484962043934801E-5</v>
      </c>
      <c r="N59" s="3">
        <v>10.3461921936719</v>
      </c>
      <c r="O59" s="6">
        <v>1.6316940389864899E-4</v>
      </c>
      <c r="P59" s="69">
        <f>(J59/((J58+J60)/2)-1)*1000</f>
        <v>-0.52091192439140954</v>
      </c>
      <c r="Q59" s="59">
        <f>(L59/((L58+L60)/2)-1)*1000</f>
        <v>0.24736245646828081</v>
      </c>
      <c r="R59" s="60">
        <f>(N59/((N58+N60)/2)-1)*1000</f>
        <v>-0.2679948533464982</v>
      </c>
      <c r="S59" s="34">
        <f>((P59/1000+1)*($U$1/1000+1)-1)*1000</f>
        <v>-0.87072960521783482</v>
      </c>
    </row>
    <row r="60" spans="1:19" x14ac:dyDescent="0.3">
      <c r="A60" s="85"/>
      <c r="B60" s="49" t="s">
        <v>72</v>
      </c>
      <c r="C60" s="50" t="s">
        <v>32</v>
      </c>
      <c r="D60" s="48">
        <v>-1.27132815378154E-5</v>
      </c>
      <c r="E60" s="4">
        <v>3.91740807899565</v>
      </c>
      <c r="F60" s="4">
        <v>3.6866641235448401</v>
      </c>
      <c r="G60" s="5">
        <v>38.1519446097141</v>
      </c>
      <c r="H60" s="4">
        <v>2.9186974269729302</v>
      </c>
      <c r="I60" s="4">
        <v>2.9210720545596298</v>
      </c>
      <c r="J60" s="61">
        <v>0.79168931438488499</v>
      </c>
      <c r="K60" s="6">
        <v>1.33137329016291E-5</v>
      </c>
      <c r="L60" s="6">
        <v>1.0625890367239099</v>
      </c>
      <c r="M60" s="3">
        <v>1.5068293222073299E-5</v>
      </c>
      <c r="N60" s="3">
        <v>10.348618697115199</v>
      </c>
      <c r="O60" s="6">
        <v>1.28569555244297E-4</v>
      </c>
      <c r="P60" s="70"/>
      <c r="Q60" s="27"/>
      <c r="R60" s="71"/>
      <c r="S60" s="30"/>
    </row>
    <row r="61" spans="1:19" x14ac:dyDescent="0.3">
      <c r="A61" s="85"/>
      <c r="B61" s="46" t="s">
        <v>62</v>
      </c>
      <c r="C61" s="47" t="s">
        <v>127</v>
      </c>
      <c r="D61" s="48">
        <v>-1.9326109273170799E-6</v>
      </c>
      <c r="E61" s="4">
        <v>3.1568121787971402</v>
      </c>
      <c r="F61" s="4">
        <v>2.9702609075041502</v>
      </c>
      <c r="G61" s="5">
        <v>30.7306600459412</v>
      </c>
      <c r="H61" s="4">
        <v>2.3505156970671202</v>
      </c>
      <c r="I61" s="4">
        <v>2.36010425847279</v>
      </c>
      <c r="J61" s="61">
        <v>0.79134491532677298</v>
      </c>
      <c r="K61" s="6">
        <v>1.8810764933631002E-5</v>
      </c>
      <c r="L61" s="6">
        <v>1.06280613911822</v>
      </c>
      <c r="M61" s="3">
        <v>2.2753588447982599E-5</v>
      </c>
      <c r="N61" s="3">
        <v>10.346071328409099</v>
      </c>
      <c r="O61" s="6">
        <v>1.9255753833486E-4</v>
      </c>
      <c r="P61" s="69">
        <f>(J61/((J60+J62)/2)-1)*1000</f>
        <v>-0.48600441245261194</v>
      </c>
      <c r="Q61" s="59">
        <f>(L61/((L60+L62)/2)-1)*1000</f>
        <v>0.20775019052310384</v>
      </c>
      <c r="R61" s="60">
        <f>(N61/((N60+N62)/2)-1)*1000</f>
        <v>-0.28112545839054093</v>
      </c>
      <c r="S61" s="34">
        <f>((P61/1000+1)*($U$1/1000+1)-1)*1000</f>
        <v>-0.83583431090816784</v>
      </c>
    </row>
    <row r="62" spans="1:19" x14ac:dyDescent="0.3">
      <c r="A62" s="85"/>
      <c r="B62" s="49" t="s">
        <v>74</v>
      </c>
      <c r="C62" s="50" t="s">
        <v>34</v>
      </c>
      <c r="D62" s="48">
        <v>-9.5286526364914592E-6</v>
      </c>
      <c r="E62" s="4">
        <v>3.7989779465911901</v>
      </c>
      <c r="F62" s="4">
        <v>3.57523104311585</v>
      </c>
      <c r="G62" s="5">
        <v>37.001332850575402</v>
      </c>
      <c r="H62" s="4">
        <v>2.8307651403961001</v>
      </c>
      <c r="I62" s="4">
        <v>2.83319735075656</v>
      </c>
      <c r="J62" s="61">
        <v>0.79177008452346997</v>
      </c>
      <c r="K62" s="6">
        <v>1.35918556912799E-5</v>
      </c>
      <c r="L62" s="6">
        <v>1.0625817368794199</v>
      </c>
      <c r="M62" s="3">
        <v>1.47191571301344E-5</v>
      </c>
      <c r="N62" s="3">
        <v>10.349342683583901</v>
      </c>
      <c r="O62" s="6">
        <v>1.10334662055898E-4</v>
      </c>
      <c r="P62" s="70"/>
      <c r="Q62" s="27"/>
      <c r="R62" s="71"/>
      <c r="S62" s="30"/>
    </row>
    <row r="63" spans="1:19" x14ac:dyDescent="0.3">
      <c r="A63" s="85"/>
      <c r="B63" s="46" t="s">
        <v>62</v>
      </c>
      <c r="C63" s="47" t="s">
        <v>128</v>
      </c>
      <c r="D63" s="48">
        <v>-8.1119327755601905E-6</v>
      </c>
      <c r="E63" s="4">
        <v>3.1671541442694502</v>
      </c>
      <c r="F63" s="4">
        <v>2.97995934042522</v>
      </c>
      <c r="G63" s="5">
        <v>30.832079848656001</v>
      </c>
      <c r="H63" s="4">
        <v>2.3582049793904898</v>
      </c>
      <c r="I63" s="4">
        <v>2.3678088769596202</v>
      </c>
      <c r="J63" s="61">
        <v>0.79134977647191995</v>
      </c>
      <c r="K63" s="6">
        <v>1.9834514426230401E-5</v>
      </c>
      <c r="L63" s="6">
        <v>1.06281824607971</v>
      </c>
      <c r="M63" s="3">
        <v>2.2364030813799799E-5</v>
      </c>
      <c r="N63" s="3">
        <v>10.3464268833843</v>
      </c>
      <c r="O63" s="6">
        <v>1.8418048615552899E-4</v>
      </c>
      <c r="P63" s="69">
        <f>(J63/((J62+J64)/2)-1)*1000</f>
        <v>-0.58627951710232828</v>
      </c>
      <c r="Q63" s="59">
        <f>(L63/((L62+L64)/2)-1)*1000</f>
        <v>0.25980272343151256</v>
      </c>
      <c r="R63" s="60">
        <f>(N63/((N62+N64)/2)-1)*1000</f>
        <v>-0.30060496605499587</v>
      </c>
      <c r="S63" s="34">
        <f>((P63/1000+1)*($U$1/1000+1)-1)*1000</f>
        <v>-0.93607431927134055</v>
      </c>
    </row>
    <row r="64" spans="1:19" x14ac:dyDescent="0.3">
      <c r="A64" s="85"/>
      <c r="B64" s="49" t="s">
        <v>76</v>
      </c>
      <c r="C64" s="50" t="s">
        <v>36</v>
      </c>
      <c r="D64" s="48">
        <v>-9.3394168637879598E-6</v>
      </c>
      <c r="E64" s="4">
        <v>3.7987812872883202</v>
      </c>
      <c r="F64" s="4">
        <v>3.5753126677623799</v>
      </c>
      <c r="G64" s="5">
        <v>37.003652534210701</v>
      </c>
      <c r="H64" s="4">
        <v>2.8311538405716501</v>
      </c>
      <c r="I64" s="4">
        <v>2.83358008054255</v>
      </c>
      <c r="J64" s="61">
        <v>0.79185791708041997</v>
      </c>
      <c r="K64" s="6">
        <v>1.4610454792741301E-5</v>
      </c>
      <c r="L64" s="6">
        <v>1.0625026525681001</v>
      </c>
      <c r="M64" s="3">
        <v>1.7917683526176799E-5</v>
      </c>
      <c r="N64" s="3">
        <v>10.3497333282266</v>
      </c>
      <c r="O64" s="6">
        <v>1.5803442504470301E-4</v>
      </c>
      <c r="P64" s="70"/>
      <c r="Q64" s="27"/>
      <c r="R64" s="71"/>
      <c r="S64" s="30"/>
    </row>
    <row r="65" spans="1:19" x14ac:dyDescent="0.3">
      <c r="A65" s="85"/>
      <c r="B65" s="46" t="s">
        <v>62</v>
      </c>
      <c r="C65" s="47" t="s">
        <v>129</v>
      </c>
      <c r="D65" s="48">
        <v>-4.8807297682417298E-6</v>
      </c>
      <c r="E65" s="4">
        <v>3.1552177030752202</v>
      </c>
      <c r="F65" s="4">
        <v>2.9688639792531299</v>
      </c>
      <c r="G65" s="5">
        <v>30.7164720152218</v>
      </c>
      <c r="H65" s="4">
        <v>2.3494217747479702</v>
      </c>
      <c r="I65" s="4">
        <v>2.3589496281334901</v>
      </c>
      <c r="J65" s="61">
        <v>0.79134806934275703</v>
      </c>
      <c r="K65" s="6">
        <v>1.9162765716865E-5</v>
      </c>
      <c r="L65" s="6">
        <v>1.06276979085368</v>
      </c>
      <c r="M65" s="3">
        <v>1.96377089185347E-5</v>
      </c>
      <c r="N65" s="3">
        <v>10.3461595414041</v>
      </c>
      <c r="O65" s="6">
        <v>1.7402380210617901E-4</v>
      </c>
      <c r="P65" s="69">
        <f>(J65/((J64+J66)/2)-1)*1000</f>
        <v>-0.54759681447125175</v>
      </c>
      <c r="Q65" s="59">
        <f>(L65/((L64+L66)/2)-1)*1000</f>
        <v>0.20595335374395951</v>
      </c>
      <c r="R65" s="60">
        <f>(N65/((N64+N66)/2)-1)*1000</f>
        <v>-0.29926653167733352</v>
      </c>
      <c r="S65" s="34">
        <f>((P65/1000+1)*($U$1/1000+1)-1)*1000</f>
        <v>-0.89740515558611733</v>
      </c>
    </row>
    <row r="66" spans="1:19" x14ac:dyDescent="0.3">
      <c r="A66" s="85"/>
      <c r="B66" s="49" t="s">
        <v>78</v>
      </c>
      <c r="C66" s="50" t="s">
        <v>38</v>
      </c>
      <c r="D66" s="48">
        <v>4.7138505467716198E-6</v>
      </c>
      <c r="E66" s="4">
        <v>3.67329604444721</v>
      </c>
      <c r="F66" s="4">
        <v>3.4568974249775701</v>
      </c>
      <c r="G66" s="5">
        <v>35.774684617279398</v>
      </c>
      <c r="H66" s="4">
        <v>2.7368469988561102</v>
      </c>
      <c r="I66" s="4">
        <v>2.7391471637113298</v>
      </c>
      <c r="J66" s="61">
        <v>0.79170537581980005</v>
      </c>
      <c r="K66" s="6">
        <v>1.3771962298275401E-5</v>
      </c>
      <c r="L66" s="6">
        <v>1.06259925727388</v>
      </c>
      <c r="M66" s="3">
        <v>2.03676753198876E-5</v>
      </c>
      <c r="N66" s="3">
        <v>10.3487801269142</v>
      </c>
      <c r="O66" s="6">
        <v>1.4250362796172799E-4</v>
      </c>
      <c r="P66" s="70"/>
      <c r="Q66" s="27"/>
      <c r="R66" s="71"/>
      <c r="S66" s="30"/>
    </row>
    <row r="67" spans="1:19" x14ac:dyDescent="0.3">
      <c r="A67" s="85"/>
      <c r="B67" s="46" t="s">
        <v>62</v>
      </c>
      <c r="C67" s="47" t="s">
        <v>130</v>
      </c>
      <c r="D67" s="48">
        <v>3.1456697814537299E-6</v>
      </c>
      <c r="E67" s="4">
        <v>3.1599601835051998</v>
      </c>
      <c r="F67" s="4">
        <v>2.9732892336028498</v>
      </c>
      <c r="G67" s="5">
        <v>30.7620796819213</v>
      </c>
      <c r="H67" s="4">
        <v>2.3528290579896001</v>
      </c>
      <c r="I67" s="4">
        <v>2.36234172645635</v>
      </c>
      <c r="J67" s="61">
        <v>0.79131776070528703</v>
      </c>
      <c r="K67" s="6">
        <v>1.70706676185688E-5</v>
      </c>
      <c r="L67" s="6">
        <v>1.06278356804519</v>
      </c>
      <c r="M67" s="3">
        <v>2.05842409040589E-5</v>
      </c>
      <c r="N67" s="3">
        <v>10.3461050806476</v>
      </c>
      <c r="O67" s="6">
        <v>1.6356124129860599E-4</v>
      </c>
      <c r="P67" s="69">
        <f>(J67/((J66+J68)/2)-1)*1000</f>
        <v>-0.48570178806284225</v>
      </c>
      <c r="Q67" s="59">
        <f>(L67/((L66+L68)/2)-1)*1000</f>
        <v>0.17608654393330703</v>
      </c>
      <c r="R67" s="60">
        <f>(N67/((N66+N68)/2)-1)*1000</f>
        <v>-0.25285308376632454</v>
      </c>
      <c r="S67" s="34">
        <f>((P67/1000+1)*($U$1/1000+1)-1)*1000</f>
        <v>-0.83553179243700537</v>
      </c>
    </row>
    <row r="68" spans="1:19" x14ac:dyDescent="0.3">
      <c r="A68" s="85"/>
      <c r="B68" s="49" t="s">
        <v>80</v>
      </c>
      <c r="C68" s="50" t="s">
        <v>40</v>
      </c>
      <c r="D68" s="48">
        <v>1.4939288397881099E-5</v>
      </c>
      <c r="E68" s="4">
        <v>3.7464818513279501</v>
      </c>
      <c r="F68" s="4">
        <v>3.5257899558734298</v>
      </c>
      <c r="G68" s="5">
        <v>36.487287590190597</v>
      </c>
      <c r="H68" s="4">
        <v>2.7913729378263401</v>
      </c>
      <c r="I68" s="4">
        <v>2.7936867180158602</v>
      </c>
      <c r="J68" s="61">
        <v>0.79169920802837601</v>
      </c>
      <c r="K68" s="6">
        <v>1.3616261781412301E-5</v>
      </c>
      <c r="L68" s="6">
        <v>1.0625936609403399</v>
      </c>
      <c r="M68" s="3">
        <v>1.6759713562502698E-5</v>
      </c>
      <c r="N68" s="3">
        <v>10.348663446814699</v>
      </c>
      <c r="O68" s="6">
        <v>1.32250563835074E-4</v>
      </c>
      <c r="P68" s="70"/>
      <c r="Q68" s="27"/>
      <c r="R68" s="71"/>
      <c r="S68" s="30"/>
    </row>
    <row r="69" spans="1:19" x14ac:dyDescent="0.3">
      <c r="A69" s="85"/>
      <c r="B69" s="46" t="s">
        <v>62</v>
      </c>
      <c r="C69" s="47" t="s">
        <v>131</v>
      </c>
      <c r="D69" s="48">
        <v>5.1975604786756401E-6</v>
      </c>
      <c r="E69" s="4">
        <v>3.17939866348412</v>
      </c>
      <c r="F69" s="4">
        <v>2.9916216074494599</v>
      </c>
      <c r="G69" s="5">
        <v>30.950955071975699</v>
      </c>
      <c r="H69" s="4">
        <v>2.3673005886152798</v>
      </c>
      <c r="I69" s="4">
        <v>2.3769329546567102</v>
      </c>
      <c r="J69" s="61">
        <v>0.79130721564474504</v>
      </c>
      <c r="K69" s="6">
        <v>1.8075282432402199E-5</v>
      </c>
      <c r="L69" s="6">
        <v>1.06276933826731</v>
      </c>
      <c r="M69" s="3">
        <v>2.5629790983294899E-5</v>
      </c>
      <c r="N69" s="3">
        <v>10.3458549466476</v>
      </c>
      <c r="O69" s="6">
        <v>1.97430228451915E-4</v>
      </c>
      <c r="P69" s="69">
        <f>(J69/((J68+J70)/2)-1)*1000</f>
        <v>-0.48194095138842652</v>
      </c>
      <c r="Q69" s="59">
        <f>(L69/((L68+L70)/2)-1)*1000</f>
        <v>0.16875781688607816</v>
      </c>
      <c r="R69" s="60">
        <f>(N69/((N68+N70)/2)-1)*1000</f>
        <v>-0.26954823342140166</v>
      </c>
      <c r="S69" s="34">
        <f>((P69/1000+1)*($U$1/1000+1)-1)*1000</f>
        <v>-0.83177227205544213</v>
      </c>
    </row>
    <row r="70" spans="1:19" x14ac:dyDescent="0.3">
      <c r="A70" s="85"/>
      <c r="B70" s="49" t="s">
        <v>82</v>
      </c>
      <c r="C70" s="50" t="s">
        <v>42</v>
      </c>
      <c r="D70" s="48">
        <v>-1.30658890880529E-5</v>
      </c>
      <c r="E70" s="4">
        <v>3.78542016508095</v>
      </c>
      <c r="F70" s="4">
        <v>3.5624568141891002</v>
      </c>
      <c r="G70" s="5">
        <v>36.866613723196998</v>
      </c>
      <c r="H70" s="4">
        <v>2.8203283382198898</v>
      </c>
      <c r="I70" s="4">
        <v>2.8225518850513001</v>
      </c>
      <c r="J70" s="61">
        <v>0.79167831773228603</v>
      </c>
      <c r="K70" s="6">
        <v>1.40320281149397E-5</v>
      </c>
      <c r="L70" s="6">
        <v>1.0625863748509501</v>
      </c>
      <c r="M70" s="3">
        <v>1.67126087017302E-5</v>
      </c>
      <c r="N70" s="3">
        <v>10.348625364116099</v>
      </c>
      <c r="O70" s="6">
        <v>1.41747238559053E-4</v>
      </c>
      <c r="P70" s="70"/>
      <c r="Q70" s="27"/>
      <c r="R70" s="71"/>
      <c r="S70" s="30"/>
    </row>
    <row r="71" spans="1:19" x14ac:dyDescent="0.3">
      <c r="A71" s="85"/>
      <c r="B71" s="46" t="s">
        <v>62</v>
      </c>
      <c r="C71" s="47" t="s">
        <v>132</v>
      </c>
      <c r="D71" s="48">
        <v>8.6768479180175099E-6</v>
      </c>
      <c r="E71" s="4">
        <v>3.1409353617013802</v>
      </c>
      <c r="F71" s="4">
        <v>2.95536600571028</v>
      </c>
      <c r="G71" s="5">
        <v>30.576241376062502</v>
      </c>
      <c r="H71" s="4">
        <v>2.3385974757422701</v>
      </c>
      <c r="I71" s="4">
        <v>2.3480838588877502</v>
      </c>
      <c r="J71" s="61">
        <v>0.79130171203518596</v>
      </c>
      <c r="K71" s="6">
        <v>1.6704781812541499E-5</v>
      </c>
      <c r="L71" s="6">
        <v>1.06279018471314</v>
      </c>
      <c r="M71" s="3">
        <v>1.95339589757725E-5</v>
      </c>
      <c r="N71" s="3">
        <v>10.345974222690201</v>
      </c>
      <c r="O71" s="6">
        <v>1.6776417218916401E-4</v>
      </c>
      <c r="P71" s="69">
        <f>(J71/((J70+J72)/2)-1)*1000</f>
        <v>-0.53656572904936528</v>
      </c>
      <c r="Q71" s="59">
        <f>(L71/((L70+L72)/2)-1)*1000</f>
        <v>0.21127963156541973</v>
      </c>
      <c r="R71" s="60">
        <f>(N71/((N70+N72)/2)-1)*1000</f>
        <v>-0.28679180513135893</v>
      </c>
      <c r="S71" s="34">
        <f>((P71/1000+1)*($U$1/1000+1)-1)*1000</f>
        <v>-0.88637793104417995</v>
      </c>
    </row>
    <row r="72" spans="1:19" x14ac:dyDescent="0.3">
      <c r="A72" s="85"/>
      <c r="B72" s="49" t="s">
        <v>84</v>
      </c>
      <c r="C72" s="50" t="s">
        <v>44</v>
      </c>
      <c r="D72" s="48">
        <v>-6.1744888631834401E-6</v>
      </c>
      <c r="E72" s="4">
        <v>3.7940366406894999</v>
      </c>
      <c r="F72" s="4">
        <v>3.5707056045785501</v>
      </c>
      <c r="G72" s="5">
        <v>36.954240638165999</v>
      </c>
      <c r="H72" s="4">
        <v>2.8272036208199598</v>
      </c>
      <c r="I72" s="4">
        <v>2.8295780326333899</v>
      </c>
      <c r="J72" s="61">
        <v>0.79177473297865597</v>
      </c>
      <c r="K72" s="6">
        <v>1.4806596769343801E-5</v>
      </c>
      <c r="L72" s="6">
        <v>1.0625449976019301</v>
      </c>
      <c r="M72" s="3">
        <v>1.6127346238218201E-5</v>
      </c>
      <c r="N72" s="3">
        <v>10.3492590649021</v>
      </c>
      <c r="O72" s="6">
        <v>1.43358727844806E-4</v>
      </c>
      <c r="P72" s="70"/>
      <c r="Q72" s="27"/>
      <c r="R72" s="71"/>
      <c r="S72" s="30"/>
    </row>
    <row r="73" spans="1:19" x14ac:dyDescent="0.3">
      <c r="A73" s="85"/>
      <c r="B73" s="46" t="s">
        <v>62</v>
      </c>
      <c r="C73" s="47" t="s">
        <v>133</v>
      </c>
      <c r="D73" s="48">
        <v>3.4908623617583299E-7</v>
      </c>
      <c r="E73" s="4">
        <v>3.1732209732679002</v>
      </c>
      <c r="F73" s="4">
        <v>2.9857326274290101</v>
      </c>
      <c r="G73" s="5">
        <v>30.890106522732601</v>
      </c>
      <c r="H73" s="4">
        <v>2.3626439385462699</v>
      </c>
      <c r="I73" s="4">
        <v>2.3721981914791699</v>
      </c>
      <c r="J73" s="61">
        <v>0.79130573959430495</v>
      </c>
      <c r="K73" s="6">
        <v>1.9350799696893401E-5</v>
      </c>
      <c r="L73" s="6">
        <v>1.0627964215441099</v>
      </c>
      <c r="M73" s="3">
        <v>2.2647446052796701E-5</v>
      </c>
      <c r="N73" s="3">
        <v>10.3458632452071</v>
      </c>
      <c r="O73" s="6">
        <v>1.7658118677242899E-4</v>
      </c>
      <c r="P73" s="69">
        <f>(J73/((J72+J74)/2)-1)*1000</f>
        <v>-0.54667872298375109</v>
      </c>
      <c r="Q73" s="59">
        <f>(L73/((L72+L74)/2)-1)*1000</f>
        <v>0.22063954220596926</v>
      </c>
      <c r="R73" s="60">
        <f>(N73/((N72+N74)/2)-1)*1000</f>
        <v>-0.30358125975016303</v>
      </c>
      <c r="S73" s="34">
        <f>((P73/1000+1)*($U$1/1000+1)-1)*1000</f>
        <v>-0.89648738543068873</v>
      </c>
    </row>
    <row r="74" spans="1:19" x14ac:dyDescent="0.3">
      <c r="A74" s="85"/>
      <c r="B74" s="49" t="s">
        <v>86</v>
      </c>
      <c r="C74" s="50" t="s">
        <v>47</v>
      </c>
      <c r="D74" s="48">
        <v>-1.9016206134460999E-6</v>
      </c>
      <c r="E74" s="4">
        <v>3.5281115284675999</v>
      </c>
      <c r="F74" s="4">
        <v>3.3203279522311502</v>
      </c>
      <c r="G74" s="5">
        <v>34.361262800502303</v>
      </c>
      <c r="H74" s="4">
        <v>2.62871230838797</v>
      </c>
      <c r="I74" s="4">
        <v>2.6310454575548299</v>
      </c>
      <c r="J74" s="61">
        <v>0.79170239946659304</v>
      </c>
      <c r="K74" s="6">
        <v>1.57659683025769E-5</v>
      </c>
      <c r="L74" s="6">
        <v>1.06257895910935</v>
      </c>
      <c r="M74" s="3">
        <v>1.7307590421172001E-5</v>
      </c>
      <c r="N74" s="3">
        <v>10.3487509534678</v>
      </c>
      <c r="O74" s="6">
        <v>1.40299189159105E-4</v>
      </c>
      <c r="P74" s="70"/>
      <c r="Q74" s="27"/>
      <c r="R74" s="71"/>
      <c r="S74" s="30"/>
    </row>
    <row r="75" spans="1:19" x14ac:dyDescent="0.3">
      <c r="A75" s="85"/>
      <c r="B75" s="46" t="s">
        <v>62</v>
      </c>
      <c r="C75" s="47" t="s">
        <v>134</v>
      </c>
      <c r="D75" s="48">
        <v>-9.0459451512806195E-7</v>
      </c>
      <c r="E75" s="4">
        <v>3.14786607242762</v>
      </c>
      <c r="F75" s="4">
        <v>2.9617241353248498</v>
      </c>
      <c r="G75" s="5">
        <v>30.641813144909602</v>
      </c>
      <c r="H75" s="4">
        <v>2.3436266900925302</v>
      </c>
      <c r="I75" s="4">
        <v>2.3529790382835598</v>
      </c>
      <c r="J75" s="61">
        <v>0.79130177961876802</v>
      </c>
      <c r="K75" s="6">
        <v>1.8172859356265101E-5</v>
      </c>
      <c r="L75" s="6">
        <v>1.06284992460761</v>
      </c>
      <c r="M75" s="3">
        <v>2.2412857297203599E-5</v>
      </c>
      <c r="N75" s="3">
        <v>10.345908324397399</v>
      </c>
      <c r="O75" s="6">
        <v>1.91550437369947E-4</v>
      </c>
      <c r="P75" s="69">
        <f>(J75/((J74+J76)/2)-1)*1000</f>
        <v>-0.49446820922338652</v>
      </c>
      <c r="Q75" s="59">
        <f>(L75/((L74+L76)/2)-1)*1000</f>
        <v>0.24817024772239016</v>
      </c>
      <c r="R75" s="60">
        <f>(N75/((N74+N76)/2)-1)*1000</f>
        <v>-0.27313290615726959</v>
      </c>
      <c r="S75" s="34">
        <f>((P75/1000+1)*($U$1/1000+1)-1)*1000</f>
        <v>-0.84429514535011574</v>
      </c>
    </row>
    <row r="76" spans="1:19" x14ac:dyDescent="0.3">
      <c r="A76" s="85"/>
      <c r="B76" s="49" t="s">
        <v>88</v>
      </c>
      <c r="C76" s="50" t="s">
        <v>49</v>
      </c>
      <c r="D76" s="48">
        <v>2.1508077066020401E-6</v>
      </c>
      <c r="E76" s="4">
        <v>3.6074795637305801</v>
      </c>
      <c r="F76" s="4">
        <v>3.3949765471964501</v>
      </c>
      <c r="G76" s="5">
        <v>35.133665646006598</v>
      </c>
      <c r="H76" s="4">
        <v>2.6877511066522701</v>
      </c>
      <c r="I76" s="4">
        <v>2.6901684944999902</v>
      </c>
      <c r="J76" s="61">
        <v>0.79168409405490303</v>
      </c>
      <c r="K76" s="6">
        <v>1.6761918232408099E-5</v>
      </c>
      <c r="L76" s="6">
        <v>1.0625934855338299</v>
      </c>
      <c r="M76" s="3">
        <v>1.6784531757705001E-5</v>
      </c>
      <c r="N76" s="3">
        <v>10.348718855406</v>
      </c>
      <c r="O76" s="6">
        <v>1.47485736251061E-4</v>
      </c>
      <c r="P76" s="70"/>
      <c r="Q76" s="27"/>
      <c r="R76" s="71"/>
      <c r="S76" s="30"/>
    </row>
    <row r="77" spans="1:19" x14ac:dyDescent="0.3">
      <c r="A77" s="85"/>
      <c r="B77" s="46" t="s">
        <v>62</v>
      </c>
      <c r="C77" s="47" t="s">
        <v>135</v>
      </c>
      <c r="D77" s="48">
        <v>8.48957521725498E-6</v>
      </c>
      <c r="E77" s="4">
        <v>3.1538211873729902</v>
      </c>
      <c r="F77" s="4">
        <v>2.9674152491418901</v>
      </c>
      <c r="G77" s="5">
        <v>30.6990661549228</v>
      </c>
      <c r="H77" s="4">
        <v>2.3479478725016598</v>
      </c>
      <c r="I77" s="4">
        <v>2.3573897088096301</v>
      </c>
      <c r="J77" s="61">
        <v>0.79124034611362304</v>
      </c>
      <c r="K77" s="6">
        <v>1.77969294058914E-5</v>
      </c>
      <c r="L77" s="6">
        <v>1.06281676286676</v>
      </c>
      <c r="M77" s="3">
        <v>2.3333628025981499E-5</v>
      </c>
      <c r="N77" s="3">
        <v>10.3453590401414</v>
      </c>
      <c r="O77" s="6">
        <v>1.66487304259438E-4</v>
      </c>
      <c r="P77" s="69">
        <f>(J77/((J76+J78)/2)-1)*1000</f>
        <v>-0.61776713247896353</v>
      </c>
      <c r="Q77" s="59">
        <f>(L77/((L76+L78)/2)-1)*1000</f>
        <v>0.229849345638522</v>
      </c>
      <c r="R77" s="60">
        <f>(N77/((N76+N78)/2)-1)*1000</f>
        <v>-0.35565414733895739</v>
      </c>
      <c r="S77" s="34">
        <f>((P77/1000+1)*($U$1/1000+1)-1)*1000</f>
        <v>-0.96755091398259552</v>
      </c>
    </row>
    <row r="78" spans="1:19" x14ac:dyDescent="0.3">
      <c r="A78" s="85"/>
      <c r="B78" s="49" t="s">
        <v>90</v>
      </c>
      <c r="C78" s="50" t="s">
        <v>51</v>
      </c>
      <c r="D78" s="48">
        <v>-7.9463406781275098E-6</v>
      </c>
      <c r="E78" s="4">
        <v>3.5314548525208198</v>
      </c>
      <c r="F78" s="4">
        <v>3.3235600471459898</v>
      </c>
      <c r="G78" s="5">
        <v>34.396717768182903</v>
      </c>
      <c r="H78" s="4">
        <v>2.6315107356228702</v>
      </c>
      <c r="I78" s="4">
        <v>2.6340878085156301</v>
      </c>
      <c r="J78" s="61">
        <v>0.79177480703706904</v>
      </c>
      <c r="K78" s="6">
        <v>1.3463269432292699E-5</v>
      </c>
      <c r="L78" s="6">
        <v>1.0625515769976801</v>
      </c>
      <c r="M78" s="3">
        <v>1.3126460270146399E-5</v>
      </c>
      <c r="N78" s="3">
        <v>10.349360582670901</v>
      </c>
      <c r="O78" s="6">
        <v>9.9530154745410405E-5</v>
      </c>
      <c r="P78" s="70"/>
      <c r="Q78" s="27"/>
      <c r="R78" s="71"/>
      <c r="S78" s="30"/>
    </row>
    <row r="79" spans="1:19" x14ac:dyDescent="0.3">
      <c r="A79" s="85"/>
      <c r="B79" s="46" t="s">
        <v>62</v>
      </c>
      <c r="C79" s="47" t="s">
        <v>136</v>
      </c>
      <c r="D79" s="48">
        <v>5.9150192682898201E-7</v>
      </c>
      <c r="E79" s="4">
        <v>3.15625621660545</v>
      </c>
      <c r="F79" s="4">
        <v>2.96962016811145</v>
      </c>
      <c r="G79" s="5">
        <v>30.720894292134499</v>
      </c>
      <c r="H79" s="4">
        <v>2.3498016490223699</v>
      </c>
      <c r="I79" s="4">
        <v>2.3592067509938399</v>
      </c>
      <c r="J79" s="61">
        <v>0.79127899506394805</v>
      </c>
      <c r="K79" s="6">
        <v>1.5511815579338E-5</v>
      </c>
      <c r="L79" s="6">
        <v>1.0628495800230899</v>
      </c>
      <c r="M79" s="3">
        <v>2.2750859014058301E-5</v>
      </c>
      <c r="N79" s="3">
        <v>10.344992765941999</v>
      </c>
      <c r="O79" s="6">
        <v>5.52925672287929E-4</v>
      </c>
      <c r="P79" s="69">
        <f>(J79/((J78+J80)/2)-1)*1000</f>
        <v>-0.57938738882579166</v>
      </c>
      <c r="Q79" s="59">
        <f>(L79/((L78+L80)/2)-1)*1000</f>
        <v>0.26751875113273371</v>
      </c>
      <c r="R79" s="60">
        <f>(N79/((N78+N80)/2)-1)*1000</f>
        <v>-0.39062856115090749</v>
      </c>
      <c r="S79" s="34">
        <f>((P79/1000+1)*($U$1/1000+1)-1)*1000</f>
        <v>-0.92918460323965224</v>
      </c>
    </row>
    <row r="80" spans="1:19" x14ac:dyDescent="0.3">
      <c r="A80" s="85"/>
      <c r="B80" s="49" t="s">
        <v>92</v>
      </c>
      <c r="C80" s="50" t="s">
        <v>53</v>
      </c>
      <c r="D80" s="48">
        <v>9.1159360826997098E-6</v>
      </c>
      <c r="E80" s="4">
        <v>3.6554224678851601</v>
      </c>
      <c r="F80" s="4">
        <v>3.4401316381489599</v>
      </c>
      <c r="G80" s="5">
        <v>35.601017933762698</v>
      </c>
      <c r="H80" s="4">
        <v>2.72356463207079</v>
      </c>
      <c r="I80" s="4">
        <v>2.7258952061604198</v>
      </c>
      <c r="J80" s="61">
        <v>0.79170062878886005</v>
      </c>
      <c r="K80" s="6">
        <v>1.47847802545302E-5</v>
      </c>
      <c r="L80" s="6">
        <v>1.0625790707516201</v>
      </c>
      <c r="M80" s="3">
        <v>1.8291626543811799E-5</v>
      </c>
      <c r="N80" s="3">
        <v>10.348710206824199</v>
      </c>
      <c r="O80" s="6">
        <v>1.29384883510444E-4</v>
      </c>
      <c r="P80" s="70"/>
      <c r="Q80" s="27"/>
      <c r="R80" s="71"/>
      <c r="S80" s="30"/>
    </row>
    <row r="81" spans="1:19" x14ac:dyDescent="0.3">
      <c r="A81" s="85"/>
      <c r="B81" s="46" t="s">
        <v>62</v>
      </c>
      <c r="C81" s="47" t="s">
        <v>137</v>
      </c>
      <c r="D81" s="48">
        <v>-5.0720201735077498E-6</v>
      </c>
      <c r="E81" s="4">
        <v>3.1823593797799901</v>
      </c>
      <c r="F81" s="4">
        <v>2.9942191915810601</v>
      </c>
      <c r="G81" s="5">
        <v>30.977372973296699</v>
      </c>
      <c r="H81" s="4">
        <v>2.36926503644181</v>
      </c>
      <c r="I81" s="4">
        <v>2.3787143880714501</v>
      </c>
      <c r="J81" s="61">
        <v>0.79127734569670805</v>
      </c>
      <c r="K81" s="6">
        <v>1.9620978716431201E-5</v>
      </c>
      <c r="L81" s="6">
        <v>1.06283464600111</v>
      </c>
      <c r="M81" s="3">
        <v>1.8598993604558701E-5</v>
      </c>
      <c r="N81" s="3">
        <v>10.3457026299372</v>
      </c>
      <c r="O81" s="6">
        <v>1.7252808114971401E-4</v>
      </c>
      <c r="P81" s="69">
        <f>(J81/((J80+J82)/2)-1)*1000</f>
        <v>-0.50389280481077936</v>
      </c>
      <c r="Q81" s="59">
        <f>(L81/((L80+L82)/2)-1)*1000</f>
        <v>0.22207110499583571</v>
      </c>
      <c r="R81" s="60">
        <f>(N81/((N80+N82)/2)-1)*1000</f>
        <v>-0.27255063113718059</v>
      </c>
      <c r="S81" s="34">
        <f>((P81/1000+1)*($U$1/1000+1)-1)*1000</f>
        <v>-0.85371644232901112</v>
      </c>
    </row>
    <row r="82" spans="1:19" x14ac:dyDescent="0.3">
      <c r="A82" s="85"/>
      <c r="B82" s="49" t="s">
        <v>94</v>
      </c>
      <c r="C82" s="50" t="s">
        <v>55</v>
      </c>
      <c r="D82" s="48">
        <v>1.06867648279198E-5</v>
      </c>
      <c r="E82" s="4">
        <v>3.6610411888082699</v>
      </c>
      <c r="F82" s="4">
        <v>3.4453047289845902</v>
      </c>
      <c r="G82" s="5">
        <v>35.653215143994203</v>
      </c>
      <c r="H82" s="4">
        <v>2.7274872473727698</v>
      </c>
      <c r="I82" s="4">
        <v>2.7296571055191698</v>
      </c>
      <c r="J82" s="61">
        <v>0.791651902552578</v>
      </c>
      <c r="K82" s="6">
        <v>1.29861224979693E-5</v>
      </c>
      <c r="L82" s="6">
        <v>1.0626182763273999</v>
      </c>
      <c r="M82" s="3">
        <v>1.6234773764076701E-5</v>
      </c>
      <c r="N82" s="3">
        <v>10.3483360460691</v>
      </c>
      <c r="O82" s="6">
        <v>1.2488977150217499E-4</v>
      </c>
      <c r="P82" s="70"/>
      <c r="Q82" s="27"/>
      <c r="R82" s="71"/>
      <c r="S82" s="30"/>
    </row>
    <row r="83" spans="1:19" x14ac:dyDescent="0.3">
      <c r="A83" s="85"/>
      <c r="B83" s="46" t="s">
        <v>62</v>
      </c>
      <c r="C83" s="47" t="s">
        <v>138</v>
      </c>
      <c r="D83" s="48">
        <v>1.9530890395973499E-5</v>
      </c>
      <c r="E83" s="4">
        <v>3.1796544150439199</v>
      </c>
      <c r="F83" s="4">
        <v>2.9915561195441298</v>
      </c>
      <c r="G83" s="5">
        <v>30.9497311954262</v>
      </c>
      <c r="H83" s="4">
        <v>2.3671203193564598</v>
      </c>
      <c r="I83" s="4">
        <v>2.3765253051562301</v>
      </c>
      <c r="J83" s="61">
        <v>0.79126435957808094</v>
      </c>
      <c r="K83" s="6">
        <v>1.7060878867082699E-5</v>
      </c>
      <c r="L83" s="6">
        <v>1.06287762975471</v>
      </c>
      <c r="M83" s="3">
        <v>2.1135554902137901E-5</v>
      </c>
      <c r="N83" s="3">
        <v>10.3456581663115</v>
      </c>
      <c r="O83" s="6">
        <v>1.8470577653405501E-4</v>
      </c>
      <c r="P83" s="69">
        <f>(J83/((J82+J84)/2)-1)*1000</f>
        <v>-0.48875501564327184</v>
      </c>
      <c r="Q83" s="59">
        <f>(L83/((L82+L84)/2)-1)*1000</f>
        <v>0.21975563341691817</v>
      </c>
      <c r="R83" s="60">
        <f>(N83/((N82+N84)/2)-1)*1000</f>
        <v>-0.26010120440334017</v>
      </c>
      <c r="S83" s="34">
        <f>((P83/1000+1)*($U$1/1000+1)-1)*1000</f>
        <v>-0.83858395138780573</v>
      </c>
    </row>
    <row r="84" spans="1:19" x14ac:dyDescent="0.3">
      <c r="A84" s="85"/>
      <c r="B84" s="49" t="s">
        <v>96</v>
      </c>
      <c r="C84" s="50" t="s">
        <v>57</v>
      </c>
      <c r="D84" s="48">
        <v>1.61267434023631E-5</v>
      </c>
      <c r="E84" s="4">
        <v>3.83452746044434</v>
      </c>
      <c r="F84" s="4">
        <v>3.60839174300986</v>
      </c>
      <c r="G84" s="5">
        <v>37.341049372200601</v>
      </c>
      <c r="H84" s="4">
        <v>2.8565950018484298</v>
      </c>
      <c r="I84" s="4">
        <v>2.8586697510178398</v>
      </c>
      <c r="J84" s="61">
        <v>0.79165066367410797</v>
      </c>
      <c r="K84" s="6">
        <v>1.4209389496710799E-5</v>
      </c>
      <c r="L84" s="6">
        <v>1.06266993912404</v>
      </c>
      <c r="M84" s="3">
        <v>1.6453462738579001E-5</v>
      </c>
      <c r="N84" s="3">
        <v>10.348363523039</v>
      </c>
      <c r="O84" s="6">
        <v>1.4671217972531001E-4</v>
      </c>
      <c r="P84" s="70"/>
      <c r="Q84" s="27"/>
      <c r="R84" s="71"/>
      <c r="S84" s="30"/>
    </row>
    <row r="85" spans="1:19" x14ac:dyDescent="0.3">
      <c r="A85" s="85"/>
      <c r="B85" s="46" t="s">
        <v>62</v>
      </c>
      <c r="C85" s="47" t="s">
        <v>139</v>
      </c>
      <c r="D85" s="48">
        <v>-3.5096662402062699E-6</v>
      </c>
      <c r="E85" s="4">
        <v>3.14457791723268</v>
      </c>
      <c r="F85" s="4">
        <v>2.9585342713344698</v>
      </c>
      <c r="G85" s="5">
        <v>30.607531056333499</v>
      </c>
      <c r="H85" s="4">
        <v>2.3409778996158499</v>
      </c>
      <c r="I85" s="4">
        <v>2.35021877263181</v>
      </c>
      <c r="J85" s="61">
        <v>0.79126017901340395</v>
      </c>
      <c r="K85" s="6">
        <v>1.9372703023614899E-5</v>
      </c>
      <c r="L85" s="6">
        <v>1.06288306155368</v>
      </c>
      <c r="M85" s="3">
        <v>2.3217532663605401E-5</v>
      </c>
      <c r="N85" s="3">
        <v>10.3454814367461</v>
      </c>
      <c r="O85" s="6">
        <v>1.8664743210677299E-4</v>
      </c>
      <c r="P85" s="69">
        <f>(J85/((J84+J86)/2)-1)*1000</f>
        <v>-0.48120636422344099</v>
      </c>
      <c r="Q85" s="59">
        <f>(L85/((L84+L86)/2)-1)*1000</f>
        <v>0.21319984594314612</v>
      </c>
      <c r="R85" s="60">
        <f>(N85/((N84+N86)/2)-1)*1000</f>
        <v>-0.27541451241697157</v>
      </c>
      <c r="S85" s="34">
        <f>((P85/1000+1)*($U$1/1000+1)-1)*1000</f>
        <v>-0.83103794199590464</v>
      </c>
    </row>
    <row r="86" spans="1:19" x14ac:dyDescent="0.3">
      <c r="A86" s="85"/>
      <c r="B86" s="49" t="s">
        <v>98</v>
      </c>
      <c r="C86" s="50" t="s">
        <v>59</v>
      </c>
      <c r="D86" s="48">
        <v>-2.3877005637549301E-5</v>
      </c>
      <c r="E86" s="4">
        <v>3.6671941513410902</v>
      </c>
      <c r="F86" s="4">
        <v>3.4510113785589098</v>
      </c>
      <c r="G86" s="5">
        <v>35.712167610478097</v>
      </c>
      <c r="H86" s="4">
        <v>2.7319356931299201</v>
      </c>
      <c r="I86" s="4">
        <v>2.7341695945639102</v>
      </c>
      <c r="J86" s="61">
        <v>0.79163157984464305</v>
      </c>
      <c r="K86" s="6">
        <v>1.4130135505553799E-5</v>
      </c>
      <c r="L86" s="6">
        <v>1.0626430675777101</v>
      </c>
      <c r="M86" s="3">
        <v>1.5266616778188099E-5</v>
      </c>
      <c r="N86" s="3">
        <v>10.3482995118116</v>
      </c>
      <c r="O86" s="6">
        <v>1.3411072440554E-4</v>
      </c>
      <c r="P86" s="70"/>
      <c r="Q86" s="27"/>
      <c r="R86" s="71"/>
      <c r="S86" s="30"/>
    </row>
    <row r="87" spans="1:19" x14ac:dyDescent="0.3">
      <c r="A87" s="85"/>
      <c r="B87" s="46" t="s">
        <v>62</v>
      </c>
      <c r="C87" s="47" t="s">
        <v>140</v>
      </c>
      <c r="D87" s="48">
        <v>1.1062029159791E-6</v>
      </c>
      <c r="E87" s="4">
        <v>3.1572278028367702</v>
      </c>
      <c r="F87" s="4">
        <v>2.9705323116104201</v>
      </c>
      <c r="G87" s="5">
        <v>30.731843028338201</v>
      </c>
      <c r="H87" s="4">
        <v>2.3505244705381698</v>
      </c>
      <c r="I87" s="4">
        <v>2.3598274536120298</v>
      </c>
      <c r="J87" s="61">
        <v>0.79127827298599096</v>
      </c>
      <c r="K87" s="6">
        <v>1.8640776084779999E-5</v>
      </c>
      <c r="L87" s="6">
        <v>1.0628502154105299</v>
      </c>
      <c r="M87" s="3">
        <v>2.31776702617102E-5</v>
      </c>
      <c r="N87" s="3">
        <v>10.345535568860999</v>
      </c>
      <c r="O87" s="6">
        <v>1.7174398421335299E-4</v>
      </c>
      <c r="P87" s="69">
        <f>(J87/((J86+J88)/2)-1)*1000</f>
        <v>-0.48054986411005807</v>
      </c>
      <c r="Q87" s="59">
        <f>(L87/((L86+L88)/2)-1)*1000</f>
        <v>0.19007412083871245</v>
      </c>
      <c r="R87" s="60">
        <f>(N87/((N86+N88)/2)-1)*1000</f>
        <v>-0.29360267017097819</v>
      </c>
      <c r="S87" s="34">
        <f>((P87/1000+1)*($U$1/1000+1)-1)*1000</f>
        <v>-0.83038167165760957</v>
      </c>
    </row>
    <row r="88" spans="1:19" x14ac:dyDescent="0.3">
      <c r="A88" s="86"/>
      <c r="B88" s="51" t="s">
        <v>100</v>
      </c>
      <c r="C88" s="52" t="s">
        <v>61</v>
      </c>
      <c r="D88" s="53">
        <v>6.8287768857291603E-6</v>
      </c>
      <c r="E88" s="54">
        <v>3.7679867970493301</v>
      </c>
      <c r="F88" s="54">
        <v>3.5458261370798598</v>
      </c>
      <c r="G88" s="55">
        <v>36.695224922804201</v>
      </c>
      <c r="H88" s="54">
        <v>2.8071811999247398</v>
      </c>
      <c r="I88" s="54">
        <v>2.8094582271256501</v>
      </c>
      <c r="J88" s="62">
        <v>0.79168582909304697</v>
      </c>
      <c r="K88" s="63">
        <v>1.2837694558158099E-5</v>
      </c>
      <c r="L88" s="63">
        <v>1.06265339938587</v>
      </c>
      <c r="M88" s="64">
        <v>1.6507807536070199E-5</v>
      </c>
      <c r="N88" s="64">
        <v>10.3488483637916</v>
      </c>
      <c r="O88" s="63">
        <v>1.2555323448029901E-4</v>
      </c>
      <c r="P88" s="72"/>
      <c r="Q88" s="73"/>
      <c r="R88" s="74"/>
      <c r="S88" s="75"/>
    </row>
    <row r="89" spans="1:19" x14ac:dyDescent="0.3">
      <c r="C89" s="76"/>
      <c r="D89" s="3"/>
      <c r="E89" s="4"/>
      <c r="F89" s="4"/>
      <c r="G89" s="5"/>
      <c r="H89" s="4"/>
      <c r="I89" s="4"/>
      <c r="J89" s="6"/>
      <c r="K89" s="6"/>
      <c r="L89" s="6"/>
      <c r="M89" s="3"/>
      <c r="N89" s="3"/>
      <c r="O89" s="6"/>
      <c r="P89" s="39">
        <f>AVERAGE(P4:P87)</f>
        <v>-0.47438570366431226</v>
      </c>
      <c r="Q89" s="39">
        <f t="shared" ref="Q89:S89" si="0">AVERAGE(Q4:Q87)</f>
        <v>0.1998106039326486</v>
      </c>
      <c r="R89" s="39">
        <f t="shared" si="0"/>
        <v>-0.25627494649464178</v>
      </c>
      <c r="S89" s="39">
        <f t="shared" si="0"/>
        <v>-0.82421966866799701</v>
      </c>
    </row>
    <row r="90" spans="1:19" x14ac:dyDescent="0.3">
      <c r="C90" s="76"/>
      <c r="D90" s="3"/>
      <c r="E90" s="4"/>
      <c r="F90" s="4"/>
      <c r="G90" s="5"/>
      <c r="H90" s="4"/>
      <c r="I90" s="4"/>
      <c r="J90" s="6"/>
      <c r="K90" s="6"/>
      <c r="L90" s="6"/>
      <c r="M90" s="3"/>
      <c r="N90" s="3"/>
      <c r="O90" s="6"/>
      <c r="P90" s="39">
        <f>2*STDEV(P4:P87)</f>
        <v>0.11737556061638528</v>
      </c>
      <c r="Q90" s="39">
        <f t="shared" ref="Q90:S90" si="1">2*STDEV(Q4:Q87)</f>
        <v>7.5595467860564355E-2</v>
      </c>
      <c r="R90" s="39">
        <f t="shared" si="1"/>
        <v>8.3069013994794022E-2</v>
      </c>
      <c r="S90" s="39">
        <f t="shared" si="1"/>
        <v>0.11733447917017306</v>
      </c>
    </row>
  </sheetData>
  <mergeCells count="38">
    <mergeCell ref="P1:P2"/>
    <mergeCell ref="P46:P47"/>
    <mergeCell ref="Q1:Q2"/>
    <mergeCell ref="Q46:Q47"/>
    <mergeCell ref="R1:R2"/>
    <mergeCell ref="R46:R47"/>
    <mergeCell ref="M1:M2"/>
    <mergeCell ref="M46:M47"/>
    <mergeCell ref="N1:N2"/>
    <mergeCell ref="N46:N47"/>
    <mergeCell ref="O1:O2"/>
    <mergeCell ref="O46:O47"/>
    <mergeCell ref="J1:J2"/>
    <mergeCell ref="J46:J47"/>
    <mergeCell ref="K1:K2"/>
    <mergeCell ref="K46:K47"/>
    <mergeCell ref="L1:L2"/>
    <mergeCell ref="L46:L47"/>
    <mergeCell ref="I1:I2"/>
    <mergeCell ref="I46:I47"/>
    <mergeCell ref="F1:F2"/>
    <mergeCell ref="F46:F47"/>
    <mergeCell ref="G1:G2"/>
    <mergeCell ref="G46:G47"/>
    <mergeCell ref="H1:H2"/>
    <mergeCell ref="H46:H47"/>
    <mergeCell ref="C1:C2"/>
    <mergeCell ref="C46:C47"/>
    <mergeCell ref="D1:D2"/>
    <mergeCell ref="D46:D47"/>
    <mergeCell ref="E1:E2"/>
    <mergeCell ref="E46:E47"/>
    <mergeCell ref="A1:A2"/>
    <mergeCell ref="A3:A43"/>
    <mergeCell ref="A46:A47"/>
    <mergeCell ref="A48:A88"/>
    <mergeCell ref="B1:B2"/>
    <mergeCell ref="B46:B47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5"/>
  <sheetViews>
    <sheetView tabSelected="1" zoomScale="70" zoomScaleNormal="70" workbookViewId="0">
      <selection activeCell="W9" sqref="W9"/>
    </sheetView>
  </sheetViews>
  <sheetFormatPr defaultColWidth="9" defaultRowHeight="14" x14ac:dyDescent="0.3"/>
  <cols>
    <col min="1" max="1" width="8.08203125" style="1" bestFit="1" customWidth="1"/>
    <col min="2" max="2" width="8.9140625" style="1" bestFit="1" customWidth="1"/>
    <col min="3" max="3" width="11.08203125" style="2" bestFit="1" customWidth="1"/>
    <col min="4" max="4" width="7.6640625" style="3" bestFit="1" customWidth="1"/>
    <col min="5" max="6" width="5.6640625" style="4" bestFit="1" customWidth="1"/>
    <col min="7" max="7" width="5.6640625" style="5" bestFit="1" customWidth="1"/>
    <col min="8" max="9" width="5.6640625" style="4" bestFit="1" customWidth="1"/>
    <col min="10" max="10" width="10.33203125" style="6" customWidth="1"/>
    <col min="11" max="11" width="8.58203125" style="6" customWidth="1"/>
    <col min="12" max="12" width="10.33203125" style="6" customWidth="1"/>
    <col min="13" max="13" width="8.58203125" style="6" customWidth="1"/>
    <col min="14" max="14" width="10.33203125" style="3" customWidth="1"/>
    <col min="15" max="15" width="7.6640625" style="3" bestFit="1" customWidth="1"/>
    <col min="16" max="18" width="7.83203125" style="1" bestFit="1" customWidth="1"/>
    <col min="19" max="19" width="8.9140625" bestFit="1" customWidth="1"/>
    <col min="21" max="21" width="5.4140625" bestFit="1" customWidth="1"/>
  </cols>
  <sheetData>
    <row r="1" spans="1:21" x14ac:dyDescent="0.3">
      <c r="A1" s="103" t="s">
        <v>0</v>
      </c>
      <c r="B1" s="106" t="s">
        <v>1</v>
      </c>
      <c r="C1" s="108" t="s">
        <v>2</v>
      </c>
      <c r="D1" s="119" t="s">
        <v>3</v>
      </c>
      <c r="E1" s="120" t="s">
        <v>4</v>
      </c>
      <c r="F1" s="120" t="s">
        <v>5</v>
      </c>
      <c r="G1" s="121" t="s">
        <v>6</v>
      </c>
      <c r="H1" s="120" t="s">
        <v>7</v>
      </c>
      <c r="I1" s="122" t="s">
        <v>8</v>
      </c>
      <c r="J1" s="113" t="s">
        <v>9</v>
      </c>
      <c r="K1" s="113" t="s">
        <v>10</v>
      </c>
      <c r="L1" s="113" t="s">
        <v>11</v>
      </c>
      <c r="M1" s="113" t="s">
        <v>10</v>
      </c>
      <c r="N1" s="115" t="s">
        <v>12</v>
      </c>
      <c r="O1" s="117" t="s">
        <v>10</v>
      </c>
      <c r="P1" s="97" t="s">
        <v>13</v>
      </c>
      <c r="Q1" s="99" t="s">
        <v>14</v>
      </c>
      <c r="R1" s="101" t="s">
        <v>15</v>
      </c>
      <c r="S1" s="26" t="s">
        <v>16</v>
      </c>
      <c r="T1" s="27"/>
      <c r="U1" s="27">
        <v>-0.35</v>
      </c>
    </row>
    <row r="2" spans="1:21" ht="17" thickBot="1" x14ac:dyDescent="0.35">
      <c r="A2" s="83"/>
      <c r="B2" s="107"/>
      <c r="C2" s="109"/>
      <c r="D2" s="110"/>
      <c r="E2" s="111"/>
      <c r="F2" s="111"/>
      <c r="G2" s="112"/>
      <c r="H2" s="111"/>
      <c r="I2" s="123"/>
      <c r="J2" s="114"/>
      <c r="K2" s="114"/>
      <c r="L2" s="114"/>
      <c r="M2" s="114"/>
      <c r="N2" s="116"/>
      <c r="O2" s="118"/>
      <c r="P2" s="98"/>
      <c r="Q2" s="100"/>
      <c r="R2" s="102"/>
      <c r="S2" s="14" t="s">
        <v>17</v>
      </c>
      <c r="T2" s="27"/>
      <c r="U2" s="27"/>
    </row>
    <row r="3" spans="1:21" x14ac:dyDescent="0.3">
      <c r="A3" s="85">
        <v>44445</v>
      </c>
      <c r="B3" s="7" t="s">
        <v>20</v>
      </c>
      <c r="C3" s="8" t="s">
        <v>141</v>
      </c>
      <c r="D3" s="9">
        <v>2.54344082882281E-4</v>
      </c>
      <c r="E3" s="10">
        <v>3.0777457309996099</v>
      </c>
      <c r="F3" s="10">
        <v>2.8961183570684601</v>
      </c>
      <c r="G3" s="11">
        <v>29.972759706181701</v>
      </c>
      <c r="H3" s="10">
        <v>2.2925654054993201</v>
      </c>
      <c r="I3" s="10">
        <v>2.2916864658789202</v>
      </c>
      <c r="J3" s="20">
        <v>0.791597599020883</v>
      </c>
      <c r="K3" s="21">
        <v>2.02043259411784E-5</v>
      </c>
      <c r="L3" s="21">
        <v>1.0627117052928801</v>
      </c>
      <c r="M3" s="21">
        <v>2.2781628877703399E-5</v>
      </c>
      <c r="N3" s="22">
        <v>10.3492709987853</v>
      </c>
      <c r="O3" s="22">
        <v>1.7002844357004001E-4</v>
      </c>
      <c r="P3" s="28"/>
      <c r="R3" s="29"/>
      <c r="S3" s="30"/>
      <c r="T3" s="27"/>
      <c r="U3" s="27"/>
    </row>
    <row r="4" spans="1:21" x14ac:dyDescent="0.3">
      <c r="A4" s="104"/>
      <c r="B4" s="12" t="s">
        <v>20</v>
      </c>
      <c r="C4" s="13" t="s">
        <v>142</v>
      </c>
      <c r="D4" s="9">
        <v>1.7141316808631901E-4</v>
      </c>
      <c r="E4" s="10">
        <v>3.8706744407042</v>
      </c>
      <c r="F4" s="10">
        <v>3.6420711545970899</v>
      </c>
      <c r="G4" s="11">
        <v>37.686522850676297</v>
      </c>
      <c r="H4" s="10">
        <v>2.8833180217754801</v>
      </c>
      <c r="I4" s="10">
        <v>2.8820494962372898</v>
      </c>
      <c r="J4" s="20">
        <v>0.79167322825087105</v>
      </c>
      <c r="K4" s="21">
        <v>2.17847046099092E-5</v>
      </c>
      <c r="L4" s="21">
        <v>1.0627674642815801</v>
      </c>
      <c r="M4" s="21">
        <v>2.3296056656329298E-5</v>
      </c>
      <c r="N4" s="22">
        <v>10.347697759213901</v>
      </c>
      <c r="O4" s="22">
        <v>1.09524685638868E-3</v>
      </c>
      <c r="P4" s="31">
        <f>(J4/((J3+J5)/2)-1)*1000</f>
        <v>6.2541372804147954E-2</v>
      </c>
      <c r="Q4" s="32">
        <f>(L4/((L3+L5)/2)-1)*1000</f>
        <v>5.911443252171189E-2</v>
      </c>
      <c r="R4" s="33">
        <f>(N4/((N3+N5)/2)-1)*1000</f>
        <v>-0.18913163101230701</v>
      </c>
      <c r="S4" s="34">
        <f>((P4/1000+1)*($U$1/1000+1)-1)*1000</f>
        <v>-0.28748051667626395</v>
      </c>
      <c r="T4" s="27"/>
      <c r="U4" s="27"/>
    </row>
    <row r="5" spans="1:21" x14ac:dyDescent="0.3">
      <c r="A5" s="104"/>
      <c r="B5" s="7" t="s">
        <v>20</v>
      </c>
      <c r="C5" s="8" t="s">
        <v>143</v>
      </c>
      <c r="D5" s="9">
        <v>2.60550314281656E-4</v>
      </c>
      <c r="E5" s="10">
        <v>2.9911136390667199</v>
      </c>
      <c r="F5" s="10">
        <v>2.8146441996801301</v>
      </c>
      <c r="G5" s="11">
        <v>29.131709748710399</v>
      </c>
      <c r="H5" s="10">
        <v>2.2282136041304001</v>
      </c>
      <c r="I5" s="10">
        <v>2.22761465716962</v>
      </c>
      <c r="J5" s="20">
        <v>0.791649839012596</v>
      </c>
      <c r="K5" s="21">
        <v>1.85559913836793E-5</v>
      </c>
      <c r="L5" s="21">
        <v>1.0626975809064501</v>
      </c>
      <c r="M5" s="21">
        <v>2.3854334718255499E-5</v>
      </c>
      <c r="N5" s="22">
        <v>10.350039413981699</v>
      </c>
      <c r="O5" s="22">
        <v>1.51601411563927E-4</v>
      </c>
      <c r="P5" s="28"/>
      <c r="Q5" s="32"/>
      <c r="R5" s="33"/>
      <c r="S5" s="30"/>
      <c r="T5" s="27"/>
      <c r="U5" s="27"/>
    </row>
    <row r="6" spans="1:21" x14ac:dyDescent="0.3">
      <c r="A6" s="104"/>
      <c r="B6" s="12" t="s">
        <v>20</v>
      </c>
      <c r="C6" s="13" t="s">
        <v>144</v>
      </c>
      <c r="D6" s="9">
        <v>1.4077203969485301E-4</v>
      </c>
      <c r="E6" s="10">
        <v>3.86693570664315</v>
      </c>
      <c r="F6" s="10">
        <v>3.6387487831697398</v>
      </c>
      <c r="G6" s="11">
        <v>37.654887602892401</v>
      </c>
      <c r="H6" s="10">
        <v>2.8805539107959599</v>
      </c>
      <c r="I6" s="10">
        <v>2.8784193497761201</v>
      </c>
      <c r="J6" s="20">
        <v>0.79163630576849797</v>
      </c>
      <c r="K6" s="21">
        <v>2.0673242781068598E-5</v>
      </c>
      <c r="L6" s="21">
        <v>1.0627056638310499</v>
      </c>
      <c r="M6" s="21">
        <v>2.1696406250042501E-5</v>
      </c>
      <c r="N6" s="22">
        <v>10.3484170406609</v>
      </c>
      <c r="O6" s="22">
        <v>3.7139377815634299E-4</v>
      </c>
      <c r="P6" s="31">
        <f>(J6/((J5+J7)/2)-1)*1000</f>
        <v>-7.9803240679132692E-2</v>
      </c>
      <c r="Q6" s="32">
        <f>(L6/((L5+L7)/2)-1)*1000</f>
        <v>7.0950981811090941E-2</v>
      </c>
      <c r="R6" s="33">
        <f>(N6/((N5+N7)/2)-1)*1000</f>
        <v>-0.17458344680554294</v>
      </c>
      <c r="S6" s="34">
        <f>((P6/1000+1)*($U$1/1000+1)-1)*1000</f>
        <v>-0.42977530954491083</v>
      </c>
      <c r="T6" s="27"/>
      <c r="U6" s="27"/>
    </row>
    <row r="7" spans="1:21" x14ac:dyDescent="0.3">
      <c r="A7" s="104"/>
      <c r="B7" s="7" t="s">
        <v>20</v>
      </c>
      <c r="C7" s="8" t="s">
        <v>145</v>
      </c>
      <c r="D7" s="9">
        <v>2.1360820759564901E-4</v>
      </c>
      <c r="E7" s="10">
        <v>3.0182265689624899</v>
      </c>
      <c r="F7" s="10">
        <v>2.8405175384615</v>
      </c>
      <c r="G7" s="11">
        <v>29.400491797662401</v>
      </c>
      <c r="H7" s="10">
        <v>2.2489729415605</v>
      </c>
      <c r="I7" s="10">
        <v>2.2483283915582999</v>
      </c>
      <c r="J7" s="20">
        <v>0.79174913289364601</v>
      </c>
      <c r="K7" s="21">
        <v>1.7321097633373001E-5</v>
      </c>
      <c r="L7" s="21">
        <v>1.06256295743385</v>
      </c>
      <c r="M7" s="21">
        <v>2.0779239368371199E-5</v>
      </c>
      <c r="N7" s="22">
        <v>10.3504086229088</v>
      </c>
      <c r="O7" s="22">
        <v>1.5915249911251301E-4</v>
      </c>
      <c r="P7" s="35"/>
      <c r="Q7" s="32"/>
      <c r="R7" s="33"/>
      <c r="S7" s="30"/>
      <c r="T7" s="27"/>
      <c r="U7" s="27"/>
    </row>
    <row r="8" spans="1:21" x14ac:dyDescent="0.3">
      <c r="A8" s="104"/>
      <c r="B8" s="12" t="s">
        <v>20</v>
      </c>
      <c r="C8" s="13" t="s">
        <v>146</v>
      </c>
      <c r="D8" s="9">
        <v>1.3433763504810199E-4</v>
      </c>
      <c r="E8" s="10">
        <v>3.5893215403929002</v>
      </c>
      <c r="F8" s="10">
        <v>3.3779655910931101</v>
      </c>
      <c r="G8" s="11">
        <v>34.9525537963261</v>
      </c>
      <c r="H8" s="10">
        <v>2.6747476204055598</v>
      </c>
      <c r="I8" s="10">
        <v>2.6738533288816102</v>
      </c>
      <c r="J8" s="20">
        <v>0.79182774383307097</v>
      </c>
      <c r="K8" s="21">
        <v>1.9887163063856401E-5</v>
      </c>
      <c r="L8" s="21">
        <v>1.06256313211441</v>
      </c>
      <c r="M8" s="21">
        <v>2.3836174850318001E-5</v>
      </c>
      <c r="N8" s="22">
        <v>10.347673339753699</v>
      </c>
      <c r="O8" s="22">
        <v>1.4263187721704599E-3</v>
      </c>
      <c r="P8" s="31">
        <f>(J8/((J7+J9)/2)-1)*1000</f>
        <v>9.2118511911820633E-2</v>
      </c>
      <c r="Q8" s="32">
        <f>(L8/((L7+L9)/2)-1)*1000</f>
        <v>-2.2649031307553358E-2</v>
      </c>
      <c r="R8" s="33">
        <f>(N8/((N7+N9)/2)-1)*1000</f>
        <v>-0.275247476835494</v>
      </c>
      <c r="S8" s="34">
        <f>((P8/1000+1)*($U$1/1000+1)-1)*1000</f>
        <v>-0.25791372956729397</v>
      </c>
      <c r="T8" s="27"/>
      <c r="U8" s="27"/>
    </row>
    <row r="9" spans="1:21" x14ac:dyDescent="0.3">
      <c r="A9" s="104"/>
      <c r="B9" s="7" t="s">
        <v>20</v>
      </c>
      <c r="C9" s="8" t="s">
        <v>147</v>
      </c>
      <c r="D9" s="9">
        <v>2.5393668942280098E-4</v>
      </c>
      <c r="E9" s="10">
        <v>2.9233038338921302</v>
      </c>
      <c r="F9" s="10">
        <v>2.7510505010645701</v>
      </c>
      <c r="G9" s="11">
        <v>28.475147457613101</v>
      </c>
      <c r="H9" s="10">
        <v>2.1781732616095701</v>
      </c>
      <c r="I9" s="10">
        <v>2.1776229723185101</v>
      </c>
      <c r="J9" s="20">
        <v>0.79176048422296896</v>
      </c>
      <c r="K9" s="21">
        <v>1.6402791262390099E-5</v>
      </c>
      <c r="L9" s="21">
        <v>1.0626114399364299</v>
      </c>
      <c r="M9" s="21">
        <v>2.2805591166256998E-5</v>
      </c>
      <c r="N9" s="22">
        <v>10.350635966889801</v>
      </c>
      <c r="O9" s="22">
        <v>1.46567808860561E-4</v>
      </c>
      <c r="P9" s="35"/>
      <c r="Q9" s="32"/>
      <c r="R9" s="33"/>
      <c r="S9" s="30"/>
      <c r="T9" s="27"/>
      <c r="U9" s="27"/>
    </row>
    <row r="10" spans="1:21" x14ac:dyDescent="0.3">
      <c r="A10" s="104"/>
      <c r="B10" s="12" t="s">
        <v>20</v>
      </c>
      <c r="C10" s="13" t="s">
        <v>148</v>
      </c>
      <c r="D10" s="9">
        <v>1.27795977772003E-4</v>
      </c>
      <c r="E10" s="10">
        <v>3.47870837504342</v>
      </c>
      <c r="F10" s="10">
        <v>3.2741718777292501</v>
      </c>
      <c r="G10" s="11">
        <v>33.8852734751827</v>
      </c>
      <c r="H10" s="10">
        <v>2.5929317587747902</v>
      </c>
      <c r="I10" s="10">
        <v>2.5922594995716199</v>
      </c>
      <c r="J10" s="20">
        <v>0.79193793886189701</v>
      </c>
      <c r="K10" s="21">
        <v>2.045662245398E-5</v>
      </c>
      <c r="L10" s="21">
        <v>1.06246935824028</v>
      </c>
      <c r="M10" s="21">
        <v>2.3182694288373002E-5</v>
      </c>
      <c r="N10" s="22">
        <v>10.3494467316507</v>
      </c>
      <c r="O10" s="22">
        <v>9.6314880979804398E-4</v>
      </c>
      <c r="P10" s="31">
        <f>(J10/((J9+J11)/2)-1)*1000</f>
        <v>0.21172995829066288</v>
      </c>
      <c r="Q10" s="32">
        <f>(L10/((L9+L11)/2)-1)*1000</f>
        <v>-0.11966799938256667</v>
      </c>
      <c r="R10" s="33">
        <f>(N10/((N9+N11)/2)-1)*1000</f>
        <v>-0.12128149312640168</v>
      </c>
      <c r="S10" s="34">
        <f>((P10/1000+1)*($U$1/1000+1)-1)*1000</f>
        <v>-0.13834414719471333</v>
      </c>
      <c r="T10" s="27"/>
      <c r="U10" s="27"/>
    </row>
    <row r="11" spans="1:21" x14ac:dyDescent="0.3">
      <c r="A11" s="104"/>
      <c r="B11" s="7" t="s">
        <v>20</v>
      </c>
      <c r="C11" s="8" t="s">
        <v>149</v>
      </c>
      <c r="D11" s="9">
        <v>3.58497430850147E-4</v>
      </c>
      <c r="E11" s="10">
        <v>2.8892024804503098</v>
      </c>
      <c r="F11" s="10">
        <v>2.71903961940935</v>
      </c>
      <c r="G11" s="11">
        <v>28.144179111163801</v>
      </c>
      <c r="H11" s="10">
        <v>2.1528847617051401</v>
      </c>
      <c r="I11" s="10">
        <v>2.1523123364958998</v>
      </c>
      <c r="J11" s="20">
        <v>0.79178011051674901</v>
      </c>
      <c r="K11" s="21">
        <v>1.6833993479760399E-5</v>
      </c>
      <c r="L11" s="21">
        <v>1.0625815941428201</v>
      </c>
      <c r="M11" s="21">
        <v>2.09727221830743E-5</v>
      </c>
      <c r="N11" s="22">
        <v>10.350768193618</v>
      </c>
      <c r="O11" s="22">
        <v>1.52678228492645E-4</v>
      </c>
      <c r="P11" s="35"/>
      <c r="Q11" s="32"/>
      <c r="R11" s="33"/>
      <c r="S11" s="30"/>
      <c r="T11" s="27"/>
      <c r="U11" s="27"/>
    </row>
    <row r="12" spans="1:21" x14ac:dyDescent="0.3">
      <c r="A12" s="104"/>
      <c r="B12" s="12" t="s">
        <v>20</v>
      </c>
      <c r="C12" s="13" t="s">
        <v>150</v>
      </c>
      <c r="D12" s="9">
        <v>1.3620379906689601E-4</v>
      </c>
      <c r="E12" s="10">
        <v>3.4009437485270899</v>
      </c>
      <c r="F12" s="10">
        <v>3.20086817079827</v>
      </c>
      <c r="G12" s="11">
        <v>33.129457941364301</v>
      </c>
      <c r="H12" s="10">
        <v>2.5348232705575402</v>
      </c>
      <c r="I12" s="10">
        <v>2.5341280501632899</v>
      </c>
      <c r="J12" s="20">
        <v>0.79192119125184002</v>
      </c>
      <c r="K12" s="21">
        <v>2.4215161048324298E-5</v>
      </c>
      <c r="L12" s="21">
        <v>1.0625055355472499</v>
      </c>
      <c r="M12" s="21">
        <v>2.4863562254900399E-5</v>
      </c>
      <c r="N12" s="22">
        <v>10.3502639957584</v>
      </c>
      <c r="O12" s="22">
        <v>9.9808617329198409E-4</v>
      </c>
      <c r="P12" s="31">
        <f>(J12/((J11+J13)/2)-1)*1000</f>
        <v>0.16280958911552013</v>
      </c>
      <c r="Q12" s="32">
        <f>(L12/((L11+L13)/2)-1)*1000</f>
        <v>-6.682788961376307E-2</v>
      </c>
      <c r="R12" s="33">
        <f>(N12/((N11+N13)/2)-1)*1000</f>
        <v>-5.7653663061651983E-2</v>
      </c>
      <c r="S12" s="34">
        <f>((P12/1000+1)*($U$1/1000+1)-1)*1000</f>
        <v>-0.18724739424058612</v>
      </c>
      <c r="T12" s="27"/>
      <c r="U12" s="27"/>
    </row>
    <row r="13" spans="1:21" x14ac:dyDescent="0.3">
      <c r="A13" s="104"/>
      <c r="B13" s="7" t="s">
        <v>20</v>
      </c>
      <c r="C13" s="8" t="s">
        <v>151</v>
      </c>
      <c r="D13" s="9">
        <v>2.3290690181714801E-4</v>
      </c>
      <c r="E13" s="10">
        <v>2.71634393016432</v>
      </c>
      <c r="F13" s="10">
        <v>2.5563862727654998</v>
      </c>
      <c r="G13" s="11">
        <v>26.461038368609898</v>
      </c>
      <c r="H13" s="10">
        <v>2.0241560310621098</v>
      </c>
      <c r="I13" s="10">
        <v>2.0237273027656801</v>
      </c>
      <c r="J13" s="20">
        <v>0.79180444923542803</v>
      </c>
      <c r="K13" s="21">
        <v>1.77797617467773E-5</v>
      </c>
      <c r="L13" s="21">
        <v>1.0625714964478301</v>
      </c>
      <c r="M13" s="21">
        <v>2.6174215444601501E-5</v>
      </c>
      <c r="N13" s="22">
        <v>10.3509533279762</v>
      </c>
      <c r="O13" s="22">
        <v>1.5568809455417901E-4</v>
      </c>
      <c r="P13" s="28"/>
      <c r="Q13" s="32"/>
      <c r="R13" s="33"/>
      <c r="S13" s="30"/>
      <c r="T13" s="27"/>
      <c r="U13" s="27"/>
    </row>
    <row r="14" spans="1:21" x14ac:dyDescent="0.3">
      <c r="A14" s="104"/>
      <c r="B14" s="12" t="s">
        <v>20</v>
      </c>
      <c r="C14" s="13" t="s">
        <v>152</v>
      </c>
      <c r="D14" s="9">
        <v>1.5937131456754199E-4</v>
      </c>
      <c r="E14" s="10">
        <v>3.4478965835644999</v>
      </c>
      <c r="F14" s="10">
        <v>3.2446973087595201</v>
      </c>
      <c r="G14" s="11">
        <v>33.580564185888001</v>
      </c>
      <c r="H14" s="10">
        <v>2.5692366572002898</v>
      </c>
      <c r="I14" s="10">
        <v>2.5684735892240398</v>
      </c>
      <c r="J14" s="20">
        <v>0.79182857133357698</v>
      </c>
      <c r="K14" s="21">
        <v>1.9152002028134499E-5</v>
      </c>
      <c r="L14" s="21">
        <v>1.06262236994988</v>
      </c>
      <c r="M14" s="21">
        <v>2.7477697423099101E-5</v>
      </c>
      <c r="N14" s="22">
        <v>10.3494024607292</v>
      </c>
      <c r="O14" s="22">
        <v>8.6677585867791401E-4</v>
      </c>
      <c r="P14" s="31">
        <f>(J14/((J13+J15)/2)-1)*1000</f>
        <v>3.1095841986905626E-2</v>
      </c>
      <c r="Q14" s="32">
        <f>(L14/((L13+L15)/2)-1)*1000</f>
        <v>5.5201715650987637E-2</v>
      </c>
      <c r="R14" s="33">
        <f>(N14/((N13+N15)/2)-1)*1000</f>
        <v>-0.14299594156097495</v>
      </c>
      <c r="S14" s="34">
        <f>((P14/1000+1)*($U$1/1000+1)-1)*1000</f>
        <v>-0.31891504155778794</v>
      </c>
      <c r="T14" s="27"/>
      <c r="U14" s="27"/>
    </row>
    <row r="15" spans="1:21" x14ac:dyDescent="0.3">
      <c r="A15" s="104"/>
      <c r="B15" s="7" t="s">
        <v>20</v>
      </c>
      <c r="C15" s="8" t="s">
        <v>153</v>
      </c>
      <c r="D15" s="9">
        <v>2.01786066072093E-4</v>
      </c>
      <c r="E15" s="10">
        <v>2.6615366367517299</v>
      </c>
      <c r="F15" s="10">
        <v>2.5048420242875999</v>
      </c>
      <c r="G15" s="11">
        <v>25.927146889855699</v>
      </c>
      <c r="H15" s="10">
        <v>1.98334080041716</v>
      </c>
      <c r="I15" s="10">
        <v>1.98289790499713</v>
      </c>
      <c r="J15" s="20">
        <v>0.79180344981072803</v>
      </c>
      <c r="K15" s="21">
        <v>2.0065994555587902E-5</v>
      </c>
      <c r="L15" s="21">
        <v>1.0625559327718599</v>
      </c>
      <c r="M15" s="21">
        <v>2.7695224240764298E-5</v>
      </c>
      <c r="N15" s="22">
        <v>10.3508118618875</v>
      </c>
      <c r="O15" s="22">
        <v>2.0570980566574101E-4</v>
      </c>
      <c r="P15" s="35"/>
      <c r="Q15" s="32"/>
      <c r="R15" s="33"/>
      <c r="S15" s="30"/>
      <c r="T15" s="27"/>
      <c r="U15" s="27"/>
    </row>
    <row r="16" spans="1:21" x14ac:dyDescent="0.3">
      <c r="A16" s="104"/>
      <c r="B16" s="12" t="s">
        <v>20</v>
      </c>
      <c r="C16" s="13" t="s">
        <v>154</v>
      </c>
      <c r="D16" s="9">
        <v>1.17989487365292E-4</v>
      </c>
      <c r="E16" s="10">
        <v>3.4303103245945299</v>
      </c>
      <c r="F16" s="10">
        <v>3.2282368963597698</v>
      </c>
      <c r="G16" s="11">
        <v>33.405827962312799</v>
      </c>
      <c r="H16" s="10">
        <v>2.5563400201533901</v>
      </c>
      <c r="I16" s="10">
        <v>2.5556143904786799</v>
      </c>
      <c r="J16" s="20">
        <v>0.79187101186048803</v>
      </c>
      <c r="K16" s="21">
        <v>2.3338870692353E-5</v>
      </c>
      <c r="L16" s="21">
        <v>1.06259423106623</v>
      </c>
      <c r="M16" s="21">
        <v>2.45223185302339E-5</v>
      </c>
      <c r="N16" s="22">
        <v>10.3482622665934</v>
      </c>
      <c r="O16" s="22">
        <v>1.52046070502565E-3</v>
      </c>
      <c r="P16" s="31">
        <f>(J16/((J15+J17)/2)-1)*1000</f>
        <v>7.1880371294019696E-2</v>
      </c>
      <c r="Q16" s="32">
        <f>(L16/((L15+L17)/2)-1)*1000</f>
        <v>3.9887966929219587E-2</v>
      </c>
      <c r="R16" s="33">
        <f>(N16/((N15+N17)/2)-1)*1000</f>
        <v>-0.26118250321494063</v>
      </c>
      <c r="S16" s="34">
        <f>((P16/1000+1)*($U$1/1000+1)-1)*1000</f>
        <v>-0.27814478683585442</v>
      </c>
      <c r="T16" s="27"/>
      <c r="U16" s="27"/>
    </row>
    <row r="17" spans="1:21" x14ac:dyDescent="0.3">
      <c r="A17" s="104"/>
      <c r="B17" s="7" t="s">
        <v>20</v>
      </c>
      <c r="C17" s="8" t="s">
        <v>155</v>
      </c>
      <c r="D17" s="9">
        <v>8.6832522778814802E-4</v>
      </c>
      <c r="E17" s="10">
        <v>2.6597763815908002</v>
      </c>
      <c r="F17" s="10">
        <v>2.5032096336723901</v>
      </c>
      <c r="G17" s="11">
        <v>25.910984010875701</v>
      </c>
      <c r="H17" s="10">
        <v>1.98209774947114</v>
      </c>
      <c r="I17" s="10">
        <v>1.9817106384472301</v>
      </c>
      <c r="J17" s="20">
        <v>0.79182474212781995</v>
      </c>
      <c r="K17" s="21">
        <v>1.8188519195006201E-5</v>
      </c>
      <c r="L17" s="21">
        <v>1.0625477632946501</v>
      </c>
      <c r="M17" s="21">
        <v>2.2349628137846101E-5</v>
      </c>
      <c r="N17" s="22">
        <v>10.3511196535939</v>
      </c>
      <c r="O17" s="22">
        <v>1.4682966828928501E-4</v>
      </c>
      <c r="P17" s="35"/>
      <c r="Q17" s="32"/>
      <c r="R17" s="33"/>
      <c r="S17" s="30"/>
      <c r="T17" s="27"/>
      <c r="U17" s="27"/>
    </row>
    <row r="18" spans="1:21" x14ac:dyDescent="0.3">
      <c r="A18" s="104"/>
      <c r="B18" s="12" t="s">
        <v>20</v>
      </c>
      <c r="C18" s="13" t="s">
        <v>156</v>
      </c>
      <c r="D18" s="9">
        <v>1.20379290279496E-4</v>
      </c>
      <c r="E18" s="10">
        <v>3.2706000747839501</v>
      </c>
      <c r="F18" s="10">
        <v>3.0783086091424798</v>
      </c>
      <c r="G18" s="11">
        <v>31.853539657014601</v>
      </c>
      <c r="H18" s="10">
        <v>2.4376521106184801</v>
      </c>
      <c r="I18" s="10">
        <v>2.43700013664224</v>
      </c>
      <c r="J18" s="20">
        <v>0.79188525141536104</v>
      </c>
      <c r="K18" s="21">
        <v>2.2054691993612401E-5</v>
      </c>
      <c r="L18" s="21">
        <v>1.0624614144116</v>
      </c>
      <c r="M18" s="21">
        <v>2.7094950853027502E-5</v>
      </c>
      <c r="N18" s="22">
        <v>10.3480976240158</v>
      </c>
      <c r="O18" s="22">
        <v>1.1378388158425901E-3</v>
      </c>
      <c r="P18" s="31">
        <f>(J18/((J17+J19)/2)-1)*1000</f>
        <v>4.2354569622427007E-2</v>
      </c>
      <c r="Q18" s="32">
        <f>(L18/((L17+L19)/2)-1)*1000</f>
        <v>-6.2178312361549359E-2</v>
      </c>
      <c r="R18" s="33">
        <f>(N18/((N17+N19)/2)-1)*1000</f>
        <v>-0.29738273683965755</v>
      </c>
      <c r="S18" s="34">
        <f>((P18/1000+1)*($U$1/1000+1)-1)*1000</f>
        <v>-0.30766025447692691</v>
      </c>
      <c r="T18" s="27"/>
      <c r="U18" s="27"/>
    </row>
    <row r="19" spans="1:21" x14ac:dyDescent="0.3">
      <c r="A19" s="104"/>
      <c r="B19" s="7" t="s">
        <v>20</v>
      </c>
      <c r="C19" s="8" t="s">
        <v>157</v>
      </c>
      <c r="D19" s="9">
        <v>1.66028756918728E-4</v>
      </c>
      <c r="E19" s="10">
        <v>2.6086668608377299</v>
      </c>
      <c r="F19" s="10">
        <v>2.4551975536639401</v>
      </c>
      <c r="G19" s="11">
        <v>25.414322391961299</v>
      </c>
      <c r="H19" s="10">
        <v>1.94421799447088</v>
      </c>
      <c r="I19" s="10">
        <v>1.9438077829549301</v>
      </c>
      <c r="J19" s="20">
        <v>0.79187868362589497</v>
      </c>
      <c r="K19" s="21">
        <v>1.9203350041503699E-5</v>
      </c>
      <c r="L19" s="21">
        <v>1.06250719785971</v>
      </c>
      <c r="M19" s="21">
        <v>2.6192230745780199E-5</v>
      </c>
      <c r="N19" s="22">
        <v>10.3512321164661</v>
      </c>
      <c r="O19" s="22">
        <v>1.87258615629536E-4</v>
      </c>
      <c r="P19" s="35"/>
      <c r="Q19" s="32"/>
      <c r="R19" s="33"/>
      <c r="S19" s="30"/>
      <c r="T19" s="27"/>
      <c r="U19" s="27"/>
    </row>
    <row r="20" spans="1:21" x14ac:dyDescent="0.3">
      <c r="A20" s="104"/>
      <c r="B20" s="12" t="s">
        <v>20</v>
      </c>
      <c r="C20" s="13" t="s">
        <v>158</v>
      </c>
      <c r="D20" s="9">
        <v>1.0009175558400599E-4</v>
      </c>
      <c r="E20" s="10">
        <v>3.21561069203594</v>
      </c>
      <c r="F20" s="10">
        <v>3.0264469943399499</v>
      </c>
      <c r="G20" s="11">
        <v>31.3222982957179</v>
      </c>
      <c r="H20" s="10">
        <v>2.3967670324417401</v>
      </c>
      <c r="I20" s="10">
        <v>2.3960830089154701</v>
      </c>
      <c r="J20" s="20">
        <v>0.79194332842065696</v>
      </c>
      <c r="K20" s="21">
        <v>1.9013521297424999E-5</v>
      </c>
      <c r="L20" s="21">
        <v>1.0625023318746001</v>
      </c>
      <c r="M20" s="21">
        <v>2.3708735598397401E-5</v>
      </c>
      <c r="N20" s="22">
        <v>10.3496016035238</v>
      </c>
      <c r="O20" s="22">
        <v>8.7534654931470304E-4</v>
      </c>
      <c r="P20" s="31">
        <f>(J20/((J19+J21)/2)-1)*1000</f>
        <v>7.0376708009245448E-2</v>
      </c>
      <c r="Q20" s="32">
        <f>(L20/((L19+L21)/2)-1)*1000</f>
        <v>8.393224749880801E-3</v>
      </c>
      <c r="R20" s="33">
        <f>(N20/((N19+N21)/2)-1)*1000</f>
        <v>-0.15908365780792355</v>
      </c>
      <c r="S20" s="34">
        <f>((P20/1000+1)*($U$1/1000+1)-1)*1000</f>
        <v>-0.27964792383849968</v>
      </c>
      <c r="T20" s="27"/>
      <c r="U20" s="27"/>
    </row>
    <row r="21" spans="1:21" x14ac:dyDescent="0.3">
      <c r="A21" s="104"/>
      <c r="B21" s="7" t="s">
        <v>20</v>
      </c>
      <c r="C21" s="8" t="s">
        <v>159</v>
      </c>
      <c r="D21" s="9">
        <v>1.58626836405043E-4</v>
      </c>
      <c r="E21" s="10">
        <v>2.54007569140254</v>
      </c>
      <c r="F21" s="10">
        <v>2.39070494584564</v>
      </c>
      <c r="G21" s="11">
        <v>24.7468180571727</v>
      </c>
      <c r="H21" s="10">
        <v>1.8931888119120599</v>
      </c>
      <c r="I21" s="10">
        <v>1.8927608654718699</v>
      </c>
      <c r="J21" s="20">
        <v>0.79189651233090097</v>
      </c>
      <c r="K21" s="21">
        <v>2.3434224641153901E-5</v>
      </c>
      <c r="L21" s="21">
        <v>1.06247963039745</v>
      </c>
      <c r="M21" s="21">
        <v>2.5900803376147399E-5</v>
      </c>
      <c r="N21" s="22">
        <v>10.3512645194721</v>
      </c>
      <c r="O21" s="22">
        <v>1.8891768242975399E-4</v>
      </c>
      <c r="P21" s="28"/>
      <c r="Q21" s="32"/>
      <c r="R21" s="33"/>
      <c r="S21" s="30"/>
      <c r="T21" s="27"/>
      <c r="U21" s="27"/>
    </row>
    <row r="22" spans="1:21" x14ac:dyDescent="0.3">
      <c r="A22" s="104"/>
      <c r="B22" s="12" t="s">
        <v>20</v>
      </c>
      <c r="C22" s="13" t="s">
        <v>160</v>
      </c>
      <c r="D22" s="9">
        <v>1.25633758701723E-4</v>
      </c>
      <c r="E22" s="10">
        <v>3.1531406699493698</v>
      </c>
      <c r="F22" s="10">
        <v>2.9676617072213101</v>
      </c>
      <c r="G22" s="11">
        <v>30.720710229635198</v>
      </c>
      <c r="H22" s="10">
        <v>2.3504511348857702</v>
      </c>
      <c r="I22" s="10">
        <v>2.3498345054501901</v>
      </c>
      <c r="J22" s="20">
        <v>0.79202712264248099</v>
      </c>
      <c r="K22" s="21">
        <v>2.3211581792783598E-5</v>
      </c>
      <c r="L22" s="21">
        <v>1.06249666926966</v>
      </c>
      <c r="M22" s="21">
        <v>2.551943463309E-5</v>
      </c>
      <c r="N22" s="22">
        <v>10.3518689629335</v>
      </c>
      <c r="O22" s="22">
        <v>2.2442311906529201E-4</v>
      </c>
      <c r="P22" s="31">
        <f>(J22/((J21+J23)/2)-1)*1000</f>
        <v>0.19775599049109971</v>
      </c>
      <c r="Q22" s="32">
        <f>(L22/((L21+L23)/2)-1)*1000</f>
        <v>2.5075391519413515E-2</v>
      </c>
      <c r="R22" s="33">
        <f>(N22/((N21+N23)/2)-1)*1000</f>
        <v>6.6304685688134413E-2</v>
      </c>
      <c r="S22" s="34">
        <f>((P22/1000+1)*($U$1/1000+1)-1)*1000</f>
        <v>-0.15231322410558246</v>
      </c>
      <c r="T22" s="27"/>
      <c r="U22" s="27"/>
    </row>
    <row r="23" spans="1:21" x14ac:dyDescent="0.3">
      <c r="A23" s="104"/>
      <c r="B23" s="7" t="s">
        <v>20</v>
      </c>
      <c r="C23" s="8" t="s">
        <v>161</v>
      </c>
      <c r="D23" s="9">
        <v>1.4263592776892701E-4</v>
      </c>
      <c r="E23" s="10">
        <v>2.49542587923604</v>
      </c>
      <c r="F23" s="10">
        <v>2.3487255031349301</v>
      </c>
      <c r="G23" s="11">
        <v>24.3119044610442</v>
      </c>
      <c r="H23" s="10">
        <v>1.8598237331226799</v>
      </c>
      <c r="I23" s="10">
        <v>1.8594750048962501</v>
      </c>
      <c r="J23" s="20">
        <v>0.79184453867383797</v>
      </c>
      <c r="K23" s="21">
        <v>2.27623092755998E-5</v>
      </c>
      <c r="L23" s="21">
        <v>1.06246042443804</v>
      </c>
      <c r="M23" s="21">
        <v>2.2966574022450602E-5</v>
      </c>
      <c r="N23" s="22">
        <v>10.3511007425732</v>
      </c>
      <c r="O23" s="22">
        <v>1.97721453488773E-4</v>
      </c>
      <c r="P23" s="35"/>
      <c r="Q23" s="32"/>
      <c r="R23" s="33"/>
      <c r="S23" s="30"/>
      <c r="T23" s="27"/>
      <c r="U23" s="27"/>
    </row>
    <row r="24" spans="1:21" x14ac:dyDescent="0.3">
      <c r="A24" s="104"/>
      <c r="B24" s="12" t="s">
        <v>20</v>
      </c>
      <c r="C24" s="13" t="s">
        <v>162</v>
      </c>
      <c r="D24" s="9">
        <v>9.3052261600406799E-5</v>
      </c>
      <c r="E24" s="10">
        <v>3.19236280554661</v>
      </c>
      <c r="F24" s="10">
        <v>3.0044387509230099</v>
      </c>
      <c r="G24" s="11">
        <v>31.098067933773901</v>
      </c>
      <c r="H24" s="10">
        <v>2.3791090757370799</v>
      </c>
      <c r="I24" s="10">
        <v>2.3784233198068399</v>
      </c>
      <c r="J24" s="20">
        <v>0.79186836788764503</v>
      </c>
      <c r="K24" s="21">
        <v>1.9047330954545899E-5</v>
      </c>
      <c r="L24" s="21">
        <v>1.0625441284455499</v>
      </c>
      <c r="M24" s="21">
        <v>2.5691182366228501E-5</v>
      </c>
      <c r="N24" s="22">
        <v>10.3507879472503</v>
      </c>
      <c r="O24" s="22">
        <v>2.88053770805445E-4</v>
      </c>
      <c r="P24" s="31">
        <f>(J24/((J23+J25)/2)-1)*1000</f>
        <v>-5.8891742087396892E-3</v>
      </c>
      <c r="Q24" s="32">
        <f>(L24/((L23+L25)/2)-1)*1000</f>
        <v>6.7550451004594336E-2</v>
      </c>
      <c r="R24" s="33">
        <f>(N24/((N23+N25)/2)-1)*1000</f>
        <v>-3.9224889670674834E-2</v>
      </c>
      <c r="S24" s="34">
        <f>((P24/1000+1)*($U$1/1000+1)-1)*1000</f>
        <v>-0.35588711299772147</v>
      </c>
      <c r="T24" s="27"/>
      <c r="U24" s="27"/>
    </row>
    <row r="25" spans="1:21" x14ac:dyDescent="0.3">
      <c r="A25" s="104"/>
      <c r="B25" s="7" t="s">
        <v>20</v>
      </c>
      <c r="C25" s="8" t="s">
        <v>163</v>
      </c>
      <c r="D25" s="9">
        <v>1.31833588338171E-4</v>
      </c>
      <c r="E25" s="10">
        <v>2.4479126346686302</v>
      </c>
      <c r="F25" s="10">
        <v>2.3039515125792498</v>
      </c>
      <c r="G25" s="11">
        <v>23.848858794944501</v>
      </c>
      <c r="H25" s="10">
        <v>1.82449924640899</v>
      </c>
      <c r="I25" s="10">
        <v>1.82409883921492</v>
      </c>
      <c r="J25" s="20">
        <v>0.79190152405791803</v>
      </c>
      <c r="K25" s="21">
        <v>2.02282993716217E-5</v>
      </c>
      <c r="L25" s="21">
        <v>1.0624842914791399</v>
      </c>
      <c r="M25" s="21">
        <v>2.6658581413259502E-5</v>
      </c>
      <c r="N25" s="22">
        <v>10.3512872008104</v>
      </c>
      <c r="O25" s="22">
        <v>1.70393777522972E-4</v>
      </c>
      <c r="P25" s="35"/>
      <c r="Q25" s="32"/>
      <c r="R25" s="33"/>
      <c r="S25" s="30"/>
      <c r="T25" s="27"/>
      <c r="U25" s="27"/>
    </row>
    <row r="26" spans="1:21" x14ac:dyDescent="0.3">
      <c r="A26" s="104"/>
      <c r="B26" s="12" t="s">
        <v>20</v>
      </c>
      <c r="C26" s="13" t="s">
        <v>164</v>
      </c>
      <c r="D26" s="9">
        <v>1.08147156470499E-4</v>
      </c>
      <c r="E26" s="10">
        <v>3.1422978474621099</v>
      </c>
      <c r="F26" s="10">
        <v>2.9574482116424101</v>
      </c>
      <c r="G26" s="11">
        <v>30.6076158158453</v>
      </c>
      <c r="H26" s="10">
        <v>2.3418324064678901</v>
      </c>
      <c r="I26" s="10">
        <v>2.3411218509072902</v>
      </c>
      <c r="J26" s="20">
        <v>0.79185073040709897</v>
      </c>
      <c r="K26" s="21">
        <v>2.3849593822623701E-5</v>
      </c>
      <c r="L26" s="21">
        <v>1.06250125532322</v>
      </c>
      <c r="M26" s="21">
        <v>2.6173146843289801E-5</v>
      </c>
      <c r="N26" s="22">
        <v>10.3494986502243</v>
      </c>
      <c r="O26" s="22">
        <v>6.7647860398402804E-4</v>
      </c>
      <c r="P26" s="31">
        <f>(J26/((J25+J27)/2)-1)*1000</f>
        <v>-6.4493286277778061E-2</v>
      </c>
      <c r="Q26" s="32">
        <f>(L26/((L25+L27)/2)-1)*1000</f>
        <v>-8.1513406443578518E-3</v>
      </c>
      <c r="R26" s="33">
        <f>(N26/((N25+N27)/2)-1)*1000</f>
        <v>-0.18813086928226586</v>
      </c>
      <c r="S26" s="34">
        <f>((P26/1000+1)*($U$1/1000+1)-1)*1000</f>
        <v>-0.41447071362754606</v>
      </c>
      <c r="T26" s="27"/>
      <c r="U26" s="27"/>
    </row>
    <row r="27" spans="1:21" x14ac:dyDescent="0.3">
      <c r="A27" s="104"/>
      <c r="B27" s="7" t="s">
        <v>20</v>
      </c>
      <c r="C27" s="8" t="s">
        <v>165</v>
      </c>
      <c r="D27" s="9">
        <v>1.5237959261210101E-4</v>
      </c>
      <c r="E27" s="10">
        <v>2.4041239458111598</v>
      </c>
      <c r="F27" s="10">
        <v>2.2626289312859398</v>
      </c>
      <c r="G27" s="11">
        <v>23.421868603718799</v>
      </c>
      <c r="H27" s="10">
        <v>1.7917812254496801</v>
      </c>
      <c r="I27" s="10">
        <v>1.79145781108631</v>
      </c>
      <c r="J27" s="20">
        <v>0.79190208145561802</v>
      </c>
      <c r="K27" s="21">
        <v>2.1901881263844E-5</v>
      </c>
      <c r="L27" s="21">
        <v>1.0625355409278301</v>
      </c>
      <c r="M27" s="21">
        <v>2.3575679452080699E-5</v>
      </c>
      <c r="N27" s="22">
        <v>10.3516049527357</v>
      </c>
      <c r="O27" s="22">
        <v>1.7015953882060301E-4</v>
      </c>
      <c r="P27" s="35"/>
      <c r="Q27" s="32"/>
      <c r="R27" s="33"/>
      <c r="S27" s="30"/>
      <c r="T27" s="27"/>
      <c r="U27" s="27"/>
    </row>
    <row r="28" spans="1:21" x14ac:dyDescent="0.3">
      <c r="A28" s="104"/>
      <c r="B28" s="12" t="s">
        <v>20</v>
      </c>
      <c r="C28" s="13" t="s">
        <v>166</v>
      </c>
      <c r="D28" s="9">
        <v>8.1375969514871E-5</v>
      </c>
      <c r="E28" s="10">
        <v>3.04886813365118</v>
      </c>
      <c r="F28" s="10">
        <v>2.86954502614492</v>
      </c>
      <c r="G28" s="11">
        <v>29.702124837431199</v>
      </c>
      <c r="H28" s="10">
        <v>2.27258318859784</v>
      </c>
      <c r="I28" s="10">
        <v>2.27195833158257</v>
      </c>
      <c r="J28" s="20">
        <v>0.79197137677117102</v>
      </c>
      <c r="K28" s="21">
        <v>2.0442757962035301E-5</v>
      </c>
      <c r="L28" s="21">
        <v>1.0624909992725999</v>
      </c>
      <c r="M28" s="21">
        <v>2.2767153347138699E-5</v>
      </c>
      <c r="N28" s="22">
        <v>10.3508798622025</v>
      </c>
      <c r="O28" s="22">
        <v>5.8302284418721795E-4</v>
      </c>
      <c r="P28" s="31">
        <f>(J28/((J27+J29)/2)-1)*1000</f>
        <v>0.11391311248276637</v>
      </c>
      <c r="Q28" s="32">
        <f>(L28/((L27+L29)/2)-1)*1000</f>
        <v>-4.4859665085272837E-2</v>
      </c>
      <c r="R28" s="33">
        <f>(N28/((N27+N29)/2)-1)*1000</f>
        <v>-6.9887483354569291E-2</v>
      </c>
      <c r="S28" s="34">
        <f>((P28/1000+1)*($U$1/1000+1)-1)*1000</f>
        <v>-0.2361267571066028</v>
      </c>
      <c r="T28" s="27"/>
      <c r="U28" s="27"/>
    </row>
    <row r="29" spans="1:21" x14ac:dyDescent="0.3">
      <c r="A29" s="104"/>
      <c r="B29" s="7" t="s">
        <v>20</v>
      </c>
      <c r="C29" s="8" t="s">
        <v>167</v>
      </c>
      <c r="D29" s="9">
        <v>1.4521347865331601E-4</v>
      </c>
      <c r="E29" s="10">
        <v>2.4055148578482699</v>
      </c>
      <c r="F29" s="10">
        <v>2.2639258935995499</v>
      </c>
      <c r="G29" s="11">
        <v>23.435254917693499</v>
      </c>
      <c r="H29" s="10">
        <v>1.79271358586505</v>
      </c>
      <c r="I29" s="10">
        <v>1.7924753255178301</v>
      </c>
      <c r="J29" s="20">
        <v>0.79186026078888605</v>
      </c>
      <c r="K29" s="21">
        <v>1.9864070050558902E-5</v>
      </c>
      <c r="L29" s="21">
        <v>1.0625417878746199</v>
      </c>
      <c r="M29" s="21">
        <v>2.9633366602093299E-5</v>
      </c>
      <c r="N29" s="22">
        <v>10.351601666677301</v>
      </c>
      <c r="O29" s="22">
        <v>1.74495755341733E-4</v>
      </c>
      <c r="P29" s="28"/>
      <c r="Q29" s="32"/>
      <c r="R29" s="33"/>
      <c r="S29" s="30"/>
      <c r="T29" s="27"/>
      <c r="U29" s="27"/>
    </row>
    <row r="30" spans="1:21" x14ac:dyDescent="0.3">
      <c r="A30" s="104"/>
      <c r="B30" s="12" t="s">
        <v>20</v>
      </c>
      <c r="C30" s="13" t="s">
        <v>168</v>
      </c>
      <c r="D30" s="9">
        <v>9.7256086531135005E-5</v>
      </c>
      <c r="E30" s="10">
        <v>2.9316900804051702</v>
      </c>
      <c r="F30" s="10">
        <v>2.75943047197865</v>
      </c>
      <c r="G30" s="11">
        <v>28.559955960653799</v>
      </c>
      <c r="H30" s="10">
        <v>2.18547095929299</v>
      </c>
      <c r="I30" s="10">
        <v>2.1849792435626498</v>
      </c>
      <c r="J30" s="20">
        <v>0.79200589710748803</v>
      </c>
      <c r="K30" s="21">
        <v>2.64160763400539E-5</v>
      </c>
      <c r="L30" s="21">
        <v>1.0624239149835999</v>
      </c>
      <c r="M30" s="21">
        <v>2.7717093906604399E-5</v>
      </c>
      <c r="N30" s="22">
        <v>10.3502490797487</v>
      </c>
      <c r="O30" s="22">
        <v>1.1174234841910399E-3</v>
      </c>
      <c r="P30" s="31">
        <f>(J30/((J29+J31)/2)-1)*1000</f>
        <v>0.11004854788998486</v>
      </c>
      <c r="Q30" s="32">
        <f>(L30/((L29+L31)/2)-1)*1000</f>
        <v>-9.0085503875125816E-2</v>
      </c>
      <c r="R30" s="33">
        <f>(N30/((N29+N31)/2)-1)*1000</f>
        <v>-0.15970671816700754</v>
      </c>
      <c r="S30" s="34">
        <f>((P30/1000+1)*($U$1/1000+1)-1)*1000</f>
        <v>-0.2399899691016838</v>
      </c>
      <c r="T30" s="27"/>
      <c r="U30" s="27"/>
    </row>
    <row r="31" spans="1:21" x14ac:dyDescent="0.3">
      <c r="A31" s="104"/>
      <c r="B31" s="7" t="s">
        <v>20</v>
      </c>
      <c r="C31" s="8" t="s">
        <v>169</v>
      </c>
      <c r="D31" s="9">
        <v>1.3537344445813801E-4</v>
      </c>
      <c r="E31" s="10">
        <v>2.3191874868470501</v>
      </c>
      <c r="F31" s="10">
        <v>2.1827736553446799</v>
      </c>
      <c r="G31" s="11">
        <v>22.596541330400701</v>
      </c>
      <c r="H31" s="10">
        <v>1.72870915246831</v>
      </c>
      <c r="I31" s="10">
        <v>1.72834725400333</v>
      </c>
      <c r="J31" s="20">
        <v>0.79197723440964996</v>
      </c>
      <c r="K31" s="21">
        <v>2.22915679403276E-5</v>
      </c>
      <c r="L31" s="21">
        <v>1.06249747732554</v>
      </c>
      <c r="M31" s="21">
        <v>2.4673150311632999E-5</v>
      </c>
      <c r="N31" s="22">
        <v>10.3522030295217</v>
      </c>
      <c r="O31" s="22">
        <v>2.0706373625863599E-4</v>
      </c>
      <c r="P31" s="35"/>
      <c r="Q31" s="32"/>
      <c r="R31" s="33"/>
      <c r="S31" s="30"/>
      <c r="T31" s="27"/>
      <c r="U31" s="27"/>
    </row>
    <row r="32" spans="1:21" x14ac:dyDescent="0.3">
      <c r="A32" s="104"/>
      <c r="B32" s="12" t="s">
        <v>20</v>
      </c>
      <c r="C32" s="13" t="s">
        <v>170</v>
      </c>
      <c r="D32" s="9">
        <v>9.4430748797474007E-5</v>
      </c>
      <c r="E32" s="10">
        <v>2.9609090954963202</v>
      </c>
      <c r="F32" s="10">
        <v>2.7867819956508701</v>
      </c>
      <c r="G32" s="11">
        <v>28.847003090341701</v>
      </c>
      <c r="H32" s="10">
        <v>2.2069729640526399</v>
      </c>
      <c r="I32" s="10">
        <v>2.2064537282964598</v>
      </c>
      <c r="J32" s="20">
        <v>0.79194483273739602</v>
      </c>
      <c r="K32" s="21">
        <v>2.3068577090187801E-5</v>
      </c>
      <c r="L32" s="21">
        <v>1.0624815718054099</v>
      </c>
      <c r="M32" s="21">
        <v>2.5533837210448901E-5</v>
      </c>
      <c r="N32" s="22">
        <v>10.351425687959299</v>
      </c>
      <c r="O32" s="22">
        <v>2.7401322801206602E-4</v>
      </c>
      <c r="P32" s="31">
        <f>(J32/((J31+J33)/2)-1)*1000</f>
        <v>-2.2733532446639337E-2</v>
      </c>
      <c r="Q32" s="32">
        <f>(L32/((L31+L33)/2)-1)*1000</f>
        <v>1.1150172475771214E-2</v>
      </c>
      <c r="R32" s="33">
        <f>(N32/((N31+N33)/2)-1)*1000</f>
        <v>-4.8845344598369422E-2</v>
      </c>
      <c r="S32" s="34">
        <f>((P32/1000+1)*($U$1/1000+1)-1)*1000</f>
        <v>-0.37272557571021991</v>
      </c>
      <c r="T32" s="27"/>
      <c r="U32" s="27"/>
    </row>
    <row r="33" spans="1:21" x14ac:dyDescent="0.3">
      <c r="A33" s="104"/>
      <c r="B33" s="7" t="s">
        <v>20</v>
      </c>
      <c r="C33" s="8" t="s">
        <v>171</v>
      </c>
      <c r="D33" s="9">
        <v>3.3025885051023602E-4</v>
      </c>
      <c r="E33" s="10">
        <v>2.3312271631863002</v>
      </c>
      <c r="F33" s="10">
        <v>2.19421411749755</v>
      </c>
      <c r="G33" s="11">
        <v>22.713736003539399</v>
      </c>
      <c r="H33" s="10">
        <v>1.73770319007685</v>
      </c>
      <c r="I33" s="10">
        <v>1.73735228626464</v>
      </c>
      <c r="J33" s="20">
        <v>0.79194843929083802</v>
      </c>
      <c r="K33" s="21">
        <v>1.8821530139603601E-5</v>
      </c>
      <c r="L33" s="21">
        <v>1.0624419728439101</v>
      </c>
      <c r="M33" s="21">
        <v>2.57725826844865E-5</v>
      </c>
      <c r="N33" s="22">
        <v>10.3516596337032</v>
      </c>
      <c r="O33" s="22">
        <v>1.9020315867860799E-4</v>
      </c>
      <c r="P33" s="35"/>
      <c r="Q33" s="32"/>
      <c r="R33" s="33"/>
      <c r="S33" s="30"/>
      <c r="T33" s="27"/>
      <c r="U33" s="27"/>
    </row>
    <row r="34" spans="1:21" x14ac:dyDescent="0.3">
      <c r="A34" s="104"/>
      <c r="B34" s="12" t="s">
        <v>20</v>
      </c>
      <c r="C34" s="13" t="s">
        <v>172</v>
      </c>
      <c r="D34" s="9">
        <v>1.07810169456973E-4</v>
      </c>
      <c r="E34" s="10">
        <v>2.9423969376297201</v>
      </c>
      <c r="F34" s="10">
        <v>2.7693719715825802</v>
      </c>
      <c r="G34" s="11">
        <v>28.665386525826001</v>
      </c>
      <c r="H34" s="10">
        <v>2.1930910872117999</v>
      </c>
      <c r="I34" s="10">
        <v>2.1924666820519199</v>
      </c>
      <c r="J34" s="20">
        <v>0.79191426417895505</v>
      </c>
      <c r="K34" s="21">
        <v>2.13044595810855E-5</v>
      </c>
      <c r="L34" s="21">
        <v>1.0624773184768801</v>
      </c>
      <c r="M34" s="21">
        <v>2.6913579784328699E-5</v>
      </c>
      <c r="N34" s="22">
        <v>10.3509152153109</v>
      </c>
      <c r="O34" s="22">
        <v>2.3741609843735799E-4</v>
      </c>
      <c r="P34" s="31">
        <f>(J34/((J33+J35)/2)-1)*1000</f>
        <v>-2.901590974258017E-2</v>
      </c>
      <c r="Q34" s="32">
        <f>(L34/((L33+L35)/2)-1)*1000</f>
        <v>-2.1817018006298206E-2</v>
      </c>
      <c r="R34" s="33">
        <f>(N34/((N33+N35)/2)-1)*1000</f>
        <v>-7.8007672044799747E-2</v>
      </c>
      <c r="S34" s="34">
        <f>((P34/1000+1)*($U$1/1000+1)-1)*1000</f>
        <v>-0.37900575417415538</v>
      </c>
      <c r="T34" s="27"/>
      <c r="U34" s="27"/>
    </row>
    <row r="35" spans="1:21" x14ac:dyDescent="0.3">
      <c r="A35" s="104"/>
      <c r="B35" s="7" t="s">
        <v>20</v>
      </c>
      <c r="C35" s="8" t="s">
        <v>173</v>
      </c>
      <c r="D35" s="9">
        <v>2.8642970760275698E-4</v>
      </c>
      <c r="E35" s="10">
        <v>2.2980418046340398</v>
      </c>
      <c r="F35" s="10">
        <v>2.1627482989617501</v>
      </c>
      <c r="G35" s="11">
        <v>22.388334827299101</v>
      </c>
      <c r="H35" s="10">
        <v>1.7127374317037301</v>
      </c>
      <c r="I35" s="10">
        <v>1.7123966065951901</v>
      </c>
      <c r="J35" s="20">
        <v>0.79192604662619903</v>
      </c>
      <c r="K35" s="21">
        <v>1.8776126826503399E-5</v>
      </c>
      <c r="L35" s="21">
        <v>1.06255902529489</v>
      </c>
      <c r="M35" s="21">
        <v>2.6854547127520699E-5</v>
      </c>
      <c r="N35" s="22">
        <v>10.3517858245021</v>
      </c>
      <c r="O35" s="22">
        <v>1.9677698509789401E-4</v>
      </c>
      <c r="P35" s="35"/>
      <c r="Q35" s="32"/>
      <c r="R35" s="33"/>
      <c r="S35" s="30"/>
      <c r="T35" s="27"/>
      <c r="U35" s="27"/>
    </row>
    <row r="36" spans="1:21" x14ac:dyDescent="0.3">
      <c r="A36" s="104"/>
      <c r="B36" s="12" t="s">
        <v>20</v>
      </c>
      <c r="C36" s="13" t="s">
        <v>174</v>
      </c>
      <c r="D36" s="9">
        <v>7.38981805730509E-5</v>
      </c>
      <c r="E36" s="10">
        <v>2.85122651595317</v>
      </c>
      <c r="F36" s="10">
        <v>2.6835897895437602</v>
      </c>
      <c r="G36" s="11">
        <v>27.7779347078128</v>
      </c>
      <c r="H36" s="10">
        <v>2.1252052716784098</v>
      </c>
      <c r="I36" s="10">
        <v>2.12468680210532</v>
      </c>
      <c r="J36" s="20">
        <v>0.79193532173211401</v>
      </c>
      <c r="K36" s="21">
        <v>2.1769256036217301E-5</v>
      </c>
      <c r="L36" s="21">
        <v>1.06246375881074</v>
      </c>
      <c r="M36" s="21">
        <v>2.5594486228624799E-5</v>
      </c>
      <c r="N36" s="22">
        <v>10.3511132671686</v>
      </c>
      <c r="O36" s="22">
        <v>2.2496908388968301E-4</v>
      </c>
      <c r="P36" s="31">
        <f>(J36/((J35+J37)/2)-1)*1000</f>
        <v>-1.9272919776769371E-3</v>
      </c>
      <c r="Q36" s="32">
        <f>(L36/((L35+L37)/2)-1)*1000</f>
        <v>-5.4098937467550456E-2</v>
      </c>
      <c r="R36" s="33">
        <f>(N36/((N35+N37)/2)-1)*1000</f>
        <v>-6.7746365489673721E-2</v>
      </c>
      <c r="S36" s="34">
        <f>((P36/1000+1)*($U$1/1000+1)-1)*1000</f>
        <v>-0.35192661742544651</v>
      </c>
      <c r="T36" s="27"/>
      <c r="U36" s="27"/>
    </row>
    <row r="37" spans="1:21" x14ac:dyDescent="0.3">
      <c r="A37" s="104"/>
      <c r="B37" s="7" t="s">
        <v>20</v>
      </c>
      <c r="C37" s="8" t="s">
        <v>175</v>
      </c>
      <c r="D37" s="9">
        <v>1.51135273314055E-4</v>
      </c>
      <c r="E37" s="10">
        <v>2.2689740102988898</v>
      </c>
      <c r="F37" s="10">
        <v>2.1355358576328198</v>
      </c>
      <c r="G37" s="11">
        <v>22.106699647780498</v>
      </c>
      <c r="H37" s="10">
        <v>1.6912305252247399</v>
      </c>
      <c r="I37" s="10">
        <v>1.69094729845916</v>
      </c>
      <c r="J37" s="20">
        <v>0.79194764942509699</v>
      </c>
      <c r="K37" s="21">
        <v>1.7913062012497899E-5</v>
      </c>
      <c r="L37" s="21">
        <v>1.06248345486684</v>
      </c>
      <c r="M37" s="21">
        <v>2.7058491847768701E-5</v>
      </c>
      <c r="N37" s="22">
        <v>10.351843305461101</v>
      </c>
      <c r="O37" s="22">
        <v>2.0300527822771799E-4</v>
      </c>
      <c r="P37" s="28"/>
      <c r="Q37" s="32"/>
      <c r="R37" s="33"/>
      <c r="S37" s="30"/>
      <c r="T37" s="27"/>
      <c r="U37" s="27"/>
    </row>
    <row r="38" spans="1:21" x14ac:dyDescent="0.3">
      <c r="A38" s="104"/>
      <c r="B38" s="12" t="s">
        <v>20</v>
      </c>
      <c r="C38" s="13" t="s">
        <v>176</v>
      </c>
      <c r="D38" s="9">
        <v>6.7702708664119598E-5</v>
      </c>
      <c r="E38" s="10">
        <v>2.7323016454118099</v>
      </c>
      <c r="F38" s="10">
        <v>2.5716757651026199</v>
      </c>
      <c r="G38" s="11">
        <v>26.6220634156962</v>
      </c>
      <c r="H38" s="10">
        <v>2.0367365839053999</v>
      </c>
      <c r="I38" s="10">
        <v>2.0364064990386899</v>
      </c>
      <c r="J38" s="20">
        <v>0.79199457500328396</v>
      </c>
      <c r="K38" s="21">
        <v>2.2857589385407902E-5</v>
      </c>
      <c r="L38" s="21">
        <v>1.06245739565371</v>
      </c>
      <c r="M38" s="21">
        <v>2.3542488725110799E-5</v>
      </c>
      <c r="N38" s="22">
        <v>10.352101323955599</v>
      </c>
      <c r="O38" s="22">
        <v>2.5779915304015598E-4</v>
      </c>
      <c r="P38" s="31">
        <f>(J38/((J37+J39)/2)-1)*1000</f>
        <v>3.1801788748619941E-2</v>
      </c>
      <c r="Q38" s="32">
        <f>(L38/((L37+L39)/2)-1)*1000</f>
        <v>-2.4438866357612277E-2</v>
      </c>
      <c r="R38" s="33">
        <f>(N38/((N37+N39)/2)-1)*1000</f>
        <v>1.7007618939191005E-2</v>
      </c>
      <c r="S38" s="34">
        <f>((P38/1000+1)*($U$1/1000+1)-1)*1000</f>
        <v>-0.318209341877429</v>
      </c>
      <c r="T38" s="27"/>
      <c r="U38" s="27"/>
    </row>
    <row r="39" spans="1:21" x14ac:dyDescent="0.3">
      <c r="A39" s="104"/>
      <c r="B39" s="7" t="s">
        <v>20</v>
      </c>
      <c r="C39" s="8" t="s">
        <v>177</v>
      </c>
      <c r="D39" s="9">
        <v>1.44288646229558E-4</v>
      </c>
      <c r="E39" s="10">
        <v>2.18477364956702</v>
      </c>
      <c r="F39" s="10">
        <v>2.0562904723470101</v>
      </c>
      <c r="G39" s="11">
        <v>21.2867404375232</v>
      </c>
      <c r="H39" s="10">
        <v>1.62856159875832</v>
      </c>
      <c r="I39" s="10">
        <v>1.6281986921157501</v>
      </c>
      <c r="J39" s="20">
        <v>0.79199112849506503</v>
      </c>
      <c r="K39" s="21">
        <v>2.0985888789502299E-5</v>
      </c>
      <c r="L39" s="21">
        <v>1.06248326821834</v>
      </c>
      <c r="M39" s="21">
        <v>2.7515839809486201E-5</v>
      </c>
      <c r="N39" s="22">
        <v>10.352007219249799</v>
      </c>
      <c r="O39" s="22">
        <v>1.9621128131225499E-4</v>
      </c>
      <c r="P39" s="35"/>
      <c r="Q39" s="32"/>
      <c r="R39" s="33"/>
      <c r="S39" s="30"/>
      <c r="T39" s="27"/>
      <c r="U39" s="27"/>
    </row>
    <row r="40" spans="1:21" x14ac:dyDescent="0.3">
      <c r="A40" s="104"/>
      <c r="B40" s="12" t="s">
        <v>20</v>
      </c>
      <c r="C40" s="13" t="s">
        <v>178</v>
      </c>
      <c r="D40" s="9">
        <v>8.4801528660521802E-5</v>
      </c>
      <c r="E40" s="10">
        <v>2.8148869028661898</v>
      </c>
      <c r="F40" s="10">
        <v>2.6493476590232299</v>
      </c>
      <c r="G40" s="11">
        <v>27.4203278882581</v>
      </c>
      <c r="H40" s="10">
        <v>2.0982904620650098</v>
      </c>
      <c r="I40" s="10">
        <v>2.0978106233232601</v>
      </c>
      <c r="J40" s="20">
        <v>0.792004339116682</v>
      </c>
      <c r="K40" s="21">
        <v>2.3250393737790801E-5</v>
      </c>
      <c r="L40" s="21">
        <v>1.0624835720418999</v>
      </c>
      <c r="M40" s="21">
        <v>2.4204629229468399E-5</v>
      </c>
      <c r="N40" s="22">
        <v>10.349944401027001</v>
      </c>
      <c r="O40" s="22">
        <v>1.13594155025162E-3</v>
      </c>
      <c r="P40" s="31">
        <f>(J40/((J39+J41)/2)-1)*1000</f>
        <v>6.6208167620818159E-2</v>
      </c>
      <c r="Q40" s="32">
        <f>(L40/((L39+L41)/2)-1)*1000</f>
        <v>4.0990905841198355E-2</v>
      </c>
      <c r="R40" s="33">
        <f>(N40/((N39+N41)/2)-1)*1000</f>
        <v>-0.17486293786117546</v>
      </c>
      <c r="S40" s="34">
        <f>((P40/1000+1)*($U$1/1000+1)-1)*1000</f>
        <v>-0.28381500523777525</v>
      </c>
      <c r="T40" s="27"/>
      <c r="U40" s="27"/>
    </row>
    <row r="41" spans="1:21" x14ac:dyDescent="0.3">
      <c r="A41" s="104"/>
      <c r="B41" s="7" t="s">
        <v>20</v>
      </c>
      <c r="C41" s="8" t="s">
        <v>179</v>
      </c>
      <c r="D41" s="9">
        <v>1.6926117304373099E-4</v>
      </c>
      <c r="E41" s="10">
        <v>2.2182732343023002</v>
      </c>
      <c r="F41" s="10">
        <v>2.0879868849651602</v>
      </c>
      <c r="G41" s="11">
        <v>21.6137899107894</v>
      </c>
      <c r="H41" s="10">
        <v>1.65349846061812</v>
      </c>
      <c r="I41" s="10">
        <v>1.65325312104014</v>
      </c>
      <c r="J41" s="20">
        <v>0.79191268236929402</v>
      </c>
      <c r="K41" s="21">
        <v>2.1768840958341001E-5</v>
      </c>
      <c r="L41" s="21">
        <v>1.0623967751076799</v>
      </c>
      <c r="M41" s="21">
        <v>3.0798396537123598E-5</v>
      </c>
      <c r="N41" s="22">
        <v>10.351501859225699</v>
      </c>
      <c r="O41" s="22">
        <v>2.0721484797261801E-4</v>
      </c>
      <c r="P41" s="35"/>
      <c r="Q41" s="32"/>
      <c r="R41" s="33"/>
      <c r="S41" s="30"/>
      <c r="T41" s="27"/>
      <c r="U41" s="27"/>
    </row>
    <row r="42" spans="1:21" x14ac:dyDescent="0.3">
      <c r="A42" s="104"/>
      <c r="B42" s="12" t="s">
        <v>20</v>
      </c>
      <c r="C42" s="13" t="s">
        <v>180</v>
      </c>
      <c r="D42" s="9">
        <v>9.6674767097417897E-5</v>
      </c>
      <c r="E42" s="10">
        <v>2.7851283139348801</v>
      </c>
      <c r="F42" s="10">
        <v>2.6213373756965699</v>
      </c>
      <c r="G42" s="11">
        <v>27.134449856047102</v>
      </c>
      <c r="H42" s="10">
        <v>2.0761495292926799</v>
      </c>
      <c r="I42" s="10">
        <v>2.0757206951110101</v>
      </c>
      <c r="J42" s="20">
        <v>0.79202100442584999</v>
      </c>
      <c r="K42" s="21">
        <v>2.1253665462708099E-5</v>
      </c>
      <c r="L42" s="21">
        <v>1.0624842754980801</v>
      </c>
      <c r="M42" s="21">
        <v>2.57781114642733E-5</v>
      </c>
      <c r="N42" s="22">
        <v>10.351529084306099</v>
      </c>
      <c r="O42" s="22">
        <v>8.2003997729978098E-4</v>
      </c>
      <c r="P42" s="31">
        <f>(J42/((J41+J43)/2)-1)*1000</f>
        <v>0.11684547374390952</v>
      </c>
      <c r="Q42" s="32">
        <f>(L42/((L41+L43)/2)-1)*1000</f>
        <v>7.2661520186700912E-2</v>
      </c>
      <c r="R42" s="33">
        <f>(N42/((N41+N43)/2)-1)*1000</f>
        <v>-1.8882778505924236E-2</v>
      </c>
      <c r="S42" s="34">
        <f>((P42/1000+1)*($U$1/1000+1)-1)*1000</f>
        <v>-0.23319542217181688</v>
      </c>
      <c r="T42" s="27"/>
      <c r="U42" s="27"/>
    </row>
    <row r="43" spans="1:21" x14ac:dyDescent="0.3">
      <c r="A43" s="104"/>
      <c r="B43" s="7" t="s">
        <v>20</v>
      </c>
      <c r="C43" s="8" t="s">
        <v>181</v>
      </c>
      <c r="D43" s="9">
        <v>2.1711449212350199E-4</v>
      </c>
      <c r="E43" s="10">
        <v>2.1605594909360999</v>
      </c>
      <c r="F43" s="10">
        <v>2.0336291689024999</v>
      </c>
      <c r="G43" s="11">
        <v>21.051958500484201</v>
      </c>
      <c r="H43" s="10">
        <v>1.61051311379554</v>
      </c>
      <c r="I43" s="10">
        <v>1.61032782465624</v>
      </c>
      <c r="J43" s="20">
        <v>0.79194425996763596</v>
      </c>
      <c r="K43" s="21">
        <v>2.1151669274353499E-5</v>
      </c>
      <c r="L43" s="21">
        <v>1.06241738366159</v>
      </c>
      <c r="M43" s="21">
        <v>2.9864315297522399E-5</v>
      </c>
      <c r="N43" s="22">
        <v>10.351947248030299</v>
      </c>
      <c r="O43" s="22">
        <v>2.2211274835358101E-4</v>
      </c>
      <c r="P43" s="35"/>
      <c r="Q43" s="32"/>
      <c r="R43" s="33"/>
      <c r="S43" s="34"/>
      <c r="T43" s="27"/>
      <c r="U43" s="27"/>
    </row>
    <row r="44" spans="1:21" x14ac:dyDescent="0.3">
      <c r="A44" s="104"/>
      <c r="B44" s="12" t="s">
        <v>20</v>
      </c>
      <c r="C44" s="13" t="s">
        <v>182</v>
      </c>
      <c r="D44" s="9">
        <v>7.2115478555456598E-5</v>
      </c>
      <c r="E44" s="10">
        <v>2.6703792565620099</v>
      </c>
      <c r="F44" s="10">
        <v>2.5133593414244499</v>
      </c>
      <c r="G44" s="11">
        <v>26.017436884172302</v>
      </c>
      <c r="H44" s="10">
        <v>1.9906171153413701</v>
      </c>
      <c r="I44" s="10">
        <v>1.99019509028041</v>
      </c>
      <c r="J44" s="20">
        <v>0.79201794058873998</v>
      </c>
      <c r="K44" s="21">
        <v>2.0506851340590099E-5</v>
      </c>
      <c r="L44" s="21">
        <v>1.0624695308061201</v>
      </c>
      <c r="M44" s="21">
        <v>2.9700001471316101E-5</v>
      </c>
      <c r="N44" s="22">
        <v>10.351711298537399</v>
      </c>
      <c r="O44" s="22">
        <v>2.8286060208794099E-4</v>
      </c>
      <c r="P44" s="31">
        <f>(J44/((J43+J45)/2)-1)*1000</f>
        <v>6.9655436209625776E-2</v>
      </c>
      <c r="Q44" s="32">
        <f>(L44/((L43+L45)/2)-1)*1000</f>
        <v>4.1584835592578528E-2</v>
      </c>
      <c r="R44" s="33">
        <f>(N44/((N43+N45)/2)-1)*1000</f>
        <v>-2.9396391089786533E-2</v>
      </c>
      <c r="S44" s="34">
        <f>((P44/1000+1)*($U$1/1000+1)-1)*1000</f>
        <v>-0.2803689431930545</v>
      </c>
    </row>
    <row r="45" spans="1:21" x14ac:dyDescent="0.3">
      <c r="A45" s="104"/>
      <c r="B45" s="7" t="s">
        <v>20</v>
      </c>
      <c r="C45" s="8" t="s">
        <v>183</v>
      </c>
      <c r="D45" s="9">
        <v>2.2149336512380401E-4</v>
      </c>
      <c r="E45" s="10">
        <v>2.1000610375631399</v>
      </c>
      <c r="F45" s="10">
        <v>1.97665306648298</v>
      </c>
      <c r="G45" s="11">
        <v>20.4624971701795</v>
      </c>
      <c r="H45" s="10">
        <v>1.5654734831547099</v>
      </c>
      <c r="I45" s="10">
        <v>1.5652557862382399</v>
      </c>
      <c r="J45" s="20">
        <v>0.79198129218458502</v>
      </c>
      <c r="K45" s="21">
        <v>2.04481472776992E-5</v>
      </c>
      <c r="L45" s="21">
        <v>1.0624333163836299</v>
      </c>
      <c r="M45" s="21">
        <v>2.7692379204515501E-5</v>
      </c>
      <c r="N45" s="22">
        <v>10.352083972843401</v>
      </c>
      <c r="O45" s="22">
        <v>2.0183463248064099E-4</v>
      </c>
      <c r="P45" s="28"/>
      <c r="Q45" s="32"/>
      <c r="R45" s="33"/>
      <c r="S45" s="30"/>
    </row>
    <row r="46" spans="1:21" x14ac:dyDescent="0.3">
      <c r="A46" s="104"/>
      <c r="B46" s="12" t="s">
        <v>20</v>
      </c>
      <c r="C46" s="13" t="s">
        <v>184</v>
      </c>
      <c r="D46" s="9">
        <v>9.7876171940037399E-5</v>
      </c>
      <c r="E46" s="10">
        <v>2.64065250049955</v>
      </c>
      <c r="F46" s="10">
        <v>2.4854018505811499</v>
      </c>
      <c r="G46" s="11">
        <v>25.7289189244837</v>
      </c>
      <c r="H46" s="10">
        <v>1.96858861720533</v>
      </c>
      <c r="I46" s="10">
        <v>1.9682929610811699</v>
      </c>
      <c r="J46" s="20">
        <v>0.79206957770768405</v>
      </c>
      <c r="K46" s="21">
        <v>2.3737618679559501E-5</v>
      </c>
      <c r="L46" s="21">
        <v>1.0624612136673399</v>
      </c>
      <c r="M46" s="21">
        <v>2.7455715670666301E-5</v>
      </c>
      <c r="N46" s="22">
        <v>10.3521924818233</v>
      </c>
      <c r="O46" s="22">
        <v>5.4866488580655195E-4</v>
      </c>
      <c r="P46" s="31">
        <f>(J46/((J45+J47)/2)-1)*1000</f>
        <v>0.14614762296472072</v>
      </c>
      <c r="Q46" s="32">
        <f>(L46/((L45+L47)/2)-1)*1000</f>
        <v>2.8672279003716383E-2</v>
      </c>
      <c r="R46" s="33">
        <f>(N46/((N45+N47)/2)-1)*1000</f>
        <v>1.9287307702731127E-2</v>
      </c>
      <c r="S46" s="34">
        <f>((P46/1000+1)*($U$1/1000+1)-1)*1000</f>
        <v>-0.20390352870325312</v>
      </c>
      <c r="T46" s="27"/>
      <c r="U46" s="27"/>
    </row>
    <row r="47" spans="1:21" x14ac:dyDescent="0.3">
      <c r="A47" s="104"/>
      <c r="B47" s="7" t="s">
        <v>20</v>
      </c>
      <c r="C47" s="8" t="s">
        <v>185</v>
      </c>
      <c r="D47" s="9">
        <v>2.37233345515408E-4</v>
      </c>
      <c r="E47" s="10">
        <v>2.0685057117618602</v>
      </c>
      <c r="F47" s="10">
        <v>1.9469582092459199</v>
      </c>
      <c r="G47" s="11">
        <v>20.154719573132699</v>
      </c>
      <c r="H47" s="10">
        <v>1.5418449838295301</v>
      </c>
      <c r="I47" s="10">
        <v>1.5417302494154399</v>
      </c>
      <c r="J47" s="20">
        <v>0.79192637888966</v>
      </c>
      <c r="K47" s="21">
        <v>2.0812136770267902E-5</v>
      </c>
      <c r="L47" s="21">
        <v>1.0624281863292</v>
      </c>
      <c r="M47" s="21">
        <v>2.8039758837193901E-5</v>
      </c>
      <c r="N47" s="22">
        <v>10.351901666661499</v>
      </c>
      <c r="O47" s="22">
        <v>1.7849792421134299E-4</v>
      </c>
      <c r="P47" s="35"/>
      <c r="Q47" s="32"/>
      <c r="R47" s="33"/>
      <c r="S47" s="30"/>
      <c r="T47" s="27"/>
      <c r="U47" s="27"/>
    </row>
    <row r="48" spans="1:21" x14ac:dyDescent="0.3">
      <c r="A48" s="104"/>
      <c r="B48" s="12" t="s">
        <v>20</v>
      </c>
      <c r="C48" s="13" t="s">
        <v>186</v>
      </c>
      <c r="D48" s="9">
        <v>8.7414581097351499E-5</v>
      </c>
      <c r="E48" s="10">
        <v>2.58330882767779</v>
      </c>
      <c r="F48" s="10">
        <v>2.4315687807781901</v>
      </c>
      <c r="G48" s="11">
        <v>25.169185196511901</v>
      </c>
      <c r="H48" s="10">
        <v>1.9259097547711701</v>
      </c>
      <c r="I48" s="10">
        <v>1.9254966465761001</v>
      </c>
      <c r="J48" s="20">
        <v>0.79205081236472996</v>
      </c>
      <c r="K48" s="21">
        <v>2.42140836867315E-5</v>
      </c>
      <c r="L48" s="21">
        <v>1.0623992996840299</v>
      </c>
      <c r="M48" s="21">
        <v>2.7943526461526602E-5</v>
      </c>
      <c r="N48" s="22">
        <v>10.3512765082434</v>
      </c>
      <c r="O48" s="22">
        <v>9.2282126108333496E-4</v>
      </c>
      <c r="P48" s="31">
        <f>(J48/((J47+J49)/2)-1)*1000</f>
        <v>8.5964203923039051E-2</v>
      </c>
      <c r="Q48" s="32">
        <f>(L48/((L47+L49)/2)-1)*1000</f>
        <v>-4.2408714847841367E-2</v>
      </c>
      <c r="R48" s="33">
        <f>(N48/((N47+N49)/2)-1)*1000</f>
        <v>-9.182877010383006E-2</v>
      </c>
      <c r="S48" s="34">
        <f>((P48/1000+1)*($U$1/1000+1)-1)*1000</f>
        <v>-0.26406588354832561</v>
      </c>
    </row>
    <row r="49" spans="1:19" x14ac:dyDescent="0.3">
      <c r="A49" s="104"/>
      <c r="B49" s="7" t="s">
        <v>20</v>
      </c>
      <c r="C49" s="8" t="s">
        <v>187</v>
      </c>
      <c r="D49" s="9">
        <v>1.3221489430912501E-4</v>
      </c>
      <c r="E49" s="10">
        <v>2.0489973002220001</v>
      </c>
      <c r="F49" s="10">
        <v>1.92854015559412</v>
      </c>
      <c r="G49" s="11">
        <v>19.9652957598529</v>
      </c>
      <c r="H49" s="10">
        <v>1.5274732375217599</v>
      </c>
      <c r="I49" s="10">
        <v>1.5272669760967701</v>
      </c>
      <c r="J49" s="20">
        <v>0.79203908150995495</v>
      </c>
      <c r="K49" s="21">
        <v>2.2707312490754699E-5</v>
      </c>
      <c r="L49" s="21">
        <v>1.06246052683838</v>
      </c>
      <c r="M49" s="21">
        <v>2.8607433874186201E-5</v>
      </c>
      <c r="N49" s="22">
        <v>10.352552614397601</v>
      </c>
      <c r="O49" s="22">
        <v>1.6623986416483501E-4</v>
      </c>
      <c r="P49" s="35"/>
      <c r="Q49" s="32"/>
      <c r="R49" s="33"/>
      <c r="S49" s="30"/>
    </row>
    <row r="50" spans="1:19" x14ac:dyDescent="0.3">
      <c r="A50" s="104"/>
      <c r="B50" s="12" t="s">
        <v>20</v>
      </c>
      <c r="C50" s="13" t="s">
        <v>188</v>
      </c>
      <c r="D50" s="9">
        <v>8.3310026398856503E-5</v>
      </c>
      <c r="E50" s="10">
        <v>2.5844348486758002</v>
      </c>
      <c r="F50" s="10">
        <v>2.4325216899784698</v>
      </c>
      <c r="G50" s="11">
        <v>25.179405959626699</v>
      </c>
      <c r="H50" s="10">
        <v>1.92651372113871</v>
      </c>
      <c r="I50" s="10">
        <v>1.9261550154339899</v>
      </c>
      <c r="J50" s="20">
        <v>0.79198710055945898</v>
      </c>
      <c r="K50" s="21">
        <v>2.3324040033601599E-5</v>
      </c>
      <c r="L50" s="21">
        <v>1.0624416663382501</v>
      </c>
      <c r="M50" s="21">
        <v>3.4072665727558599E-5</v>
      </c>
      <c r="N50" s="22">
        <v>10.351320996074</v>
      </c>
      <c r="O50" s="22">
        <v>4.0174161057575299E-4</v>
      </c>
      <c r="P50" s="31">
        <f>(J50/((J49+J51)/2)-1)*1000</f>
        <v>-6.5963983810646276E-2</v>
      </c>
      <c r="Q50" s="32">
        <f>(L50/((L49+L51)/2)-1)*1000</f>
        <v>-9.1794912920883931E-3</v>
      </c>
      <c r="R50" s="33">
        <f>(N50/((N49+N51)/2)-1)*1000</f>
        <v>-0.11340300130957548</v>
      </c>
      <c r="S50" s="34">
        <f>((P50/1000+1)*($U$1/1000+1)-1)*1000</f>
        <v>-0.41594089641627807</v>
      </c>
    </row>
    <row r="51" spans="1:19" x14ac:dyDescent="0.3">
      <c r="A51" s="104"/>
      <c r="B51" s="7" t="s">
        <v>20</v>
      </c>
      <c r="C51" s="8" t="s">
        <v>189</v>
      </c>
      <c r="D51" s="9">
        <v>1.4356001996904201E-4</v>
      </c>
      <c r="E51" s="10">
        <v>2.0326721126621199</v>
      </c>
      <c r="F51" s="10">
        <v>1.9132103207582301</v>
      </c>
      <c r="G51" s="11">
        <v>19.8063634049754</v>
      </c>
      <c r="H51" s="10">
        <v>1.51533479118381</v>
      </c>
      <c r="I51" s="10">
        <v>1.5151037754204599</v>
      </c>
      <c r="J51" s="20">
        <v>0.79203961175023996</v>
      </c>
      <c r="K51" s="21">
        <v>1.9522616084051298E-5</v>
      </c>
      <c r="L51" s="21">
        <v>1.0624423113652199</v>
      </c>
      <c r="M51" s="21">
        <v>3.3739211592231797E-5</v>
      </c>
      <c r="N51" s="22">
        <v>10.352437385758501</v>
      </c>
      <c r="O51" s="22">
        <v>2.0718831223022401E-4</v>
      </c>
      <c r="P51" s="35"/>
      <c r="Q51" s="32"/>
      <c r="R51" s="33"/>
      <c r="S51" s="34"/>
    </row>
    <row r="52" spans="1:19" x14ac:dyDescent="0.3">
      <c r="A52" s="104"/>
      <c r="B52" s="12" t="s">
        <v>20</v>
      </c>
      <c r="C52" s="13" t="s">
        <v>190</v>
      </c>
      <c r="D52" s="9">
        <v>9.5981825296440496E-5</v>
      </c>
      <c r="E52" s="10">
        <v>2.57326295819666</v>
      </c>
      <c r="F52" s="10">
        <v>2.4218635358995999</v>
      </c>
      <c r="G52" s="11">
        <v>25.068206996816301</v>
      </c>
      <c r="H52" s="10">
        <v>1.91815141497347</v>
      </c>
      <c r="I52" s="10">
        <v>1.9177041867968401</v>
      </c>
      <c r="J52" s="20">
        <v>0.79202001437967295</v>
      </c>
      <c r="K52" s="21">
        <v>2.21478305191615E-5</v>
      </c>
      <c r="L52" s="21">
        <v>1.06251011608907</v>
      </c>
      <c r="M52" s="21">
        <v>3.0478738323183501E-5</v>
      </c>
      <c r="N52" s="22">
        <v>10.350949128473999</v>
      </c>
      <c r="O52" s="22">
        <v>6.9535665235697405E-4</v>
      </c>
      <c r="P52" s="31">
        <f>(J52/((J51+J53)/2)-1)*1000</f>
        <v>2.8816815375254379E-2</v>
      </c>
      <c r="Q52" s="32">
        <f>(L52/((L51+L53)/2)-1)*1000</f>
        <v>5.8399413347176576E-2</v>
      </c>
      <c r="R52" s="33">
        <f>(N52/((N51+N53)/2)-1)*1000</f>
        <v>-9.5595031958661814E-2</v>
      </c>
      <c r="S52" s="34">
        <f>((P52/1000+1)*($U$1/1000+1)-1)*1000</f>
        <v>-0.32119327051005619</v>
      </c>
    </row>
    <row r="53" spans="1:19" x14ac:dyDescent="0.3">
      <c r="A53" s="105"/>
      <c r="B53" s="15" t="s">
        <v>20</v>
      </c>
      <c r="C53" s="16" t="s">
        <v>191</v>
      </c>
      <c r="D53" s="17">
        <v>9.9001275160680004E-5</v>
      </c>
      <c r="E53" s="18">
        <v>2.07356503329552</v>
      </c>
      <c r="F53" s="18">
        <v>1.95168047484652</v>
      </c>
      <c r="G53" s="19">
        <v>20.202710953331302</v>
      </c>
      <c r="H53" s="18">
        <v>1.5456396867689699</v>
      </c>
      <c r="I53" s="18">
        <v>1.54534709549574</v>
      </c>
      <c r="J53" s="23">
        <v>0.79195477133541303</v>
      </c>
      <c r="K53" s="24">
        <v>2.3777592262134399E-5</v>
      </c>
      <c r="L53" s="24">
        <v>1.06245382812495</v>
      </c>
      <c r="M53" s="24">
        <v>2.96308414929436E-5</v>
      </c>
      <c r="N53" s="25">
        <v>10.3514400590155</v>
      </c>
      <c r="O53" s="25">
        <v>1.66567383805003E-4</v>
      </c>
      <c r="P53" s="36"/>
      <c r="Q53" s="37"/>
      <c r="R53" s="38"/>
      <c r="S53" s="38"/>
    </row>
    <row r="54" spans="1:19" x14ac:dyDescent="0.3">
      <c r="P54" s="39">
        <f>AVERAGE(P4:P52)</f>
        <v>5.7689506533655788E-2</v>
      </c>
      <c r="Q54" s="39">
        <f t="shared" ref="Q54:S54" si="0">AVERAGE(Q4:Q52)</f>
        <v>5.3082081569844064E-4</v>
      </c>
      <c r="R54" s="39">
        <f t="shared" si="0"/>
        <v>-0.11005844765484607</v>
      </c>
      <c r="S54" s="39">
        <f t="shared" si="0"/>
        <v>-0.29233068479359137</v>
      </c>
    </row>
    <row r="55" spans="1:19" x14ac:dyDescent="0.3">
      <c r="P55" s="39">
        <f>2*_xlfn.STDEV.P(P4:P52)</f>
        <v>0.15355101613678862</v>
      </c>
      <c r="Q55" s="39">
        <f>2*_xlfn.STDEV.P(Q4:Q52)</f>
        <v>0.10636592865959912</v>
      </c>
      <c r="R55" s="39">
        <f>2*_xlfn.STDEV.P(R4:R52)</f>
        <v>0.18212110795621997</v>
      </c>
      <c r="S55" s="39">
        <f>2*_xlfn.STDEV.P(S4:S52)</f>
        <v>0.15349727328115229</v>
      </c>
    </row>
  </sheetData>
  <mergeCells count="19">
    <mergeCell ref="N1:N2"/>
    <mergeCell ref="O1:O2"/>
    <mergeCell ref="P1:P2"/>
    <mergeCell ref="Q1:Q2"/>
    <mergeCell ref="R1:R2"/>
    <mergeCell ref="J1:J2"/>
    <mergeCell ref="K1:K2"/>
    <mergeCell ref="L1:L2"/>
    <mergeCell ref="M1:M2"/>
    <mergeCell ref="E1:E2"/>
    <mergeCell ref="F1:F2"/>
    <mergeCell ref="G1:G2"/>
    <mergeCell ref="H1:H2"/>
    <mergeCell ref="I1:I2"/>
    <mergeCell ref="A1:A2"/>
    <mergeCell ref="A3:A53"/>
    <mergeCell ref="B1:B2"/>
    <mergeCell ref="C1:C2"/>
    <mergeCell ref="D1:D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PZH12-18 ilmenite</vt:lpstr>
      <vt:lpstr>Moosilauke ilmenite</vt:lpstr>
      <vt:lpstr>KNW rutile</vt:lpstr>
      <vt:lpstr>Alfa-Ti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 超</cp:lastModifiedBy>
  <dcterms:created xsi:type="dcterms:W3CDTF">2015-06-05T18:17:00Z</dcterms:created>
  <dcterms:modified xsi:type="dcterms:W3CDTF">2022-07-09T07:00:09Z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BBBB956209CE465E8DFBACAE1C9BB513</vt:lpwstr>
  </property>
  <property fmtid="{D5CDD505-2E9C-101B-9397-08002B2CF9AE}" pid="3" name="KSOProductBuildVer">
    <vt:lpwstr>2052-11.8.2.10972</vt:lpwstr>
  </property>
</Properties>
</file>