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文章+专利-研究项目\JAAS-福建云山-透长石标样\JAAS\revised\"/>
    </mc:Choice>
  </mc:AlternateContent>
  <xr:revisionPtr revIDLastSave="0" documentId="13_ncr:1_{5C113C72-A682-407D-A093-C5D7DA8FBCB0}" xr6:coauthVersionLast="47" xr6:coauthVersionMax="47" xr10:uidLastSave="{00000000-0000-0000-0000-000000000000}"/>
  <bookViews>
    <workbookView xWindow="-120" yWindow="-120" windowWidth="29040" windowHeight="15840" activeTab="2" xr2:uid="{B9371232-BA26-404E-A329-01009C1B73E8}"/>
  </bookViews>
  <sheets>
    <sheet name="Table S1 Major element" sheetId="1" r:id="rId1"/>
    <sheet name="Table S2 40Ar39Ar dating" sheetId="3" r:id="rId2"/>
    <sheet name="Table S3 U-Pb dat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Q4" i="1"/>
  <c r="S4" i="1"/>
  <c r="R4" i="1"/>
  <c r="Q5" i="1"/>
  <c r="S5" i="1"/>
  <c r="R5" i="1"/>
  <c r="Q6" i="1"/>
  <c r="S6" i="1"/>
  <c r="R6" i="1"/>
  <c r="Q7" i="1"/>
  <c r="S7" i="1"/>
  <c r="R7" i="1"/>
  <c r="Q8" i="1"/>
  <c r="S8" i="1"/>
  <c r="R8" i="1"/>
  <c r="Q9" i="1"/>
  <c r="S9" i="1"/>
  <c r="R9" i="1"/>
  <c r="Q10" i="1"/>
  <c r="S10" i="1"/>
  <c r="R10" i="1"/>
  <c r="Q11" i="1"/>
  <c r="S11" i="1"/>
  <c r="R11" i="1"/>
  <c r="Q12" i="1"/>
  <c r="S12" i="1"/>
  <c r="R12" i="1"/>
  <c r="Q13" i="1"/>
  <c r="S13" i="1"/>
  <c r="R13" i="1"/>
  <c r="Q14" i="1"/>
  <c r="S14" i="1"/>
  <c r="R14" i="1"/>
  <c r="Q15" i="1"/>
  <c r="S15" i="1"/>
  <c r="R15" i="1"/>
  <c r="Q16" i="1"/>
  <c r="S16" i="1"/>
  <c r="R16" i="1"/>
  <c r="Q17" i="1"/>
  <c r="S17" i="1"/>
  <c r="R17" i="1"/>
  <c r="Q18" i="1"/>
  <c r="S18" i="1"/>
  <c r="R18" i="1"/>
  <c r="Q19" i="1"/>
  <c r="S19" i="1"/>
  <c r="R19" i="1"/>
  <c r="Q20" i="1"/>
  <c r="S20" i="1"/>
  <c r="R20" i="1"/>
  <c r="Q21" i="1"/>
  <c r="S21" i="1"/>
  <c r="R21" i="1"/>
  <c r="Q22" i="1"/>
  <c r="S22" i="1"/>
  <c r="R22" i="1"/>
  <c r="Q23" i="1"/>
  <c r="S23" i="1"/>
  <c r="R23" i="1"/>
  <c r="Q24" i="1"/>
  <c r="S24" i="1"/>
  <c r="R24" i="1"/>
  <c r="Q25" i="1"/>
  <c r="S25" i="1"/>
  <c r="R25" i="1"/>
  <c r="Q26" i="1"/>
  <c r="S26" i="1"/>
  <c r="R26" i="1"/>
  <c r="Q27" i="1"/>
  <c r="S27" i="1"/>
  <c r="R27" i="1"/>
  <c r="Q28" i="1"/>
  <c r="S28" i="1"/>
  <c r="R28" i="1"/>
  <c r="Q29" i="1"/>
  <c r="S29" i="1"/>
  <c r="R29" i="1"/>
  <c r="Q30" i="1"/>
  <c r="S30" i="1"/>
  <c r="R30" i="1"/>
  <c r="Q31" i="1"/>
  <c r="S31" i="1"/>
  <c r="R31" i="1"/>
  <c r="Q32" i="1"/>
  <c r="S32" i="1"/>
  <c r="R32" i="1"/>
  <c r="Q33" i="1"/>
  <c r="S33" i="1"/>
  <c r="R33" i="1"/>
  <c r="Q34" i="1"/>
  <c r="S34" i="1"/>
  <c r="R34" i="1"/>
  <c r="Q35" i="1"/>
  <c r="S35" i="1"/>
  <c r="R35" i="1"/>
  <c r="Q36" i="1"/>
  <c r="S36" i="1"/>
  <c r="R36" i="1"/>
  <c r="Q37" i="1"/>
  <c r="S37" i="1"/>
  <c r="R37" i="1"/>
  <c r="Q38" i="1"/>
  <c r="S38" i="1"/>
  <c r="R38" i="1"/>
  <c r="Q39" i="1"/>
  <c r="S39" i="1"/>
  <c r="R39" i="1"/>
  <c r="Q40" i="1"/>
  <c r="S40" i="1"/>
  <c r="R40" i="1"/>
  <c r="Q41" i="1"/>
  <c r="S41" i="1"/>
  <c r="R41" i="1"/>
  <c r="Q42" i="1"/>
  <c r="S42" i="1"/>
  <c r="R42" i="1"/>
  <c r="Q43" i="1"/>
  <c r="S43" i="1"/>
  <c r="R43" i="1"/>
  <c r="Q44" i="1"/>
  <c r="S44" i="1"/>
  <c r="R44" i="1"/>
  <c r="Q45" i="1"/>
  <c r="S45" i="1"/>
  <c r="R45" i="1"/>
  <c r="Q46" i="1"/>
  <c r="S46" i="1"/>
  <c r="R46" i="1"/>
  <c r="Q47" i="1"/>
  <c r="S47" i="1"/>
  <c r="R47" i="1"/>
  <c r="Q48" i="1"/>
  <c r="S48" i="1"/>
  <c r="R48" i="1"/>
  <c r="Q49" i="1"/>
  <c r="S49" i="1"/>
  <c r="R49" i="1"/>
  <c r="Q50" i="1"/>
  <c r="S50" i="1"/>
  <c r="R50" i="1"/>
  <c r="Q51" i="1"/>
  <c r="S51" i="1"/>
  <c r="R51" i="1"/>
  <c r="Q52" i="1"/>
  <c r="S52" i="1"/>
  <c r="R52" i="1"/>
  <c r="Q53" i="1"/>
  <c r="S53" i="1"/>
  <c r="R53" i="1"/>
  <c r="Q54" i="1"/>
  <c r="S54" i="1"/>
  <c r="R54" i="1"/>
  <c r="Q55" i="1"/>
  <c r="S55" i="1"/>
  <c r="R55" i="1"/>
  <c r="Q56" i="1"/>
  <c r="S56" i="1"/>
  <c r="R56" i="1"/>
  <c r="Q57" i="1"/>
  <c r="S57" i="1"/>
  <c r="R57" i="1"/>
  <c r="Q58" i="1"/>
  <c r="S58" i="1"/>
  <c r="R58" i="1"/>
  <c r="Q59" i="1"/>
  <c r="S59" i="1"/>
  <c r="R59" i="1"/>
  <c r="Q60" i="1"/>
  <c r="S60" i="1"/>
  <c r="R60" i="1"/>
  <c r="Q61" i="1"/>
  <c r="S61" i="1"/>
  <c r="R61" i="1"/>
  <c r="Q62" i="1"/>
  <c r="S62" i="1"/>
  <c r="R62" i="1"/>
  <c r="Q63" i="1"/>
  <c r="S63" i="1"/>
  <c r="R63" i="1"/>
  <c r="Q64" i="1"/>
  <c r="S64" i="1"/>
  <c r="R64" i="1"/>
  <c r="Q65" i="1"/>
  <c r="S65" i="1"/>
  <c r="R65" i="1"/>
  <c r="Q66" i="1"/>
  <c r="S66" i="1"/>
  <c r="R66" i="1"/>
  <c r="Q67" i="1"/>
  <c r="S67" i="1"/>
  <c r="R67" i="1"/>
  <c r="Q68" i="1"/>
  <c r="S68" i="1"/>
  <c r="R68" i="1"/>
  <c r="Q69" i="1"/>
  <c r="S69" i="1"/>
  <c r="R69" i="1"/>
  <c r="Q70" i="1"/>
  <c r="S70" i="1"/>
  <c r="R70" i="1"/>
  <c r="Q71" i="1"/>
  <c r="S71" i="1"/>
  <c r="R71" i="1"/>
  <c r="Q72" i="1"/>
  <c r="S72" i="1"/>
  <c r="R72" i="1"/>
  <c r="Q73" i="1"/>
  <c r="S73" i="1"/>
  <c r="R73" i="1"/>
  <c r="Q74" i="1"/>
  <c r="S74" i="1"/>
  <c r="R74" i="1"/>
  <c r="Q75" i="1"/>
  <c r="S75" i="1"/>
  <c r="R75" i="1"/>
  <c r="Q76" i="1"/>
  <c r="S76" i="1"/>
  <c r="R76" i="1"/>
  <c r="Q3" i="1"/>
  <c r="R3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3" i="1"/>
</calcChain>
</file>

<file path=xl/sharedStrings.xml><?xml version="1.0" encoding="utf-8"?>
<sst xmlns="http://schemas.openxmlformats.org/spreadsheetml/2006/main" count="625" uniqueCount="246">
  <si>
    <t>CaO</t>
  </si>
  <si>
    <t>FeO</t>
  </si>
  <si>
    <t>Point</t>
    <phoneticPr fontId="1" type="noConversion"/>
  </si>
  <si>
    <t>K/Ca</t>
    <phoneticPr fontId="1" type="noConversion"/>
  </si>
  <si>
    <t>Th/U</t>
  </si>
  <si>
    <t>YS01@01</t>
    <phoneticPr fontId="1" type="noConversion"/>
  </si>
  <si>
    <t>YS01@02</t>
  </si>
  <si>
    <t>YS01@03</t>
  </si>
  <si>
    <t>YS01@04</t>
  </si>
  <si>
    <t>YS01@05</t>
  </si>
  <si>
    <t>YS01@06</t>
  </si>
  <si>
    <t>YS01@07</t>
  </si>
  <si>
    <t>YS01@08</t>
  </si>
  <si>
    <t>YS01@09</t>
  </si>
  <si>
    <t>YS01@10</t>
  </si>
  <si>
    <t>YS01@11</t>
  </si>
  <si>
    <t>YS01@12</t>
  </si>
  <si>
    <t>YS01@13</t>
  </si>
  <si>
    <t>YS01@14</t>
  </si>
  <si>
    <t>YS01@15</t>
  </si>
  <si>
    <t>YS01@16</t>
  </si>
  <si>
    <t>YS01@17</t>
  </si>
  <si>
    <t>YS01@18</t>
  </si>
  <si>
    <t>YS01@19</t>
  </si>
  <si>
    <t>YS01@20</t>
  </si>
  <si>
    <t>YS01@21</t>
  </si>
  <si>
    <t>YS01@22</t>
  </si>
  <si>
    <t>YS01@23</t>
  </si>
  <si>
    <t>YS01@24</t>
  </si>
  <si>
    <t>YS01@25</t>
  </si>
  <si>
    <t>YS02@01</t>
    <phoneticPr fontId="2" type="noConversion"/>
  </si>
  <si>
    <t>YS02@02</t>
  </si>
  <si>
    <t>YS02@03</t>
  </si>
  <si>
    <t>YS02@04</t>
  </si>
  <si>
    <t>YS02@05</t>
  </si>
  <si>
    <t>YS02@06</t>
  </si>
  <si>
    <t>YS02@07</t>
  </si>
  <si>
    <t>YS02@08</t>
  </si>
  <si>
    <t>YS02@09</t>
  </si>
  <si>
    <t>YS02@10</t>
  </si>
  <si>
    <t>YS02@11</t>
  </si>
  <si>
    <t>YS02@12</t>
  </si>
  <si>
    <t>YS02@13</t>
  </si>
  <si>
    <t>YS02@14</t>
  </si>
  <si>
    <t>YS02@15</t>
  </si>
  <si>
    <t>YS02@16</t>
  </si>
  <si>
    <t>YS02@17</t>
  </si>
  <si>
    <t>YS02@18</t>
  </si>
  <si>
    <t>YS02@19</t>
  </si>
  <si>
    <t>YS02@20</t>
  </si>
  <si>
    <t>YS03@01</t>
    <phoneticPr fontId="1" type="noConversion"/>
  </si>
  <si>
    <t>YS03@02</t>
  </si>
  <si>
    <t>YS03@03</t>
  </si>
  <si>
    <t>YS03@04</t>
  </si>
  <si>
    <t>YS03@05</t>
  </si>
  <si>
    <t>YS03@06</t>
  </si>
  <si>
    <t>YS03@07</t>
  </si>
  <si>
    <t>YS03@08</t>
  </si>
  <si>
    <t>YS03@09</t>
  </si>
  <si>
    <t>YS03@10</t>
  </si>
  <si>
    <t>YS03@11</t>
  </si>
  <si>
    <t>YS03@12</t>
  </si>
  <si>
    <t>YS03@13</t>
  </si>
  <si>
    <t>YS03@14</t>
  </si>
  <si>
    <t>YS03@15</t>
  </si>
  <si>
    <t>YS03@16</t>
  </si>
  <si>
    <t>YS03@17</t>
  </si>
  <si>
    <t>YS03@18</t>
  </si>
  <si>
    <t>YS03@19</t>
  </si>
  <si>
    <t>YS03@20</t>
  </si>
  <si>
    <t>SA01@16</t>
  </si>
  <si>
    <t>SA01@17</t>
  </si>
  <si>
    <t>SA01@18</t>
  </si>
  <si>
    <t>SA01@19</t>
  </si>
  <si>
    <t>SA01@20</t>
  </si>
  <si>
    <t>Th</t>
    <phoneticPr fontId="1" type="noConversion"/>
  </si>
  <si>
    <t>U</t>
    <phoneticPr fontId="1" type="noConversion"/>
  </si>
  <si>
    <t>Content (ppm)</t>
    <phoneticPr fontId="1" type="noConversion"/>
  </si>
  <si>
    <t>Isotopic ages (Ma)</t>
    <phoneticPr fontId="1" type="noConversion"/>
  </si>
  <si>
    <t>Isotopic ratios</t>
    <phoneticPr fontId="1" type="noConversion"/>
  </si>
  <si>
    <t>Analysis</t>
    <phoneticPr fontId="1" type="noConversion"/>
  </si>
  <si>
    <t>SA01@01</t>
    <phoneticPr fontId="2" type="noConversion"/>
  </si>
  <si>
    <t>SA01@02</t>
  </si>
  <si>
    <t>SA01@03</t>
  </si>
  <si>
    <t>SA01@04</t>
  </si>
  <si>
    <t>SA01@05</t>
  </si>
  <si>
    <t>SA01@06</t>
  </si>
  <si>
    <t>SA01@07</t>
  </si>
  <si>
    <t>SA01@08</t>
  </si>
  <si>
    <t>SA01@09</t>
  </si>
  <si>
    <t>SA01@10</t>
  </si>
  <si>
    <t>SA01@11</t>
  </si>
  <si>
    <t>SA01@12</t>
  </si>
  <si>
    <t>SA01@13</t>
  </si>
  <si>
    <t>SA01@14</t>
  </si>
  <si>
    <t>SA01@15</t>
  </si>
  <si>
    <t>Ratio and error for inverse isochron</t>
  </si>
  <si>
    <t>Steps</t>
  </si>
  <si>
    <t>Laser heating</t>
  </si>
  <si>
    <r>
      <t>36</t>
    </r>
    <r>
      <rPr>
        <b/>
        <sz val="10"/>
        <color indexed="8"/>
        <rFont val="Times New Roman"/>
        <family val="1"/>
      </rPr>
      <t>Ar</t>
    </r>
    <r>
      <rPr>
        <b/>
        <vertAlign val="subscript"/>
        <sz val="10"/>
        <color indexed="8"/>
        <rFont val="Times New Roman"/>
        <family val="1"/>
      </rPr>
      <t>air</t>
    </r>
  </si>
  <si>
    <r>
      <t>37</t>
    </r>
    <r>
      <rPr>
        <b/>
        <sz val="10"/>
        <color indexed="8"/>
        <rFont val="Times New Roman"/>
        <family val="1"/>
      </rPr>
      <t>Ar</t>
    </r>
    <r>
      <rPr>
        <b/>
        <vertAlign val="subscript"/>
        <sz val="10"/>
        <color indexed="8"/>
        <rFont val="Times New Roman"/>
        <family val="1"/>
      </rPr>
      <t>Ca</t>
    </r>
  </si>
  <si>
    <r>
      <t>38</t>
    </r>
    <r>
      <rPr>
        <b/>
        <sz val="10"/>
        <color indexed="8"/>
        <rFont val="Times New Roman"/>
        <family val="1"/>
      </rPr>
      <t>Ar</t>
    </r>
    <r>
      <rPr>
        <b/>
        <vertAlign val="subscript"/>
        <sz val="10"/>
        <color indexed="8"/>
        <rFont val="Times New Roman"/>
        <family val="1"/>
      </rPr>
      <t>Cl</t>
    </r>
  </si>
  <si>
    <r>
      <t>39</t>
    </r>
    <r>
      <rPr>
        <b/>
        <sz val="10"/>
        <color indexed="8"/>
        <rFont val="Times New Roman"/>
        <family val="1"/>
      </rPr>
      <t>Ar</t>
    </r>
    <r>
      <rPr>
        <b/>
        <vertAlign val="subscript"/>
        <sz val="10"/>
        <color indexed="8"/>
        <rFont val="Times New Roman"/>
        <family val="1"/>
      </rPr>
      <t>K</t>
    </r>
  </si>
  <si>
    <r>
      <t>40</t>
    </r>
    <r>
      <rPr>
        <b/>
        <sz val="10"/>
        <color indexed="8"/>
        <rFont val="Times New Roman"/>
        <family val="1"/>
      </rPr>
      <t>Ar*</t>
    </r>
  </si>
  <si>
    <t>Age</t>
  </si>
  <si>
    <t>± 2σ</t>
  </si>
  <si>
    <r>
      <t>40</t>
    </r>
    <r>
      <rPr>
        <b/>
        <sz val="10"/>
        <color indexed="8"/>
        <rFont val="Times New Roman"/>
        <family val="1"/>
      </rPr>
      <t>Ar* (%)</t>
    </r>
  </si>
  <si>
    <r>
      <t>39</t>
    </r>
    <r>
      <rPr>
        <b/>
        <sz val="10"/>
        <color indexed="8"/>
        <rFont val="Times New Roman"/>
        <family val="1"/>
      </rPr>
      <t>Ar</t>
    </r>
    <r>
      <rPr>
        <b/>
        <vertAlign val="subscript"/>
        <sz val="10"/>
        <color indexed="8"/>
        <rFont val="Times New Roman"/>
        <family val="1"/>
      </rPr>
      <t>K</t>
    </r>
    <r>
      <rPr>
        <b/>
        <sz val="10"/>
        <color indexed="8"/>
        <rFont val="Times New Roman"/>
        <family val="1"/>
      </rPr>
      <t xml:space="preserve"> (%)</t>
    </r>
  </si>
  <si>
    <r>
      <t>39</t>
    </r>
    <r>
      <rPr>
        <b/>
        <sz val="10"/>
        <rFont val="Times New Roman"/>
        <family val="1"/>
      </rPr>
      <t>Ar/</t>
    </r>
    <r>
      <rPr>
        <b/>
        <vertAlign val="superscript"/>
        <sz val="10"/>
        <rFont val="Times New Roman"/>
        <family val="1"/>
      </rPr>
      <t>40</t>
    </r>
    <r>
      <rPr>
        <b/>
        <sz val="10"/>
        <rFont val="Times New Roman"/>
        <family val="1"/>
      </rPr>
      <t>Ar</t>
    </r>
  </si>
  <si>
    <r>
      <t>36</t>
    </r>
    <r>
      <rPr>
        <b/>
        <sz val="10"/>
        <rFont val="Times New Roman"/>
        <family val="1"/>
      </rPr>
      <t>Ar/</t>
    </r>
    <r>
      <rPr>
        <b/>
        <vertAlign val="superscript"/>
        <sz val="10"/>
        <rFont val="Times New Roman"/>
        <family val="1"/>
      </rPr>
      <t>40</t>
    </r>
    <r>
      <rPr>
        <b/>
        <sz val="10"/>
        <rFont val="Times New Roman"/>
        <family val="1"/>
      </rPr>
      <t>Ar</t>
    </r>
  </si>
  <si>
    <t>K/Ca</t>
  </si>
  <si>
    <t>Ma</t>
  </si>
  <si>
    <t>Δ</t>
  </si>
  <si>
    <t>MnO</t>
  </si>
  <si>
    <t>MgO</t>
  </si>
  <si>
    <t>SrO</t>
  </si>
  <si>
    <t>BaO</t>
  </si>
  <si>
    <t>-</t>
  </si>
  <si>
    <t>Total</t>
    <phoneticPr fontId="1" type="noConversion"/>
  </si>
  <si>
    <t>grain1-1</t>
    <phoneticPr fontId="9" type="noConversion"/>
  </si>
  <si>
    <t>grain1-2</t>
  </si>
  <si>
    <t>grain1-3</t>
  </si>
  <si>
    <t>grain1-4</t>
  </si>
  <si>
    <t>grain1-5</t>
  </si>
  <si>
    <t>grain1-6</t>
  </si>
  <si>
    <t>grain1-7</t>
  </si>
  <si>
    <t>grain1-8</t>
  </si>
  <si>
    <t>grain1-9</t>
  </si>
  <si>
    <t>grain1-10</t>
  </si>
  <si>
    <t>grain1-11</t>
  </si>
  <si>
    <t>grain1-12</t>
  </si>
  <si>
    <t>grain1-13</t>
  </si>
  <si>
    <t>grain1-14</t>
  </si>
  <si>
    <t>grain1-15</t>
  </si>
  <si>
    <t>grain1-16</t>
  </si>
  <si>
    <t>grain1-17</t>
  </si>
  <si>
    <t>grain1-18</t>
  </si>
  <si>
    <t>grain1-19</t>
  </si>
  <si>
    <t>grain1-20</t>
  </si>
  <si>
    <t>grain2-1</t>
    <phoneticPr fontId="9" type="noConversion"/>
  </si>
  <si>
    <t>grain2-2</t>
  </si>
  <si>
    <t>grain2-3</t>
  </si>
  <si>
    <t>grain2-4</t>
  </si>
  <si>
    <t>grain2-5</t>
  </si>
  <si>
    <t>grain2-6</t>
  </si>
  <si>
    <t>grain2-7</t>
  </si>
  <si>
    <t>grain2-8</t>
  </si>
  <si>
    <t>grain2-9</t>
  </si>
  <si>
    <t>grain2-10</t>
  </si>
  <si>
    <t>grain2-11</t>
  </si>
  <si>
    <t>grain2-12</t>
  </si>
  <si>
    <t>grain2-13</t>
  </si>
  <si>
    <t>grain2-14</t>
  </si>
  <si>
    <t>grain2-15</t>
  </si>
  <si>
    <t>grain2-16</t>
  </si>
  <si>
    <t>grain2-17</t>
  </si>
  <si>
    <t>grain3-1</t>
    <phoneticPr fontId="9" type="noConversion"/>
  </si>
  <si>
    <t>grain3-2</t>
  </si>
  <si>
    <t>grain3-3</t>
  </si>
  <si>
    <t>grain3-4</t>
  </si>
  <si>
    <t>grain3-5</t>
  </si>
  <si>
    <t>grain3-6</t>
  </si>
  <si>
    <t>grain3-7</t>
  </si>
  <si>
    <t>grain3-8</t>
  </si>
  <si>
    <t>grain3-9</t>
  </si>
  <si>
    <t>grain3-10</t>
  </si>
  <si>
    <t>grain3-11</t>
  </si>
  <si>
    <t>grain3-12</t>
  </si>
  <si>
    <t>grain3-13</t>
  </si>
  <si>
    <t>grain3-14</t>
  </si>
  <si>
    <t>grain3-15</t>
  </si>
  <si>
    <t>grain3-16</t>
  </si>
  <si>
    <t>grain3-17</t>
  </si>
  <si>
    <t>grain3-18</t>
  </si>
  <si>
    <t>grain3-19</t>
  </si>
  <si>
    <t>grain3-20</t>
  </si>
  <si>
    <t>grain4-1</t>
    <phoneticPr fontId="1" type="noConversion"/>
  </si>
  <si>
    <t>grain4-2</t>
  </si>
  <si>
    <t>grain4-3</t>
  </si>
  <si>
    <t>grain4-4</t>
  </si>
  <si>
    <t>grain4-5</t>
  </si>
  <si>
    <t>grain4-6</t>
  </si>
  <si>
    <t>grain4-7</t>
  </si>
  <si>
    <t>grain4-8</t>
  </si>
  <si>
    <t>grain4-9</t>
  </si>
  <si>
    <t>grain4-10</t>
  </si>
  <si>
    <t>grain4-11</t>
  </si>
  <si>
    <t>grain4-12</t>
  </si>
  <si>
    <t>grain4-13</t>
  </si>
  <si>
    <t>grain4-14</t>
  </si>
  <si>
    <t>grain4-15</t>
  </si>
  <si>
    <t>grain4-16</t>
  </si>
  <si>
    <t>grain4-17</t>
  </si>
  <si>
    <t>1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</si>
  <si>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</si>
  <si>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</si>
  <si>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</si>
  <si>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</si>
  <si>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</si>
  <si>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</si>
  <si>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</si>
  <si>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</si>
  <si>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</si>
  <si>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</si>
  <si>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</si>
  <si>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</si>
  <si>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</si>
  <si>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</si>
  <si>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</si>
  <si>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</si>
  <si>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</si>
  <si>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</si>
  <si>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</si>
  <si>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</si>
  <si>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</si>
  <si>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</si>
  <si>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</si>
  <si>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</si>
  <si>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</si>
  <si>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</si>
  <si>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</t>
    <phoneticPr fontId="1" type="noConversion"/>
  </si>
  <si>
    <t>YS01-01, J = 0.00567629  ± 0.00000114</t>
    <phoneticPr fontId="9" type="noConversion"/>
  </si>
  <si>
    <t>YS01-03, J = 0.00427463 ± 0.00000854</t>
    <phoneticPr fontId="9" type="noConversion"/>
  </si>
  <si>
    <t>YS01-02, J = 0.00417804  ± 0.00000836</t>
    <phoneticPr fontId="9" type="noConversion"/>
  </si>
  <si>
    <t>YS01-04 , J = 0.00423976 ± 0.00000847</t>
    <phoneticPr fontId="9" type="noConversion"/>
  </si>
  <si>
    <t>Single-grain laser-fusion</t>
    <phoneticPr fontId="9" type="noConversion"/>
  </si>
  <si>
    <t>Stepwise heating</t>
    <phoneticPr fontId="9" type="noConversion"/>
  </si>
  <si>
    <t>An</t>
    <phoneticPr fontId="2" type="noConversion"/>
  </si>
  <si>
    <t>Ab</t>
    <phoneticPr fontId="2" type="noConversion"/>
  </si>
  <si>
    <t>Or</t>
    <phoneticPr fontId="2" type="noConversion"/>
  </si>
  <si>
    <r>
      <t>Na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phoneticPr fontId="1" type="noConversion"/>
  </si>
  <si>
    <r>
      <t>K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phoneticPr fontId="1" type="noConversion"/>
  </si>
  <si>
    <r>
      <t>SiO</t>
    </r>
    <r>
      <rPr>
        <b/>
        <vertAlign val="subscript"/>
        <sz val="10"/>
        <color theme="1"/>
        <rFont val="Times New Roman"/>
        <family val="1"/>
      </rPr>
      <t>2</t>
    </r>
    <phoneticPr fontId="1" type="noConversion"/>
  </si>
  <si>
    <r>
      <t>Al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3</t>
    </r>
    <phoneticPr fontId="1" type="noConversion"/>
  </si>
  <si>
    <r>
      <t>P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5</t>
    </r>
    <phoneticPr fontId="1" type="noConversion"/>
  </si>
  <si>
    <r>
      <t>Cr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3</t>
    </r>
    <phoneticPr fontId="1" type="noConversion"/>
  </si>
  <si>
    <r>
      <t>TiO</t>
    </r>
    <r>
      <rPr>
        <b/>
        <vertAlign val="subscript"/>
        <sz val="10"/>
        <color theme="1"/>
        <rFont val="Times New Roman"/>
        <family val="1"/>
      </rPr>
      <t>2</t>
    </r>
    <phoneticPr fontId="1" type="noConversion"/>
  </si>
  <si>
    <t>±1se (%)</t>
    <phoneticPr fontId="1" type="noConversion"/>
  </si>
  <si>
    <t>Monitor standard</t>
    <phoneticPr fontId="1" type="noConversion"/>
  </si>
  <si>
    <t xml:space="preserve"> Table S3. Zircon SIMS U-Pb dating results</t>
    <phoneticPr fontId="1" type="noConversion"/>
  </si>
  <si>
    <r>
      <t xml:space="preserve">Table S2. </t>
    </r>
    <r>
      <rPr>
        <b/>
        <vertAlign val="superscript"/>
        <sz val="13"/>
        <rFont val="Times New Roman"/>
        <family val="1"/>
      </rPr>
      <t>40</t>
    </r>
    <r>
      <rPr>
        <b/>
        <sz val="13"/>
        <rFont val="Times New Roman"/>
        <family val="1"/>
      </rPr>
      <t>Ar/</t>
    </r>
    <r>
      <rPr>
        <b/>
        <vertAlign val="superscript"/>
        <sz val="13"/>
        <rFont val="Times New Roman"/>
        <family val="1"/>
      </rPr>
      <t>39</t>
    </r>
    <r>
      <rPr>
        <b/>
        <sz val="13"/>
        <rFont val="Times New Roman"/>
        <family val="1"/>
      </rPr>
      <t>Ar dating results</t>
    </r>
    <phoneticPr fontId="9" type="noConversion"/>
  </si>
  <si>
    <t>Table S1. Major element composition of the Yunshan sanidine (wt.%)</t>
    <phoneticPr fontId="9" type="noConversion"/>
  </si>
  <si>
    <r>
      <t>207</t>
    </r>
    <r>
      <rPr>
        <b/>
        <sz val="9"/>
        <color rgb="FF000000"/>
        <rFont val="Times New Roman"/>
        <family val="1"/>
      </rPr>
      <t>Pb/</t>
    </r>
    <r>
      <rPr>
        <b/>
        <vertAlign val="superscript"/>
        <sz val="9"/>
        <color indexed="8"/>
        <rFont val="Times New Roman"/>
        <family val="1"/>
      </rPr>
      <t>235</t>
    </r>
    <r>
      <rPr>
        <b/>
        <sz val="9"/>
        <color indexed="8"/>
        <rFont val="Times New Roman"/>
        <family val="1"/>
      </rPr>
      <t>U</t>
    </r>
    <phoneticPr fontId="1" type="noConversion"/>
  </si>
  <si>
    <r>
      <t>206</t>
    </r>
    <r>
      <rPr>
        <b/>
        <sz val="9"/>
        <color rgb="FF000000"/>
        <rFont val="Times New Roman"/>
        <family val="1"/>
      </rPr>
      <t>Pb/</t>
    </r>
    <r>
      <rPr>
        <b/>
        <vertAlign val="superscript"/>
        <sz val="9"/>
        <color indexed="8"/>
        <rFont val="Times New Roman"/>
        <family val="1"/>
      </rPr>
      <t>238</t>
    </r>
    <r>
      <rPr>
        <b/>
        <sz val="9"/>
        <color indexed="8"/>
        <rFont val="Times New Roman"/>
        <family val="1"/>
      </rPr>
      <t>U</t>
    </r>
    <phoneticPr fontId="1" type="noConversion"/>
  </si>
  <si>
    <r>
      <t>207</t>
    </r>
    <r>
      <rPr>
        <b/>
        <sz val="9"/>
        <rFont val="Times New Roman"/>
        <family val="1"/>
      </rPr>
      <t>Pb/</t>
    </r>
    <r>
      <rPr>
        <b/>
        <vertAlign val="superscript"/>
        <sz val="9"/>
        <rFont val="Times New Roman"/>
        <family val="1"/>
      </rPr>
      <t>235</t>
    </r>
    <r>
      <rPr>
        <b/>
        <sz val="9"/>
        <rFont val="Times New Roman"/>
        <family val="1"/>
      </rPr>
      <t>U</t>
    </r>
    <phoneticPr fontId="1" type="noConversion"/>
  </si>
  <si>
    <r>
      <t>206</t>
    </r>
    <r>
      <rPr>
        <b/>
        <sz val="9"/>
        <rFont val="Times New Roman"/>
        <family val="1"/>
      </rPr>
      <t>Pb/</t>
    </r>
    <r>
      <rPr>
        <b/>
        <vertAlign val="superscript"/>
        <sz val="9"/>
        <rFont val="Times New Roman"/>
        <family val="1"/>
      </rPr>
      <t>238</t>
    </r>
    <r>
      <rPr>
        <b/>
        <sz val="9"/>
        <rFont val="Times New Roman"/>
        <family val="1"/>
      </rPr>
      <t>U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</si>
</sst>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.0"/>
    <numFmt numFmtId="177" formatCode="0.00000"/>
    <numFmt numFmtId="178" formatCode="0.000000_);[Red]\(0.000000\)"/>
    <numFmt numFmtId="179" formatCode="0.00_);[Red]\(0.00\)"/>
    <numFmt numFmtId="180" formatCode="0.0000"/>
    <numFmt numFmtId="181" formatCode="??0.0\ &quot;%&quot;"/>
    <numFmt numFmtId="182" formatCode="?0.000;[Red]?0.000"/>
    <numFmt numFmtId="183" formatCode="?0.00;[Red]?0.00"/>
    <numFmt numFmtId="184" formatCode="&quot;±&quot;\ 0.00"/>
    <numFmt numFmtId="185" formatCode="?0.000000;[Red]?0.000000"/>
    <numFmt numFmtId="186" formatCode="?0.0;[Red]?0.0"/>
    <numFmt numFmtId="187" formatCode="??0.000;[Red]??0.000"/>
    <numFmt numFmtId="188" formatCode="??0.00;[Red]??0.00"/>
    <numFmt numFmtId="189" formatCode="0.00;[Red]0.00"/>
    <numFmt numFmtId="190" formatCode="0.000000;[Red]0.000000"/>
    <numFmt numFmtId="191" formatCode="0.0;[Red]0.0"/>
    <numFmt numFmtId="192" formatCode="&quot;±&quot;\ 0.0"/>
    <numFmt numFmtId="193" formatCode="???0.000;[Red]???0.000"/>
    <numFmt numFmtId="194" formatCode="?????0.00;[Red]?????0.00"/>
    <numFmt numFmtId="195" formatCode="\ \ @"/>
    <numFmt numFmtId="196" formatCode="????0.00;[Red]????0.00"/>
    <numFmt numFmtId="197" formatCode="&quot;±&quot;\ 0.000000"/>
  </numFmts>
  <fonts count="3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9"/>
      <name val="Times New Roman"/>
      <family val="2"/>
      <charset val="134"/>
    </font>
    <font>
      <b/>
      <sz val="10"/>
      <color theme="1"/>
      <name val="Times New Roman"/>
      <family val="1"/>
    </font>
    <font>
      <sz val="11"/>
      <color theme="1"/>
      <name val="等线"/>
      <family val="2"/>
      <scheme val="minor"/>
    </font>
    <font>
      <sz val="9"/>
      <color theme="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vertAlign val="subscript"/>
      <sz val="10"/>
      <color indexed="8"/>
      <name val="Times New Roman"/>
      <family val="1"/>
    </font>
    <font>
      <sz val="8"/>
      <color theme="0" tint="-0.499984740745262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rgb="FF0000FF"/>
      <name val="Times New Roman"/>
      <family val="1"/>
    </font>
    <font>
      <sz val="9"/>
      <color theme="0" tint="-0.499984740745262"/>
      <name val="Times New Roman"/>
      <family val="1"/>
    </font>
    <font>
      <b/>
      <vertAlign val="subscript"/>
      <sz val="10"/>
      <color theme="1"/>
      <name val="Times New Roman"/>
      <family val="1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b/>
      <sz val="13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indexed="8"/>
      <name val="Times New Roman"/>
      <family val="1"/>
    </font>
    <font>
      <b/>
      <vertAlign val="superscript"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b/>
      <vertAlign val="superscript"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181" fontId="16" fillId="2" borderId="0" xfId="1" applyNumberFormat="1" applyFont="1" applyFill="1" applyAlignment="1">
      <alignment horizontal="center" vertical="center"/>
    </xf>
    <xf numFmtId="182" fontId="16" fillId="2" borderId="0" xfId="1" applyNumberFormat="1" applyFont="1" applyFill="1" applyAlignment="1">
      <alignment horizontal="center" vertical="center"/>
    </xf>
    <xf numFmtId="183" fontId="16" fillId="2" borderId="0" xfId="1" applyNumberFormat="1" applyFont="1" applyFill="1" applyAlignment="1">
      <alignment horizontal="center" vertical="center"/>
    </xf>
    <xf numFmtId="184" fontId="16" fillId="2" borderId="0" xfId="1" applyNumberFormat="1" applyFont="1" applyFill="1" applyAlignment="1">
      <alignment horizontal="center" vertical="center"/>
    </xf>
    <xf numFmtId="185" fontId="16" fillId="2" borderId="0" xfId="1" applyNumberFormat="1" applyFont="1" applyFill="1" applyAlignment="1">
      <alignment horizontal="center" vertical="center"/>
    </xf>
    <xf numFmtId="186" fontId="1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181" fontId="18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182" fontId="18" fillId="2" borderId="0" xfId="1" applyNumberFormat="1" applyFont="1" applyFill="1" applyAlignment="1">
      <alignment horizontal="center" vertical="center"/>
    </xf>
    <xf numFmtId="183" fontId="18" fillId="2" borderId="0" xfId="1" applyNumberFormat="1" applyFont="1" applyFill="1" applyAlignment="1">
      <alignment horizontal="center" vertical="center"/>
    </xf>
    <xf numFmtId="184" fontId="18" fillId="2" borderId="0" xfId="1" applyNumberFormat="1" applyFont="1" applyFill="1" applyAlignment="1">
      <alignment horizontal="center" vertical="center"/>
    </xf>
    <xf numFmtId="185" fontId="18" fillId="2" borderId="0" xfId="1" applyNumberFormat="1" applyFont="1" applyFill="1" applyAlignment="1">
      <alignment horizontal="center" vertical="center"/>
    </xf>
    <xf numFmtId="186" fontId="18" fillId="2" borderId="0" xfId="1" applyNumberFormat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181" fontId="16" fillId="5" borderId="0" xfId="0" applyNumberFormat="1" applyFont="1" applyFill="1" applyAlignment="1">
      <alignment horizontal="center" vertical="center"/>
    </xf>
    <xf numFmtId="182" fontId="16" fillId="4" borderId="0" xfId="1" applyNumberFormat="1" applyFont="1" applyFill="1" applyAlignment="1">
      <alignment horizontal="center" vertical="center"/>
    </xf>
    <xf numFmtId="187" fontId="16" fillId="5" borderId="0" xfId="0" applyNumberFormat="1" applyFont="1" applyFill="1" applyAlignment="1">
      <alignment horizontal="center" vertical="center"/>
    </xf>
    <xf numFmtId="188" fontId="16" fillId="5" borderId="0" xfId="0" applyNumberFormat="1" applyFont="1" applyFill="1" applyAlignment="1">
      <alignment horizontal="center" vertical="center"/>
    </xf>
    <xf numFmtId="189" fontId="16" fillId="5" borderId="0" xfId="0" applyNumberFormat="1" applyFont="1" applyFill="1" applyAlignment="1">
      <alignment horizontal="center" vertical="center"/>
    </xf>
    <xf numFmtId="184" fontId="16" fillId="5" borderId="0" xfId="0" applyNumberFormat="1" applyFont="1" applyFill="1" applyAlignment="1">
      <alignment horizontal="center" vertical="center"/>
    </xf>
    <xf numFmtId="190" fontId="16" fillId="5" borderId="0" xfId="0" applyNumberFormat="1" applyFont="1" applyFill="1" applyAlignment="1">
      <alignment horizontal="center" vertical="center"/>
    </xf>
    <xf numFmtId="191" fontId="16" fillId="5" borderId="0" xfId="0" applyNumberFormat="1" applyFont="1" applyFill="1" applyAlignment="1">
      <alignment horizontal="center" vertical="center"/>
    </xf>
    <xf numFmtId="192" fontId="16" fillId="5" borderId="0" xfId="0" applyNumberFormat="1" applyFont="1" applyFill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181" fontId="18" fillId="6" borderId="0" xfId="0" applyNumberFormat="1" applyFont="1" applyFill="1" applyAlignment="1">
      <alignment horizontal="center" vertical="center"/>
    </xf>
    <xf numFmtId="0" fontId="19" fillId="4" borderId="0" xfId="1" applyFont="1" applyFill="1" applyAlignment="1">
      <alignment horizontal="center" vertical="center"/>
    </xf>
    <xf numFmtId="187" fontId="18" fillId="6" borderId="0" xfId="0" applyNumberFormat="1" applyFont="1" applyFill="1" applyAlignment="1">
      <alignment horizontal="center" vertical="center"/>
    </xf>
    <xf numFmtId="188" fontId="18" fillId="6" borderId="0" xfId="0" applyNumberFormat="1" applyFont="1" applyFill="1" applyAlignment="1">
      <alignment horizontal="center" vertical="center"/>
    </xf>
    <xf numFmtId="189" fontId="18" fillId="6" borderId="0" xfId="0" applyNumberFormat="1" applyFont="1" applyFill="1" applyAlignment="1">
      <alignment horizontal="center" vertical="center"/>
    </xf>
    <xf numFmtId="184" fontId="18" fillId="6" borderId="0" xfId="0" applyNumberFormat="1" applyFont="1" applyFill="1" applyAlignment="1">
      <alignment horizontal="center" vertical="center"/>
    </xf>
    <xf numFmtId="190" fontId="18" fillId="6" borderId="0" xfId="0" applyNumberFormat="1" applyFont="1" applyFill="1" applyAlignment="1">
      <alignment horizontal="center" vertical="center"/>
    </xf>
    <xf numFmtId="191" fontId="18" fillId="6" borderId="0" xfId="0" applyNumberFormat="1" applyFont="1" applyFill="1" applyAlignment="1">
      <alignment horizontal="center" vertical="center"/>
    </xf>
    <xf numFmtId="192" fontId="18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81" fontId="18" fillId="5" borderId="0" xfId="0" applyNumberFormat="1" applyFont="1" applyFill="1" applyAlignment="1">
      <alignment horizontal="center" vertical="center"/>
    </xf>
    <xf numFmtId="193" fontId="18" fillId="5" borderId="0" xfId="0" applyNumberFormat="1" applyFont="1" applyFill="1" applyAlignment="1">
      <alignment horizontal="center" vertical="center"/>
    </xf>
    <xf numFmtId="194" fontId="18" fillId="5" borderId="0" xfId="0" applyNumberFormat="1" applyFont="1" applyFill="1" applyAlignment="1">
      <alignment horizontal="center" vertical="center"/>
    </xf>
    <xf numFmtId="189" fontId="18" fillId="5" borderId="0" xfId="0" applyNumberFormat="1" applyFont="1" applyFill="1" applyAlignment="1">
      <alignment horizontal="center" vertical="center"/>
    </xf>
    <xf numFmtId="184" fontId="18" fillId="5" borderId="0" xfId="0" applyNumberFormat="1" applyFont="1" applyFill="1" applyAlignment="1">
      <alignment horizontal="center" vertical="center"/>
    </xf>
    <xf numFmtId="188" fontId="18" fillId="5" borderId="0" xfId="0" applyNumberFormat="1" applyFont="1" applyFill="1" applyAlignment="1">
      <alignment horizontal="center" vertical="center"/>
    </xf>
    <xf numFmtId="190" fontId="18" fillId="5" borderId="0" xfId="0" applyNumberFormat="1" applyFont="1" applyFill="1" applyAlignment="1">
      <alignment horizontal="center" vertical="center"/>
    </xf>
    <xf numFmtId="191" fontId="18" fillId="5" borderId="0" xfId="0" applyNumberFormat="1" applyFont="1" applyFill="1" applyAlignment="1">
      <alignment horizontal="center" vertical="center"/>
    </xf>
    <xf numFmtId="192" fontId="18" fillId="5" borderId="0" xfId="0" applyNumberFormat="1" applyFont="1" applyFill="1" applyAlignment="1">
      <alignment horizontal="center" vertical="center"/>
    </xf>
    <xf numFmtId="193" fontId="18" fillId="6" borderId="0" xfId="0" applyNumberFormat="1" applyFont="1" applyFill="1" applyAlignment="1">
      <alignment horizontal="center" vertical="center"/>
    </xf>
    <xf numFmtId="194" fontId="18" fillId="6" borderId="0" xfId="0" applyNumberFormat="1" applyFont="1" applyFill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81" fontId="18" fillId="6" borderId="3" xfId="0" applyNumberFormat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193" fontId="18" fillId="6" borderId="3" xfId="0" applyNumberFormat="1" applyFont="1" applyFill="1" applyBorder="1" applyAlignment="1">
      <alignment horizontal="center" vertical="center"/>
    </xf>
    <xf numFmtId="194" fontId="18" fillId="6" borderId="3" xfId="0" applyNumberFormat="1" applyFont="1" applyFill="1" applyBorder="1" applyAlignment="1">
      <alignment horizontal="center" vertical="center"/>
    </xf>
    <xf numFmtId="189" fontId="18" fillId="6" borderId="3" xfId="0" applyNumberFormat="1" applyFont="1" applyFill="1" applyBorder="1" applyAlignment="1">
      <alignment horizontal="center" vertical="center"/>
    </xf>
    <xf numFmtId="184" fontId="18" fillId="6" borderId="3" xfId="0" applyNumberFormat="1" applyFont="1" applyFill="1" applyBorder="1" applyAlignment="1">
      <alignment horizontal="center" vertical="center"/>
    </xf>
    <xf numFmtId="188" fontId="18" fillId="6" borderId="3" xfId="0" applyNumberFormat="1" applyFont="1" applyFill="1" applyBorder="1" applyAlignment="1">
      <alignment horizontal="center" vertical="center"/>
    </xf>
    <xf numFmtId="190" fontId="18" fillId="6" borderId="3" xfId="0" applyNumberFormat="1" applyFont="1" applyFill="1" applyBorder="1" applyAlignment="1">
      <alignment horizontal="center" vertical="center"/>
    </xf>
    <xf numFmtId="191" fontId="18" fillId="6" borderId="3" xfId="0" applyNumberFormat="1" applyFont="1" applyFill="1" applyBorder="1" applyAlignment="1">
      <alignment horizontal="center" vertical="center"/>
    </xf>
    <xf numFmtId="192" fontId="18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97" fontId="16" fillId="2" borderId="0" xfId="1" applyNumberFormat="1" applyFont="1" applyFill="1" applyAlignment="1">
      <alignment horizontal="center" vertical="center"/>
    </xf>
    <xf numFmtId="197" fontId="18" fillId="2" borderId="0" xfId="1" applyNumberFormat="1" applyFont="1" applyFill="1" applyAlignment="1">
      <alignment horizontal="center" vertical="center"/>
    </xf>
    <xf numFmtId="197" fontId="16" fillId="5" borderId="0" xfId="0" applyNumberFormat="1" applyFont="1" applyFill="1" applyAlignment="1">
      <alignment horizontal="center" vertical="center"/>
    </xf>
    <xf numFmtId="197" fontId="18" fillId="6" borderId="0" xfId="0" applyNumberFormat="1" applyFont="1" applyFill="1" applyAlignment="1">
      <alignment horizontal="center" vertical="center"/>
    </xf>
    <xf numFmtId="197" fontId="18" fillId="5" borderId="0" xfId="0" applyNumberFormat="1" applyFont="1" applyFill="1" applyAlignment="1">
      <alignment horizontal="center" vertical="center"/>
    </xf>
    <xf numFmtId="197" fontId="18" fillId="6" borderId="3" xfId="0" applyNumberFormat="1" applyFont="1" applyFill="1" applyBorder="1" applyAlignment="1">
      <alignment horizontal="center" vertical="center"/>
    </xf>
    <xf numFmtId="195" fontId="17" fillId="5" borderId="0" xfId="0" applyNumberFormat="1" applyFont="1" applyFill="1" applyBorder="1" applyAlignment="1">
      <alignment horizontal="center" vertical="center"/>
    </xf>
    <xf numFmtId="181" fontId="17" fillId="5" borderId="0" xfId="0" applyNumberFormat="1" applyFont="1" applyFill="1" applyBorder="1" applyAlignment="1">
      <alignment horizontal="center" vertical="center"/>
    </xf>
    <xf numFmtId="187" fontId="17" fillId="6" borderId="0" xfId="0" applyNumberFormat="1" applyFont="1" applyFill="1" applyBorder="1" applyAlignment="1">
      <alignment horizontal="center" vertical="center"/>
    </xf>
    <xf numFmtId="196" fontId="17" fillId="6" borderId="0" xfId="0" applyNumberFormat="1" applyFont="1" applyFill="1" applyBorder="1" applyAlignment="1">
      <alignment horizontal="center" vertical="center"/>
    </xf>
    <xf numFmtId="184" fontId="17" fillId="6" borderId="0" xfId="0" applyNumberFormat="1" applyFont="1" applyFill="1" applyBorder="1" applyAlignment="1">
      <alignment horizontal="center" vertical="center"/>
    </xf>
    <xf numFmtId="191" fontId="17" fillId="6" borderId="0" xfId="0" applyNumberFormat="1" applyFont="1" applyFill="1" applyBorder="1" applyAlignment="1">
      <alignment horizontal="center" vertical="center"/>
    </xf>
    <xf numFmtId="192" fontId="17" fillId="6" borderId="0" xfId="0" applyNumberFormat="1" applyFont="1" applyFill="1" applyBorder="1" applyAlignment="1">
      <alignment horizontal="center" vertical="center"/>
    </xf>
    <xf numFmtId="195" fontId="17" fillId="6" borderId="0" xfId="0" applyNumberFormat="1" applyFont="1" applyFill="1" applyBorder="1" applyAlignment="1">
      <alignment horizontal="center" vertical="center"/>
    </xf>
    <xf numFmtId="187" fontId="17" fillId="5" borderId="0" xfId="0" applyNumberFormat="1" applyFont="1" applyFill="1" applyBorder="1" applyAlignment="1">
      <alignment horizontal="center" vertical="center"/>
    </xf>
    <xf numFmtId="196" fontId="17" fillId="5" borderId="0" xfId="0" applyNumberFormat="1" applyFont="1" applyFill="1" applyBorder="1" applyAlignment="1">
      <alignment horizontal="center" vertical="center"/>
    </xf>
    <xf numFmtId="184" fontId="17" fillId="5" borderId="0" xfId="0" applyNumberFormat="1" applyFont="1" applyFill="1" applyBorder="1" applyAlignment="1">
      <alignment horizontal="center" vertical="center"/>
    </xf>
    <xf numFmtId="195" fontId="16" fillId="6" borderId="0" xfId="0" applyNumberFormat="1" applyFont="1" applyFill="1" applyBorder="1" applyAlignment="1">
      <alignment horizontal="center" vertical="center"/>
    </xf>
    <xf numFmtId="181" fontId="16" fillId="5" borderId="0" xfId="0" applyNumberFormat="1" applyFont="1" applyFill="1" applyBorder="1" applyAlignment="1">
      <alignment horizontal="center" vertical="center"/>
    </xf>
    <xf numFmtId="187" fontId="16" fillId="6" borderId="0" xfId="0" applyNumberFormat="1" applyFont="1" applyFill="1" applyBorder="1" applyAlignment="1">
      <alignment horizontal="center" vertical="center"/>
    </xf>
    <xf numFmtId="196" fontId="16" fillId="6" borderId="0" xfId="0" applyNumberFormat="1" applyFont="1" applyFill="1" applyBorder="1" applyAlignment="1">
      <alignment horizontal="center" vertical="center"/>
    </xf>
    <xf numFmtId="184" fontId="16" fillId="6" borderId="0" xfId="0" applyNumberFormat="1" applyFont="1" applyFill="1" applyBorder="1" applyAlignment="1">
      <alignment horizontal="center" vertical="center"/>
    </xf>
    <xf numFmtId="191" fontId="16" fillId="6" borderId="0" xfId="0" applyNumberFormat="1" applyFont="1" applyFill="1" applyBorder="1" applyAlignment="1">
      <alignment horizontal="center" vertical="center"/>
    </xf>
    <xf numFmtId="192" fontId="16" fillId="6" borderId="0" xfId="0" applyNumberFormat="1" applyFont="1" applyFill="1" applyBorder="1" applyAlignment="1">
      <alignment horizontal="center" vertical="center"/>
    </xf>
    <xf numFmtId="195" fontId="16" fillId="5" borderId="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" fontId="17" fillId="0" borderId="0" xfId="0" applyNumberFormat="1" applyFont="1" applyFill="1" applyAlignment="1" applyProtection="1">
      <alignment horizontal="center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177" fontId="17" fillId="0" borderId="0" xfId="0" applyNumberFormat="1" applyFont="1" applyFill="1" applyAlignment="1" applyProtection="1">
      <alignment horizontal="center" vertical="center"/>
      <protection locked="0"/>
    </xf>
    <xf numFmtId="176" fontId="17" fillId="0" borderId="0" xfId="0" applyNumberFormat="1" applyFont="1" applyFill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  <protection locked="0"/>
    </xf>
    <xf numFmtId="2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" fontId="17" fillId="0" borderId="3" xfId="0" applyNumberFormat="1" applyFont="1" applyFill="1" applyBorder="1" applyAlignment="1" applyProtection="1">
      <alignment horizontal="center" vertical="center"/>
      <protection locked="0"/>
    </xf>
    <xf numFmtId="2" fontId="17" fillId="0" borderId="3" xfId="0" applyNumberFormat="1" applyFont="1" applyFill="1" applyBorder="1" applyAlignment="1" applyProtection="1">
      <alignment horizontal="center" vertical="center"/>
      <protection locked="0"/>
    </xf>
    <xf numFmtId="177" fontId="17" fillId="0" borderId="3" xfId="0" applyNumberFormat="1" applyFont="1" applyFill="1" applyBorder="1" applyAlignment="1" applyProtection="1">
      <alignment horizontal="center" vertical="center"/>
      <protection locked="0"/>
    </xf>
    <xf numFmtId="176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 vertical="center"/>
    </xf>
    <xf numFmtId="181" fontId="16" fillId="6" borderId="7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187" fontId="16" fillId="6" borderId="7" xfId="0" applyNumberFormat="1" applyFont="1" applyFill="1" applyBorder="1" applyAlignment="1">
      <alignment horizontal="center" vertical="center"/>
    </xf>
    <xf numFmtId="188" fontId="16" fillId="6" borderId="7" xfId="0" applyNumberFormat="1" applyFont="1" applyFill="1" applyBorder="1" applyAlignment="1">
      <alignment horizontal="center" vertical="center"/>
    </xf>
    <xf numFmtId="189" fontId="16" fillId="6" borderId="7" xfId="0" applyNumberFormat="1" applyFont="1" applyFill="1" applyBorder="1" applyAlignment="1">
      <alignment horizontal="center" vertical="center"/>
    </xf>
    <xf numFmtId="184" fontId="16" fillId="6" borderId="7" xfId="0" applyNumberFormat="1" applyFont="1" applyFill="1" applyBorder="1" applyAlignment="1">
      <alignment horizontal="center" vertical="center"/>
    </xf>
    <xf numFmtId="190" fontId="16" fillId="6" borderId="7" xfId="0" applyNumberFormat="1" applyFont="1" applyFill="1" applyBorder="1" applyAlignment="1">
      <alignment horizontal="center" vertical="center"/>
    </xf>
    <xf numFmtId="197" fontId="16" fillId="6" borderId="7" xfId="0" applyNumberFormat="1" applyFont="1" applyFill="1" applyBorder="1" applyAlignment="1">
      <alignment horizontal="center" vertical="center"/>
    </xf>
    <xf numFmtId="191" fontId="16" fillId="6" borderId="7" xfId="0" applyNumberFormat="1" applyFont="1" applyFill="1" applyBorder="1" applyAlignment="1">
      <alignment horizontal="center" vertical="center"/>
    </xf>
    <xf numFmtId="192" fontId="16" fillId="6" borderId="7" xfId="0" applyNumberFormat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181" fontId="18" fillId="2" borderId="7" xfId="1" applyNumberFormat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182" fontId="18" fillId="2" borderId="7" xfId="1" applyNumberFormat="1" applyFont="1" applyFill="1" applyBorder="1" applyAlignment="1">
      <alignment horizontal="center" vertical="center"/>
    </xf>
    <xf numFmtId="183" fontId="18" fillId="2" borderId="7" xfId="1" applyNumberFormat="1" applyFont="1" applyFill="1" applyBorder="1" applyAlignment="1">
      <alignment horizontal="center" vertical="center"/>
    </xf>
    <xf numFmtId="184" fontId="18" fillId="2" borderId="7" xfId="1" applyNumberFormat="1" applyFont="1" applyFill="1" applyBorder="1" applyAlignment="1">
      <alignment horizontal="center" vertical="center"/>
    </xf>
    <xf numFmtId="185" fontId="18" fillId="2" borderId="7" xfId="1" applyNumberFormat="1" applyFont="1" applyFill="1" applyBorder="1" applyAlignment="1">
      <alignment horizontal="center" vertical="center"/>
    </xf>
    <xf numFmtId="197" fontId="18" fillId="2" borderId="7" xfId="1" applyNumberFormat="1" applyFont="1" applyFill="1" applyBorder="1" applyAlignment="1">
      <alignment horizontal="center" vertical="center"/>
    </xf>
    <xf numFmtId="186" fontId="18" fillId="2" borderId="7" xfId="1" applyNumberFormat="1" applyFont="1" applyFill="1" applyBorder="1" applyAlignment="1">
      <alignment horizontal="center" vertical="center"/>
    </xf>
    <xf numFmtId="190" fontId="17" fillId="5" borderId="0" xfId="0" applyNumberFormat="1" applyFont="1" applyFill="1" applyBorder="1" applyAlignment="1">
      <alignment horizontal="center" vertical="center"/>
    </xf>
    <xf numFmtId="197" fontId="17" fillId="5" borderId="0" xfId="0" applyNumberFormat="1" applyFont="1" applyFill="1" applyBorder="1" applyAlignment="1">
      <alignment horizontal="center" vertical="center"/>
    </xf>
    <xf numFmtId="190" fontId="17" fillId="6" borderId="0" xfId="0" applyNumberFormat="1" applyFont="1" applyFill="1" applyBorder="1" applyAlignment="1">
      <alignment horizontal="center" vertical="center"/>
    </xf>
    <xf numFmtId="197" fontId="17" fillId="6" borderId="0" xfId="0" applyNumberFormat="1" applyFont="1" applyFill="1" applyBorder="1" applyAlignment="1">
      <alignment horizontal="center" vertical="center"/>
    </xf>
    <xf numFmtId="190" fontId="16" fillId="6" borderId="0" xfId="0" applyNumberFormat="1" applyFont="1" applyFill="1" applyBorder="1" applyAlignment="1">
      <alignment horizontal="center" vertical="center"/>
    </xf>
    <xf numFmtId="197" fontId="16" fillId="6" borderId="0" xfId="0" applyNumberFormat="1" applyFont="1" applyFill="1" applyBorder="1" applyAlignment="1">
      <alignment horizontal="center" vertical="center"/>
    </xf>
    <xf numFmtId="191" fontId="17" fillId="5" borderId="0" xfId="0" applyNumberFormat="1" applyFont="1" applyFill="1" applyBorder="1" applyAlignment="1">
      <alignment horizontal="center" vertical="center"/>
    </xf>
    <xf numFmtId="192" fontId="17" fillId="5" borderId="0" xfId="0" applyNumberFormat="1" applyFont="1" applyFill="1" applyBorder="1" applyAlignment="1">
      <alignment horizontal="center" vertical="center"/>
    </xf>
    <xf numFmtId="195" fontId="16" fillId="5" borderId="3" xfId="0" applyNumberFormat="1" applyFont="1" applyFill="1" applyBorder="1" applyAlignment="1">
      <alignment horizontal="center" vertical="center"/>
    </xf>
    <xf numFmtId="181" fontId="16" fillId="5" borderId="3" xfId="0" applyNumberFormat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center" vertical="center"/>
    </xf>
    <xf numFmtId="187" fontId="16" fillId="6" borderId="3" xfId="0" applyNumberFormat="1" applyFont="1" applyFill="1" applyBorder="1" applyAlignment="1">
      <alignment horizontal="center" vertical="center"/>
    </xf>
    <xf numFmtId="196" fontId="16" fillId="6" borderId="3" xfId="0" applyNumberFormat="1" applyFont="1" applyFill="1" applyBorder="1" applyAlignment="1">
      <alignment horizontal="center" vertical="center"/>
    </xf>
    <xf numFmtId="184" fontId="16" fillId="6" borderId="3" xfId="0" applyNumberFormat="1" applyFont="1" applyFill="1" applyBorder="1" applyAlignment="1">
      <alignment horizontal="center" vertical="center"/>
    </xf>
    <xf numFmtId="190" fontId="16" fillId="6" borderId="3" xfId="0" applyNumberFormat="1" applyFont="1" applyFill="1" applyBorder="1" applyAlignment="1">
      <alignment horizontal="center" vertical="center"/>
    </xf>
    <xf numFmtId="197" fontId="16" fillId="6" borderId="3" xfId="0" applyNumberFormat="1" applyFont="1" applyFill="1" applyBorder="1" applyAlignment="1">
      <alignment horizontal="center" vertical="center"/>
    </xf>
    <xf numFmtId="176" fontId="16" fillId="6" borderId="3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/>
    </xf>
    <xf numFmtId="192" fontId="16" fillId="3" borderId="0" xfId="0" applyNumberFormat="1" applyFont="1" applyFill="1" applyAlignment="1">
      <alignment horizontal="center" vertical="center"/>
    </xf>
    <xf numFmtId="192" fontId="16" fillId="0" borderId="0" xfId="0" applyNumberFormat="1" applyFont="1" applyAlignment="1">
      <alignment horizontal="center" vertical="center"/>
    </xf>
    <xf numFmtId="192" fontId="18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197" fontId="5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91" fontId="12" fillId="0" borderId="0" xfId="0" applyNumberFormat="1" applyFont="1" applyAlignment="1">
      <alignment horizontal="center" vertical="center"/>
    </xf>
    <xf numFmtId="197" fontId="12" fillId="0" borderId="0" xfId="0" applyNumberFormat="1" applyFont="1" applyAlignment="1">
      <alignment horizontal="center" vertical="center"/>
    </xf>
    <xf numFmtId="192" fontId="16" fillId="6" borderId="3" xfId="0" applyNumberFormat="1" applyFont="1" applyFill="1" applyBorder="1" applyAlignment="1">
      <alignment horizontal="center" vertical="center"/>
    </xf>
    <xf numFmtId="192" fontId="18" fillId="6" borderId="7" xfId="0" applyNumberFormat="1" applyFont="1" applyFill="1" applyBorder="1" applyAlignment="1">
      <alignment horizontal="center" vertical="center"/>
    </xf>
    <xf numFmtId="2" fontId="25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2" fontId="25" fillId="0" borderId="3" xfId="0" applyNumberFormat="1" applyFont="1" applyFill="1" applyBorder="1" applyAlignment="1">
      <alignment horizontal="center" vertical="center"/>
    </xf>
    <xf numFmtId="177" fontId="28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8" fontId="6" fillId="2" borderId="1" xfId="1" applyNumberFormat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180" fontId="6" fillId="2" borderId="1" xfId="1" applyNumberFormat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2" xfId="0" applyNumberFormat="1" applyFont="1" applyFill="1" applyBorder="1" applyAlignment="1">
      <alignment horizontal="center" vertical="center"/>
    </xf>
    <xf numFmtId="2" fontId="25" fillId="0" borderId="3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17A9E3CD-3548-4CB4-9FE3-E8802B0824B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6215-79E6-4EC3-8158-AA446192F49C}">
  <dimension ref="A1:T76"/>
  <sheetViews>
    <sheetView zoomScale="175" zoomScaleNormal="175" workbookViewId="0">
      <pane ySplit="2" topLeftCell="A3" activePane="bottomLeft" state="frozenSplit"/>
      <selection pane="bottomLeft" activeCell="P2" sqref="P1:P1048576"/>
    </sheetView>
  </sheetViews>
  <sheetFormatPr defaultRowHeight="15" x14ac:dyDescent="0.2"/>
  <cols>
    <col min="1" max="1" width="5" style="1" customWidth="1"/>
    <col min="2" max="2" width="4.625" style="1" customWidth="1"/>
    <col min="3" max="3" width="3.875" style="1" customWidth="1"/>
    <col min="4" max="4" width="4.875" style="1" bestFit="1" customWidth="1"/>
    <col min="5" max="5" width="3.625" style="1" customWidth="1"/>
    <col min="6" max="6" width="4" style="1" customWidth="1"/>
    <col min="7" max="7" width="5.625" style="1" bestFit="1" customWidth="1"/>
    <col min="8" max="8" width="4.375" style="1" customWidth="1"/>
    <col min="9" max="9" width="5" style="1" bestFit="1" customWidth="1"/>
    <col min="10" max="10" width="4.25" style="1" customWidth="1"/>
    <col min="11" max="11" width="5.875" style="68" bestFit="1" customWidth="1"/>
    <col min="12" max="12" width="3.75" style="68" customWidth="1"/>
    <col min="13" max="13" width="4.875" style="68" customWidth="1"/>
    <col min="14" max="14" width="3.875" style="68" customWidth="1"/>
    <col min="15" max="15" width="4.375" style="1" customWidth="1"/>
    <col min="16" max="16" width="4.125" style="1" customWidth="1"/>
    <col min="17" max="17" width="3.375" style="1" customWidth="1"/>
    <col min="18" max="19" width="4" style="1" customWidth="1"/>
    <col min="20" max="16384" width="9" style="1"/>
  </cols>
  <sheetData>
    <row r="1" spans="1:20" ht="17.25" thickBot="1" x14ac:dyDescent="0.25">
      <c r="A1" s="198" t="s">
        <v>241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20" ht="15.75" thickBot="1" x14ac:dyDescent="0.25">
      <c r="A2" s="9" t="s">
        <v>2</v>
      </c>
      <c r="B2" s="9" t="s">
        <v>230</v>
      </c>
      <c r="C2" s="9" t="s">
        <v>231</v>
      </c>
      <c r="D2" s="9" t="s">
        <v>232</v>
      </c>
      <c r="E2" s="9" t="s">
        <v>1</v>
      </c>
      <c r="F2" s="9" t="s">
        <v>0</v>
      </c>
      <c r="G2" s="9" t="s">
        <v>233</v>
      </c>
      <c r="H2" s="9" t="s">
        <v>113</v>
      </c>
      <c r="I2" s="9" t="s">
        <v>234</v>
      </c>
      <c r="J2" s="9" t="s">
        <v>114</v>
      </c>
      <c r="K2" s="9" t="s">
        <v>235</v>
      </c>
      <c r="L2" s="9" t="s">
        <v>115</v>
      </c>
      <c r="M2" s="9" t="s">
        <v>236</v>
      </c>
      <c r="N2" s="9" t="s">
        <v>116</v>
      </c>
      <c r="O2" s="9" t="s">
        <v>118</v>
      </c>
      <c r="P2" s="9" t="s">
        <v>3</v>
      </c>
      <c r="Q2" s="181" t="s">
        <v>227</v>
      </c>
      <c r="R2" s="181" t="s">
        <v>229</v>
      </c>
      <c r="S2" s="181" t="s">
        <v>228</v>
      </c>
    </row>
    <row r="3" spans="1:20" x14ac:dyDescent="0.2">
      <c r="A3" s="94" t="s">
        <v>119</v>
      </c>
      <c r="B3" s="110">
        <v>4.7080000000000002</v>
      </c>
      <c r="C3" s="110">
        <v>7.9610000000000003</v>
      </c>
      <c r="D3" s="110">
        <v>66.968999999999994</v>
      </c>
      <c r="E3" s="110">
        <v>0.183</v>
      </c>
      <c r="F3" s="110">
        <v>0.14699999999999999</v>
      </c>
      <c r="G3" s="110">
        <v>19.774999999999999</v>
      </c>
      <c r="H3" s="110" t="s">
        <v>117</v>
      </c>
      <c r="I3" s="110">
        <v>4.1000000000000002E-2</v>
      </c>
      <c r="J3" s="110" t="s">
        <v>117</v>
      </c>
      <c r="K3" s="110" t="s">
        <v>117</v>
      </c>
      <c r="L3" s="110">
        <v>0.13900000000000001</v>
      </c>
      <c r="M3" s="110">
        <v>2.4E-2</v>
      </c>
      <c r="N3" s="110" t="s">
        <v>117</v>
      </c>
      <c r="O3" s="112">
        <f>SUM(B3:N3)</f>
        <v>99.946999999999989</v>
      </c>
      <c r="P3" s="112">
        <v>63.182539682539691</v>
      </c>
      <c r="Q3" s="172">
        <f>100*F3/40/((B3/62)*2+(C3/96)*2+F3/40)</f>
        <v>1.1434344938163286</v>
      </c>
      <c r="R3" s="172">
        <f>100*(C3/96)*2/((B3/62)*2+(C3/96)*2+F3/40)</f>
        <v>51.603639485667756</v>
      </c>
      <c r="S3" s="172">
        <f t="shared" ref="S3:S34" si="0">100*(B3/62)*2/((B3/62)*2+(C3/96)*2+F3/40)</f>
        <v>47.252926020515915</v>
      </c>
      <c r="T3" s="169"/>
    </row>
    <row r="4" spans="1:20" x14ac:dyDescent="0.2">
      <c r="A4" s="94" t="s">
        <v>120</v>
      </c>
      <c r="B4" s="110">
        <v>4.9119999999999999</v>
      </c>
      <c r="C4" s="110">
        <v>7.9640000000000004</v>
      </c>
      <c r="D4" s="110">
        <v>67.266999999999996</v>
      </c>
      <c r="E4" s="110">
        <v>0.161</v>
      </c>
      <c r="F4" s="110">
        <v>0.159</v>
      </c>
      <c r="G4" s="110">
        <v>19.488</v>
      </c>
      <c r="H4" s="110">
        <v>2E-3</v>
      </c>
      <c r="I4" s="110">
        <v>1.7000000000000001E-2</v>
      </c>
      <c r="J4" s="110" t="s">
        <v>117</v>
      </c>
      <c r="K4" s="110" t="s">
        <v>117</v>
      </c>
      <c r="L4" s="110">
        <v>6.8000000000000005E-2</v>
      </c>
      <c r="M4" s="110">
        <v>4.4999999999999998E-2</v>
      </c>
      <c r="N4" s="110" t="s">
        <v>117</v>
      </c>
      <c r="O4" s="112">
        <f t="shared" ref="O4:O66" si="1">SUM(B4:N4)</f>
        <v>100.083</v>
      </c>
      <c r="P4" s="112">
        <v>58.436058700209649</v>
      </c>
      <c r="Q4" s="172">
        <f t="shared" ref="Q4:Q67" si="2">100*F4/40/((B4/62)*2+(C4/96)*2+F4/40)</f>
        <v>1.2106232249391498</v>
      </c>
      <c r="R4" s="172">
        <f t="shared" ref="R4:R67" si="3">100*(C4/96)*2/((B4/62)*2+(C4/96)*2+F4/40)</f>
        <v>50.531464168843755</v>
      </c>
      <c r="S4" s="172">
        <f t="shared" si="0"/>
        <v>48.257912606217104</v>
      </c>
    </row>
    <row r="5" spans="1:20" x14ac:dyDescent="0.2">
      <c r="A5" s="94" t="s">
        <v>121</v>
      </c>
      <c r="B5" s="110">
        <v>5.0209999999999999</v>
      </c>
      <c r="C5" s="110">
        <v>7.9409999999999998</v>
      </c>
      <c r="D5" s="110">
        <v>67.001999999999995</v>
      </c>
      <c r="E5" s="110">
        <v>0.184</v>
      </c>
      <c r="F5" s="110">
        <v>0.17299999999999999</v>
      </c>
      <c r="G5" s="110">
        <v>19.617999999999999</v>
      </c>
      <c r="H5" s="110">
        <v>4.5999999999999999E-2</v>
      </c>
      <c r="I5" s="110">
        <v>4.9000000000000002E-2</v>
      </c>
      <c r="J5" s="110" t="s">
        <v>117</v>
      </c>
      <c r="K5" s="110" t="s">
        <v>117</v>
      </c>
      <c r="L5" s="110">
        <v>0.11700000000000001</v>
      </c>
      <c r="M5" s="110">
        <v>7.6999999999999999E-2</v>
      </c>
      <c r="N5" s="110">
        <v>0.13500000000000001</v>
      </c>
      <c r="O5" s="112">
        <f t="shared" si="1"/>
        <v>100.36300000000001</v>
      </c>
      <c r="P5" s="112">
        <v>53.552023121387279</v>
      </c>
      <c r="Q5" s="172">
        <f t="shared" si="2"/>
        <v>1.30377018832101</v>
      </c>
      <c r="R5" s="172">
        <f t="shared" si="3"/>
        <v>49.871093764244414</v>
      </c>
      <c r="S5" s="172">
        <f t="shared" si="0"/>
        <v>48.825136047434576</v>
      </c>
    </row>
    <row r="6" spans="1:20" x14ac:dyDescent="0.2">
      <c r="A6" s="94" t="s">
        <v>122</v>
      </c>
      <c r="B6" s="110">
        <v>4.67</v>
      </c>
      <c r="C6" s="110">
        <v>7.8479999999999999</v>
      </c>
      <c r="D6" s="110">
        <v>67.313999999999993</v>
      </c>
      <c r="E6" s="110">
        <v>0.27100000000000002</v>
      </c>
      <c r="F6" s="110">
        <v>0.14799999999999999</v>
      </c>
      <c r="G6" s="110">
        <v>19.45</v>
      </c>
      <c r="H6" s="110" t="s">
        <v>117</v>
      </c>
      <c r="I6" s="110" t="s">
        <v>117</v>
      </c>
      <c r="J6" s="110">
        <v>1.0999999999999999E-2</v>
      </c>
      <c r="K6" s="110">
        <v>8.9999999999999993E-3</v>
      </c>
      <c r="L6" s="110">
        <v>4.2000000000000003E-2</v>
      </c>
      <c r="M6" s="110">
        <v>5.7000000000000002E-2</v>
      </c>
      <c r="N6" s="110">
        <v>3.5999999999999997E-2</v>
      </c>
      <c r="O6" s="112">
        <f t="shared" si="1"/>
        <v>99.855999999999995</v>
      </c>
      <c r="P6" s="112">
        <v>61.864864864864877</v>
      </c>
      <c r="Q6" s="172">
        <f t="shared" si="2"/>
        <v>1.1640888239353715</v>
      </c>
      <c r="R6" s="172">
        <f t="shared" si="3"/>
        <v>51.440141273900878</v>
      </c>
      <c r="S6" s="172">
        <f t="shared" si="0"/>
        <v>47.395769902163764</v>
      </c>
    </row>
    <row r="7" spans="1:20" x14ac:dyDescent="0.2">
      <c r="A7" s="94" t="s">
        <v>123</v>
      </c>
      <c r="B7" s="110">
        <v>5.1340000000000003</v>
      </c>
      <c r="C7" s="110">
        <v>7.9139999999999997</v>
      </c>
      <c r="D7" s="110">
        <v>66.707999999999998</v>
      </c>
      <c r="E7" s="110">
        <v>0.20499999999999999</v>
      </c>
      <c r="F7" s="110">
        <v>0.13100000000000001</v>
      </c>
      <c r="G7" s="110">
        <v>19.619</v>
      </c>
      <c r="H7" s="110" t="s">
        <v>117</v>
      </c>
      <c r="I7" s="110">
        <v>5.0000000000000001E-3</v>
      </c>
      <c r="J7" s="110" t="s">
        <v>117</v>
      </c>
      <c r="K7" s="110">
        <v>0.02</v>
      </c>
      <c r="L7" s="110" t="s">
        <v>117</v>
      </c>
      <c r="M7" s="110" t="s">
        <v>117</v>
      </c>
      <c r="N7" s="110" t="s">
        <v>117</v>
      </c>
      <c r="O7" s="112">
        <f t="shared" si="1"/>
        <v>99.73599999999999</v>
      </c>
      <c r="P7" s="112">
        <v>70.480916030534345</v>
      </c>
      <c r="Q7" s="172">
        <f t="shared" si="2"/>
        <v>0.9812354723509541</v>
      </c>
      <c r="R7" s="172">
        <f t="shared" si="3"/>
        <v>49.398839237820937</v>
      </c>
      <c r="S7" s="172">
        <f t="shared" si="0"/>
        <v>49.61992528982811</v>
      </c>
    </row>
    <row r="8" spans="1:20" x14ac:dyDescent="0.2">
      <c r="A8" s="94" t="s">
        <v>124</v>
      </c>
      <c r="B8" s="110">
        <v>4.8559999999999999</v>
      </c>
      <c r="C8" s="110">
        <v>7.9630000000000001</v>
      </c>
      <c r="D8" s="110">
        <v>66.822999999999993</v>
      </c>
      <c r="E8" s="110">
        <v>0.20200000000000001</v>
      </c>
      <c r="F8" s="110">
        <v>0.158</v>
      </c>
      <c r="G8" s="110">
        <v>19.582999999999998</v>
      </c>
      <c r="H8" s="110" t="s">
        <v>117</v>
      </c>
      <c r="I8" s="110">
        <v>3.2000000000000001E-2</v>
      </c>
      <c r="J8" s="110" t="s">
        <v>117</v>
      </c>
      <c r="K8" s="110">
        <v>2.9000000000000001E-2</v>
      </c>
      <c r="L8" s="110">
        <v>0.13</v>
      </c>
      <c r="M8" s="110" t="s">
        <v>117</v>
      </c>
      <c r="N8" s="110" t="s">
        <v>117</v>
      </c>
      <c r="O8" s="112">
        <f t="shared" si="1"/>
        <v>99.775999999999982</v>
      </c>
      <c r="P8" s="112">
        <v>58.798523206751049</v>
      </c>
      <c r="Q8" s="172">
        <f t="shared" si="2"/>
        <v>1.2098342879420425</v>
      </c>
      <c r="R8" s="172">
        <f t="shared" si="3"/>
        <v>50.811763897059514</v>
      </c>
      <c r="S8" s="172">
        <f t="shared" si="0"/>
        <v>47.978401814998435</v>
      </c>
    </row>
    <row r="9" spans="1:20" x14ac:dyDescent="0.2">
      <c r="A9" s="94" t="s">
        <v>125</v>
      </c>
      <c r="B9" s="110">
        <v>4.9169999999999998</v>
      </c>
      <c r="C9" s="110">
        <v>7.742</v>
      </c>
      <c r="D9" s="110">
        <v>67.153999999999996</v>
      </c>
      <c r="E9" s="110">
        <v>0.21199999999999999</v>
      </c>
      <c r="F9" s="110">
        <v>0.13</v>
      </c>
      <c r="G9" s="110">
        <v>19.670000000000002</v>
      </c>
      <c r="H9" s="110">
        <v>2.4E-2</v>
      </c>
      <c r="I9" s="110">
        <v>1.4E-2</v>
      </c>
      <c r="J9" s="110" t="s">
        <v>117</v>
      </c>
      <c r="K9" s="110">
        <v>1.2999999999999999E-2</v>
      </c>
      <c r="L9" s="110">
        <v>9.4E-2</v>
      </c>
      <c r="M9" s="110">
        <v>4.9000000000000002E-2</v>
      </c>
      <c r="N9" s="110">
        <v>0.11700000000000001</v>
      </c>
      <c r="O9" s="112">
        <f t="shared" si="1"/>
        <v>100.136</v>
      </c>
      <c r="P9" s="112">
        <v>69.47948717948718</v>
      </c>
      <c r="Q9" s="172">
        <f t="shared" si="2"/>
        <v>1.0057106730941201</v>
      </c>
      <c r="R9" s="172">
        <f t="shared" si="3"/>
        <v>49.91161558394024</v>
      </c>
      <c r="S9" s="172">
        <f t="shared" si="0"/>
        <v>49.082673742965646</v>
      </c>
    </row>
    <row r="10" spans="1:20" x14ac:dyDescent="0.2">
      <c r="A10" s="94" t="s">
        <v>126</v>
      </c>
      <c r="B10" s="110">
        <v>5.1859999999999999</v>
      </c>
      <c r="C10" s="110">
        <v>7.843</v>
      </c>
      <c r="D10" s="110">
        <v>67.325000000000003</v>
      </c>
      <c r="E10" s="110">
        <v>0.19900000000000001</v>
      </c>
      <c r="F10" s="110">
        <v>0.14499999999999999</v>
      </c>
      <c r="G10" s="110">
        <v>19.593</v>
      </c>
      <c r="H10" s="110" t="s">
        <v>117</v>
      </c>
      <c r="I10" s="110" t="s">
        <v>117</v>
      </c>
      <c r="J10" s="110" t="s">
        <v>117</v>
      </c>
      <c r="K10" s="110" t="s">
        <v>117</v>
      </c>
      <c r="L10" s="110">
        <v>0.107</v>
      </c>
      <c r="M10" s="110">
        <v>3.6999999999999998E-2</v>
      </c>
      <c r="N10" s="110">
        <v>0.154</v>
      </c>
      <c r="O10" s="112">
        <f t="shared" si="1"/>
        <v>100.589</v>
      </c>
      <c r="P10" s="112">
        <v>63.104597701149423</v>
      </c>
      <c r="Q10" s="172">
        <f t="shared" si="2"/>
        <v>1.0843191846498677</v>
      </c>
      <c r="R10" s="172">
        <f t="shared" si="3"/>
        <v>48.875375662120199</v>
      </c>
      <c r="S10" s="172">
        <f t="shared" si="0"/>
        <v>50.040305153229944</v>
      </c>
    </row>
    <row r="11" spans="1:20" x14ac:dyDescent="0.2">
      <c r="A11" s="94" t="s">
        <v>127</v>
      </c>
      <c r="B11" s="110">
        <v>4.9020000000000001</v>
      </c>
      <c r="C11" s="110">
        <v>8.0990000000000002</v>
      </c>
      <c r="D11" s="110">
        <v>66.918999999999997</v>
      </c>
      <c r="E11" s="110">
        <v>0.23400000000000001</v>
      </c>
      <c r="F11" s="110">
        <v>0.16700000000000001</v>
      </c>
      <c r="G11" s="110">
        <v>19.373999999999999</v>
      </c>
      <c r="H11" s="110">
        <v>4.3999999999999997E-2</v>
      </c>
      <c r="I11" s="110" t="s">
        <v>117</v>
      </c>
      <c r="J11" s="110" t="s">
        <v>117</v>
      </c>
      <c r="K11" s="110" t="s">
        <v>117</v>
      </c>
      <c r="L11" s="110">
        <v>0.105</v>
      </c>
      <c r="M11" s="110">
        <v>2.9000000000000001E-2</v>
      </c>
      <c r="N11" s="110" t="s">
        <v>117</v>
      </c>
      <c r="O11" s="112">
        <f t="shared" si="1"/>
        <v>99.87299999999999</v>
      </c>
      <c r="P11" s="112">
        <v>56.579840319361281</v>
      </c>
      <c r="Q11" s="172">
        <f t="shared" si="2"/>
        <v>1.2612028079241961</v>
      </c>
      <c r="R11" s="172">
        <f t="shared" si="3"/>
        <v>50.970466773343645</v>
      </c>
      <c r="S11" s="172">
        <f t="shared" si="0"/>
        <v>47.768330418732155</v>
      </c>
    </row>
    <row r="12" spans="1:20" x14ac:dyDescent="0.2">
      <c r="A12" s="94" t="s">
        <v>128</v>
      </c>
      <c r="B12" s="110">
        <v>5.1559999999999997</v>
      </c>
      <c r="C12" s="110">
        <v>8.08</v>
      </c>
      <c r="D12" s="110">
        <v>66.918999999999997</v>
      </c>
      <c r="E12" s="110">
        <v>0.224</v>
      </c>
      <c r="F12" s="110">
        <v>0.14599999999999999</v>
      </c>
      <c r="G12" s="110">
        <v>19.600000000000001</v>
      </c>
      <c r="H12" s="110" t="s">
        <v>117</v>
      </c>
      <c r="I12" s="110">
        <v>6.0000000000000001E-3</v>
      </c>
      <c r="J12" s="110" t="s">
        <v>117</v>
      </c>
      <c r="K12" s="110" t="s">
        <v>117</v>
      </c>
      <c r="L12" s="110" t="s">
        <v>117</v>
      </c>
      <c r="M12" s="110">
        <v>0.02</v>
      </c>
      <c r="N12" s="110" t="s">
        <v>117</v>
      </c>
      <c r="O12" s="112">
        <f t="shared" si="1"/>
        <v>100.151</v>
      </c>
      <c r="P12" s="112">
        <v>64.566210045662103</v>
      </c>
      <c r="Q12" s="172">
        <f t="shared" si="2"/>
        <v>1.0789051710848965</v>
      </c>
      <c r="R12" s="172">
        <f t="shared" si="3"/>
        <v>49.757727068298877</v>
      </c>
      <c r="S12" s="172">
        <f t="shared" si="0"/>
        <v>49.163367760616232</v>
      </c>
    </row>
    <row r="13" spans="1:20" x14ac:dyDescent="0.2">
      <c r="A13" s="94" t="s">
        <v>129</v>
      </c>
      <c r="B13" s="110">
        <v>5.0259999999999998</v>
      </c>
      <c r="C13" s="110">
        <v>8.0559999999999992</v>
      </c>
      <c r="D13" s="110">
        <v>67.478999999999999</v>
      </c>
      <c r="E13" s="110">
        <v>0.23499999999999999</v>
      </c>
      <c r="F13" s="110">
        <v>0.14699999999999999</v>
      </c>
      <c r="G13" s="110">
        <v>19.449000000000002</v>
      </c>
      <c r="H13" s="110" t="s">
        <v>117</v>
      </c>
      <c r="I13" s="110" t="s">
        <v>117</v>
      </c>
      <c r="J13" s="110" t="s">
        <v>117</v>
      </c>
      <c r="K13" s="110" t="s">
        <v>117</v>
      </c>
      <c r="L13" s="110">
        <v>7.9000000000000001E-2</v>
      </c>
      <c r="M13" s="110" t="s">
        <v>117</v>
      </c>
      <c r="N13" s="110" t="s">
        <v>117</v>
      </c>
      <c r="O13" s="112">
        <f t="shared" si="1"/>
        <v>100.47099999999999</v>
      </c>
      <c r="P13" s="112">
        <v>63.93650793650793</v>
      </c>
      <c r="Q13" s="172">
        <f t="shared" si="2"/>
        <v>1.1014953296630252</v>
      </c>
      <c r="R13" s="172">
        <f t="shared" si="3"/>
        <v>50.304117776447455</v>
      </c>
      <c r="S13" s="172">
        <f t="shared" si="0"/>
        <v>48.594386893889542</v>
      </c>
    </row>
    <row r="14" spans="1:20" x14ac:dyDescent="0.2">
      <c r="A14" s="94" t="s">
        <v>130</v>
      </c>
      <c r="B14" s="110">
        <v>4.8789999999999996</v>
      </c>
      <c r="C14" s="110">
        <v>8.1379999999999999</v>
      </c>
      <c r="D14" s="110">
        <v>67.55</v>
      </c>
      <c r="E14" s="110">
        <v>0.215</v>
      </c>
      <c r="F14" s="110">
        <v>0.13</v>
      </c>
      <c r="G14" s="110">
        <v>19.518000000000001</v>
      </c>
      <c r="H14" s="110">
        <v>6.0000000000000001E-3</v>
      </c>
      <c r="I14" s="110">
        <v>2.4E-2</v>
      </c>
      <c r="J14" s="110" t="s">
        <v>117</v>
      </c>
      <c r="K14" s="110" t="s">
        <v>117</v>
      </c>
      <c r="L14" s="110">
        <v>0.107</v>
      </c>
      <c r="M14" s="110">
        <v>1.2E-2</v>
      </c>
      <c r="N14" s="110" t="s">
        <v>117</v>
      </c>
      <c r="O14" s="112">
        <f t="shared" si="1"/>
        <v>100.57899999999999</v>
      </c>
      <c r="P14" s="112">
        <v>73.033333333333331</v>
      </c>
      <c r="Q14" s="172">
        <f t="shared" si="2"/>
        <v>0.98431527398403451</v>
      </c>
      <c r="R14" s="172">
        <f t="shared" si="3"/>
        <v>51.348446792833798</v>
      </c>
      <c r="S14" s="172">
        <f t="shared" si="0"/>
        <v>47.667237933182179</v>
      </c>
    </row>
    <row r="15" spans="1:20" x14ac:dyDescent="0.2">
      <c r="A15" s="94" t="s">
        <v>131</v>
      </c>
      <c r="B15" s="110">
        <v>5.0369999999999999</v>
      </c>
      <c r="C15" s="110">
        <v>7.9669999999999996</v>
      </c>
      <c r="D15" s="110">
        <v>67.516999999999996</v>
      </c>
      <c r="E15" s="110">
        <v>0.24</v>
      </c>
      <c r="F15" s="110">
        <v>0.14499999999999999</v>
      </c>
      <c r="G15" s="110">
        <v>19.658000000000001</v>
      </c>
      <c r="H15" s="110" t="s">
        <v>117</v>
      </c>
      <c r="I15" s="110" t="s">
        <v>117</v>
      </c>
      <c r="J15" s="110" t="s">
        <v>117</v>
      </c>
      <c r="K15" s="110">
        <v>1.7999999999999999E-2</v>
      </c>
      <c r="L15" s="110">
        <v>7.0000000000000007E-2</v>
      </c>
      <c r="M15" s="110">
        <v>0.02</v>
      </c>
      <c r="N15" s="110">
        <v>0.13600000000000001</v>
      </c>
      <c r="O15" s="112">
        <f t="shared" si="1"/>
        <v>100.80799999999998</v>
      </c>
      <c r="P15" s="112">
        <v>64.102298850574712</v>
      </c>
      <c r="Q15" s="172">
        <f t="shared" si="2"/>
        <v>1.0915780122109411</v>
      </c>
      <c r="R15" s="172">
        <f t="shared" si="3"/>
        <v>49.980471398187184</v>
      </c>
      <c r="S15" s="172">
        <f t="shared" si="0"/>
        <v>48.927950589601885</v>
      </c>
    </row>
    <row r="16" spans="1:20" x14ac:dyDescent="0.2">
      <c r="A16" s="94" t="s">
        <v>132</v>
      </c>
      <c r="B16" s="110">
        <v>5.0579999999999998</v>
      </c>
      <c r="C16" s="110">
        <v>8.0150000000000006</v>
      </c>
      <c r="D16" s="110">
        <v>67.42</v>
      </c>
      <c r="E16" s="110">
        <v>0.218</v>
      </c>
      <c r="F16" s="110">
        <v>0.152</v>
      </c>
      <c r="G16" s="110">
        <v>19.585999999999999</v>
      </c>
      <c r="H16" s="110" t="s">
        <v>117</v>
      </c>
      <c r="I16" s="110" t="s">
        <v>117</v>
      </c>
      <c r="J16" s="110" t="s">
        <v>117</v>
      </c>
      <c r="K16" s="110">
        <v>2E-3</v>
      </c>
      <c r="L16" s="110" t="s">
        <v>117</v>
      </c>
      <c r="M16" s="110" t="s">
        <v>117</v>
      </c>
      <c r="N16" s="110" t="s">
        <v>117</v>
      </c>
      <c r="O16" s="112">
        <f t="shared" si="1"/>
        <v>100.45099999999999</v>
      </c>
      <c r="P16" s="112">
        <v>61.518640350877199</v>
      </c>
      <c r="Q16" s="172">
        <f t="shared" si="2"/>
        <v>1.1379274120482974</v>
      </c>
      <c r="R16" s="172">
        <f t="shared" si="3"/>
        <v>50.002676576574039</v>
      </c>
      <c r="S16" s="172">
        <f t="shared" si="0"/>
        <v>48.859396011377662</v>
      </c>
    </row>
    <row r="17" spans="1:19" x14ac:dyDescent="0.2">
      <c r="A17" s="94" t="s">
        <v>133</v>
      </c>
      <c r="B17" s="110">
        <v>5.218</v>
      </c>
      <c r="C17" s="110">
        <v>7.9160000000000004</v>
      </c>
      <c r="D17" s="110">
        <v>67.003</v>
      </c>
      <c r="E17" s="110">
        <v>0.21099999999999999</v>
      </c>
      <c r="F17" s="110">
        <v>0.14499999999999999</v>
      </c>
      <c r="G17" s="110">
        <v>19.620999999999999</v>
      </c>
      <c r="H17" s="110" t="s">
        <v>117</v>
      </c>
      <c r="I17" s="110" t="s">
        <v>117</v>
      </c>
      <c r="J17" s="110" t="s">
        <v>117</v>
      </c>
      <c r="K17" s="110">
        <v>8.9999999999999993E-3</v>
      </c>
      <c r="L17" s="110">
        <v>0.14899999999999999</v>
      </c>
      <c r="M17" s="110">
        <v>6.5000000000000002E-2</v>
      </c>
      <c r="N17" s="110" t="s">
        <v>117</v>
      </c>
      <c r="O17" s="112">
        <f t="shared" si="1"/>
        <v>100.33699999999999</v>
      </c>
      <c r="P17" s="112">
        <v>63.691954022988519</v>
      </c>
      <c r="Q17" s="172">
        <f t="shared" si="2"/>
        <v>1.0761011383450305</v>
      </c>
      <c r="R17" s="172">
        <f t="shared" si="3"/>
        <v>48.956417305398062</v>
      </c>
      <c r="S17" s="172">
        <f t="shared" si="0"/>
        <v>49.967481556256907</v>
      </c>
    </row>
    <row r="18" spans="1:19" x14ac:dyDescent="0.2">
      <c r="A18" s="94" t="s">
        <v>134</v>
      </c>
      <c r="B18" s="110">
        <v>4.835</v>
      </c>
      <c r="C18" s="110">
        <v>7.9489999999999998</v>
      </c>
      <c r="D18" s="110">
        <v>67.596000000000004</v>
      </c>
      <c r="E18" s="110">
        <v>0.19700000000000001</v>
      </c>
      <c r="F18" s="110">
        <v>0.14399999999999999</v>
      </c>
      <c r="G18" s="110">
        <v>19.763000000000002</v>
      </c>
      <c r="H18" s="110" t="s">
        <v>117</v>
      </c>
      <c r="I18" s="110" t="s">
        <v>117</v>
      </c>
      <c r="J18" s="110" t="s">
        <v>117</v>
      </c>
      <c r="K18" s="110" t="s">
        <v>117</v>
      </c>
      <c r="L18" s="110">
        <v>7.9000000000000001E-2</v>
      </c>
      <c r="M18" s="110">
        <v>4.9000000000000002E-2</v>
      </c>
      <c r="N18" s="110">
        <v>7.2999999999999995E-2</v>
      </c>
      <c r="O18" s="112">
        <f t="shared" si="1"/>
        <v>100.685</v>
      </c>
      <c r="P18" s="112">
        <v>64.401620370370367</v>
      </c>
      <c r="Q18" s="172">
        <f t="shared" si="2"/>
        <v>1.1071067041048179</v>
      </c>
      <c r="R18" s="172">
        <f t="shared" si="3"/>
        <v>50.928189762321743</v>
      </c>
      <c r="S18" s="172">
        <f t="shared" si="0"/>
        <v>47.964703533573434</v>
      </c>
    </row>
    <row r="19" spans="1:19" x14ac:dyDescent="0.2">
      <c r="A19" s="94" t="s">
        <v>135</v>
      </c>
      <c r="B19" s="110">
        <v>4.9939999999999998</v>
      </c>
      <c r="C19" s="110">
        <v>8.077</v>
      </c>
      <c r="D19" s="110">
        <v>67.103999999999999</v>
      </c>
      <c r="E19" s="110">
        <v>0.20499999999999999</v>
      </c>
      <c r="F19" s="110">
        <v>0.127</v>
      </c>
      <c r="G19" s="110">
        <v>19.63</v>
      </c>
      <c r="H19" s="110" t="s">
        <v>117</v>
      </c>
      <c r="I19" s="110" t="s">
        <v>117</v>
      </c>
      <c r="J19" s="110" t="s">
        <v>117</v>
      </c>
      <c r="K19" s="110" t="s">
        <v>117</v>
      </c>
      <c r="L19" s="110" t="s">
        <v>117</v>
      </c>
      <c r="M19" s="110" t="s">
        <v>117</v>
      </c>
      <c r="N19" s="110">
        <v>8.9999999999999993E-3</v>
      </c>
      <c r="O19" s="112">
        <f t="shared" si="1"/>
        <v>100.14599999999999</v>
      </c>
      <c r="P19" s="112">
        <v>74.19816272965879</v>
      </c>
      <c r="Q19" s="172">
        <f t="shared" si="2"/>
        <v>0.95476487166936741</v>
      </c>
      <c r="R19" s="172">
        <f t="shared" si="3"/>
        <v>50.601285226203942</v>
      </c>
      <c r="S19" s="172">
        <f t="shared" si="0"/>
        <v>48.443949902126704</v>
      </c>
    </row>
    <row r="20" spans="1:19" x14ac:dyDescent="0.2">
      <c r="A20" s="94" t="s">
        <v>136</v>
      </c>
      <c r="B20" s="110">
        <v>4.9240000000000004</v>
      </c>
      <c r="C20" s="110">
        <v>8.1120000000000001</v>
      </c>
      <c r="D20" s="110">
        <v>67.126999999999995</v>
      </c>
      <c r="E20" s="110">
        <v>0.26</v>
      </c>
      <c r="F20" s="110">
        <v>0.14000000000000001</v>
      </c>
      <c r="G20" s="110">
        <v>19.309999999999999</v>
      </c>
      <c r="H20" s="110">
        <v>4.2000000000000003E-2</v>
      </c>
      <c r="I20" s="110">
        <v>6.0000000000000001E-3</v>
      </c>
      <c r="J20" s="110" t="s">
        <v>117</v>
      </c>
      <c r="K20" s="110" t="s">
        <v>117</v>
      </c>
      <c r="L20" s="110">
        <v>2.8000000000000001E-2</v>
      </c>
      <c r="M20" s="110" t="s">
        <v>117</v>
      </c>
      <c r="N20" s="110" t="s">
        <v>117</v>
      </c>
      <c r="O20" s="112">
        <f t="shared" si="1"/>
        <v>99.949000000000012</v>
      </c>
      <c r="P20" s="112">
        <v>67.600000000000009</v>
      </c>
      <c r="Q20" s="172">
        <f t="shared" si="2"/>
        <v>1.0563208878936865</v>
      </c>
      <c r="R20" s="172">
        <f t="shared" si="3"/>
        <v>51.00520858686658</v>
      </c>
      <c r="S20" s="172">
        <f t="shared" si="0"/>
        <v>47.938470525239744</v>
      </c>
    </row>
    <row r="21" spans="1:19" x14ac:dyDescent="0.2">
      <c r="A21" s="94" t="s">
        <v>137</v>
      </c>
      <c r="B21" s="110">
        <v>4.9050000000000002</v>
      </c>
      <c r="C21" s="110">
        <v>8.01</v>
      </c>
      <c r="D21" s="110">
        <v>67.165000000000006</v>
      </c>
      <c r="E21" s="110">
        <v>0.21099999999999999</v>
      </c>
      <c r="F21" s="110">
        <v>0.14899999999999999</v>
      </c>
      <c r="G21" s="110">
        <v>19.651</v>
      </c>
      <c r="H21" s="110">
        <v>2.5999999999999999E-2</v>
      </c>
      <c r="I21" s="110" t="s">
        <v>117</v>
      </c>
      <c r="J21" s="110" t="s">
        <v>117</v>
      </c>
      <c r="K21" s="110" t="s">
        <v>117</v>
      </c>
      <c r="L21" s="110">
        <v>7.4999999999999997E-2</v>
      </c>
      <c r="M21" s="110" t="s">
        <v>117</v>
      </c>
      <c r="N21" s="110">
        <v>1.7999999999999999E-2</v>
      </c>
      <c r="O21" s="112">
        <f t="shared" si="1"/>
        <v>100.21000000000001</v>
      </c>
      <c r="P21" s="112">
        <v>62.718120805369125</v>
      </c>
      <c r="Q21" s="172">
        <f t="shared" si="2"/>
        <v>1.1328186312980693</v>
      </c>
      <c r="R21" s="172">
        <f t="shared" si="3"/>
        <v>50.748754120232313</v>
      </c>
      <c r="S21" s="172">
        <f t="shared" si="0"/>
        <v>48.118427248469636</v>
      </c>
    </row>
    <row r="22" spans="1:19" x14ac:dyDescent="0.2">
      <c r="A22" s="94" t="s">
        <v>138</v>
      </c>
      <c r="B22" s="110">
        <v>5.016</v>
      </c>
      <c r="C22" s="110">
        <v>7.9720000000000004</v>
      </c>
      <c r="D22" s="110">
        <v>67.344999999999999</v>
      </c>
      <c r="E22" s="110">
        <v>0.246</v>
      </c>
      <c r="F22" s="110">
        <v>0.13800000000000001</v>
      </c>
      <c r="G22" s="110">
        <v>19.838999999999999</v>
      </c>
      <c r="H22" s="110" t="s">
        <v>117</v>
      </c>
      <c r="I22" s="110" t="s">
        <v>117</v>
      </c>
      <c r="J22" s="110">
        <v>6.0000000000000001E-3</v>
      </c>
      <c r="K22" s="110" t="s">
        <v>117</v>
      </c>
      <c r="L22" s="110" t="s">
        <v>117</v>
      </c>
      <c r="M22" s="110">
        <v>6.5000000000000002E-2</v>
      </c>
      <c r="N22" s="110">
        <v>2.7E-2</v>
      </c>
      <c r="O22" s="112">
        <f t="shared" si="1"/>
        <v>100.654</v>
      </c>
      <c r="P22" s="112">
        <v>67.39613526570048</v>
      </c>
      <c r="Q22" s="173">
        <f t="shared" si="2"/>
        <v>1.0412272104781501</v>
      </c>
      <c r="R22" s="173">
        <f t="shared" si="3"/>
        <v>50.124778514080994</v>
      </c>
      <c r="S22" s="173">
        <f t="shared" si="0"/>
        <v>48.833994275440858</v>
      </c>
    </row>
    <row r="23" spans="1:19" x14ac:dyDescent="0.2">
      <c r="A23" s="174" t="s">
        <v>139</v>
      </c>
      <c r="B23" s="175">
        <v>6.1879999999999997</v>
      </c>
      <c r="C23" s="175">
        <v>7.931</v>
      </c>
      <c r="D23" s="175">
        <v>65.575999999999993</v>
      </c>
      <c r="E23" s="175">
        <v>0.223</v>
      </c>
      <c r="F23" s="175">
        <v>0.157</v>
      </c>
      <c r="G23" s="175">
        <v>19.134</v>
      </c>
      <c r="H23" s="175" t="s">
        <v>117</v>
      </c>
      <c r="I23" s="175" t="s">
        <v>117</v>
      </c>
      <c r="J23" s="175" t="s">
        <v>117</v>
      </c>
      <c r="K23" s="175" t="s">
        <v>117</v>
      </c>
      <c r="L23" s="175">
        <v>0.11</v>
      </c>
      <c r="M23" s="175" t="s">
        <v>117</v>
      </c>
      <c r="N23" s="175">
        <v>5.3999999999999999E-2</v>
      </c>
      <c r="O23" s="176">
        <f t="shared" si="1"/>
        <v>99.37299999999999</v>
      </c>
      <c r="P23" s="176">
        <v>58.93524416135881</v>
      </c>
      <c r="Q23" s="172">
        <f t="shared" si="2"/>
        <v>1.0643575092386828</v>
      </c>
      <c r="R23" s="172">
        <f t="shared" si="3"/>
        <v>44.805835487112496</v>
      </c>
      <c r="S23" s="172">
        <f t="shared" si="0"/>
        <v>54.129807003648814</v>
      </c>
    </row>
    <row r="24" spans="1:19" x14ac:dyDescent="0.2">
      <c r="A24" s="94" t="s">
        <v>140</v>
      </c>
      <c r="B24" s="110">
        <v>6.0359999999999996</v>
      </c>
      <c r="C24" s="110">
        <v>7.9660000000000002</v>
      </c>
      <c r="D24" s="110">
        <v>65.873000000000005</v>
      </c>
      <c r="E24" s="110">
        <v>0.20399999999999999</v>
      </c>
      <c r="F24" s="110">
        <v>0.152</v>
      </c>
      <c r="G24" s="110">
        <v>19.038</v>
      </c>
      <c r="H24" s="110">
        <v>3.3000000000000002E-2</v>
      </c>
      <c r="I24" s="110">
        <v>1.0999999999999999E-2</v>
      </c>
      <c r="J24" s="110" t="s">
        <v>117</v>
      </c>
      <c r="K24" s="110" t="s">
        <v>117</v>
      </c>
      <c r="L24" s="110">
        <v>1.4999999999999999E-2</v>
      </c>
      <c r="M24" s="110">
        <v>4.4999999999999998E-2</v>
      </c>
      <c r="N24" s="110">
        <v>2.7E-2</v>
      </c>
      <c r="O24" s="112">
        <f t="shared" si="1"/>
        <v>99.399999999999991</v>
      </c>
      <c r="P24" s="112">
        <v>61.14254385964913</v>
      </c>
      <c r="Q24" s="172">
        <f t="shared" si="2"/>
        <v>1.0426155075043091</v>
      </c>
      <c r="R24" s="172">
        <f t="shared" si="3"/>
        <v>45.534403140237536</v>
      </c>
      <c r="S24" s="172">
        <f t="shared" si="0"/>
        <v>53.422981352258141</v>
      </c>
    </row>
    <row r="25" spans="1:19" x14ac:dyDescent="0.2">
      <c r="A25" s="94" t="s">
        <v>141</v>
      </c>
      <c r="B25" s="110">
        <v>6.1719999999999997</v>
      </c>
      <c r="C25" s="110">
        <v>8.0489999999999995</v>
      </c>
      <c r="D25" s="110">
        <v>65.317999999999998</v>
      </c>
      <c r="E25" s="110">
        <v>0.26800000000000002</v>
      </c>
      <c r="F25" s="110">
        <v>0.154</v>
      </c>
      <c r="G25" s="110">
        <v>19.076000000000001</v>
      </c>
      <c r="H25" s="110">
        <v>1.7999999999999999E-2</v>
      </c>
      <c r="I25" s="110" t="s">
        <v>117</v>
      </c>
      <c r="J25" s="110" t="s">
        <v>117</v>
      </c>
      <c r="K25" s="110">
        <v>0.02</v>
      </c>
      <c r="L25" s="110">
        <v>7.1999999999999995E-2</v>
      </c>
      <c r="M25" s="110">
        <v>5.7000000000000002E-2</v>
      </c>
      <c r="N25" s="110">
        <v>8.9999999999999993E-3</v>
      </c>
      <c r="O25" s="112">
        <f t="shared" si="1"/>
        <v>99.213000000000008</v>
      </c>
      <c r="P25" s="112">
        <v>60.977272727272727</v>
      </c>
      <c r="Q25" s="172">
        <f t="shared" si="2"/>
        <v>1.0387598417272919</v>
      </c>
      <c r="R25" s="172">
        <f t="shared" si="3"/>
        <v>45.243387262245513</v>
      </c>
      <c r="S25" s="172">
        <f t="shared" si="0"/>
        <v>53.717852896027189</v>
      </c>
    </row>
    <row r="26" spans="1:19" x14ac:dyDescent="0.2">
      <c r="A26" s="94" t="s">
        <v>142</v>
      </c>
      <c r="B26" s="110">
        <v>6.0030000000000001</v>
      </c>
      <c r="C26" s="110">
        <v>7.8849999999999998</v>
      </c>
      <c r="D26" s="110">
        <v>65.861999999999995</v>
      </c>
      <c r="E26" s="110">
        <v>0.254</v>
      </c>
      <c r="F26" s="110">
        <v>0.153</v>
      </c>
      <c r="G26" s="110">
        <v>19.207999999999998</v>
      </c>
      <c r="H26" s="110" t="s">
        <v>117</v>
      </c>
      <c r="I26" s="110" t="s">
        <v>117</v>
      </c>
      <c r="J26" s="110" t="s">
        <v>117</v>
      </c>
      <c r="K26" s="110">
        <v>1.7999999999999999E-2</v>
      </c>
      <c r="L26" s="110">
        <v>0.26100000000000001</v>
      </c>
      <c r="M26" s="110">
        <v>7.2999999999999995E-2</v>
      </c>
      <c r="N26" s="110">
        <v>7.1999999999999995E-2</v>
      </c>
      <c r="O26" s="112">
        <f t="shared" si="1"/>
        <v>99.789000000000001</v>
      </c>
      <c r="P26" s="112">
        <v>60.12527233115469</v>
      </c>
      <c r="Q26" s="172">
        <f t="shared" si="2"/>
        <v>1.0573863777809895</v>
      </c>
      <c r="R26" s="172">
        <f t="shared" si="3"/>
        <v>45.411174230953719</v>
      </c>
      <c r="S26" s="172">
        <f t="shared" si="0"/>
        <v>53.53143939126528</v>
      </c>
    </row>
    <row r="27" spans="1:19" x14ac:dyDescent="0.2">
      <c r="A27" s="94" t="s">
        <v>143</v>
      </c>
      <c r="B27" s="110">
        <v>5.9619999999999997</v>
      </c>
      <c r="C27" s="110">
        <v>7.891</v>
      </c>
      <c r="D27" s="110">
        <v>65.902000000000001</v>
      </c>
      <c r="E27" s="110">
        <v>0.127</v>
      </c>
      <c r="F27" s="110">
        <v>0.13700000000000001</v>
      </c>
      <c r="G27" s="110">
        <v>19.177</v>
      </c>
      <c r="H27" s="110" t="s">
        <v>117</v>
      </c>
      <c r="I27" s="110" t="s">
        <v>117</v>
      </c>
      <c r="J27" s="110" t="s">
        <v>117</v>
      </c>
      <c r="K27" s="110">
        <v>1.0999999999999999E-2</v>
      </c>
      <c r="L27" s="110">
        <v>9.1999999999999998E-2</v>
      </c>
      <c r="M27" s="110" t="s">
        <v>117</v>
      </c>
      <c r="N27" s="110" t="s">
        <v>117</v>
      </c>
      <c r="O27" s="112">
        <f t="shared" si="1"/>
        <v>99.298999999999992</v>
      </c>
      <c r="P27" s="112">
        <v>67.198296836982962</v>
      </c>
      <c r="Q27" s="172">
        <f t="shared" si="2"/>
        <v>0.95101003296551156</v>
      </c>
      <c r="R27" s="172">
        <f t="shared" si="3"/>
        <v>45.647324635832426</v>
      </c>
      <c r="S27" s="172">
        <f t="shared" si="0"/>
        <v>53.401665331202068</v>
      </c>
    </row>
    <row r="28" spans="1:19" x14ac:dyDescent="0.2">
      <c r="A28" s="94" t="s">
        <v>144</v>
      </c>
      <c r="B28" s="110">
        <v>6.16</v>
      </c>
      <c r="C28" s="110">
        <v>7.99</v>
      </c>
      <c r="D28" s="110">
        <v>65.8</v>
      </c>
      <c r="E28" s="110">
        <v>0.2</v>
      </c>
      <c r="F28" s="110">
        <v>0.16200000000000001</v>
      </c>
      <c r="G28" s="110">
        <v>19.178999999999998</v>
      </c>
      <c r="H28" s="110" t="s">
        <v>117</v>
      </c>
      <c r="I28" s="110" t="s">
        <v>117</v>
      </c>
      <c r="J28" s="110">
        <v>4.0000000000000001E-3</v>
      </c>
      <c r="K28" s="110">
        <v>4.2000000000000003E-2</v>
      </c>
      <c r="L28" s="110">
        <v>0.215</v>
      </c>
      <c r="M28" s="110" t="s">
        <v>117</v>
      </c>
      <c r="N28" s="110" t="s">
        <v>117</v>
      </c>
      <c r="O28" s="112">
        <f t="shared" si="1"/>
        <v>99.752000000000024</v>
      </c>
      <c r="P28" s="112">
        <v>57.541152263374492</v>
      </c>
      <c r="Q28" s="172">
        <f t="shared" si="2"/>
        <v>1.0969129029604126</v>
      </c>
      <c r="R28" s="172">
        <f t="shared" si="3"/>
        <v>45.084023120646592</v>
      </c>
      <c r="S28" s="172">
        <f t="shared" si="0"/>
        <v>53.819063976393004</v>
      </c>
    </row>
    <row r="29" spans="1:19" x14ac:dyDescent="0.2">
      <c r="A29" s="94" t="s">
        <v>145</v>
      </c>
      <c r="B29" s="110">
        <v>6.165</v>
      </c>
      <c r="C29" s="110">
        <v>7.9660000000000002</v>
      </c>
      <c r="D29" s="110">
        <v>65.725999999999999</v>
      </c>
      <c r="E29" s="110">
        <v>0.193</v>
      </c>
      <c r="F29" s="110">
        <v>0.153</v>
      </c>
      <c r="G29" s="110">
        <v>19.125</v>
      </c>
      <c r="H29" s="110">
        <v>5.0000000000000001E-3</v>
      </c>
      <c r="I29" s="110">
        <v>9.7000000000000003E-2</v>
      </c>
      <c r="J29" s="110" t="s">
        <v>117</v>
      </c>
      <c r="K29" s="110" t="s">
        <v>117</v>
      </c>
      <c r="L29" s="110" t="s">
        <v>117</v>
      </c>
      <c r="M29" s="110">
        <v>2.8000000000000001E-2</v>
      </c>
      <c r="N29" s="110" t="s">
        <v>117</v>
      </c>
      <c r="O29" s="112">
        <f t="shared" si="1"/>
        <v>99.457999999999998</v>
      </c>
      <c r="P29" s="112">
        <v>60.742919389978219</v>
      </c>
      <c r="Q29" s="172">
        <f t="shared" si="2"/>
        <v>1.0375574050929197</v>
      </c>
      <c r="R29" s="172">
        <f t="shared" si="3"/>
        <v>45.017332728595868</v>
      </c>
      <c r="S29" s="172">
        <f t="shared" si="0"/>
        <v>53.945109866311206</v>
      </c>
    </row>
    <row r="30" spans="1:19" x14ac:dyDescent="0.2">
      <c r="A30" s="94" t="s">
        <v>146</v>
      </c>
      <c r="B30" s="110">
        <v>6.1239999999999997</v>
      </c>
      <c r="C30" s="110">
        <v>7.899</v>
      </c>
      <c r="D30" s="110">
        <v>66.033000000000001</v>
      </c>
      <c r="E30" s="110">
        <v>0.216</v>
      </c>
      <c r="F30" s="110">
        <v>0.14199999999999999</v>
      </c>
      <c r="G30" s="110">
        <v>19.196999999999999</v>
      </c>
      <c r="H30" s="110">
        <v>1.0999999999999999E-2</v>
      </c>
      <c r="I30" s="110" t="s">
        <v>117</v>
      </c>
      <c r="J30" s="110" t="s">
        <v>117</v>
      </c>
      <c r="K30" s="110">
        <v>2E-3</v>
      </c>
      <c r="L30" s="110">
        <v>0.33600000000000002</v>
      </c>
      <c r="M30" s="110">
        <v>2.8000000000000001E-2</v>
      </c>
      <c r="N30" s="110" t="s">
        <v>117</v>
      </c>
      <c r="O30" s="112">
        <f t="shared" si="1"/>
        <v>99.987999999999985</v>
      </c>
      <c r="P30" s="112">
        <v>64.897887323943664</v>
      </c>
      <c r="Q30" s="172">
        <f t="shared" si="2"/>
        <v>0.97084487985188106</v>
      </c>
      <c r="R30" s="172">
        <f t="shared" si="3"/>
        <v>45.004129729753572</v>
      </c>
      <c r="S30" s="172">
        <f t="shared" si="0"/>
        <v>54.025025390394546</v>
      </c>
    </row>
    <row r="31" spans="1:19" x14ac:dyDescent="0.2">
      <c r="A31" s="94" t="s">
        <v>147</v>
      </c>
      <c r="B31" s="110">
        <v>6.0549999999999997</v>
      </c>
      <c r="C31" s="110">
        <v>7.9210000000000003</v>
      </c>
      <c r="D31" s="110">
        <v>65.488</v>
      </c>
      <c r="E31" s="110">
        <v>0.22500000000000001</v>
      </c>
      <c r="F31" s="110">
        <v>0.13300000000000001</v>
      </c>
      <c r="G31" s="110">
        <v>19.157</v>
      </c>
      <c r="H31" s="110" t="s">
        <v>117</v>
      </c>
      <c r="I31" s="110">
        <v>7.8E-2</v>
      </c>
      <c r="J31" s="110" t="s">
        <v>117</v>
      </c>
      <c r="K31" s="110" t="s">
        <v>117</v>
      </c>
      <c r="L31" s="110">
        <v>0.152</v>
      </c>
      <c r="M31" s="110" t="s">
        <v>117</v>
      </c>
      <c r="N31" s="110" t="s">
        <v>117</v>
      </c>
      <c r="O31" s="112">
        <f t="shared" si="1"/>
        <v>99.208999999999989</v>
      </c>
      <c r="P31" s="112">
        <v>69.482456140350877</v>
      </c>
      <c r="Q31" s="172">
        <f t="shared" si="2"/>
        <v>0.91429441551572921</v>
      </c>
      <c r="R31" s="172">
        <f t="shared" si="3"/>
        <v>45.376729732456717</v>
      </c>
      <c r="S31" s="172">
        <f t="shared" si="0"/>
        <v>53.70897585202755</v>
      </c>
    </row>
    <row r="32" spans="1:19" x14ac:dyDescent="0.2">
      <c r="A32" s="94" t="s">
        <v>148</v>
      </c>
      <c r="B32" s="110">
        <v>6.1520000000000001</v>
      </c>
      <c r="C32" s="110">
        <v>8.1039999999999992</v>
      </c>
      <c r="D32" s="110">
        <v>65.644000000000005</v>
      </c>
      <c r="E32" s="110">
        <v>0.252</v>
      </c>
      <c r="F32" s="110">
        <v>0.155</v>
      </c>
      <c r="G32" s="110">
        <v>19.294</v>
      </c>
      <c r="H32" s="110">
        <v>2.4E-2</v>
      </c>
      <c r="I32" s="110">
        <v>1E-3</v>
      </c>
      <c r="J32" s="110" t="s">
        <v>117</v>
      </c>
      <c r="K32" s="110" t="s">
        <v>117</v>
      </c>
      <c r="L32" s="110">
        <v>0.05</v>
      </c>
      <c r="M32" s="110">
        <v>1.2E-2</v>
      </c>
      <c r="N32" s="110" t="s">
        <v>117</v>
      </c>
      <c r="O32" s="112">
        <f t="shared" si="1"/>
        <v>99.688000000000002</v>
      </c>
      <c r="P32" s="112">
        <v>60.997849462365586</v>
      </c>
      <c r="Q32" s="172">
        <f t="shared" si="2"/>
        <v>1.0440242917618772</v>
      </c>
      <c r="R32" s="172">
        <f t="shared" si="3"/>
        <v>45.488026131388438</v>
      </c>
      <c r="S32" s="172">
        <f t="shared" si="0"/>
        <v>53.467949576849676</v>
      </c>
    </row>
    <row r="33" spans="1:19" x14ac:dyDescent="0.2">
      <c r="A33" s="94" t="s">
        <v>149</v>
      </c>
      <c r="B33" s="110">
        <v>6.0579999999999998</v>
      </c>
      <c r="C33" s="110">
        <v>7.9329999999999998</v>
      </c>
      <c r="D33" s="110">
        <v>65.867999999999995</v>
      </c>
      <c r="E33" s="110">
        <v>0.221</v>
      </c>
      <c r="F33" s="110">
        <v>0.14399999999999999</v>
      </c>
      <c r="G33" s="110">
        <v>19.122</v>
      </c>
      <c r="H33" s="110" t="s">
        <v>117</v>
      </c>
      <c r="I33" s="110" t="s">
        <v>117</v>
      </c>
      <c r="J33" s="110" t="s">
        <v>117</v>
      </c>
      <c r="K33" s="110" t="s">
        <v>117</v>
      </c>
      <c r="L33" s="110">
        <v>0.17799999999999999</v>
      </c>
      <c r="M33" s="110" t="s">
        <v>117</v>
      </c>
      <c r="N33" s="110">
        <v>7.1999999999999995E-2</v>
      </c>
      <c r="O33" s="112">
        <f t="shared" si="1"/>
        <v>99.596000000000004</v>
      </c>
      <c r="P33" s="112">
        <v>64.271990740740748</v>
      </c>
      <c r="Q33" s="172">
        <f t="shared" si="2"/>
        <v>0.98822315749548295</v>
      </c>
      <c r="R33" s="172">
        <f t="shared" si="3"/>
        <v>45.367906877382332</v>
      </c>
      <c r="S33" s="172">
        <f t="shared" si="0"/>
        <v>53.643869965122192</v>
      </c>
    </row>
    <row r="34" spans="1:19" x14ac:dyDescent="0.2">
      <c r="A34" s="94" t="s">
        <v>150</v>
      </c>
      <c r="B34" s="110">
        <v>5.899</v>
      </c>
      <c r="C34" s="110">
        <v>7.9580000000000002</v>
      </c>
      <c r="D34" s="110">
        <v>66.05</v>
      </c>
      <c r="E34" s="110">
        <v>0.216</v>
      </c>
      <c r="F34" s="110">
        <v>0.158</v>
      </c>
      <c r="G34" s="110">
        <v>19.213000000000001</v>
      </c>
      <c r="H34" s="110" t="s">
        <v>117</v>
      </c>
      <c r="I34" s="110" t="s">
        <v>117</v>
      </c>
      <c r="J34" s="110" t="s">
        <v>117</v>
      </c>
      <c r="K34" s="110" t="s">
        <v>117</v>
      </c>
      <c r="L34" s="110" t="s">
        <v>117</v>
      </c>
      <c r="M34" s="110">
        <v>6.9000000000000006E-2</v>
      </c>
      <c r="N34" s="110" t="s">
        <v>117</v>
      </c>
      <c r="O34" s="112">
        <f t="shared" si="1"/>
        <v>99.563000000000002</v>
      </c>
      <c r="P34" s="112">
        <v>58.761603375527429</v>
      </c>
      <c r="Q34" s="172">
        <f t="shared" si="2"/>
        <v>1.0971247327933076</v>
      </c>
      <c r="R34" s="172">
        <f t="shared" si="3"/>
        <v>46.049148858487037</v>
      </c>
      <c r="S34" s="172">
        <f t="shared" si="0"/>
        <v>52.853726408719652</v>
      </c>
    </row>
    <row r="35" spans="1:19" x14ac:dyDescent="0.2">
      <c r="A35" s="94" t="s">
        <v>151</v>
      </c>
      <c r="B35" s="110">
        <v>6.327</v>
      </c>
      <c r="C35" s="110">
        <v>7.9930000000000003</v>
      </c>
      <c r="D35" s="110">
        <v>65.713999999999999</v>
      </c>
      <c r="E35" s="110">
        <v>0.26500000000000001</v>
      </c>
      <c r="F35" s="110">
        <v>0.151</v>
      </c>
      <c r="G35" s="110">
        <v>19.259</v>
      </c>
      <c r="H35" s="110">
        <v>6.6000000000000003E-2</v>
      </c>
      <c r="I35" s="110">
        <v>4.1000000000000002E-2</v>
      </c>
      <c r="J35" s="110" t="s">
        <v>117</v>
      </c>
      <c r="K35" s="110" t="s">
        <v>117</v>
      </c>
      <c r="L35" s="110">
        <v>0.109</v>
      </c>
      <c r="M35" s="110" t="s">
        <v>117</v>
      </c>
      <c r="N35" s="110" t="s">
        <v>117</v>
      </c>
      <c r="O35" s="112">
        <f t="shared" si="1"/>
        <v>99.924999999999983</v>
      </c>
      <c r="P35" s="112">
        <v>61.756070640176603</v>
      </c>
      <c r="Q35" s="172">
        <f t="shared" si="2"/>
        <v>1.0082998232621225</v>
      </c>
      <c r="R35" s="172">
        <f t="shared" si="3"/>
        <v>44.477596508466583</v>
      </c>
      <c r="S35" s="172">
        <f t="shared" ref="S35:S66" si="4">100*(B35/62)*2/((B35/62)*2+(C35/96)*2+F35/40)</f>
        <v>54.514103668271304</v>
      </c>
    </row>
    <row r="36" spans="1:19" x14ac:dyDescent="0.2">
      <c r="A36" s="94" t="s">
        <v>152</v>
      </c>
      <c r="B36" s="110">
        <v>5.9290000000000003</v>
      </c>
      <c r="C36" s="110">
        <v>8.0269999999999992</v>
      </c>
      <c r="D36" s="110">
        <v>65.998000000000005</v>
      </c>
      <c r="E36" s="110">
        <v>0.22500000000000001</v>
      </c>
      <c r="F36" s="110">
        <v>0.13400000000000001</v>
      </c>
      <c r="G36" s="110">
        <v>18.975000000000001</v>
      </c>
      <c r="H36" s="110">
        <v>8.9999999999999993E-3</v>
      </c>
      <c r="I36" s="110" t="s">
        <v>117</v>
      </c>
      <c r="J36" s="110" t="s">
        <v>117</v>
      </c>
      <c r="K36" s="110">
        <v>0.02</v>
      </c>
      <c r="L36" s="110">
        <v>4.8000000000000001E-2</v>
      </c>
      <c r="M36" s="110">
        <v>2.4E-2</v>
      </c>
      <c r="N36" s="110">
        <v>2.7E-2</v>
      </c>
      <c r="O36" s="112">
        <f t="shared" si="1"/>
        <v>99.416000000000011</v>
      </c>
      <c r="P36" s="112">
        <v>69.886815920397993</v>
      </c>
      <c r="Q36" s="172">
        <f t="shared" si="2"/>
        <v>0.92583065292902977</v>
      </c>
      <c r="R36" s="172">
        <f t="shared" si="3"/>
        <v>46.216683153366425</v>
      </c>
      <c r="S36" s="172">
        <f t="shared" si="4"/>
        <v>52.857486193704538</v>
      </c>
    </row>
    <row r="37" spans="1:19" x14ac:dyDescent="0.2">
      <c r="A37" s="94" t="s">
        <v>153</v>
      </c>
      <c r="B37" s="110">
        <v>6.242</v>
      </c>
      <c r="C37" s="110">
        <v>7.9770000000000003</v>
      </c>
      <c r="D37" s="110">
        <v>65.762</v>
      </c>
      <c r="E37" s="110">
        <v>0.25800000000000001</v>
      </c>
      <c r="F37" s="110">
        <v>0.14099999999999999</v>
      </c>
      <c r="G37" s="110">
        <v>19.137</v>
      </c>
      <c r="H37" s="110">
        <v>1.7999999999999999E-2</v>
      </c>
      <c r="I37" s="110">
        <v>7.4999999999999997E-2</v>
      </c>
      <c r="J37" s="110" t="s">
        <v>117</v>
      </c>
      <c r="K37" s="110">
        <v>4.2000000000000003E-2</v>
      </c>
      <c r="L37" s="110">
        <v>0.125</v>
      </c>
      <c r="M37" s="110" t="s">
        <v>117</v>
      </c>
      <c r="N37" s="110">
        <v>1.7999999999999999E-2</v>
      </c>
      <c r="O37" s="112">
        <f t="shared" si="1"/>
        <v>99.795000000000002</v>
      </c>
      <c r="P37" s="112">
        <v>66.003546099290801</v>
      </c>
      <c r="Q37" s="172">
        <f t="shared" si="2"/>
        <v>0.94996234706551586</v>
      </c>
      <c r="R37" s="172">
        <f t="shared" si="3"/>
        <v>44.786345405092334</v>
      </c>
      <c r="S37" s="172">
        <f t="shared" si="4"/>
        <v>54.263692247842144</v>
      </c>
    </row>
    <row r="38" spans="1:19" x14ac:dyDescent="0.2">
      <c r="A38" s="94" t="s">
        <v>154</v>
      </c>
      <c r="B38" s="110">
        <v>6.109</v>
      </c>
      <c r="C38" s="110">
        <v>8.0090000000000003</v>
      </c>
      <c r="D38" s="110">
        <v>66.192999999999998</v>
      </c>
      <c r="E38" s="110">
        <v>0.20399999999999999</v>
      </c>
      <c r="F38" s="110">
        <v>0.151</v>
      </c>
      <c r="G38" s="110">
        <v>19.213000000000001</v>
      </c>
      <c r="H38" s="110" t="s">
        <v>117</v>
      </c>
      <c r="I38" s="110">
        <v>9.4E-2</v>
      </c>
      <c r="J38" s="110" t="s">
        <v>117</v>
      </c>
      <c r="K38" s="110" t="s">
        <v>117</v>
      </c>
      <c r="L38" s="110">
        <v>0.21199999999999999</v>
      </c>
      <c r="M38" s="110" t="s">
        <v>117</v>
      </c>
      <c r="N38" s="110" t="s">
        <v>117</v>
      </c>
      <c r="O38" s="112">
        <f t="shared" si="1"/>
        <v>100.18499999999999</v>
      </c>
      <c r="P38" s="112">
        <v>61.879690949227374</v>
      </c>
      <c r="Q38" s="172">
        <f t="shared" si="2"/>
        <v>1.0266698006061468</v>
      </c>
      <c r="R38" s="172">
        <f t="shared" si="3"/>
        <v>45.378578548866606</v>
      </c>
      <c r="S38" s="172">
        <f t="shared" si="4"/>
        <v>53.594751650527243</v>
      </c>
    </row>
    <row r="39" spans="1:19" x14ac:dyDescent="0.2">
      <c r="A39" s="94" t="s">
        <v>155</v>
      </c>
      <c r="B39" s="110">
        <v>6.1520000000000001</v>
      </c>
      <c r="C39" s="110">
        <v>7.8739999999999997</v>
      </c>
      <c r="D39" s="110">
        <v>66.025000000000006</v>
      </c>
      <c r="E39" s="110">
        <v>0.20699999999999999</v>
      </c>
      <c r="F39" s="110">
        <v>0.13900000000000001</v>
      </c>
      <c r="G39" s="110">
        <v>19.257999999999999</v>
      </c>
      <c r="H39" s="110">
        <v>3.6999999999999998E-2</v>
      </c>
      <c r="I39" s="110" t="s">
        <v>117</v>
      </c>
      <c r="J39" s="110" t="s">
        <v>117</v>
      </c>
      <c r="K39" s="110">
        <v>8.9999999999999993E-3</v>
      </c>
      <c r="L39" s="110">
        <v>0.13700000000000001</v>
      </c>
      <c r="M39" s="110" t="s">
        <v>117</v>
      </c>
      <c r="N39" s="110">
        <v>5.5E-2</v>
      </c>
      <c r="O39" s="112">
        <f t="shared" si="1"/>
        <v>99.893000000000001</v>
      </c>
      <c r="P39" s="112">
        <v>66.088729016786573</v>
      </c>
      <c r="Q39" s="173">
        <f t="shared" si="2"/>
        <v>0.94953584613508735</v>
      </c>
      <c r="R39" s="173">
        <f t="shared" si="3"/>
        <v>44.824012304962096</v>
      </c>
      <c r="S39" s="173">
        <f t="shared" si="4"/>
        <v>54.226451848902819</v>
      </c>
    </row>
    <row r="40" spans="1:19" x14ac:dyDescent="0.2">
      <c r="A40" s="174" t="s">
        <v>156</v>
      </c>
      <c r="B40" s="175">
        <v>5.0119999999999996</v>
      </c>
      <c r="C40" s="175">
        <v>7.9889999999999999</v>
      </c>
      <c r="D40" s="175">
        <v>66.626000000000005</v>
      </c>
      <c r="E40" s="175">
        <v>0.214</v>
      </c>
      <c r="F40" s="175">
        <v>0.11</v>
      </c>
      <c r="G40" s="175">
        <v>19.381</v>
      </c>
      <c r="H40" s="175">
        <v>1.4999999999999999E-2</v>
      </c>
      <c r="I40" s="175" t="s">
        <v>117</v>
      </c>
      <c r="J40" s="175">
        <v>2E-3</v>
      </c>
      <c r="K40" s="175">
        <v>0.02</v>
      </c>
      <c r="L40" s="175">
        <v>7.3999999999999996E-2</v>
      </c>
      <c r="M40" s="175">
        <v>3.6999999999999998E-2</v>
      </c>
      <c r="N40" s="175" t="s">
        <v>117</v>
      </c>
      <c r="O40" s="176">
        <f t="shared" si="1"/>
        <v>99.48</v>
      </c>
      <c r="P40" s="176">
        <v>84.73181818181817</v>
      </c>
      <c r="Q40" s="172">
        <f t="shared" si="2"/>
        <v>0.83115490314364249</v>
      </c>
      <c r="R40" s="172">
        <f t="shared" si="3"/>
        <v>50.303761524352709</v>
      </c>
      <c r="S40" s="172">
        <f t="shared" si="4"/>
        <v>48.865083572503643</v>
      </c>
    </row>
    <row r="41" spans="1:19" x14ac:dyDescent="0.2">
      <c r="A41" s="94" t="s">
        <v>157</v>
      </c>
      <c r="B41" s="110">
        <v>5.3689999999999998</v>
      </c>
      <c r="C41" s="110">
        <v>7.9740000000000002</v>
      </c>
      <c r="D41" s="110">
        <v>66.555000000000007</v>
      </c>
      <c r="E41" s="110">
        <v>0.246</v>
      </c>
      <c r="F41" s="110">
        <v>0.124</v>
      </c>
      <c r="G41" s="110">
        <v>19.541</v>
      </c>
      <c r="H41" s="110" t="s">
        <v>117</v>
      </c>
      <c r="I41" s="110">
        <v>0.01</v>
      </c>
      <c r="J41" s="110" t="s">
        <v>117</v>
      </c>
      <c r="K41" s="110" t="s">
        <v>117</v>
      </c>
      <c r="L41" s="110" t="s">
        <v>117</v>
      </c>
      <c r="M41" s="110">
        <v>2.9000000000000001E-2</v>
      </c>
      <c r="N41" s="110" t="s">
        <v>117</v>
      </c>
      <c r="O41" s="112">
        <f t="shared" si="1"/>
        <v>99.847999999999999</v>
      </c>
      <c r="P41" s="112">
        <v>75.024193548387103</v>
      </c>
      <c r="Q41" s="172">
        <f t="shared" si="2"/>
        <v>0.90532478880072742</v>
      </c>
      <c r="R41" s="172">
        <f t="shared" si="3"/>
        <v>48.515187270813172</v>
      </c>
      <c r="S41" s="172">
        <f t="shared" si="4"/>
        <v>50.579487940386116</v>
      </c>
    </row>
    <row r="42" spans="1:19" x14ac:dyDescent="0.2">
      <c r="A42" s="94" t="s">
        <v>158</v>
      </c>
      <c r="B42" s="110">
        <v>4.96</v>
      </c>
      <c r="C42" s="110">
        <v>8.0500000000000007</v>
      </c>
      <c r="D42" s="110">
        <v>67.569999999999993</v>
      </c>
      <c r="E42" s="110">
        <v>0.18099999999999999</v>
      </c>
      <c r="F42" s="110">
        <v>0.14299999999999999</v>
      </c>
      <c r="G42" s="110">
        <v>19.477</v>
      </c>
      <c r="H42" s="110">
        <v>7.0000000000000001E-3</v>
      </c>
      <c r="I42" s="110">
        <v>0.05</v>
      </c>
      <c r="J42" s="110" t="s">
        <v>117</v>
      </c>
      <c r="K42" s="110">
        <v>2.9000000000000001E-2</v>
      </c>
      <c r="L42" s="110">
        <v>0.17799999999999999</v>
      </c>
      <c r="M42" s="110" t="s">
        <v>117</v>
      </c>
      <c r="N42" s="110" t="s">
        <v>117</v>
      </c>
      <c r="O42" s="112">
        <f t="shared" si="1"/>
        <v>100.645</v>
      </c>
      <c r="P42" s="112">
        <v>65.67599067599069</v>
      </c>
      <c r="Q42" s="172">
        <f t="shared" si="2"/>
        <v>1.0791366906474817</v>
      </c>
      <c r="R42" s="172">
        <f t="shared" si="3"/>
        <v>50.623836595059615</v>
      </c>
      <c r="S42" s="172">
        <f t="shared" si="4"/>
        <v>48.297026714292898</v>
      </c>
    </row>
    <row r="43" spans="1:19" x14ac:dyDescent="0.2">
      <c r="A43" s="94" t="s">
        <v>159</v>
      </c>
      <c r="B43" s="110">
        <v>5.1479999999999997</v>
      </c>
      <c r="C43" s="110">
        <v>8.1170000000000009</v>
      </c>
      <c r="D43" s="110">
        <v>67.281999999999996</v>
      </c>
      <c r="E43" s="110">
        <v>0.20799999999999999</v>
      </c>
      <c r="F43" s="110">
        <v>0.13900000000000001</v>
      </c>
      <c r="G43" s="110">
        <v>19.462</v>
      </c>
      <c r="H43" s="110">
        <v>1.0999999999999999E-2</v>
      </c>
      <c r="I43" s="110" t="s">
        <v>117</v>
      </c>
      <c r="J43" s="110" t="s">
        <v>117</v>
      </c>
      <c r="K43" s="110">
        <v>7.0000000000000001E-3</v>
      </c>
      <c r="L43" s="110">
        <v>0.127</v>
      </c>
      <c r="M43" s="110">
        <v>1.6E-2</v>
      </c>
      <c r="N43" s="110" t="s">
        <v>117</v>
      </c>
      <c r="O43" s="112">
        <f t="shared" si="1"/>
        <v>100.517</v>
      </c>
      <c r="P43" s="112">
        <v>68.128297362110317</v>
      </c>
      <c r="Q43" s="172">
        <f t="shared" si="2"/>
        <v>1.0261523177730265</v>
      </c>
      <c r="R43" s="172">
        <f t="shared" si="3"/>
        <v>49.935721602899619</v>
      </c>
      <c r="S43" s="172">
        <f t="shared" si="4"/>
        <v>49.038126079327355</v>
      </c>
    </row>
    <row r="44" spans="1:19" x14ac:dyDescent="0.2">
      <c r="A44" s="94" t="s">
        <v>160</v>
      </c>
      <c r="B44" s="110">
        <v>5.3049999999999997</v>
      </c>
      <c r="C44" s="110">
        <v>7.99</v>
      </c>
      <c r="D44" s="110">
        <v>67.209000000000003</v>
      </c>
      <c r="E44" s="110">
        <v>0.20200000000000001</v>
      </c>
      <c r="F44" s="110">
        <v>0.14799999999999999</v>
      </c>
      <c r="G44" s="110">
        <v>19.672000000000001</v>
      </c>
      <c r="H44" s="110">
        <v>0.02</v>
      </c>
      <c r="I44" s="110" t="s">
        <v>117</v>
      </c>
      <c r="J44" s="110" t="s">
        <v>117</v>
      </c>
      <c r="K44" s="110">
        <v>8.9999999999999993E-3</v>
      </c>
      <c r="L44" s="110">
        <v>0.129</v>
      </c>
      <c r="M44" s="110" t="s">
        <v>117</v>
      </c>
      <c r="N44" s="110">
        <v>1.7999999999999999E-2</v>
      </c>
      <c r="O44" s="112">
        <f t="shared" si="1"/>
        <v>100.702</v>
      </c>
      <c r="P44" s="112">
        <v>62.98423423423425</v>
      </c>
      <c r="Q44" s="172">
        <f t="shared" si="2"/>
        <v>1.0841303760508323</v>
      </c>
      <c r="R44" s="172">
        <f t="shared" si="3"/>
        <v>48.773658246881482</v>
      </c>
      <c r="S44" s="172">
        <f t="shared" si="4"/>
        <v>50.142211377067689</v>
      </c>
    </row>
    <row r="45" spans="1:19" x14ac:dyDescent="0.2">
      <c r="A45" s="94" t="s">
        <v>161</v>
      </c>
      <c r="B45" s="110">
        <v>5.0940000000000003</v>
      </c>
      <c r="C45" s="110">
        <v>7.9720000000000004</v>
      </c>
      <c r="D45" s="110">
        <v>67.283000000000001</v>
      </c>
      <c r="E45" s="110">
        <v>0.21099999999999999</v>
      </c>
      <c r="F45" s="110">
        <v>0.127</v>
      </c>
      <c r="G45" s="110">
        <v>19.239999999999998</v>
      </c>
      <c r="H45" s="110" t="s">
        <v>117</v>
      </c>
      <c r="I45" s="110">
        <v>5.3999999999999999E-2</v>
      </c>
      <c r="J45" s="110" t="s">
        <v>117</v>
      </c>
      <c r="K45" s="110">
        <v>7.0000000000000001E-3</v>
      </c>
      <c r="L45" s="110">
        <v>8.4000000000000005E-2</v>
      </c>
      <c r="M45" s="110" t="s">
        <v>117</v>
      </c>
      <c r="N45" s="110" t="s">
        <v>117</v>
      </c>
      <c r="O45" s="112">
        <f t="shared" si="1"/>
        <v>100.072</v>
      </c>
      <c r="P45" s="112">
        <v>73.233595800524924</v>
      </c>
      <c r="Q45" s="172">
        <f t="shared" si="2"/>
        <v>0.95179306337792668</v>
      </c>
      <c r="R45" s="172">
        <f t="shared" si="3"/>
        <v>49.788020349401783</v>
      </c>
      <c r="S45" s="172">
        <f t="shared" si="4"/>
        <v>49.260186587220304</v>
      </c>
    </row>
    <row r="46" spans="1:19" x14ac:dyDescent="0.2">
      <c r="A46" s="94" t="s">
        <v>162</v>
      </c>
      <c r="B46" s="110">
        <v>5.1890000000000001</v>
      </c>
      <c r="C46" s="110">
        <v>7.9989999999999997</v>
      </c>
      <c r="D46" s="110">
        <v>67.444000000000003</v>
      </c>
      <c r="E46" s="110">
        <v>0.254</v>
      </c>
      <c r="F46" s="110">
        <v>0.14000000000000001</v>
      </c>
      <c r="G46" s="110">
        <v>19.606000000000002</v>
      </c>
      <c r="H46" s="110">
        <v>2.5999999999999999E-2</v>
      </c>
      <c r="I46" s="110">
        <v>0.04</v>
      </c>
      <c r="J46" s="110" t="s">
        <v>117</v>
      </c>
      <c r="K46" s="110">
        <v>1.4999999999999999E-2</v>
      </c>
      <c r="L46" s="110">
        <v>9.7000000000000003E-2</v>
      </c>
      <c r="M46" s="110">
        <v>1.6E-2</v>
      </c>
      <c r="N46" s="110" t="s">
        <v>117</v>
      </c>
      <c r="O46" s="112">
        <f t="shared" si="1"/>
        <v>100.82600000000001</v>
      </c>
      <c r="P46" s="112">
        <v>66.658333333333331</v>
      </c>
      <c r="Q46" s="172">
        <f t="shared" si="2"/>
        <v>1.0369358624905178</v>
      </c>
      <c r="R46" s="172">
        <f t="shared" si="3"/>
        <v>49.371725976557443</v>
      </c>
      <c r="S46" s="172">
        <f t="shared" si="4"/>
        <v>49.591338160952034</v>
      </c>
    </row>
    <row r="47" spans="1:19" x14ac:dyDescent="0.2">
      <c r="A47" s="94" t="s">
        <v>163</v>
      </c>
      <c r="B47" s="110">
        <v>5.4720000000000004</v>
      </c>
      <c r="C47" s="110">
        <v>8.0739999999999998</v>
      </c>
      <c r="D47" s="110">
        <v>67.103999999999999</v>
      </c>
      <c r="E47" s="110">
        <v>0.224</v>
      </c>
      <c r="F47" s="110">
        <v>0.14199999999999999</v>
      </c>
      <c r="G47" s="110">
        <v>19.78</v>
      </c>
      <c r="H47" s="110">
        <v>1.2999999999999999E-2</v>
      </c>
      <c r="I47" s="110" t="s">
        <v>117</v>
      </c>
      <c r="J47" s="110" t="s">
        <v>117</v>
      </c>
      <c r="K47" s="110" t="s">
        <v>117</v>
      </c>
      <c r="L47" s="110" t="s">
        <v>117</v>
      </c>
      <c r="M47" s="110" t="s">
        <v>117</v>
      </c>
      <c r="N47" s="110" t="s">
        <v>117</v>
      </c>
      <c r="O47" s="112">
        <f t="shared" si="1"/>
        <v>100.80900000000001</v>
      </c>
      <c r="P47" s="112">
        <v>66.335680751173712</v>
      </c>
      <c r="Q47" s="172">
        <f t="shared" si="2"/>
        <v>1.0193110272534098</v>
      </c>
      <c r="R47" s="172">
        <f t="shared" si="3"/>
        <v>48.297636350023659</v>
      </c>
      <c r="S47" s="172">
        <f t="shared" si="4"/>
        <v>50.683052622722933</v>
      </c>
    </row>
    <row r="48" spans="1:19" x14ac:dyDescent="0.2">
      <c r="A48" s="94" t="s">
        <v>164</v>
      </c>
      <c r="B48" s="110">
        <v>5.1909999999999998</v>
      </c>
      <c r="C48" s="110">
        <v>7.9059999999999997</v>
      </c>
      <c r="D48" s="110">
        <v>67.11</v>
      </c>
      <c r="E48" s="110">
        <v>0.192</v>
      </c>
      <c r="F48" s="110">
        <v>0.128</v>
      </c>
      <c r="G48" s="110">
        <v>19.579999999999998</v>
      </c>
      <c r="H48" s="110">
        <v>3.1E-2</v>
      </c>
      <c r="I48" s="110">
        <v>0.03</v>
      </c>
      <c r="J48" s="110" t="s">
        <v>117</v>
      </c>
      <c r="K48" s="110" t="s">
        <v>117</v>
      </c>
      <c r="L48" s="110">
        <v>6.4000000000000001E-2</v>
      </c>
      <c r="M48" s="110">
        <v>2.9000000000000001E-2</v>
      </c>
      <c r="N48" s="110" t="s">
        <v>117</v>
      </c>
      <c r="O48" s="112">
        <f t="shared" si="1"/>
        <v>100.26099999999998</v>
      </c>
      <c r="P48" s="112">
        <v>72.059895833333314</v>
      </c>
      <c r="Q48" s="172">
        <f t="shared" si="2"/>
        <v>0.95419862625537177</v>
      </c>
      <c r="R48" s="172">
        <f t="shared" si="3"/>
        <v>49.113895437337035</v>
      </c>
      <c r="S48" s="172">
        <f t="shared" si="4"/>
        <v>49.93190593640761</v>
      </c>
    </row>
    <row r="49" spans="1:19" x14ac:dyDescent="0.2">
      <c r="A49" s="94" t="s">
        <v>165</v>
      </c>
      <c r="B49" s="110">
        <v>5.1680000000000001</v>
      </c>
      <c r="C49" s="110">
        <v>7.9989999999999997</v>
      </c>
      <c r="D49" s="110">
        <v>67.227999999999994</v>
      </c>
      <c r="E49" s="110">
        <v>0.16500000000000001</v>
      </c>
      <c r="F49" s="110">
        <v>0.13600000000000001</v>
      </c>
      <c r="G49" s="110">
        <v>19.687000000000001</v>
      </c>
      <c r="H49" s="110" t="s">
        <v>117</v>
      </c>
      <c r="I49" s="110" t="s">
        <v>117</v>
      </c>
      <c r="J49" s="110" t="s">
        <v>117</v>
      </c>
      <c r="K49" s="110">
        <v>3.3000000000000002E-2</v>
      </c>
      <c r="L49" s="110">
        <v>2.1999999999999999E-2</v>
      </c>
      <c r="M49" s="110" t="s">
        <v>117</v>
      </c>
      <c r="N49" s="110" t="s">
        <v>117</v>
      </c>
      <c r="O49" s="112">
        <f t="shared" si="1"/>
        <v>100.438</v>
      </c>
      <c r="P49" s="112">
        <v>68.618872549019599</v>
      </c>
      <c r="Q49" s="172">
        <f t="shared" si="2"/>
        <v>1.0096345542796314</v>
      </c>
      <c r="R49" s="172">
        <f t="shared" si="3"/>
        <v>49.485703429428746</v>
      </c>
      <c r="S49" s="172">
        <f t="shared" si="4"/>
        <v>49.504662016291604</v>
      </c>
    </row>
    <row r="50" spans="1:19" x14ac:dyDescent="0.2">
      <c r="A50" s="94" t="s">
        <v>166</v>
      </c>
      <c r="B50" s="110">
        <v>5.0389999999999997</v>
      </c>
      <c r="C50" s="110">
        <v>7.9790000000000001</v>
      </c>
      <c r="D50" s="110">
        <v>66.683999999999997</v>
      </c>
      <c r="E50" s="110">
        <v>0.23200000000000001</v>
      </c>
      <c r="F50" s="110">
        <v>0.13300000000000001</v>
      </c>
      <c r="G50" s="110">
        <v>19.510000000000002</v>
      </c>
      <c r="H50" s="110">
        <v>3.1E-2</v>
      </c>
      <c r="I50" s="110">
        <v>2.5000000000000001E-2</v>
      </c>
      <c r="J50" s="110" t="s">
        <v>117</v>
      </c>
      <c r="K50" s="110">
        <v>3.3000000000000002E-2</v>
      </c>
      <c r="L50" s="110">
        <v>2.8000000000000001E-2</v>
      </c>
      <c r="M50" s="110">
        <v>8.0000000000000002E-3</v>
      </c>
      <c r="N50" s="110" t="s">
        <v>117</v>
      </c>
      <c r="O50" s="112">
        <f t="shared" si="1"/>
        <v>99.702000000000012</v>
      </c>
      <c r="P50" s="112">
        <v>69.991228070175438</v>
      </c>
      <c r="Q50" s="172">
        <f t="shared" si="2"/>
        <v>1.0011967575438827</v>
      </c>
      <c r="R50" s="172">
        <f t="shared" si="3"/>
        <v>50.053564714552891</v>
      </c>
      <c r="S50" s="172">
        <f t="shared" si="4"/>
        <v>48.945238527903221</v>
      </c>
    </row>
    <row r="51" spans="1:19" x14ac:dyDescent="0.2">
      <c r="A51" s="94" t="s">
        <v>167</v>
      </c>
      <c r="B51" s="110">
        <v>5.1559999999999997</v>
      </c>
      <c r="C51" s="110">
        <v>8.048</v>
      </c>
      <c r="D51" s="110">
        <v>66.783000000000001</v>
      </c>
      <c r="E51" s="110">
        <v>0.23100000000000001</v>
      </c>
      <c r="F51" s="110">
        <v>0.13600000000000001</v>
      </c>
      <c r="G51" s="110">
        <v>19.495000000000001</v>
      </c>
      <c r="H51" s="110">
        <v>4.0000000000000001E-3</v>
      </c>
      <c r="I51" s="110">
        <v>7.0000000000000001E-3</v>
      </c>
      <c r="J51" s="110" t="s">
        <v>117</v>
      </c>
      <c r="K51" s="110" t="s">
        <v>117</v>
      </c>
      <c r="L51" s="110">
        <v>0.111</v>
      </c>
      <c r="M51" s="110">
        <v>2.1000000000000001E-2</v>
      </c>
      <c r="N51" s="110">
        <v>5.5E-2</v>
      </c>
      <c r="O51" s="112">
        <f t="shared" si="1"/>
        <v>100.04700000000001</v>
      </c>
      <c r="P51" s="112">
        <v>69.039215686274503</v>
      </c>
      <c r="Q51" s="172">
        <f t="shared" si="2"/>
        <v>1.007738102826256</v>
      </c>
      <c r="R51" s="172">
        <f t="shared" si="3"/>
        <v>49.695320168784974</v>
      </c>
      <c r="S51" s="172">
        <f t="shared" si="4"/>
        <v>49.296941728388767</v>
      </c>
    </row>
    <row r="52" spans="1:19" x14ac:dyDescent="0.2">
      <c r="A52" s="94" t="s">
        <v>168</v>
      </c>
      <c r="B52" s="110">
        <v>5.1219999999999999</v>
      </c>
      <c r="C52" s="110">
        <v>7.9980000000000002</v>
      </c>
      <c r="D52" s="110">
        <v>66.938000000000002</v>
      </c>
      <c r="E52" s="110">
        <v>0.19700000000000001</v>
      </c>
      <c r="F52" s="110">
        <v>0.122</v>
      </c>
      <c r="G52" s="110">
        <v>19.687000000000001</v>
      </c>
      <c r="H52" s="110" t="s">
        <v>117</v>
      </c>
      <c r="I52" s="110" t="s">
        <v>117</v>
      </c>
      <c r="J52" s="110" t="s">
        <v>117</v>
      </c>
      <c r="K52" s="110">
        <v>3.5999999999999997E-2</v>
      </c>
      <c r="L52" s="110">
        <v>0.17</v>
      </c>
      <c r="M52" s="110">
        <v>5.2999999999999999E-2</v>
      </c>
      <c r="N52" s="110">
        <v>5.5E-2</v>
      </c>
      <c r="O52" s="112">
        <f t="shared" si="1"/>
        <v>100.37800000000001</v>
      </c>
      <c r="P52" s="112">
        <v>76.483606557377044</v>
      </c>
      <c r="Q52" s="172">
        <f t="shared" si="2"/>
        <v>0.91071742475504303</v>
      </c>
      <c r="R52" s="172">
        <f t="shared" si="3"/>
        <v>49.753537999937386</v>
      </c>
      <c r="S52" s="172">
        <f t="shared" si="4"/>
        <v>49.335744575307558</v>
      </c>
    </row>
    <row r="53" spans="1:19" x14ac:dyDescent="0.2">
      <c r="A53" s="94" t="s">
        <v>169</v>
      </c>
      <c r="B53" s="110">
        <v>5.3</v>
      </c>
      <c r="C53" s="110">
        <v>8.0879999999999992</v>
      </c>
      <c r="D53" s="110">
        <v>66.828000000000003</v>
      </c>
      <c r="E53" s="110">
        <v>0.246</v>
      </c>
      <c r="F53" s="110">
        <v>0.13800000000000001</v>
      </c>
      <c r="G53" s="110">
        <v>19.512</v>
      </c>
      <c r="H53" s="110" t="s">
        <v>117</v>
      </c>
      <c r="I53" s="110">
        <v>3.1E-2</v>
      </c>
      <c r="J53" s="110" t="s">
        <v>117</v>
      </c>
      <c r="K53" s="110">
        <v>7.0000000000000001E-3</v>
      </c>
      <c r="L53" s="110">
        <v>6.9000000000000006E-2</v>
      </c>
      <c r="M53" s="110">
        <v>1.2E-2</v>
      </c>
      <c r="N53" s="110" t="s">
        <v>117</v>
      </c>
      <c r="O53" s="112">
        <f t="shared" si="1"/>
        <v>100.23100000000002</v>
      </c>
      <c r="P53" s="112">
        <v>68.376811594202891</v>
      </c>
      <c r="Q53" s="172">
        <f t="shared" si="2"/>
        <v>1.006072179446778</v>
      </c>
      <c r="R53" s="172">
        <f t="shared" si="3"/>
        <v>49.13714847442958</v>
      </c>
      <c r="S53" s="172">
        <f t="shared" si="4"/>
        <v>49.856779346123638</v>
      </c>
    </row>
    <row r="54" spans="1:19" x14ac:dyDescent="0.2">
      <c r="A54" s="94" t="s">
        <v>170</v>
      </c>
      <c r="B54" s="110">
        <v>5.306</v>
      </c>
      <c r="C54" s="110">
        <v>7.9790000000000001</v>
      </c>
      <c r="D54" s="110">
        <v>66.706000000000003</v>
      </c>
      <c r="E54" s="110">
        <v>0.21</v>
      </c>
      <c r="F54" s="110">
        <v>0.14799999999999999</v>
      </c>
      <c r="G54" s="110">
        <v>19.559999999999999</v>
      </c>
      <c r="H54" s="110" t="s">
        <v>117</v>
      </c>
      <c r="I54" s="110" t="s">
        <v>117</v>
      </c>
      <c r="J54" s="110" t="s">
        <v>117</v>
      </c>
      <c r="K54" s="110" t="s">
        <v>117</v>
      </c>
      <c r="L54" s="110">
        <v>7.3999999999999996E-2</v>
      </c>
      <c r="M54" s="110" t="s">
        <v>117</v>
      </c>
      <c r="N54" s="110">
        <v>0.10100000000000001</v>
      </c>
      <c r="O54" s="112">
        <f t="shared" si="1"/>
        <v>100.08399999999999</v>
      </c>
      <c r="P54" s="112">
        <v>62.897522522522536</v>
      </c>
      <c r="Q54" s="172">
        <f t="shared" si="2"/>
        <v>1.0847562352401552</v>
      </c>
      <c r="R54" s="172">
        <f t="shared" si="3"/>
        <v>48.734628383903157</v>
      </c>
      <c r="S54" s="172">
        <f t="shared" si="4"/>
        <v>50.180615380856707</v>
      </c>
    </row>
    <row r="55" spans="1:19" x14ac:dyDescent="0.2">
      <c r="A55" s="94" t="s">
        <v>171</v>
      </c>
      <c r="B55" s="110">
        <v>5.2770000000000001</v>
      </c>
      <c r="C55" s="110">
        <v>8.0020000000000007</v>
      </c>
      <c r="D55" s="110">
        <v>66.756</v>
      </c>
      <c r="E55" s="110">
        <v>0.24199999999999999</v>
      </c>
      <c r="F55" s="110">
        <v>0.13900000000000001</v>
      </c>
      <c r="G55" s="110">
        <v>19.541</v>
      </c>
      <c r="H55" s="110" t="s">
        <v>117</v>
      </c>
      <c r="I55" s="110">
        <v>1.4E-2</v>
      </c>
      <c r="J55" s="110" t="s">
        <v>117</v>
      </c>
      <c r="K55" s="110">
        <v>1.6E-2</v>
      </c>
      <c r="L55" s="110">
        <v>1.4999999999999999E-2</v>
      </c>
      <c r="M55" s="110" t="s">
        <v>117</v>
      </c>
      <c r="N55" s="110">
        <v>8.9999999999999993E-3</v>
      </c>
      <c r="O55" s="112">
        <f t="shared" si="1"/>
        <v>100.011</v>
      </c>
      <c r="P55" s="112">
        <v>67.163069544364518</v>
      </c>
      <c r="Q55" s="172">
        <f t="shared" si="2"/>
        <v>1.0208304049049137</v>
      </c>
      <c r="R55" s="172">
        <f t="shared" si="3"/>
        <v>48.972931055450353</v>
      </c>
      <c r="S55" s="172">
        <f t="shared" si="4"/>
        <v>50.006238539644734</v>
      </c>
    </row>
    <row r="56" spans="1:19" x14ac:dyDescent="0.2">
      <c r="A56" s="94" t="s">
        <v>172</v>
      </c>
      <c r="B56" s="110">
        <v>5.335</v>
      </c>
      <c r="C56" s="110">
        <v>7.97</v>
      </c>
      <c r="D56" s="110">
        <v>66.611000000000004</v>
      </c>
      <c r="E56" s="110">
        <v>0.21</v>
      </c>
      <c r="F56" s="110">
        <v>0.14499999999999999</v>
      </c>
      <c r="G56" s="110">
        <v>19.541</v>
      </c>
      <c r="H56" s="110">
        <v>1.0999999999999999E-2</v>
      </c>
      <c r="I56" s="110" t="s">
        <v>117</v>
      </c>
      <c r="J56" s="110" t="s">
        <v>117</v>
      </c>
      <c r="K56" s="110">
        <v>5.0999999999999997E-2</v>
      </c>
      <c r="L56" s="110">
        <v>9.2999999999999999E-2</v>
      </c>
      <c r="M56" s="110" t="s">
        <v>117</v>
      </c>
      <c r="N56" s="110" t="s">
        <v>117</v>
      </c>
      <c r="O56" s="112">
        <f t="shared" si="1"/>
        <v>99.966999999999985</v>
      </c>
      <c r="P56" s="112">
        <v>64.1264367816092</v>
      </c>
      <c r="Q56" s="172">
        <f t="shared" si="2"/>
        <v>1.0606751824817517</v>
      </c>
      <c r="R56" s="172">
        <f t="shared" si="3"/>
        <v>48.5838000251699</v>
      </c>
      <c r="S56" s="172">
        <f t="shared" si="4"/>
        <v>50.355524792348348</v>
      </c>
    </row>
    <row r="57" spans="1:19" x14ac:dyDescent="0.2">
      <c r="A57" s="94" t="s">
        <v>173</v>
      </c>
      <c r="B57" s="110">
        <v>5.4</v>
      </c>
      <c r="C57" s="110">
        <v>8.0090000000000003</v>
      </c>
      <c r="D57" s="110">
        <v>67.114999999999995</v>
      </c>
      <c r="E57" s="110">
        <v>0.2</v>
      </c>
      <c r="F57" s="110">
        <v>0.152</v>
      </c>
      <c r="G57" s="110">
        <v>19.768999999999998</v>
      </c>
      <c r="H57" s="110">
        <v>0.02</v>
      </c>
      <c r="I57" s="110">
        <v>3.5999999999999997E-2</v>
      </c>
      <c r="J57" s="110" t="s">
        <v>117</v>
      </c>
      <c r="K57" s="110">
        <v>3.1E-2</v>
      </c>
      <c r="L57" s="110">
        <v>4.7E-2</v>
      </c>
      <c r="M57" s="110">
        <v>2.9000000000000001E-2</v>
      </c>
      <c r="N57" s="110" t="s">
        <v>117</v>
      </c>
      <c r="O57" s="112">
        <f t="shared" si="1"/>
        <v>100.80800000000001</v>
      </c>
      <c r="P57" s="112">
        <v>61.472587719298247</v>
      </c>
      <c r="Q57" s="172">
        <f t="shared" si="2"/>
        <v>1.1019356759860106</v>
      </c>
      <c r="R57" s="172">
        <f t="shared" si="3"/>
        <v>48.384883930767316</v>
      </c>
      <c r="S57" s="172">
        <f t="shared" si="4"/>
        <v>50.513180393246664</v>
      </c>
    </row>
    <row r="58" spans="1:19" x14ac:dyDescent="0.2">
      <c r="A58" s="94" t="s">
        <v>174</v>
      </c>
      <c r="B58" s="110">
        <v>5.4059999999999997</v>
      </c>
      <c r="C58" s="110">
        <v>7.9820000000000002</v>
      </c>
      <c r="D58" s="110">
        <v>67.043000000000006</v>
      </c>
      <c r="E58" s="110">
        <v>0.22</v>
      </c>
      <c r="F58" s="110">
        <v>0.13700000000000001</v>
      </c>
      <c r="G58" s="110">
        <v>19.763999999999999</v>
      </c>
      <c r="H58" s="110" t="s">
        <v>117</v>
      </c>
      <c r="I58" s="110">
        <v>1.2999999999999999E-2</v>
      </c>
      <c r="J58" s="110" t="s">
        <v>117</v>
      </c>
      <c r="K58" s="110">
        <v>4.2000000000000003E-2</v>
      </c>
      <c r="L58" s="110">
        <v>7.0999999999999994E-2</v>
      </c>
      <c r="M58" s="110" t="s">
        <v>117</v>
      </c>
      <c r="N58" s="110">
        <v>8.9999999999999993E-3</v>
      </c>
      <c r="O58" s="112">
        <f t="shared" si="1"/>
        <v>100.68700000000001</v>
      </c>
      <c r="P58" s="112">
        <v>67.973236009732361</v>
      </c>
      <c r="Q58" s="172">
        <f t="shared" si="2"/>
        <v>0.99533930281719851</v>
      </c>
      <c r="R58" s="172">
        <f t="shared" si="3"/>
        <v>48.326023814397068</v>
      </c>
      <c r="S58" s="172">
        <f t="shared" si="4"/>
        <v>50.678636882785725</v>
      </c>
    </row>
    <row r="59" spans="1:19" x14ac:dyDescent="0.2">
      <c r="A59" s="94" t="s">
        <v>175</v>
      </c>
      <c r="B59" s="110">
        <v>5.2939999999999996</v>
      </c>
      <c r="C59" s="110">
        <v>8.0050000000000008</v>
      </c>
      <c r="D59" s="110">
        <v>67.058000000000007</v>
      </c>
      <c r="E59" s="110">
        <v>0.17199999999999999</v>
      </c>
      <c r="F59" s="110">
        <v>0.13700000000000001</v>
      </c>
      <c r="G59" s="110">
        <v>19.617000000000001</v>
      </c>
      <c r="H59" s="110">
        <v>1.0999999999999999E-2</v>
      </c>
      <c r="I59" s="110" t="s">
        <v>117</v>
      </c>
      <c r="J59" s="110" t="s">
        <v>117</v>
      </c>
      <c r="K59" s="110" t="s">
        <v>117</v>
      </c>
      <c r="L59" s="110">
        <v>5.8999999999999997E-2</v>
      </c>
      <c r="M59" s="110" t="s">
        <v>117</v>
      </c>
      <c r="N59" s="110">
        <v>3.6999999999999998E-2</v>
      </c>
      <c r="O59" s="112">
        <f t="shared" si="1"/>
        <v>100.39</v>
      </c>
      <c r="P59" s="112">
        <v>68.169099756690997</v>
      </c>
      <c r="Q59" s="173">
        <f t="shared" si="2"/>
        <v>1.004487119094519</v>
      </c>
      <c r="R59" s="173">
        <f t="shared" si="3"/>
        <v>48.910701875618159</v>
      </c>
      <c r="S59" s="173">
        <f t="shared" si="4"/>
        <v>50.084811005287328</v>
      </c>
    </row>
    <row r="60" spans="1:19" x14ac:dyDescent="0.2">
      <c r="A60" s="174" t="s">
        <v>176</v>
      </c>
      <c r="B60" s="175">
        <v>5.2759999999999998</v>
      </c>
      <c r="C60" s="175">
        <v>7.9619999999999997</v>
      </c>
      <c r="D60" s="175">
        <v>66.73</v>
      </c>
      <c r="E60" s="175">
        <v>0.25</v>
      </c>
      <c r="F60" s="175">
        <v>0.16800000000000001</v>
      </c>
      <c r="G60" s="175">
        <v>19.616</v>
      </c>
      <c r="H60" s="175">
        <v>1.2999999999999999E-2</v>
      </c>
      <c r="I60" s="175" t="s">
        <v>117</v>
      </c>
      <c r="J60" s="175" t="s">
        <v>117</v>
      </c>
      <c r="K60" s="175" t="s">
        <v>117</v>
      </c>
      <c r="L60" s="175">
        <v>0.221</v>
      </c>
      <c r="M60" s="175">
        <v>2.5000000000000001E-2</v>
      </c>
      <c r="N60" s="175" t="s">
        <v>117</v>
      </c>
      <c r="O60" s="176">
        <f t="shared" si="1"/>
        <v>100.26100000000002</v>
      </c>
      <c r="P60" s="176">
        <v>55.291666666666664</v>
      </c>
      <c r="Q60" s="172">
        <f t="shared" si="2"/>
        <v>1.234319192857634</v>
      </c>
      <c r="R60" s="172">
        <f t="shared" si="3"/>
        <v>48.748260979823812</v>
      </c>
      <c r="S60" s="172">
        <f t="shared" si="4"/>
        <v>50.017419827318562</v>
      </c>
    </row>
    <row r="61" spans="1:19" x14ac:dyDescent="0.2">
      <c r="A61" s="94" t="s">
        <v>177</v>
      </c>
      <c r="B61" s="110">
        <v>4.9560000000000004</v>
      </c>
      <c r="C61" s="110">
        <v>7.9349999999999996</v>
      </c>
      <c r="D61" s="110">
        <v>67.37</v>
      </c>
      <c r="E61" s="110">
        <v>0.23499999999999999</v>
      </c>
      <c r="F61" s="110">
        <v>0.14799999999999999</v>
      </c>
      <c r="G61" s="110">
        <v>19.722999999999999</v>
      </c>
      <c r="H61" s="110" t="s">
        <v>117</v>
      </c>
      <c r="I61" s="110" t="s">
        <v>117</v>
      </c>
      <c r="J61" s="110" t="s">
        <v>117</v>
      </c>
      <c r="K61" s="110" t="s">
        <v>117</v>
      </c>
      <c r="L61" s="110">
        <v>8.4000000000000005E-2</v>
      </c>
      <c r="M61" s="110">
        <v>2.5000000000000001E-2</v>
      </c>
      <c r="N61" s="110" t="s">
        <v>117</v>
      </c>
      <c r="O61" s="112">
        <f t="shared" si="1"/>
        <v>100.47600000000001</v>
      </c>
      <c r="P61" s="112">
        <v>62.550675675675684</v>
      </c>
      <c r="Q61" s="172">
        <f t="shared" si="2"/>
        <v>1.1250185439248876</v>
      </c>
      <c r="R61" s="172">
        <f t="shared" si="3"/>
        <v>50.264764335833235</v>
      </c>
      <c r="S61" s="172">
        <f t="shared" si="4"/>
        <v>48.610217120241877</v>
      </c>
    </row>
    <row r="62" spans="1:19" x14ac:dyDescent="0.2">
      <c r="A62" s="94" t="s">
        <v>178</v>
      </c>
      <c r="B62" s="110">
        <v>5.1349999999999998</v>
      </c>
      <c r="C62" s="110">
        <v>7.7880000000000003</v>
      </c>
      <c r="D62" s="110">
        <v>67.400999999999996</v>
      </c>
      <c r="E62" s="110">
        <v>0.22500000000000001</v>
      </c>
      <c r="F62" s="110">
        <v>0.16</v>
      </c>
      <c r="G62" s="110">
        <v>19.774999999999999</v>
      </c>
      <c r="H62" s="110" t="s">
        <v>117</v>
      </c>
      <c r="I62" s="110" t="s">
        <v>117</v>
      </c>
      <c r="J62" s="110" t="s">
        <v>117</v>
      </c>
      <c r="K62" s="110" t="s">
        <v>117</v>
      </c>
      <c r="L62" s="110">
        <v>0.108</v>
      </c>
      <c r="M62" s="110" t="s">
        <v>117</v>
      </c>
      <c r="N62" s="110" t="s">
        <v>117</v>
      </c>
      <c r="O62" s="112">
        <f t="shared" si="1"/>
        <v>100.59199999999998</v>
      </c>
      <c r="P62" s="112">
        <v>56.787500000000001</v>
      </c>
      <c r="Q62" s="172">
        <f t="shared" si="2"/>
        <v>1.2051998542096951</v>
      </c>
      <c r="R62" s="172">
        <f t="shared" si="3"/>
        <v>48.88591908638076</v>
      </c>
      <c r="S62" s="172">
        <f t="shared" si="4"/>
        <v>49.908881059409552</v>
      </c>
    </row>
    <row r="63" spans="1:19" x14ac:dyDescent="0.2">
      <c r="A63" s="94" t="s">
        <v>179</v>
      </c>
      <c r="B63" s="110">
        <v>5.0419999999999998</v>
      </c>
      <c r="C63" s="110">
        <v>7.87</v>
      </c>
      <c r="D63" s="110">
        <v>66.786000000000001</v>
      </c>
      <c r="E63" s="110">
        <v>0.219</v>
      </c>
      <c r="F63" s="110">
        <v>0.13800000000000001</v>
      </c>
      <c r="G63" s="110">
        <v>19.48</v>
      </c>
      <c r="H63" s="110">
        <v>1.7000000000000001E-2</v>
      </c>
      <c r="I63" s="110" t="s">
        <v>117</v>
      </c>
      <c r="J63" s="110" t="s">
        <v>117</v>
      </c>
      <c r="K63" s="110">
        <v>2.7E-2</v>
      </c>
      <c r="L63" s="110">
        <v>8.9999999999999993E-3</v>
      </c>
      <c r="M63" s="110">
        <v>4.9000000000000002E-2</v>
      </c>
      <c r="N63" s="110" t="s">
        <v>117</v>
      </c>
      <c r="O63" s="112">
        <f t="shared" si="1"/>
        <v>99.637000000000015</v>
      </c>
      <c r="P63" s="112">
        <v>66.533816425120776</v>
      </c>
      <c r="Q63" s="172">
        <f t="shared" si="2"/>
        <v>1.0452850995969212</v>
      </c>
      <c r="R63" s="172">
        <f t="shared" si="3"/>
        <v>49.676290663211169</v>
      </c>
      <c r="S63" s="172">
        <f t="shared" si="4"/>
        <v>49.278424237191921</v>
      </c>
    </row>
    <row r="64" spans="1:19" x14ac:dyDescent="0.2">
      <c r="A64" s="94" t="s">
        <v>180</v>
      </c>
      <c r="B64" s="110">
        <v>5.2320000000000002</v>
      </c>
      <c r="C64" s="110">
        <v>7.8540000000000001</v>
      </c>
      <c r="D64" s="110">
        <v>66.638999999999996</v>
      </c>
      <c r="E64" s="110">
        <v>0.192</v>
      </c>
      <c r="F64" s="110">
        <v>0.16300000000000001</v>
      </c>
      <c r="G64" s="110">
        <v>19.591000000000001</v>
      </c>
      <c r="H64" s="110">
        <v>8.9999999999999993E-3</v>
      </c>
      <c r="I64" s="110" t="s">
        <v>117</v>
      </c>
      <c r="J64" s="110" t="s">
        <v>117</v>
      </c>
      <c r="K64" s="110">
        <v>2E-3</v>
      </c>
      <c r="L64" s="110">
        <v>7.3999999999999996E-2</v>
      </c>
      <c r="M64" s="110">
        <v>1.2E-2</v>
      </c>
      <c r="N64" s="110">
        <v>1.7999999999999999E-2</v>
      </c>
      <c r="O64" s="112">
        <f t="shared" si="1"/>
        <v>99.785999999999987</v>
      </c>
      <c r="P64" s="112">
        <v>56.214723926380358</v>
      </c>
      <c r="Q64" s="172">
        <f t="shared" si="2"/>
        <v>1.2110884216783151</v>
      </c>
      <c r="R64" s="172">
        <f t="shared" si="3"/>
        <v>48.629286625058725</v>
      </c>
      <c r="S64" s="172">
        <f t="shared" si="4"/>
        <v>50.15962495326297</v>
      </c>
    </row>
    <row r="65" spans="1:19" x14ac:dyDescent="0.2">
      <c r="A65" s="94" t="s">
        <v>181</v>
      </c>
      <c r="B65" s="110">
        <v>4.9349999999999996</v>
      </c>
      <c r="C65" s="110">
        <v>7.9619999999999997</v>
      </c>
      <c r="D65" s="110">
        <v>67.061000000000007</v>
      </c>
      <c r="E65" s="110">
        <v>0.224</v>
      </c>
      <c r="F65" s="110">
        <v>0.158</v>
      </c>
      <c r="G65" s="110">
        <v>19.521000000000001</v>
      </c>
      <c r="H65" s="110" t="s">
        <v>117</v>
      </c>
      <c r="I65" s="110">
        <v>6.0999999999999999E-2</v>
      </c>
      <c r="J65" s="110">
        <v>1E-3</v>
      </c>
      <c r="K65" s="110" t="s">
        <v>117</v>
      </c>
      <c r="L65" s="110">
        <v>9.6000000000000002E-2</v>
      </c>
      <c r="M65" s="110">
        <v>2.5000000000000001E-2</v>
      </c>
      <c r="N65" s="110" t="s">
        <v>117</v>
      </c>
      <c r="O65" s="112">
        <f t="shared" si="1"/>
        <v>100.04400000000003</v>
      </c>
      <c r="P65" s="112">
        <v>58.791139240506325</v>
      </c>
      <c r="Q65" s="172">
        <f t="shared" si="2"/>
        <v>1.2005402185875393</v>
      </c>
      <c r="R65" s="172">
        <f t="shared" si="3"/>
        <v>50.415090824862794</v>
      </c>
      <c r="S65" s="172">
        <f t="shared" si="4"/>
        <v>48.384368956549658</v>
      </c>
    </row>
    <row r="66" spans="1:19" x14ac:dyDescent="0.2">
      <c r="A66" s="94" t="s">
        <v>182</v>
      </c>
      <c r="B66" s="110">
        <v>5.0979999999999999</v>
      </c>
      <c r="C66" s="110">
        <v>7.8819999999999997</v>
      </c>
      <c r="D66" s="110">
        <v>66.905000000000001</v>
      </c>
      <c r="E66" s="110">
        <v>0.23599999999999999</v>
      </c>
      <c r="F66" s="110">
        <v>0.17299999999999999</v>
      </c>
      <c r="G66" s="110">
        <v>19.725999999999999</v>
      </c>
      <c r="H66" s="110" t="s">
        <v>117</v>
      </c>
      <c r="I66" s="110" t="s">
        <v>117</v>
      </c>
      <c r="J66" s="110" t="s">
        <v>117</v>
      </c>
      <c r="K66" s="110" t="s">
        <v>117</v>
      </c>
      <c r="L66" s="110" t="s">
        <v>117</v>
      </c>
      <c r="M66" s="110">
        <v>7.8E-2</v>
      </c>
      <c r="N66" s="110" t="s">
        <v>117</v>
      </c>
      <c r="O66" s="112">
        <f t="shared" si="1"/>
        <v>100.09800000000001</v>
      </c>
      <c r="P66" s="112">
        <v>53.154142581888244</v>
      </c>
      <c r="Q66" s="172">
        <f t="shared" si="2"/>
        <v>1.2988575155969462</v>
      </c>
      <c r="R66" s="172">
        <f t="shared" si="3"/>
        <v>49.314041126855152</v>
      </c>
      <c r="S66" s="172">
        <f t="shared" si="4"/>
        <v>49.387101357547884</v>
      </c>
    </row>
    <row r="67" spans="1:19" x14ac:dyDescent="0.2">
      <c r="A67" s="94" t="s">
        <v>183</v>
      </c>
      <c r="B67" s="110">
        <v>5.15</v>
      </c>
      <c r="C67" s="110">
        <v>7.7949999999999999</v>
      </c>
      <c r="D67" s="110">
        <v>67.010000000000005</v>
      </c>
      <c r="E67" s="110">
        <v>0.252</v>
      </c>
      <c r="F67" s="110">
        <v>0.156</v>
      </c>
      <c r="G67" s="110">
        <v>19.431999999999999</v>
      </c>
      <c r="H67" s="110">
        <v>2.1999999999999999E-2</v>
      </c>
      <c r="I67" s="110">
        <v>0.113</v>
      </c>
      <c r="J67" s="110">
        <v>5.0000000000000001E-3</v>
      </c>
      <c r="K67" s="110">
        <v>4.0000000000000001E-3</v>
      </c>
      <c r="L67" s="110">
        <v>4.5999999999999999E-2</v>
      </c>
      <c r="M67" s="110">
        <v>2.1000000000000001E-2</v>
      </c>
      <c r="N67" s="110">
        <v>2.7E-2</v>
      </c>
      <c r="O67" s="112">
        <f t="shared" ref="O67:O76" si="5">SUM(B67:N67)</f>
        <v>100.03300000000003</v>
      </c>
      <c r="P67" s="112">
        <v>58.295940170940163</v>
      </c>
      <c r="Q67" s="172">
        <f t="shared" si="2"/>
        <v>1.1731974360767916</v>
      </c>
      <c r="R67" s="172">
        <f t="shared" si="3"/>
        <v>48.851891101595029</v>
      </c>
      <c r="S67" s="172">
        <f t="shared" ref="S67:S76" si="6">100*(B67/62)*2/((B67/62)*2+(C67/96)*2+F67/40)</f>
        <v>49.97491146232818</v>
      </c>
    </row>
    <row r="68" spans="1:19" x14ac:dyDescent="0.2">
      <c r="A68" s="94" t="s">
        <v>184</v>
      </c>
      <c r="B68" s="110">
        <v>5.117</v>
      </c>
      <c r="C68" s="110">
        <v>7.9450000000000003</v>
      </c>
      <c r="D68" s="110">
        <v>67.808999999999997</v>
      </c>
      <c r="E68" s="110">
        <v>0.20699999999999999</v>
      </c>
      <c r="F68" s="110">
        <v>0.16900000000000001</v>
      </c>
      <c r="G68" s="110">
        <v>19.579000000000001</v>
      </c>
      <c r="H68" s="110">
        <v>6.0000000000000001E-3</v>
      </c>
      <c r="I68" s="110" t="s">
        <v>117</v>
      </c>
      <c r="J68" s="110" t="s">
        <v>117</v>
      </c>
      <c r="K68" s="110" t="s">
        <v>117</v>
      </c>
      <c r="L68" s="110">
        <v>3.5000000000000003E-2</v>
      </c>
      <c r="M68" s="110">
        <v>1.2E-2</v>
      </c>
      <c r="N68" s="110" t="s">
        <v>117</v>
      </c>
      <c r="O68" s="112">
        <f t="shared" si="5"/>
        <v>100.87899999999999</v>
      </c>
      <c r="P68" s="112">
        <v>54.84714003944773</v>
      </c>
      <c r="Q68" s="172">
        <f t="shared" ref="Q68:Q76" si="7">100*F68/40/((B68/62)*2+(C68/96)*2+F68/40)</f>
        <v>1.261908422718848</v>
      </c>
      <c r="R68" s="172">
        <f t="shared" ref="R68:R76" si="8">100*(C68/96)*2/((B68/62)*2+(C68/96)*2+F68/40)</f>
        <v>49.437191412728041</v>
      </c>
      <c r="S68" s="172">
        <f t="shared" si="6"/>
        <v>49.300900164553106</v>
      </c>
    </row>
    <row r="69" spans="1:19" x14ac:dyDescent="0.2">
      <c r="A69" s="94" t="s">
        <v>185</v>
      </c>
      <c r="B69" s="110">
        <v>5.056</v>
      </c>
      <c r="C69" s="110">
        <v>7.7750000000000004</v>
      </c>
      <c r="D69" s="110">
        <v>66.825000000000003</v>
      </c>
      <c r="E69" s="110">
        <v>0.219</v>
      </c>
      <c r="F69" s="110">
        <v>0.16800000000000001</v>
      </c>
      <c r="G69" s="110">
        <v>19.542999999999999</v>
      </c>
      <c r="H69" s="110" t="s">
        <v>117</v>
      </c>
      <c r="I69" s="110">
        <v>2.1000000000000001E-2</v>
      </c>
      <c r="J69" s="110" t="s">
        <v>117</v>
      </c>
      <c r="K69" s="110" t="s">
        <v>117</v>
      </c>
      <c r="L69" s="110" t="s">
        <v>117</v>
      </c>
      <c r="M69" s="110" t="s">
        <v>117</v>
      </c>
      <c r="N69" s="110">
        <v>2.7E-2</v>
      </c>
      <c r="O69" s="112">
        <f t="shared" si="5"/>
        <v>99.634000000000015</v>
      </c>
      <c r="P69" s="112">
        <v>53.993055555555557</v>
      </c>
      <c r="Q69" s="172">
        <f t="shared" si="7"/>
        <v>1.2755259278973539</v>
      </c>
      <c r="R69" s="172">
        <f t="shared" si="8"/>
        <v>49.192530205366701</v>
      </c>
      <c r="S69" s="172">
        <f t="shared" si="6"/>
        <v>49.531943866735958</v>
      </c>
    </row>
    <row r="70" spans="1:19" x14ac:dyDescent="0.2">
      <c r="A70" s="94" t="s">
        <v>186</v>
      </c>
      <c r="B70" s="110">
        <v>4.8890000000000002</v>
      </c>
      <c r="C70" s="110">
        <v>7.9550000000000001</v>
      </c>
      <c r="D70" s="110">
        <v>67.728999999999999</v>
      </c>
      <c r="E70" s="110">
        <v>0.19</v>
      </c>
      <c r="F70" s="110">
        <v>0.16800000000000001</v>
      </c>
      <c r="G70" s="110">
        <v>19.626000000000001</v>
      </c>
      <c r="H70" s="110">
        <v>7.0000000000000001E-3</v>
      </c>
      <c r="I70" s="110">
        <v>2.7E-2</v>
      </c>
      <c r="J70" s="110">
        <v>1E-3</v>
      </c>
      <c r="K70" s="110">
        <v>0.02</v>
      </c>
      <c r="L70" s="110">
        <v>1.7999999999999999E-2</v>
      </c>
      <c r="M70" s="110">
        <v>1.2E-2</v>
      </c>
      <c r="N70" s="110" t="s">
        <v>117</v>
      </c>
      <c r="O70" s="112">
        <f t="shared" si="5"/>
        <v>100.64200000000002</v>
      </c>
      <c r="P70" s="112">
        <v>55.243055555555557</v>
      </c>
      <c r="Q70" s="172">
        <f t="shared" si="7"/>
        <v>1.2818992850851627</v>
      </c>
      <c r="R70" s="172">
        <f t="shared" si="8"/>
        <v>50.582881016133278</v>
      </c>
      <c r="S70" s="172">
        <f t="shared" si="6"/>
        <v>48.135219698781562</v>
      </c>
    </row>
    <row r="71" spans="1:19" x14ac:dyDescent="0.2">
      <c r="A71" s="94" t="s">
        <v>187</v>
      </c>
      <c r="B71" s="110">
        <v>5.0430000000000001</v>
      </c>
      <c r="C71" s="110">
        <v>7.8769999999999998</v>
      </c>
      <c r="D71" s="110">
        <v>66.736000000000004</v>
      </c>
      <c r="E71" s="110">
        <v>0.23300000000000001</v>
      </c>
      <c r="F71" s="110">
        <v>0.17799999999999999</v>
      </c>
      <c r="G71" s="110">
        <v>19.388999999999999</v>
      </c>
      <c r="H71" s="110">
        <v>7.0000000000000001E-3</v>
      </c>
      <c r="I71" s="110" t="s">
        <v>117</v>
      </c>
      <c r="J71" s="110" t="s">
        <v>117</v>
      </c>
      <c r="K71" s="110" t="s">
        <v>117</v>
      </c>
      <c r="L71" s="110">
        <v>7.1999999999999995E-2</v>
      </c>
      <c r="M71" s="110" t="s">
        <v>117</v>
      </c>
      <c r="N71" s="110">
        <v>0.218</v>
      </c>
      <c r="O71" s="112">
        <f t="shared" si="5"/>
        <v>99.753000000000014</v>
      </c>
      <c r="P71" s="112">
        <v>51.628277153558052</v>
      </c>
      <c r="Q71" s="172">
        <f t="shared" si="7"/>
        <v>1.3434709091152561</v>
      </c>
      <c r="R71" s="172">
        <f t="shared" si="8"/>
        <v>49.543634602532173</v>
      </c>
      <c r="S71" s="172">
        <f t="shared" si="6"/>
        <v>49.112894488352559</v>
      </c>
    </row>
    <row r="72" spans="1:19" x14ac:dyDescent="0.2">
      <c r="A72" s="94" t="s">
        <v>188</v>
      </c>
      <c r="B72" s="110">
        <v>4.8959999999999999</v>
      </c>
      <c r="C72" s="110">
        <v>7.8230000000000004</v>
      </c>
      <c r="D72" s="110">
        <v>67.427000000000007</v>
      </c>
      <c r="E72" s="110">
        <v>0.188</v>
      </c>
      <c r="F72" s="110">
        <v>0.16600000000000001</v>
      </c>
      <c r="G72" s="110">
        <v>19.690000000000001</v>
      </c>
      <c r="H72" s="110">
        <v>1.0999999999999999E-2</v>
      </c>
      <c r="I72" s="110" t="s">
        <v>117</v>
      </c>
      <c r="J72" s="110" t="s">
        <v>117</v>
      </c>
      <c r="K72" s="110">
        <v>1.2999999999999999E-2</v>
      </c>
      <c r="L72" s="110">
        <v>1.2999999999999999E-2</v>
      </c>
      <c r="M72" s="110" t="s">
        <v>117</v>
      </c>
      <c r="N72" s="110" t="s">
        <v>117</v>
      </c>
      <c r="O72" s="112">
        <f t="shared" si="5"/>
        <v>100.22700000000002</v>
      </c>
      <c r="P72" s="112">
        <v>54.980923694779115</v>
      </c>
      <c r="Q72" s="172">
        <f t="shared" si="7"/>
        <v>1.2766691158623948</v>
      </c>
      <c r="R72" s="172">
        <f t="shared" si="8"/>
        <v>50.137462316222454</v>
      </c>
      <c r="S72" s="172">
        <f t="shared" si="6"/>
        <v>48.585868567915149</v>
      </c>
    </row>
    <row r="73" spans="1:19" x14ac:dyDescent="0.2">
      <c r="A73" s="94" t="s">
        <v>189</v>
      </c>
      <c r="B73" s="110">
        <v>5.2119999999999997</v>
      </c>
      <c r="C73" s="110">
        <v>7.8419999999999996</v>
      </c>
      <c r="D73" s="110">
        <v>67.582999999999998</v>
      </c>
      <c r="E73" s="110">
        <v>0.24299999999999999</v>
      </c>
      <c r="F73" s="110">
        <v>0.156</v>
      </c>
      <c r="G73" s="110">
        <v>19.597999999999999</v>
      </c>
      <c r="H73" s="110" t="s">
        <v>117</v>
      </c>
      <c r="I73" s="110" t="s">
        <v>117</v>
      </c>
      <c r="J73" s="110">
        <v>8.0000000000000002E-3</v>
      </c>
      <c r="K73" s="110" t="s">
        <v>117</v>
      </c>
      <c r="L73" s="110">
        <v>6.8000000000000005E-2</v>
      </c>
      <c r="M73" s="110">
        <v>1.2E-2</v>
      </c>
      <c r="N73" s="110" t="s">
        <v>117</v>
      </c>
      <c r="O73" s="112">
        <f t="shared" si="5"/>
        <v>100.72199999999999</v>
      </c>
      <c r="P73" s="112">
        <v>58.647435897435891</v>
      </c>
      <c r="Q73" s="172">
        <f t="shared" si="7"/>
        <v>1.1627767184979119</v>
      </c>
      <c r="R73" s="172">
        <f t="shared" si="8"/>
        <v>48.709909329383677</v>
      </c>
      <c r="S73" s="172">
        <f t="shared" si="6"/>
        <v>50.127313952118421</v>
      </c>
    </row>
    <row r="74" spans="1:19" x14ac:dyDescent="0.2">
      <c r="A74" s="94" t="s">
        <v>190</v>
      </c>
      <c r="B74" s="110">
        <v>4.702</v>
      </c>
      <c r="C74" s="110">
        <v>7.8</v>
      </c>
      <c r="D74" s="110">
        <v>67.302999999999997</v>
      </c>
      <c r="E74" s="110">
        <v>0.27300000000000002</v>
      </c>
      <c r="F74" s="110">
        <v>0.17399999999999999</v>
      </c>
      <c r="G74" s="110">
        <v>19.100999999999999</v>
      </c>
      <c r="H74" s="110" t="s">
        <v>117</v>
      </c>
      <c r="I74" s="110">
        <v>1E-3</v>
      </c>
      <c r="J74" s="110" t="s">
        <v>117</v>
      </c>
      <c r="K74" s="110">
        <v>2E-3</v>
      </c>
      <c r="L74" s="110" t="s">
        <v>117</v>
      </c>
      <c r="M74" s="110" t="s">
        <v>117</v>
      </c>
      <c r="N74" s="110" t="s">
        <v>117</v>
      </c>
      <c r="O74" s="112">
        <f t="shared" si="5"/>
        <v>99.355999999999995</v>
      </c>
      <c r="P74" s="112">
        <v>52.298850574712652</v>
      </c>
      <c r="Q74" s="172">
        <f t="shared" si="7"/>
        <v>1.365659511765331</v>
      </c>
      <c r="R74" s="172">
        <f t="shared" si="8"/>
        <v>51.016016244107199</v>
      </c>
      <c r="S74" s="172">
        <f t="shared" si="6"/>
        <v>47.618324244127464</v>
      </c>
    </row>
    <row r="75" spans="1:19" x14ac:dyDescent="0.2">
      <c r="A75" s="94" t="s">
        <v>191</v>
      </c>
      <c r="B75" s="110">
        <v>4.7839999999999998</v>
      </c>
      <c r="C75" s="110">
        <v>7.7610000000000001</v>
      </c>
      <c r="D75" s="110">
        <v>67.661000000000001</v>
      </c>
      <c r="E75" s="110">
        <v>0.25</v>
      </c>
      <c r="F75" s="110">
        <v>0.16300000000000001</v>
      </c>
      <c r="G75" s="110">
        <v>19.613</v>
      </c>
      <c r="H75" s="110" t="s">
        <v>117</v>
      </c>
      <c r="I75" s="110" t="s">
        <v>117</v>
      </c>
      <c r="J75" s="110" t="s">
        <v>117</v>
      </c>
      <c r="K75" s="110">
        <v>0.02</v>
      </c>
      <c r="L75" s="110" t="s">
        <v>117</v>
      </c>
      <c r="M75" s="110" t="s">
        <v>117</v>
      </c>
      <c r="N75" s="110">
        <v>7.2999999999999995E-2</v>
      </c>
      <c r="O75" s="112">
        <f t="shared" si="5"/>
        <v>100.32499999999999</v>
      </c>
      <c r="P75" s="112">
        <v>55.549079754601223</v>
      </c>
      <c r="Q75" s="172">
        <f t="shared" si="7"/>
        <v>1.2730990122333907</v>
      </c>
      <c r="R75" s="172">
        <f t="shared" si="8"/>
        <v>50.51391326146905</v>
      </c>
      <c r="S75" s="172">
        <f t="shared" si="6"/>
        <v>48.212987726297563</v>
      </c>
    </row>
    <row r="76" spans="1:19" ht="15.75" thickBot="1" x14ac:dyDescent="0.25">
      <c r="A76" s="113" t="s">
        <v>192</v>
      </c>
      <c r="B76" s="115">
        <v>5.1820000000000004</v>
      </c>
      <c r="C76" s="115">
        <v>7.7869999999999999</v>
      </c>
      <c r="D76" s="115">
        <v>67.424999999999997</v>
      </c>
      <c r="E76" s="115">
        <v>0.22800000000000001</v>
      </c>
      <c r="F76" s="115">
        <v>0.17299999999999999</v>
      </c>
      <c r="G76" s="115">
        <v>19.815000000000001</v>
      </c>
      <c r="H76" s="115">
        <v>1.7000000000000001E-2</v>
      </c>
      <c r="I76" s="115" t="s">
        <v>117</v>
      </c>
      <c r="J76" s="115" t="s">
        <v>117</v>
      </c>
      <c r="K76" s="115" t="s">
        <v>117</v>
      </c>
      <c r="L76" s="115">
        <v>0.152</v>
      </c>
      <c r="M76" s="115">
        <v>5.2999999999999999E-2</v>
      </c>
      <c r="N76" s="115" t="s">
        <v>117</v>
      </c>
      <c r="O76" s="117">
        <f t="shared" si="5"/>
        <v>100.83199999999999</v>
      </c>
      <c r="P76" s="117">
        <v>52.513487475915227</v>
      </c>
      <c r="Q76" s="177">
        <f t="shared" si="7"/>
        <v>1.2960142868477786</v>
      </c>
      <c r="R76" s="177">
        <f t="shared" si="8"/>
        <v>48.613021443562879</v>
      </c>
      <c r="S76" s="177">
        <f t="shared" si="6"/>
        <v>50.090964269589335</v>
      </c>
    </row>
  </sheetData>
  <mergeCells count="1">
    <mergeCell ref="A1:S1"/>
  </mergeCells>
  <phoneticPr fontId="1" type="noConversion"/>
  <conditionalFormatting sqref="B2:G2 B34:G52">
    <cfRule type="cellIs" dxfId="0" priority="3" stopIfTrue="1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8CE4-3747-4AF4-9231-6369053DF777}">
  <dimension ref="A1:S120"/>
  <sheetViews>
    <sheetView zoomScale="145" zoomScaleNormal="145" workbookViewId="0">
      <pane ySplit="3" topLeftCell="A76" activePane="bottomLeft" state="frozenSplit"/>
      <selection pane="bottomLeft" sqref="A1:XFD1048576"/>
    </sheetView>
  </sheetViews>
  <sheetFormatPr defaultRowHeight="12" x14ac:dyDescent="0.2"/>
  <cols>
    <col min="1" max="1" width="4.375" style="182" customWidth="1"/>
    <col min="2" max="2" width="6.375" style="182" customWidth="1"/>
    <col min="3" max="3" width="2.375" style="182" bestFit="1" customWidth="1"/>
    <col min="4" max="4" width="4.875" style="182" customWidth="1"/>
    <col min="5" max="5" width="5.25" style="182" customWidth="1"/>
    <col min="6" max="6" width="5.125" style="182" customWidth="1"/>
    <col min="7" max="7" width="5.25" style="182" customWidth="1"/>
    <col min="8" max="8" width="5.625" style="182" customWidth="1"/>
    <col min="9" max="9" width="5.375" style="182" customWidth="1"/>
    <col min="10" max="10" width="4.5" style="182" customWidth="1"/>
    <col min="11" max="11" width="7.125" style="182" customWidth="1"/>
    <col min="12" max="12" width="7" style="182" customWidth="1"/>
    <col min="13" max="13" width="8.25" style="182" bestFit="1" customWidth="1"/>
    <col min="14" max="14" width="8.25" style="188" bestFit="1" customWidth="1"/>
    <col min="15" max="15" width="8.25" style="182" bestFit="1" customWidth="1"/>
    <col min="16" max="16" width="8.25" style="188" bestFit="1" customWidth="1"/>
    <col min="17" max="17" width="4" style="182" customWidth="1"/>
    <col min="18" max="18" width="4.75" style="182" customWidth="1"/>
    <col min="19" max="19" width="4.875" style="182" bestFit="1" customWidth="1"/>
    <col min="20" max="16384" width="9" style="182"/>
  </cols>
  <sheetData>
    <row r="1" spans="1:18" ht="21" customHeight="1" thickBot="1" x14ac:dyDescent="0.25">
      <c r="A1" s="209" t="s">
        <v>240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1:18" ht="13.5" customHeight="1" thickBot="1" x14ac:dyDescent="0.25">
      <c r="A2" s="213" t="s">
        <v>97</v>
      </c>
      <c r="B2" s="214" t="s">
        <v>98</v>
      </c>
      <c r="C2" s="215"/>
      <c r="D2" s="206" t="s">
        <v>99</v>
      </c>
      <c r="E2" s="207" t="s">
        <v>100</v>
      </c>
      <c r="F2" s="208" t="s">
        <v>101</v>
      </c>
      <c r="G2" s="205" t="s">
        <v>102</v>
      </c>
      <c r="H2" s="205" t="s">
        <v>103</v>
      </c>
      <c r="I2" s="171" t="s">
        <v>104</v>
      </c>
      <c r="J2" s="171" t="s">
        <v>105</v>
      </c>
      <c r="K2" s="205" t="s">
        <v>106</v>
      </c>
      <c r="L2" s="205" t="s">
        <v>107</v>
      </c>
      <c r="M2" s="210" t="s">
        <v>96</v>
      </c>
      <c r="N2" s="210"/>
      <c r="O2" s="210"/>
      <c r="P2" s="210"/>
      <c r="Q2" s="202" t="s">
        <v>110</v>
      </c>
      <c r="R2" s="202" t="s">
        <v>105</v>
      </c>
    </row>
    <row r="3" spans="1:18" ht="13.5" customHeight="1" thickBot="1" x14ac:dyDescent="0.25">
      <c r="A3" s="213"/>
      <c r="B3" s="214"/>
      <c r="C3" s="215"/>
      <c r="D3" s="206"/>
      <c r="E3" s="207"/>
      <c r="F3" s="208"/>
      <c r="G3" s="205"/>
      <c r="H3" s="205"/>
      <c r="I3" s="203" t="s">
        <v>111</v>
      </c>
      <c r="J3" s="203"/>
      <c r="K3" s="205"/>
      <c r="L3" s="205"/>
      <c r="M3" s="183" t="s">
        <v>108</v>
      </c>
      <c r="N3" s="184" t="s">
        <v>105</v>
      </c>
      <c r="O3" s="185" t="s">
        <v>109</v>
      </c>
      <c r="P3" s="184" t="s">
        <v>105</v>
      </c>
      <c r="Q3" s="202"/>
      <c r="R3" s="202"/>
    </row>
    <row r="4" spans="1:18" ht="15" x14ac:dyDescent="0.25">
      <c r="A4" s="204" t="s">
        <v>221</v>
      </c>
      <c r="B4" s="204"/>
      <c r="C4" s="204"/>
      <c r="D4" s="204"/>
      <c r="E4" s="204"/>
      <c r="F4" s="204"/>
      <c r="G4" s="204"/>
      <c r="H4" s="204"/>
      <c r="I4" s="204"/>
      <c r="J4" s="204" t="s">
        <v>226</v>
      </c>
      <c r="K4" s="204"/>
      <c r="L4" s="204"/>
      <c r="M4" s="204"/>
      <c r="N4" s="186"/>
      <c r="O4" s="186"/>
      <c r="P4" s="186"/>
      <c r="Q4" s="211"/>
      <c r="R4" s="212"/>
    </row>
    <row r="5" spans="1:18" x14ac:dyDescent="0.2">
      <c r="A5" s="10">
        <v>1</v>
      </c>
      <c r="B5" s="11">
        <v>4</v>
      </c>
      <c r="C5" s="12"/>
      <c r="D5" s="12">
        <v>40.629629511820831</v>
      </c>
      <c r="E5" s="12">
        <v>10.613582559340145</v>
      </c>
      <c r="F5" s="12">
        <v>0.82881112281594127</v>
      </c>
      <c r="G5" s="12">
        <v>45.082873213264158</v>
      </c>
      <c r="H5" s="13">
        <v>141.93680227309972</v>
      </c>
      <c r="I5" s="13">
        <v>32.025077876650158</v>
      </c>
      <c r="J5" s="14">
        <v>42.396550066741817</v>
      </c>
      <c r="K5" s="13">
        <v>1.1565352044937092</v>
      </c>
      <c r="L5" s="13">
        <v>9.3126651403203878E-2</v>
      </c>
      <c r="M5" s="15">
        <v>3.673541508535513E-3</v>
      </c>
      <c r="N5" s="69">
        <v>4.2961878774802338E-4</v>
      </c>
      <c r="O5" s="15">
        <v>3.3106725425871924E-3</v>
      </c>
      <c r="P5" s="69">
        <v>4.7021303167185809E-5</v>
      </c>
      <c r="Q5" s="16">
        <v>1.8264931160915008</v>
      </c>
      <c r="R5" s="178">
        <v>0.86190643513896037</v>
      </c>
    </row>
    <row r="6" spans="1:18" x14ac:dyDescent="0.2">
      <c r="A6" s="10">
        <v>2</v>
      </c>
      <c r="B6" s="11">
        <v>5</v>
      </c>
      <c r="C6" s="12"/>
      <c r="D6" s="12">
        <v>46.155739284256441</v>
      </c>
      <c r="E6" s="12">
        <v>5.9243529361944738</v>
      </c>
      <c r="F6" s="12">
        <v>1.2279352235156096</v>
      </c>
      <c r="G6" s="12">
        <v>179.03201124675169</v>
      </c>
      <c r="H6" s="13">
        <v>1322.3126053403373</v>
      </c>
      <c r="I6" s="13">
        <v>74.253084416502972</v>
      </c>
      <c r="J6" s="14">
        <v>11.24145927291698</v>
      </c>
      <c r="K6" s="13">
        <v>8.754927272605439</v>
      </c>
      <c r="L6" s="13">
        <v>0.36982229642997422</v>
      </c>
      <c r="M6" s="15">
        <v>1.185440688257218E-2</v>
      </c>
      <c r="N6" s="69">
        <v>3.6113197679002072E-4</v>
      </c>
      <c r="O6" s="15">
        <v>3.0561512973642808E-3</v>
      </c>
      <c r="P6" s="69">
        <v>3.8770278132075974E-5</v>
      </c>
      <c r="Q6" s="16">
        <v>12.994459591658627</v>
      </c>
      <c r="R6" s="179">
        <v>10.788087357398837</v>
      </c>
    </row>
    <row r="7" spans="1:18" x14ac:dyDescent="0.2">
      <c r="A7" s="10">
        <v>3</v>
      </c>
      <c r="B7" s="11">
        <v>6.8</v>
      </c>
      <c r="C7" s="12"/>
      <c r="D7" s="12">
        <v>74.667168272232587</v>
      </c>
      <c r="E7" s="12">
        <v>7.8300532119263426</v>
      </c>
      <c r="F7" s="12">
        <v>1.6426783808539251</v>
      </c>
      <c r="G7" s="12">
        <v>603.67061501702005</v>
      </c>
      <c r="H7" s="13">
        <v>5302.9245271880764</v>
      </c>
      <c r="I7" s="13">
        <v>87.976402732451476</v>
      </c>
      <c r="J7" s="14">
        <v>4.4285000595731185</v>
      </c>
      <c r="K7" s="13">
        <v>19.214080693104261</v>
      </c>
      <c r="L7" s="13">
        <v>1.246988466354169</v>
      </c>
      <c r="M7" s="15">
        <v>2.1875647386845155E-2</v>
      </c>
      <c r="N7" s="69">
        <v>2.1849311470817446E-4</v>
      </c>
      <c r="O7" s="15">
        <v>2.7057680196203352E-3</v>
      </c>
      <c r="P7" s="69">
        <v>2.6694653699199703E-5</v>
      </c>
      <c r="Q7" s="16">
        <v>33.151545389492618</v>
      </c>
      <c r="R7" s="179">
        <v>19.510611362150666</v>
      </c>
    </row>
    <row r="8" spans="1:18" x14ac:dyDescent="0.2">
      <c r="A8" s="17">
        <v>4</v>
      </c>
      <c r="B8" s="18">
        <v>7.8</v>
      </c>
      <c r="C8" s="19" t="s">
        <v>112</v>
      </c>
      <c r="D8" s="20">
        <v>12.279977789312992</v>
      </c>
      <c r="E8" s="20">
        <v>4.3556174163430113</v>
      </c>
      <c r="F8" s="20">
        <v>0.3904325084213382</v>
      </c>
      <c r="G8" s="20">
        <v>545.17643605907119</v>
      </c>
      <c r="H8" s="21">
        <v>5072.8180176872547</v>
      </c>
      <c r="I8" s="21">
        <v>93.0567419902724</v>
      </c>
      <c r="J8" s="22">
        <v>2.7849031303856249</v>
      </c>
      <c r="K8" s="21">
        <v>58.025575882897265</v>
      </c>
      <c r="L8" s="21">
        <v>1.1261583899931351</v>
      </c>
      <c r="M8" s="23">
        <v>6.2383389329779944E-2</v>
      </c>
      <c r="N8" s="70">
        <v>1.0462076153287239E-3</v>
      </c>
      <c r="O8" s="23">
        <v>1.405171949340741E-3</v>
      </c>
      <c r="P8" s="70">
        <v>3.7671224035472275E-5</v>
      </c>
      <c r="Q8" s="24">
        <v>53.821501086343169</v>
      </c>
      <c r="R8" s="180">
        <v>58.269409545788271</v>
      </c>
    </row>
    <row r="9" spans="1:18" x14ac:dyDescent="0.2">
      <c r="A9" s="17">
        <v>5</v>
      </c>
      <c r="B9" s="18">
        <v>9</v>
      </c>
      <c r="C9" s="19" t="s">
        <v>112</v>
      </c>
      <c r="D9" s="20">
        <v>21.012615113496185</v>
      </c>
      <c r="E9" s="20">
        <v>5.8413696405326743</v>
      </c>
      <c r="F9" s="20">
        <v>0.57394374245607405</v>
      </c>
      <c r="G9" s="20">
        <v>799.77434936939574</v>
      </c>
      <c r="H9" s="21">
        <v>7411.5617834564337</v>
      </c>
      <c r="I9" s="21">
        <v>92.687801650755873</v>
      </c>
      <c r="J9" s="22">
        <v>2.0063327301177392</v>
      </c>
      <c r="K9" s="21">
        <v>54.139050838127666</v>
      </c>
      <c r="L9" s="21">
        <v>1.6520754274604337</v>
      </c>
      <c r="M9" s="23">
        <v>5.844130052370905E-2</v>
      </c>
      <c r="N9" s="70">
        <v>6.4876133731909006E-4</v>
      </c>
      <c r="O9" s="23">
        <v>1.5354387842084652E-3</v>
      </c>
      <c r="P9" s="70">
        <v>2.6571020094789301E-5</v>
      </c>
      <c r="Q9" s="24">
        <v>58.873687404154701</v>
      </c>
      <c r="R9" s="180">
        <v>48.436091576901269</v>
      </c>
    </row>
    <row r="10" spans="1:18" x14ac:dyDescent="0.2">
      <c r="A10" s="17">
        <v>6</v>
      </c>
      <c r="B10" s="18">
        <v>10.199999999999999</v>
      </c>
      <c r="C10" s="19" t="s">
        <v>112</v>
      </c>
      <c r="D10" s="20">
        <v>23.448619731831407</v>
      </c>
      <c r="E10" s="20">
        <v>11.83516967099753</v>
      </c>
      <c r="F10" s="20">
        <v>1.0100843268275681</v>
      </c>
      <c r="G10" s="20">
        <v>1175.4547966683485</v>
      </c>
      <c r="H10" s="21">
        <v>10909.92579256142</v>
      </c>
      <c r="I10" s="21">
        <v>92.828043912052749</v>
      </c>
      <c r="J10" s="22">
        <v>1.3995728123868054</v>
      </c>
      <c r="K10" s="21">
        <v>60.88888268137255</v>
      </c>
      <c r="L10" s="21">
        <v>2.4281098627349769</v>
      </c>
      <c r="M10" s="23">
        <v>6.5628467757667591E-2</v>
      </c>
      <c r="N10" s="70">
        <v>5.4455267475974982E-4</v>
      </c>
      <c r="O10" s="23">
        <v>1.3091928234025502E-3</v>
      </c>
      <c r="P10" s="70">
        <v>2.0167626520343196E-5</v>
      </c>
      <c r="Q10" s="24">
        <v>42.707082079777926</v>
      </c>
      <c r="R10" s="180">
        <v>17.177452617093731</v>
      </c>
    </row>
    <row r="11" spans="1:18" x14ac:dyDescent="0.2">
      <c r="A11" s="17">
        <v>7</v>
      </c>
      <c r="B11" s="18">
        <v>11.5</v>
      </c>
      <c r="C11" s="19" t="s">
        <v>112</v>
      </c>
      <c r="D11" s="20">
        <v>52.42881459500088</v>
      </c>
      <c r="E11" s="20">
        <v>14.490313628906113</v>
      </c>
      <c r="F11" s="20">
        <v>1.8679731358636849</v>
      </c>
      <c r="G11" s="20">
        <v>1738.3618019750602</v>
      </c>
      <c r="H11" s="21">
        <v>16048.952581225636</v>
      </c>
      <c r="I11" s="21">
        <v>92.348103920005187</v>
      </c>
      <c r="J11" s="22">
        <v>1.2491681616070403</v>
      </c>
      <c r="K11" s="21">
        <v>50.607690893823154</v>
      </c>
      <c r="L11" s="21">
        <v>3.590893880684308</v>
      </c>
      <c r="M11" s="23">
        <v>5.4834280101875993E-2</v>
      </c>
      <c r="N11" s="70">
        <v>2.8992654868744458E-4</v>
      </c>
      <c r="O11" s="23">
        <v>1.6537962935248894E-3</v>
      </c>
      <c r="P11" s="70">
        <v>1.6955360541696104E-5</v>
      </c>
      <c r="Q11" s="24">
        <v>51.585879642944967</v>
      </c>
      <c r="R11" s="180">
        <v>18.017569833228993</v>
      </c>
    </row>
    <row r="12" spans="1:18" x14ac:dyDescent="0.2">
      <c r="A12" s="17">
        <v>8</v>
      </c>
      <c r="B12" s="18">
        <v>13</v>
      </c>
      <c r="C12" s="19" t="s">
        <v>112</v>
      </c>
      <c r="D12" s="20">
        <v>85.349377921610667</v>
      </c>
      <c r="E12" s="20">
        <v>24.206515981516993</v>
      </c>
      <c r="F12" s="20">
        <v>3.2096231130351183</v>
      </c>
      <c r="G12" s="20">
        <v>2935.4689540043987</v>
      </c>
      <c r="H12" s="21">
        <v>27192.519838033433</v>
      </c>
      <c r="I12" s="21">
        <v>92.652378404974058</v>
      </c>
      <c r="J12" s="22">
        <v>1.0204417903486647</v>
      </c>
      <c r="K12" s="21">
        <v>51.606587590649767</v>
      </c>
      <c r="L12" s="21">
        <v>6.0637305144975739</v>
      </c>
      <c r="M12" s="23">
        <v>5.5728537505902023E-2</v>
      </c>
      <c r="N12" s="70">
        <v>2.0131025871180939E-4</v>
      </c>
      <c r="O12" s="23">
        <v>1.6203189620252953E-3</v>
      </c>
      <c r="P12" s="70">
        <v>1.453969403550111E-5</v>
      </c>
      <c r="Q12" s="24">
        <v>52.145118743469318</v>
      </c>
      <c r="R12" s="180">
        <v>9.9317148195886329</v>
      </c>
    </row>
    <row r="13" spans="1:18" x14ac:dyDescent="0.2">
      <c r="A13" s="17">
        <v>9</v>
      </c>
      <c r="B13" s="18">
        <v>14</v>
      </c>
      <c r="C13" s="19" t="s">
        <v>112</v>
      </c>
      <c r="D13" s="20">
        <v>110.87692872215337</v>
      </c>
      <c r="E13" s="20">
        <v>25.067445910845947</v>
      </c>
      <c r="F13" s="20">
        <v>3.1395517238137658</v>
      </c>
      <c r="G13" s="20">
        <v>3028.49930450068</v>
      </c>
      <c r="H13" s="21">
        <v>27973.683006921423</v>
      </c>
      <c r="I13" s="21">
        <v>92.392818410396572</v>
      </c>
      <c r="J13" s="22">
        <v>1.2083429323017292</v>
      </c>
      <c r="K13" s="21">
        <v>45.787054675538926</v>
      </c>
      <c r="L13" s="21">
        <v>6.2559011638615116</v>
      </c>
      <c r="M13" s="23">
        <v>4.9584858510166925E-2</v>
      </c>
      <c r="N13" s="70">
        <v>1.6774286023189477E-4</v>
      </c>
      <c r="O13" s="23">
        <v>1.815360107416727E-3</v>
      </c>
      <c r="P13" s="70">
        <v>1.5729701459311611E-5</v>
      </c>
      <c r="Q13" s="24">
        <v>51.950035339334072</v>
      </c>
      <c r="R13" s="180">
        <v>10.208421777113628</v>
      </c>
    </row>
    <row r="14" spans="1:18" x14ac:dyDescent="0.2">
      <c r="A14" s="17">
        <v>10</v>
      </c>
      <c r="B14" s="18">
        <v>14</v>
      </c>
      <c r="C14" s="19" t="s">
        <v>112</v>
      </c>
      <c r="D14" s="20">
        <v>103.3373227537833</v>
      </c>
      <c r="E14" s="20">
        <v>24.910201717620058</v>
      </c>
      <c r="F14" s="20">
        <v>3.0466725245502011</v>
      </c>
      <c r="G14" s="20">
        <v>2984.6395581231691</v>
      </c>
      <c r="H14" s="21">
        <v>27724.601151208382</v>
      </c>
      <c r="I14" s="21">
        <v>92.902569392792714</v>
      </c>
      <c r="J14" s="22">
        <v>1.1587944530521008</v>
      </c>
      <c r="K14" s="21">
        <v>47.315796228513356</v>
      </c>
      <c r="L14" s="21">
        <v>6.1653010973526712</v>
      </c>
      <c r="M14" s="23">
        <v>5.0952420811788371E-2</v>
      </c>
      <c r="N14" s="70">
        <v>1.7502866719097738E-4</v>
      </c>
      <c r="O14" s="23">
        <v>1.7641281809671284E-3</v>
      </c>
      <c r="P14" s="70">
        <v>1.5423690977833315E-5</v>
      </c>
      <c r="Q14" s="24">
        <v>51.520859788347764</v>
      </c>
      <c r="R14" s="180">
        <v>9.5032984983375748</v>
      </c>
    </row>
    <row r="15" spans="1:18" x14ac:dyDescent="0.2">
      <c r="A15" s="17">
        <v>11</v>
      </c>
      <c r="B15" s="18">
        <v>15</v>
      </c>
      <c r="C15" s="19" t="s">
        <v>112</v>
      </c>
      <c r="D15" s="20">
        <v>72.395171656621812</v>
      </c>
      <c r="E15" s="20">
        <v>21.793768064406454</v>
      </c>
      <c r="F15" s="20">
        <v>2.8443121465779106</v>
      </c>
      <c r="G15" s="20">
        <v>2714.9237532148763</v>
      </c>
      <c r="H15" s="21">
        <v>25319.621826072904</v>
      </c>
      <c r="I15" s="21">
        <v>93.263178389188084</v>
      </c>
      <c r="J15" s="22">
        <v>0.98064550102789294</v>
      </c>
      <c r="K15" s="21">
        <v>53.928754931231005</v>
      </c>
      <c r="L15" s="21">
        <v>5.6081553798911887</v>
      </c>
      <c r="M15" s="23">
        <v>5.7845658446473991E-2</v>
      </c>
      <c r="N15" s="70">
        <v>2.2214337967259285E-4</v>
      </c>
      <c r="O15" s="23">
        <v>1.5424913380583454E-3</v>
      </c>
      <c r="P15" s="70">
        <v>1.4262270388297256E-5</v>
      </c>
      <c r="Q15" s="24">
        <v>53.566561341405695</v>
      </c>
      <c r="R15" s="180">
        <v>11.212449739167422</v>
      </c>
    </row>
    <row r="16" spans="1:18" x14ac:dyDescent="0.2">
      <c r="A16" s="17">
        <v>12</v>
      </c>
      <c r="B16" s="18">
        <v>16</v>
      </c>
      <c r="C16" s="19" t="s">
        <v>112</v>
      </c>
      <c r="D16" s="20">
        <v>104.62655983930233</v>
      </c>
      <c r="E16" s="20">
        <v>21.016984546582496</v>
      </c>
      <c r="F16" s="20">
        <v>2.6013299025768957</v>
      </c>
      <c r="G16" s="20">
        <v>2532.5514032982833</v>
      </c>
      <c r="H16" s="21">
        <v>23528.639552873392</v>
      </c>
      <c r="I16" s="21">
        <v>92.916151147556235</v>
      </c>
      <c r="J16" s="22">
        <v>1.3739611062897406</v>
      </c>
      <c r="K16" s="21">
        <v>42.950314545380593</v>
      </c>
      <c r="L16" s="21">
        <v>5.231433022912646</v>
      </c>
      <c r="M16" s="23">
        <v>4.6243178883239026E-2</v>
      </c>
      <c r="N16" s="70">
        <v>1.7100252306328858E-4</v>
      </c>
      <c r="O16" s="23">
        <v>1.9104310049879451E-3</v>
      </c>
      <c r="P16" s="70">
        <v>1.6751291932617026E-5</v>
      </c>
      <c r="Q16" s="24">
        <v>51.81509749910056</v>
      </c>
      <c r="R16" s="180">
        <v>11.48254891131821</v>
      </c>
    </row>
    <row r="17" spans="1:18" x14ac:dyDescent="0.2">
      <c r="A17" s="17">
        <v>13</v>
      </c>
      <c r="B17" s="18">
        <v>17</v>
      </c>
      <c r="C17" s="19" t="s">
        <v>112</v>
      </c>
      <c r="D17" s="20">
        <v>116.83658714370677</v>
      </c>
      <c r="E17" s="20">
        <v>22.639304001546265</v>
      </c>
      <c r="F17" s="20">
        <v>3.0013531783692695</v>
      </c>
      <c r="G17" s="20">
        <v>2911.6778539618808</v>
      </c>
      <c r="H17" s="21">
        <v>27103.211031552768</v>
      </c>
      <c r="I17" s="21">
        <v>93.091253962912972</v>
      </c>
      <c r="J17" s="22">
        <v>1.3094771251224646</v>
      </c>
      <c r="K17" s="21">
        <v>43.712512097568712</v>
      </c>
      <c r="L17" s="21">
        <v>6.0145857878587572</v>
      </c>
      <c r="M17" s="23">
        <v>4.6973196454506295E-2</v>
      </c>
      <c r="N17" s="70">
        <v>1.5911633472300899E-4</v>
      </c>
      <c r="O17" s="23">
        <v>1.884888451346937E-3</v>
      </c>
      <c r="P17" s="70">
        <v>1.6248131392034769E-5</v>
      </c>
      <c r="Q17" s="24">
        <v>55.303002120475774</v>
      </c>
      <c r="R17" s="180">
        <v>11.732766307441128</v>
      </c>
    </row>
    <row r="18" spans="1:18" x14ac:dyDescent="0.2">
      <c r="A18" s="17">
        <v>14</v>
      </c>
      <c r="B18" s="18">
        <v>18.5</v>
      </c>
      <c r="C18" s="19" t="s">
        <v>112</v>
      </c>
      <c r="D18" s="20">
        <v>146.66974210850466</v>
      </c>
      <c r="E18" s="20">
        <v>29.553122870756091</v>
      </c>
      <c r="F18" s="20">
        <v>3.1802972391497595</v>
      </c>
      <c r="G18" s="20">
        <v>3062.4202927848078</v>
      </c>
      <c r="H18" s="21">
        <v>28573.076220369254</v>
      </c>
      <c r="I18" s="21">
        <v>93.303504480917454</v>
      </c>
      <c r="J18" s="22">
        <v>1.5141245643861334</v>
      </c>
      <c r="K18" s="21">
        <v>39.475892561506356</v>
      </c>
      <c r="L18" s="21">
        <v>6.325970967004821</v>
      </c>
      <c r="M18" s="23">
        <v>4.2320370808635918E-2</v>
      </c>
      <c r="N18" s="70">
        <v>1.3495458868857541E-4</v>
      </c>
      <c r="O18" s="23">
        <v>2.0268667521120966E-3</v>
      </c>
      <c r="P18" s="70">
        <v>1.7133394539711269E-5</v>
      </c>
      <c r="Q18" s="24">
        <v>44.558428957114714</v>
      </c>
      <c r="R18" s="180">
        <v>7.1123172059609949</v>
      </c>
    </row>
    <row r="19" spans="1:18" x14ac:dyDescent="0.2">
      <c r="A19" s="17">
        <v>15</v>
      </c>
      <c r="B19" s="18">
        <v>20</v>
      </c>
      <c r="C19" s="19" t="s">
        <v>112</v>
      </c>
      <c r="D19" s="20">
        <v>99.524082908067669</v>
      </c>
      <c r="E19" s="20">
        <v>23.976648845657735</v>
      </c>
      <c r="F19" s="20">
        <v>2.6657298346425247</v>
      </c>
      <c r="G19" s="20">
        <v>2900.5668881783718</v>
      </c>
      <c r="H19" s="21">
        <v>27088.988520641342</v>
      </c>
      <c r="I19" s="21">
        <v>93.39100665688369</v>
      </c>
      <c r="J19" s="22">
        <v>1.1560667008642938</v>
      </c>
      <c r="K19" s="21">
        <v>47.674913714989671</v>
      </c>
      <c r="L19" s="21">
        <v>5.9916341221035818</v>
      </c>
      <c r="M19" s="23">
        <v>5.1063712484097669E-2</v>
      </c>
      <c r="N19" s="70">
        <v>1.7873066363559333E-4</v>
      </c>
      <c r="O19" s="23">
        <v>1.7520951423577523E-3</v>
      </c>
      <c r="P19" s="70">
        <v>1.5377229824602792E-5</v>
      </c>
      <c r="Q19" s="24">
        <v>52.019102833988441</v>
      </c>
      <c r="R19" s="180">
        <v>10.098425419364226</v>
      </c>
    </row>
    <row r="20" spans="1:18" x14ac:dyDescent="0.2">
      <c r="A20" s="17">
        <v>16</v>
      </c>
      <c r="B20" s="18">
        <v>22</v>
      </c>
      <c r="C20" s="19" t="s">
        <v>112</v>
      </c>
      <c r="D20" s="20">
        <v>108.82849553938054</v>
      </c>
      <c r="E20" s="20">
        <v>33.275318273589797</v>
      </c>
      <c r="F20" s="20">
        <v>3.1633342302966923</v>
      </c>
      <c r="G20" s="20">
        <v>3310.8113155661804</v>
      </c>
      <c r="H20" s="21">
        <v>30997.507081628311</v>
      </c>
      <c r="I20" s="21">
        <v>93.618133942652733</v>
      </c>
      <c r="J20" s="22">
        <v>1.0915028345710267</v>
      </c>
      <c r="K20" s="21">
        <v>48.807970910155596</v>
      </c>
      <c r="L20" s="21">
        <v>6.8390665738624676</v>
      </c>
      <c r="M20" s="23">
        <v>5.2147512862055587E-2</v>
      </c>
      <c r="N20" s="70">
        <v>1.6952684509389721E-4</v>
      </c>
      <c r="O20" s="23">
        <v>1.714122258860138E-3</v>
      </c>
      <c r="P20" s="70">
        <v>1.4858771108845328E-5</v>
      </c>
      <c r="Q20" s="24">
        <v>42.783929337300727</v>
      </c>
      <c r="R20" s="180">
        <v>6.6187106400763716</v>
      </c>
    </row>
    <row r="21" spans="1:18" x14ac:dyDescent="0.2">
      <c r="A21" s="17">
        <v>17</v>
      </c>
      <c r="B21" s="18">
        <v>25</v>
      </c>
      <c r="C21" s="19" t="s">
        <v>112</v>
      </c>
      <c r="D21" s="20">
        <v>146.44564132016853</v>
      </c>
      <c r="E21" s="20">
        <v>38.29388776744571</v>
      </c>
      <c r="F21" s="20">
        <v>4.0667272137082229</v>
      </c>
      <c r="G21" s="20">
        <v>4227.941361748839</v>
      </c>
      <c r="H21" s="21">
        <v>39775.187547356596</v>
      </c>
      <c r="I21" s="21">
        <v>94.05840238426201</v>
      </c>
      <c r="J21" s="22">
        <v>1.1044161034359008</v>
      </c>
      <c r="K21" s="21">
        <v>47.621701468196541</v>
      </c>
      <c r="L21" s="21">
        <v>8.7335609575329372</v>
      </c>
      <c r="M21" s="23">
        <v>5.0635242184056198E-2</v>
      </c>
      <c r="N21" s="70">
        <v>1.437392455359708E-4</v>
      </c>
      <c r="O21" s="23">
        <v>1.7538820623517123E-3</v>
      </c>
      <c r="P21" s="70">
        <v>1.4777320129947917E-5</v>
      </c>
      <c r="Q21" s="24">
        <v>47.475325477334437</v>
      </c>
      <c r="R21" s="180">
        <v>5.8044551011288545</v>
      </c>
    </row>
    <row r="22" spans="1:18" x14ac:dyDescent="0.2">
      <c r="A22" s="17">
        <v>18</v>
      </c>
      <c r="B22" s="18">
        <v>28</v>
      </c>
      <c r="C22" s="19" t="s">
        <v>112</v>
      </c>
      <c r="D22" s="20">
        <v>104.94588887904024</v>
      </c>
      <c r="E22" s="20">
        <v>33.648893644358857</v>
      </c>
      <c r="F22" s="20">
        <v>4.1448752366370574</v>
      </c>
      <c r="G22" s="20">
        <v>3794.0728007957541</v>
      </c>
      <c r="H22" s="21">
        <v>35692.654285970188</v>
      </c>
      <c r="I22" s="21">
        <v>94.056271913656118</v>
      </c>
      <c r="J22" s="22">
        <v>0.93118999971855743</v>
      </c>
      <c r="K22" s="21">
        <v>53.234520310451629</v>
      </c>
      <c r="L22" s="21">
        <v>7.8373286779363491</v>
      </c>
      <c r="M22" s="23">
        <v>5.6606577885938147E-2</v>
      </c>
      <c r="N22" s="70">
        <v>1.7591784238899977E-4</v>
      </c>
      <c r="O22" s="23">
        <v>1.5657653251657262E-3</v>
      </c>
      <c r="P22" s="70">
        <v>1.358341600322283E-5</v>
      </c>
      <c r="Q22" s="24">
        <v>48.484545185505155</v>
      </c>
      <c r="R22" s="180">
        <v>6.8750684104738493</v>
      </c>
    </row>
    <row r="23" spans="1:18" x14ac:dyDescent="0.2">
      <c r="A23" s="17">
        <v>19</v>
      </c>
      <c r="B23" s="18">
        <v>30</v>
      </c>
      <c r="C23" s="19" t="s">
        <v>112</v>
      </c>
      <c r="D23" s="20">
        <v>97.01303032591079</v>
      </c>
      <c r="E23" s="20">
        <v>22.897223397745545</v>
      </c>
      <c r="F23" s="20">
        <v>2.9924540246772904</v>
      </c>
      <c r="G23" s="20">
        <v>2797.4262148908183</v>
      </c>
      <c r="H23" s="21">
        <v>26239.965178286973</v>
      </c>
      <c r="I23" s="21">
        <v>93.788927710837186</v>
      </c>
      <c r="J23" s="22">
        <v>1.1755593581451507</v>
      </c>
      <c r="K23" s="21">
        <v>47.518197843304208</v>
      </c>
      <c r="L23" s="21">
        <v>5.7785788121346569</v>
      </c>
      <c r="M23" s="23">
        <v>5.0674177975231598E-2</v>
      </c>
      <c r="N23" s="70">
        <v>1.8210161392156433E-4</v>
      </c>
      <c r="O23" s="23">
        <v>1.7573495016538316E-3</v>
      </c>
      <c r="P23" s="70">
        <v>1.5499905143773544E-5</v>
      </c>
      <c r="Q23" s="24">
        <v>52.534460249074939</v>
      </c>
      <c r="R23" s="180">
        <v>10.673304252343527</v>
      </c>
    </row>
    <row r="24" spans="1:18" x14ac:dyDescent="0.2">
      <c r="A24" s="17">
        <v>20</v>
      </c>
      <c r="B24" s="18">
        <v>31.5</v>
      </c>
      <c r="C24" s="19" t="s">
        <v>112</v>
      </c>
      <c r="D24" s="20">
        <v>45.575961843591962</v>
      </c>
      <c r="E24" s="20">
        <v>18.058866297515348</v>
      </c>
      <c r="F24" s="20">
        <v>1.9611711157708023</v>
      </c>
      <c r="G24" s="20">
        <v>2051.2671522386377</v>
      </c>
      <c r="H24" s="21">
        <v>19274.153843340369</v>
      </c>
      <c r="I24" s="21">
        <v>93.946576243530544</v>
      </c>
      <c r="J24" s="22">
        <v>0.99561012872888344</v>
      </c>
      <c r="K24" s="21">
        <v>58.595525642738203</v>
      </c>
      <c r="L24" s="21">
        <v>4.2372552458605668</v>
      </c>
      <c r="M24" s="23">
        <v>6.2383979360245041E-2</v>
      </c>
      <c r="N24" s="70">
        <v>3.0795857773335426E-4</v>
      </c>
      <c r="O24" s="23">
        <v>1.3860748756548053E-3</v>
      </c>
      <c r="P24" s="70">
        <v>1.4683325253789923E-5</v>
      </c>
      <c r="Q24" s="24">
        <v>48.842760167285334</v>
      </c>
      <c r="R24" s="180">
        <v>12.982272479841276</v>
      </c>
    </row>
    <row r="25" spans="1:18" x14ac:dyDescent="0.2">
      <c r="A25" s="17">
        <v>21</v>
      </c>
      <c r="B25" s="18">
        <v>33</v>
      </c>
      <c r="C25" s="19" t="s">
        <v>112</v>
      </c>
      <c r="D25" s="20">
        <v>31.037686419167091</v>
      </c>
      <c r="E25" s="20">
        <v>8.1512872448327265</v>
      </c>
      <c r="F25" s="20">
        <v>1.0526221810277507</v>
      </c>
      <c r="G25" s="20">
        <v>1167.2220210791436</v>
      </c>
      <c r="H25" s="21">
        <v>10882.573169880272</v>
      </c>
      <c r="I25" s="21">
        <v>93.23776109242425</v>
      </c>
      <c r="J25" s="22">
        <v>1.502597501532156</v>
      </c>
      <c r="K25" s="21">
        <v>53.991320133659571</v>
      </c>
      <c r="L25" s="21">
        <v>2.4111036080814663</v>
      </c>
      <c r="M25" s="23">
        <v>5.7928994700780133E-2</v>
      </c>
      <c r="N25" s="70">
        <v>4.4796841549589635E-4</v>
      </c>
      <c r="O25" s="23">
        <v>1.5403941492108755E-3</v>
      </c>
      <c r="P25" s="70">
        <v>2.0316215536963921E-5</v>
      </c>
      <c r="Q25" s="24">
        <v>61.573767920177303</v>
      </c>
      <c r="R25" s="180">
        <v>36.991393939385581</v>
      </c>
    </row>
    <row r="26" spans="1:18" x14ac:dyDescent="0.2">
      <c r="A26" s="17">
        <v>22</v>
      </c>
      <c r="B26" s="18">
        <v>34.5</v>
      </c>
      <c r="C26" s="19" t="s">
        <v>112</v>
      </c>
      <c r="D26" s="20">
        <v>13.245225036540804</v>
      </c>
      <c r="E26" s="20">
        <v>6.4827397870850927</v>
      </c>
      <c r="F26" s="20">
        <v>0.63709066929909097</v>
      </c>
      <c r="G26" s="20">
        <v>724.06771002762059</v>
      </c>
      <c r="H26" s="21">
        <v>6783.0406701481561</v>
      </c>
      <c r="I26" s="21">
        <v>93.671278304038978</v>
      </c>
      <c r="J26" s="22">
        <v>2.1112444376225303</v>
      </c>
      <c r="K26" s="21">
        <v>63.145880661566963</v>
      </c>
      <c r="L26" s="21">
        <v>1.4956899686734979</v>
      </c>
      <c r="M26" s="23">
        <v>6.7433326753302755E-2</v>
      </c>
      <c r="N26" s="70">
        <v>9.0184885308848691E-4</v>
      </c>
      <c r="O26" s="23">
        <v>1.2335442879727522E-3</v>
      </c>
      <c r="P26" s="70">
        <v>2.9983736804091383E-5</v>
      </c>
      <c r="Q26" s="24">
        <v>48.027396677581635</v>
      </c>
      <c r="R26" s="180">
        <v>38.250468005697385</v>
      </c>
    </row>
    <row r="27" spans="1:18" x14ac:dyDescent="0.2">
      <c r="A27" s="17">
        <v>23</v>
      </c>
      <c r="B27" s="18">
        <v>36</v>
      </c>
      <c r="C27" s="19" t="s">
        <v>112</v>
      </c>
      <c r="D27" s="20">
        <v>6.8754557643140419</v>
      </c>
      <c r="E27" s="20">
        <v>3.7724957462432966</v>
      </c>
      <c r="F27" s="20">
        <v>0.39752410269827326</v>
      </c>
      <c r="G27" s="20">
        <v>455.95057216428171</v>
      </c>
      <c r="H27" s="21">
        <v>4267.0724870343156</v>
      </c>
      <c r="I27" s="21">
        <v>93.580310072964181</v>
      </c>
      <c r="J27" s="22">
        <v>3.2592740803275482</v>
      </c>
      <c r="K27" s="21">
        <v>67.489946149027404</v>
      </c>
      <c r="L27" s="21">
        <v>0.94184658085504669</v>
      </c>
      <c r="M27" s="23">
        <v>7.2146263266282804E-2</v>
      </c>
      <c r="N27" s="70">
        <v>1.5938780937439832E-3</v>
      </c>
      <c r="O27" s="23">
        <v>1.087921524680436E-3</v>
      </c>
      <c r="P27" s="70">
        <v>4.7566280274376344E-5</v>
      </c>
      <c r="Q27" s="24">
        <v>51.97056781995822</v>
      </c>
      <c r="R27" s="180">
        <v>64.844786505926209</v>
      </c>
    </row>
    <row r="28" spans="1:18" x14ac:dyDescent="0.2">
      <c r="A28" s="17">
        <v>24</v>
      </c>
      <c r="B28" s="18">
        <v>37.5</v>
      </c>
      <c r="C28" s="19" t="s">
        <v>112</v>
      </c>
      <c r="D28" s="20">
        <v>7.4527807624859985</v>
      </c>
      <c r="E28" s="20">
        <v>2.8736964448248643</v>
      </c>
      <c r="F28" s="20">
        <v>0.38293207326517614</v>
      </c>
      <c r="G28" s="20">
        <v>445.47700821530452</v>
      </c>
      <c r="H28" s="21">
        <v>4178.5704181235078</v>
      </c>
      <c r="I28" s="21">
        <v>93.78846830855511</v>
      </c>
      <c r="J28" s="22">
        <v>3.3393891218195253</v>
      </c>
      <c r="K28" s="21">
        <v>65.225628746764684</v>
      </c>
      <c r="L28" s="21">
        <v>0.92021158136839931</v>
      </c>
      <c r="M28" s="23">
        <v>6.9565862135705286E-2</v>
      </c>
      <c r="N28" s="70">
        <v>1.5326013569401181E-3</v>
      </c>
      <c r="O28" s="23">
        <v>1.1638291303244089E-3</v>
      </c>
      <c r="P28" s="70">
        <v>4.7604797266530085E-5</v>
      </c>
      <c r="Q28" s="24">
        <v>66.658089053750132</v>
      </c>
      <c r="R28" s="44">
        <v>106.95842692878975</v>
      </c>
    </row>
    <row r="29" spans="1:18" x14ac:dyDescent="0.2">
      <c r="A29" s="17">
        <v>25</v>
      </c>
      <c r="B29" s="18">
        <v>39</v>
      </c>
      <c r="C29" s="19" t="s">
        <v>112</v>
      </c>
      <c r="D29" s="20">
        <v>8.0535820845962505</v>
      </c>
      <c r="E29" s="20">
        <v>1.7849081124716395</v>
      </c>
      <c r="F29" s="20">
        <v>0.30053790593251317</v>
      </c>
      <c r="G29" s="20">
        <v>357.17242946662617</v>
      </c>
      <c r="H29" s="21">
        <v>3352.0007655314648</v>
      </c>
      <c r="I29" s="21">
        <v>93.835568329386902</v>
      </c>
      <c r="J29" s="22">
        <v>4.1727982224979279</v>
      </c>
      <c r="K29" s="21">
        <v>58.208498998110692</v>
      </c>
      <c r="L29" s="21">
        <v>0.73780284970807031</v>
      </c>
      <c r="M29" s="23">
        <v>6.204703901026834E-2</v>
      </c>
      <c r="N29" s="70">
        <v>1.5743525505849847E-3</v>
      </c>
      <c r="O29" s="23">
        <v>1.3990467363943983E-3</v>
      </c>
      <c r="P29" s="70">
        <v>5.5564009340782344E-5</v>
      </c>
      <c r="Q29" s="24">
        <v>86.045967071086153</v>
      </c>
      <c r="R29" s="44">
        <v>229.36726955767168</v>
      </c>
    </row>
    <row r="30" spans="1:18" x14ac:dyDescent="0.2">
      <c r="A30" s="17">
        <v>26</v>
      </c>
      <c r="B30" s="18">
        <v>41</v>
      </c>
      <c r="C30" s="19" t="s">
        <v>112</v>
      </c>
      <c r="D30" s="20">
        <v>6.823052423052391</v>
      </c>
      <c r="E30" s="20">
        <v>3.5887668437717246</v>
      </c>
      <c r="F30" s="20">
        <v>0.40455911162072461</v>
      </c>
      <c r="G30" s="20">
        <v>393.55517602075082</v>
      </c>
      <c r="H30" s="21">
        <v>3685.1356277047357</v>
      </c>
      <c r="I30" s="21">
        <v>93.629796254156375</v>
      </c>
      <c r="J30" s="22">
        <v>3.7742174425939075</v>
      </c>
      <c r="K30" s="21">
        <v>64.373952436435999</v>
      </c>
      <c r="L30" s="21">
        <v>0.81295785013160615</v>
      </c>
      <c r="M30" s="23">
        <v>6.8776585384122582E-2</v>
      </c>
      <c r="N30" s="70">
        <v>1.6996255706934818E-3</v>
      </c>
      <c r="O30" s="23">
        <v>1.1923772729891995E-3</v>
      </c>
      <c r="P30" s="70">
        <v>5.34904335084957E-5</v>
      </c>
      <c r="Q30" s="24">
        <v>47.155118472691505</v>
      </c>
      <c r="R30" s="44">
        <v>63.963091521498008</v>
      </c>
    </row>
    <row r="31" spans="1:18" x14ac:dyDescent="0.2">
      <c r="A31" s="143">
        <v>27</v>
      </c>
      <c r="B31" s="144">
        <v>45</v>
      </c>
      <c r="C31" s="145" t="s">
        <v>112</v>
      </c>
      <c r="D31" s="146">
        <v>11.695100662598405</v>
      </c>
      <c r="E31" s="146">
        <v>1.4961299855107415</v>
      </c>
      <c r="F31" s="146">
        <v>0.42506537611659229</v>
      </c>
      <c r="G31" s="146">
        <v>528.0158984821968</v>
      </c>
      <c r="H31" s="147">
        <v>4950.4306824824289</v>
      </c>
      <c r="I31" s="147">
        <v>93.745031182881249</v>
      </c>
      <c r="J31" s="148">
        <v>2.8682607813604069</v>
      </c>
      <c r="K31" s="147">
        <v>58.61777537055638</v>
      </c>
      <c r="L31" s="147">
        <v>1.0907102633120038</v>
      </c>
      <c r="M31" s="149">
        <v>6.2545415424780912E-2</v>
      </c>
      <c r="N31" s="150">
        <v>1.0837558112641967E-3</v>
      </c>
      <c r="O31" s="149">
        <v>1.3853274711604368E-3</v>
      </c>
      <c r="P31" s="150">
        <v>3.8713487183828097E-5</v>
      </c>
      <c r="Q31" s="151">
        <v>151.7560897423204</v>
      </c>
      <c r="R31" s="190">
        <v>528.02155657752337</v>
      </c>
    </row>
    <row r="33" spans="1:18" ht="15" x14ac:dyDescent="0.25">
      <c r="A33" s="199" t="s">
        <v>223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70" t="s">
        <v>226</v>
      </c>
      <c r="L33" s="131"/>
      <c r="M33" s="199"/>
      <c r="N33" s="199"/>
      <c r="O33" s="199"/>
      <c r="P33" s="199"/>
      <c r="Q33" s="200"/>
      <c r="R33" s="201"/>
    </row>
    <row r="34" spans="1:18" x14ac:dyDescent="0.2">
      <c r="A34" s="25">
        <v>1</v>
      </c>
      <c r="B34" s="26">
        <v>4</v>
      </c>
      <c r="C34" s="27"/>
      <c r="D34" s="28">
        <v>22.248421808536886</v>
      </c>
      <c r="E34" s="28">
        <v>3.0867381174133062</v>
      </c>
      <c r="F34" s="28">
        <v>0.36988972315258273</v>
      </c>
      <c r="G34" s="28">
        <v>30.540373145789243</v>
      </c>
      <c r="H34" s="29">
        <v>477.09948947329508</v>
      </c>
      <c r="I34" s="30">
        <v>114.31446221228835</v>
      </c>
      <c r="J34" s="31">
        <v>15.882552586562246</v>
      </c>
      <c r="K34" s="29">
        <v>6.70105139930918</v>
      </c>
      <c r="L34" s="29">
        <v>0.18854659528903414</v>
      </c>
      <c r="M34" s="32">
        <v>4.2896262872289936E-3</v>
      </c>
      <c r="N34" s="71">
        <v>1.5431173348511948E-5</v>
      </c>
      <c r="O34" s="32">
        <v>3.124959036475201E-3</v>
      </c>
      <c r="P34" s="71">
        <v>2.5669686098968283E-5</v>
      </c>
      <c r="Q34" s="33">
        <v>4.2544459403942962</v>
      </c>
      <c r="R34" s="34">
        <v>2.2861764897623726</v>
      </c>
    </row>
    <row r="35" spans="1:18" x14ac:dyDescent="0.2">
      <c r="A35" s="35">
        <v>2</v>
      </c>
      <c r="B35" s="36">
        <v>5</v>
      </c>
      <c r="C35" s="37" t="s">
        <v>112</v>
      </c>
      <c r="D35" s="38">
        <v>29.024750810074142</v>
      </c>
      <c r="E35" s="38">
        <v>3.3251207228687565</v>
      </c>
      <c r="F35" s="38">
        <v>0.40298945314674622</v>
      </c>
      <c r="G35" s="38">
        <v>104.59464505929076</v>
      </c>
      <c r="H35" s="39">
        <v>1380.1169455562781</v>
      </c>
      <c r="I35" s="40">
        <v>97.021899524651261</v>
      </c>
      <c r="J35" s="41">
        <v>6.0946763408335141</v>
      </c>
      <c r="K35" s="39">
        <v>13.737467476116862</v>
      </c>
      <c r="L35" s="39">
        <v>0.64573422588038354</v>
      </c>
      <c r="M35" s="42">
        <v>1.0411833960337815E-2</v>
      </c>
      <c r="N35" s="72">
        <v>2.3814997051987386E-5</v>
      </c>
      <c r="O35" s="42">
        <v>2.8892577244596625E-3</v>
      </c>
      <c r="P35" s="72">
        <v>2.3627692542327284E-5</v>
      </c>
      <c r="Q35" s="43">
        <v>13.526034428215324</v>
      </c>
      <c r="R35" s="44">
        <v>7.5440307979886851</v>
      </c>
    </row>
    <row r="36" spans="1:18" x14ac:dyDescent="0.2">
      <c r="A36" s="35">
        <v>3</v>
      </c>
      <c r="B36" s="36">
        <v>6.8</v>
      </c>
      <c r="C36" s="37" t="s">
        <v>112</v>
      </c>
      <c r="D36" s="38">
        <v>41.73270990820852</v>
      </c>
      <c r="E36" s="38">
        <v>5.3845223970596408</v>
      </c>
      <c r="F36" s="38">
        <v>0.71875215188215291</v>
      </c>
      <c r="G36" s="38">
        <v>367.57654985970851</v>
      </c>
      <c r="H36" s="39">
        <v>4706.3525699666779</v>
      </c>
      <c r="I36" s="40">
        <v>94.219222790840803</v>
      </c>
      <c r="J36" s="41">
        <v>2.5088914934852178</v>
      </c>
      <c r="K36" s="39">
        <v>27.413093897434944</v>
      </c>
      <c r="L36" s="39">
        <v>2.2693012509473358</v>
      </c>
      <c r="M36" s="42">
        <v>2.1412969913005446E-2</v>
      </c>
      <c r="N36" s="72">
        <v>4.5716184098429468E-5</v>
      </c>
      <c r="O36" s="42">
        <v>2.4311160817895435E-3</v>
      </c>
      <c r="P36" s="72">
        <v>1.9914602244397895E-5</v>
      </c>
      <c r="Q36" s="43">
        <v>29.354119972829213</v>
      </c>
      <c r="R36" s="44">
        <v>11.472662635864866</v>
      </c>
    </row>
    <row r="37" spans="1:18" x14ac:dyDescent="0.2">
      <c r="A37" s="35">
        <v>4</v>
      </c>
      <c r="B37" s="36">
        <v>7.8</v>
      </c>
      <c r="C37" s="37" t="s">
        <v>112</v>
      </c>
      <c r="D37" s="38">
        <v>25.173267409120147</v>
      </c>
      <c r="E37" s="38">
        <v>4.5285610741856352</v>
      </c>
      <c r="F37" s="38">
        <v>0.59106984587025446</v>
      </c>
      <c r="G37" s="38">
        <v>471.97293846796538</v>
      </c>
      <c r="H37" s="39">
        <v>5988.8110345134937</v>
      </c>
      <c r="I37" s="40">
        <v>93.395539135706287</v>
      </c>
      <c r="J37" s="41">
        <v>1.1857777681351662</v>
      </c>
      <c r="K37" s="39">
        <v>44.337392998782782</v>
      </c>
      <c r="L37" s="39">
        <v>2.9138115042633337</v>
      </c>
      <c r="M37" s="42">
        <v>3.4949200582223533E-2</v>
      </c>
      <c r="N37" s="72">
        <v>7.2668839785754096E-5</v>
      </c>
      <c r="O37" s="42">
        <v>1.8640593565535642E-3</v>
      </c>
      <c r="P37" s="72">
        <v>1.5164633973289231E-5</v>
      </c>
      <c r="Q37" s="43">
        <v>44.815198518156464</v>
      </c>
      <c r="R37" s="44">
        <v>21.038733401721501</v>
      </c>
    </row>
    <row r="38" spans="1:18" x14ac:dyDescent="0.2">
      <c r="A38" s="35">
        <v>5</v>
      </c>
      <c r="B38" s="36">
        <v>9</v>
      </c>
      <c r="C38" s="37" t="s">
        <v>112</v>
      </c>
      <c r="D38" s="38">
        <v>59.344449598176368</v>
      </c>
      <c r="E38" s="38">
        <v>8.628628934174758</v>
      </c>
      <c r="F38" s="38">
        <v>1.0182946632931793</v>
      </c>
      <c r="G38" s="38">
        <v>886.42050154523633</v>
      </c>
      <c r="H38" s="39">
        <v>11218.513329089641</v>
      </c>
      <c r="I38" s="40">
        <v>93.159411553951955</v>
      </c>
      <c r="J38" s="41">
        <v>1.4998727224709008</v>
      </c>
      <c r="K38" s="39">
        <v>38.762475874282281</v>
      </c>
      <c r="L38" s="39">
        <v>5.4724795523264786</v>
      </c>
      <c r="M38" s="42">
        <v>3.0633414676722929E-2</v>
      </c>
      <c r="N38" s="72">
        <v>6.7312151404671957E-5</v>
      </c>
      <c r="O38" s="42">
        <v>2.0508586276307451E-3</v>
      </c>
      <c r="P38" s="72">
        <v>1.6964032037177116E-5</v>
      </c>
      <c r="Q38" s="43">
        <v>44.17397231613667</v>
      </c>
      <c r="R38" s="44">
        <v>11.626308368905516</v>
      </c>
    </row>
    <row r="39" spans="1:18" x14ac:dyDescent="0.2">
      <c r="A39" s="35">
        <v>6</v>
      </c>
      <c r="B39" s="36">
        <v>10.199999999999999</v>
      </c>
      <c r="C39" s="37" t="s">
        <v>112</v>
      </c>
      <c r="D39" s="38">
        <v>66.189174093573371</v>
      </c>
      <c r="E39" s="38">
        <v>11.504194995166207</v>
      </c>
      <c r="F39" s="38">
        <v>1.3475884058110092</v>
      </c>
      <c r="G39" s="38">
        <v>1250.1280468407231</v>
      </c>
      <c r="H39" s="39">
        <v>15830.99123517539</v>
      </c>
      <c r="I39" s="40">
        <v>93.21338786029574</v>
      </c>
      <c r="J39" s="41">
        <v>1.1821482877785228</v>
      </c>
      <c r="K39" s="39">
        <v>44.469208515652959</v>
      </c>
      <c r="L39" s="39">
        <v>7.7178947939490623</v>
      </c>
      <c r="M39" s="42">
        <v>3.512342399413218E-2</v>
      </c>
      <c r="N39" s="72">
        <v>7.3689886430103153E-5</v>
      </c>
      <c r="O39" s="42">
        <v>1.8596418433976668E-3</v>
      </c>
      <c r="P39" s="72">
        <v>1.5196685160385813E-5</v>
      </c>
      <c r="Q39" s="43">
        <v>46.726873142134579</v>
      </c>
      <c r="R39" s="44">
        <v>8.9092385174795243</v>
      </c>
    </row>
    <row r="40" spans="1:18" x14ac:dyDescent="0.2">
      <c r="A40" s="35">
        <v>7</v>
      </c>
      <c r="B40" s="36">
        <v>11.5</v>
      </c>
      <c r="C40" s="37" t="s">
        <v>112</v>
      </c>
      <c r="D40" s="38">
        <v>85.507988996386516</v>
      </c>
      <c r="E40" s="38">
        <v>16.643743567398158</v>
      </c>
      <c r="F40" s="38">
        <v>1.5366735954148087</v>
      </c>
      <c r="G40" s="38">
        <v>1573.8663377941391</v>
      </c>
      <c r="H40" s="39">
        <v>19934.201316988587</v>
      </c>
      <c r="I40" s="40">
        <v>93.229577382899791</v>
      </c>
      <c r="J40" s="41">
        <v>1.2061117249134827</v>
      </c>
      <c r="K40" s="39">
        <v>43.837577455592303</v>
      </c>
      <c r="L40" s="39">
        <v>9.7165525127848635</v>
      </c>
      <c r="M40" s="42">
        <v>3.4618265137951659E-2</v>
      </c>
      <c r="N40" s="72">
        <v>7.1739529355250225E-5</v>
      </c>
      <c r="O40" s="42">
        <v>1.8808066246837449E-3</v>
      </c>
      <c r="P40" s="72">
        <v>1.5268009197185524E-5</v>
      </c>
      <c r="Q40" s="43">
        <v>40.661677014606582</v>
      </c>
      <c r="R40" s="44">
        <v>4.9270906914545485</v>
      </c>
    </row>
    <row r="41" spans="1:18" x14ac:dyDescent="0.2">
      <c r="A41" s="35">
        <v>8</v>
      </c>
      <c r="B41" s="36">
        <v>14</v>
      </c>
      <c r="C41" s="37" t="s">
        <v>112</v>
      </c>
      <c r="D41" s="38">
        <v>70.302167513989886</v>
      </c>
      <c r="E41" s="38">
        <v>14.778560517906865</v>
      </c>
      <c r="F41" s="38">
        <v>1.3656819131076199</v>
      </c>
      <c r="G41" s="38">
        <v>1505.467450867905</v>
      </c>
      <c r="H41" s="39">
        <v>19092.5736476985</v>
      </c>
      <c r="I41" s="40">
        <v>93.347259715833957</v>
      </c>
      <c r="J41" s="41">
        <v>1.0366801559685486</v>
      </c>
      <c r="K41" s="39">
        <v>47.623119594382416</v>
      </c>
      <c r="L41" s="39">
        <v>9.2942794387153942</v>
      </c>
      <c r="M41" s="42">
        <v>3.7559699422742572E-2</v>
      </c>
      <c r="N41" s="72">
        <v>7.6823036979850273E-5</v>
      </c>
      <c r="O41" s="42">
        <v>1.7539590637250162E-3</v>
      </c>
      <c r="P41" s="72">
        <v>1.4197688383167746E-5</v>
      </c>
      <c r="Q41" s="43">
        <v>43.803386878499964</v>
      </c>
      <c r="R41" s="44">
        <v>5.4887878804069299</v>
      </c>
    </row>
    <row r="42" spans="1:18" x14ac:dyDescent="0.2">
      <c r="A42" s="35">
        <v>9</v>
      </c>
      <c r="B42" s="36">
        <v>15</v>
      </c>
      <c r="C42" s="37" t="s">
        <v>112</v>
      </c>
      <c r="D42" s="38">
        <v>84.260657746312077</v>
      </c>
      <c r="E42" s="38">
        <v>13.779993433495532</v>
      </c>
      <c r="F42" s="38">
        <v>1.4333264756319362</v>
      </c>
      <c r="G42" s="38">
        <v>1390.3561523221385</v>
      </c>
      <c r="H42" s="39">
        <v>17588.484226683355</v>
      </c>
      <c r="I42" s="40">
        <v>93.119033858980899</v>
      </c>
      <c r="J42" s="41">
        <v>1.336381082476662</v>
      </c>
      <c r="K42" s="39">
        <v>41.139143940261974</v>
      </c>
      <c r="L42" s="39">
        <v>8.5836187235860439</v>
      </c>
      <c r="M42" s="42">
        <v>3.2526491789434224E-2</v>
      </c>
      <c r="N42" s="72">
        <v>6.7842470861594051E-5</v>
      </c>
      <c r="O42" s="42">
        <v>1.9712241268399406E-3</v>
      </c>
      <c r="P42" s="72">
        <v>1.5941680539079248E-5</v>
      </c>
      <c r="Q42" s="43">
        <v>43.385590013801902</v>
      </c>
      <c r="R42" s="44">
        <v>5.9489184205838601</v>
      </c>
    </row>
    <row r="43" spans="1:18" x14ac:dyDescent="0.2">
      <c r="A43" s="35">
        <v>10</v>
      </c>
      <c r="B43" s="36">
        <v>16</v>
      </c>
      <c r="C43" s="37" t="s">
        <v>112</v>
      </c>
      <c r="D43" s="38">
        <v>29.66654310809081</v>
      </c>
      <c r="E43" s="38">
        <v>6.5364836759242726</v>
      </c>
      <c r="F43" s="38">
        <v>0.67773424243004843</v>
      </c>
      <c r="G43" s="38">
        <v>571.99044946194795</v>
      </c>
      <c r="H43" s="39">
        <v>7271.7383111664012</v>
      </c>
      <c r="I43" s="40">
        <v>93.568808603102113</v>
      </c>
      <c r="J43" s="41">
        <v>1.150278356153942</v>
      </c>
      <c r="K43" s="39">
        <v>45.075376397818893</v>
      </c>
      <c r="L43" s="39">
        <v>3.5312879534598625</v>
      </c>
      <c r="M43" s="42">
        <v>3.5463519642898476E-2</v>
      </c>
      <c r="N43" s="72">
        <v>7.2385200368382346E-5</v>
      </c>
      <c r="O43" s="42">
        <v>1.8393314700277407E-3</v>
      </c>
      <c r="P43" s="72">
        <v>1.4918244577480379E-5</v>
      </c>
      <c r="Q43" s="43">
        <v>37.628166069558638</v>
      </c>
      <c r="R43" s="44">
        <v>15.730029082124066</v>
      </c>
    </row>
    <row r="44" spans="1:18" x14ac:dyDescent="0.2">
      <c r="A44" s="35">
        <v>11</v>
      </c>
      <c r="B44" s="36">
        <v>17</v>
      </c>
      <c r="C44" s="37" t="s">
        <v>112</v>
      </c>
      <c r="D44" s="38">
        <v>23.468769919835694</v>
      </c>
      <c r="E44" s="38">
        <v>5.6531040236281171</v>
      </c>
      <c r="F44" s="38">
        <v>0.59916742439199311</v>
      </c>
      <c r="G44" s="38">
        <v>535.97649026351485</v>
      </c>
      <c r="H44" s="39">
        <v>6813.8561949350897</v>
      </c>
      <c r="I44" s="40">
        <v>93.568338075492036</v>
      </c>
      <c r="J44" s="41">
        <v>0.97775585217710037</v>
      </c>
      <c r="K44" s="39">
        <v>49.290433066581365</v>
      </c>
      <c r="L44" s="39">
        <v>3.3089491707171583</v>
      </c>
      <c r="M44" s="42">
        <v>3.8780727097373097E-2</v>
      </c>
      <c r="N44" s="72">
        <v>8.0166854239966447E-5</v>
      </c>
      <c r="O44" s="42">
        <v>1.6980893343376217E-3</v>
      </c>
      <c r="P44" s="72">
        <v>1.3782070384849827E-5</v>
      </c>
      <c r="Q44" s="43">
        <v>40.768733398505134</v>
      </c>
      <c r="R44" s="44">
        <v>17.486938671227168</v>
      </c>
    </row>
    <row r="45" spans="1:18" x14ac:dyDescent="0.2">
      <c r="A45" s="35">
        <v>12</v>
      </c>
      <c r="B45" s="36">
        <v>18.5</v>
      </c>
      <c r="C45" s="37" t="s">
        <v>112</v>
      </c>
      <c r="D45" s="38">
        <v>47.073526378964502</v>
      </c>
      <c r="E45" s="38">
        <v>9.0961513623924901</v>
      </c>
      <c r="F45" s="38">
        <v>0.89525891370275734</v>
      </c>
      <c r="G45" s="38">
        <v>779.04700856068939</v>
      </c>
      <c r="H45" s="39">
        <v>9888.3919903424612</v>
      </c>
      <c r="I45" s="40">
        <v>93.424571635333663</v>
      </c>
      <c r="J45" s="41">
        <v>1.3366040903000818</v>
      </c>
      <c r="K45" s="39">
        <v>41.292278556012462</v>
      </c>
      <c r="L45" s="39">
        <v>4.8095895990870376</v>
      </c>
      <c r="M45" s="42">
        <v>3.2538025330564747E-2</v>
      </c>
      <c r="N45" s="72">
        <v>6.6727663190851641E-5</v>
      </c>
      <c r="O45" s="42">
        <v>1.9660939287188517E-3</v>
      </c>
      <c r="P45" s="72">
        <v>1.5957091145932981E-5</v>
      </c>
      <c r="Q45" s="43">
        <v>36.827686824352327</v>
      </c>
      <c r="R45" s="44">
        <v>10.017821125220589</v>
      </c>
    </row>
    <row r="46" spans="1:18" x14ac:dyDescent="0.2">
      <c r="A46" s="35">
        <v>13</v>
      </c>
      <c r="B46" s="36">
        <v>20</v>
      </c>
      <c r="C46" s="37" t="s">
        <v>112</v>
      </c>
      <c r="D46" s="38">
        <v>41.356012448079809</v>
      </c>
      <c r="E46" s="38">
        <v>8.1211790624746296</v>
      </c>
      <c r="F46" s="38">
        <v>0.93122927515819753</v>
      </c>
      <c r="G46" s="38">
        <v>790.47269440181844</v>
      </c>
      <c r="H46" s="39">
        <v>10059.120274285753</v>
      </c>
      <c r="I46" s="40">
        <v>93.65780701402285</v>
      </c>
      <c r="J46" s="41">
        <v>1.1611617495714242</v>
      </c>
      <c r="K46" s="39">
        <v>44.884564124658738</v>
      </c>
      <c r="L46" s="39">
        <v>4.8801281663109295</v>
      </c>
      <c r="M46" s="42">
        <v>3.5278924999792231E-2</v>
      </c>
      <c r="N46" s="72">
        <v>7.2087221777080495E-5</v>
      </c>
      <c r="O46" s="42">
        <v>1.8457255662073951E-3</v>
      </c>
      <c r="P46" s="72">
        <v>1.4990324186678574E-5</v>
      </c>
      <c r="Q46" s="43">
        <v>41.853929826934383</v>
      </c>
      <c r="R46" s="44">
        <v>9.8986477545361105</v>
      </c>
    </row>
    <row r="47" spans="1:18" x14ac:dyDescent="0.2">
      <c r="A47" s="35">
        <v>14</v>
      </c>
      <c r="B47" s="36">
        <v>22</v>
      </c>
      <c r="C47" s="37" t="s">
        <v>112</v>
      </c>
      <c r="D47" s="38">
        <v>71.216835873598811</v>
      </c>
      <c r="E47" s="38">
        <v>13.460037846315258</v>
      </c>
      <c r="F47" s="38">
        <v>1.2800016460274946</v>
      </c>
      <c r="G47" s="38">
        <v>1122.7159767368262</v>
      </c>
      <c r="H47" s="39">
        <v>14185.555569991799</v>
      </c>
      <c r="I47" s="40">
        <v>93.009189700612069</v>
      </c>
      <c r="J47" s="41">
        <v>1.398685596135044</v>
      </c>
      <c r="K47" s="39">
        <v>40.01030295851298</v>
      </c>
      <c r="L47" s="39">
        <v>6.9312930094148841</v>
      </c>
      <c r="M47" s="42">
        <v>3.1672146909293868E-2</v>
      </c>
      <c r="N47" s="72">
        <v>6.4447361422697585E-5</v>
      </c>
      <c r="O47" s="42">
        <v>2.0090478223705015E-3</v>
      </c>
      <c r="P47" s="72">
        <v>1.627951287937243E-5</v>
      </c>
      <c r="Q47" s="43">
        <v>35.866754277291648</v>
      </c>
      <c r="R47" s="44">
        <v>5.4956473864205693</v>
      </c>
    </row>
    <row r="48" spans="1:18" x14ac:dyDescent="0.2">
      <c r="A48" s="35">
        <v>15</v>
      </c>
      <c r="B48" s="36">
        <v>30</v>
      </c>
      <c r="C48" s="37" t="s">
        <v>112</v>
      </c>
      <c r="D48" s="38">
        <v>54.322459094404643</v>
      </c>
      <c r="E48" s="38">
        <v>12.13556741412358</v>
      </c>
      <c r="F48" s="38">
        <v>1.2682980759683944</v>
      </c>
      <c r="G48" s="38">
        <v>901.34891252337434</v>
      </c>
      <c r="H48" s="39">
        <v>11367.185131773816</v>
      </c>
      <c r="I48" s="40">
        <v>92.83890966841652</v>
      </c>
      <c r="J48" s="41">
        <v>1.35309795419098</v>
      </c>
      <c r="K48" s="39">
        <v>41.198768979328285</v>
      </c>
      <c r="L48" s="39">
        <v>5.5646428356487529</v>
      </c>
      <c r="M48" s="42">
        <v>3.2674500227086248E-2</v>
      </c>
      <c r="N48" s="72">
        <v>6.6497763247939877E-5</v>
      </c>
      <c r="O48" s="42">
        <v>1.9692254324098699E-3</v>
      </c>
      <c r="P48" s="72">
        <v>1.6397920593016615E-5</v>
      </c>
      <c r="Q48" s="43">
        <v>31.937528683988745</v>
      </c>
      <c r="R48" s="44">
        <v>5.3019429744317632</v>
      </c>
    </row>
    <row r="49" spans="1:19" x14ac:dyDescent="0.2">
      <c r="A49" s="35">
        <v>16</v>
      </c>
      <c r="B49" s="36">
        <v>31.5</v>
      </c>
      <c r="C49" s="37" t="s">
        <v>112</v>
      </c>
      <c r="D49" s="38">
        <v>43.643672879664713</v>
      </c>
      <c r="E49" s="38">
        <v>10.878874719601438</v>
      </c>
      <c r="F49" s="38">
        <v>0.9460176961085508</v>
      </c>
      <c r="G49" s="38">
        <v>670.09781443970633</v>
      </c>
      <c r="H49" s="39">
        <v>8474.4802856401457</v>
      </c>
      <c r="I49" s="40">
        <v>93.092396193353295</v>
      </c>
      <c r="J49" s="41">
        <v>1.4399332824014646</v>
      </c>
      <c r="K49" s="39">
        <v>39.400178542755157</v>
      </c>
      <c r="L49" s="39">
        <v>4.136971765868859</v>
      </c>
      <c r="M49" s="42">
        <v>3.1160477277190766E-2</v>
      </c>
      <c r="N49" s="72">
        <v>6.5882835052781999E-5</v>
      </c>
      <c r="O49" s="42">
        <v>2.0294912888158727E-3</v>
      </c>
      <c r="P49" s="72">
        <v>1.6466691153202861E-5</v>
      </c>
      <c r="Q49" s="43">
        <v>26.486384634056176</v>
      </c>
      <c r="R49" s="44">
        <v>5.5457812058278728</v>
      </c>
    </row>
    <row r="50" spans="1:19" x14ac:dyDescent="0.2">
      <c r="A50" s="35">
        <v>17</v>
      </c>
      <c r="B50" s="36">
        <v>33</v>
      </c>
      <c r="C50" s="37" t="s">
        <v>112</v>
      </c>
      <c r="D50" s="38">
        <v>25.630997218324165</v>
      </c>
      <c r="E50" s="38">
        <v>8.9694040325621618</v>
      </c>
      <c r="F50" s="38">
        <v>0.75075157641598034</v>
      </c>
      <c r="G50" s="38">
        <v>494.45818568842202</v>
      </c>
      <c r="H50" s="39">
        <v>6265.65093471618</v>
      </c>
      <c r="I50" s="40">
        <v>93.272611279136726</v>
      </c>
      <c r="J50" s="41">
        <v>1.158406185864745</v>
      </c>
      <c r="K50" s="39">
        <v>45.008648189600642</v>
      </c>
      <c r="L50" s="39">
        <v>3.0526283021921388</v>
      </c>
      <c r="M50" s="42">
        <v>3.5526419931970407E-2</v>
      </c>
      <c r="N50" s="72">
        <v>7.3287634332201747E-5</v>
      </c>
      <c r="O50" s="42">
        <v>1.8415663787334714E-3</v>
      </c>
      <c r="P50" s="72">
        <v>1.5102945890641008E-5</v>
      </c>
      <c r="Q50" s="43">
        <v>23.704698670518713</v>
      </c>
      <c r="R50" s="44">
        <v>6.1936039482754248</v>
      </c>
    </row>
    <row r="51" spans="1:19" x14ac:dyDescent="0.2">
      <c r="A51" s="35">
        <v>18</v>
      </c>
      <c r="B51" s="36">
        <v>34.5</v>
      </c>
      <c r="C51" s="37" t="s">
        <v>112</v>
      </c>
      <c r="D51" s="38">
        <v>47.590305608879319</v>
      </c>
      <c r="E51" s="38">
        <v>10.391976237754655</v>
      </c>
      <c r="F51" s="38">
        <v>1.0789053172670906</v>
      </c>
      <c r="G51" s="38">
        <v>599.35812312063945</v>
      </c>
      <c r="H51" s="39">
        <v>7590.5215881754011</v>
      </c>
      <c r="I51" s="40">
        <v>93.2200016188159</v>
      </c>
      <c r="J51" s="41">
        <v>1.7579870494938263</v>
      </c>
      <c r="K51" s="39">
        <v>34.814656107111738</v>
      </c>
      <c r="L51" s="39">
        <v>3.7002473065330945</v>
      </c>
      <c r="M51" s="42">
        <v>2.749464813615821E-2</v>
      </c>
      <c r="N51" s="72">
        <v>5.6753583129992132E-5</v>
      </c>
      <c r="O51" s="42">
        <v>2.1831333503842432E-3</v>
      </c>
      <c r="P51" s="72">
        <v>1.7893506127162695E-5</v>
      </c>
      <c r="Q51" s="43">
        <v>24.800286975787017</v>
      </c>
      <c r="R51" s="44">
        <v>5.3131730961758734</v>
      </c>
    </row>
    <row r="52" spans="1:19" x14ac:dyDescent="0.2">
      <c r="A52" s="35">
        <v>19</v>
      </c>
      <c r="B52" s="36">
        <v>36</v>
      </c>
      <c r="C52" s="37" t="s">
        <v>112</v>
      </c>
      <c r="D52" s="38">
        <v>28.39956096474608</v>
      </c>
      <c r="E52" s="38">
        <v>8.4319062886178084</v>
      </c>
      <c r="F52" s="38">
        <v>0.93803454366879058</v>
      </c>
      <c r="G52" s="38">
        <v>539.23947440983125</v>
      </c>
      <c r="H52" s="39">
        <v>6844.5516198574878</v>
      </c>
      <c r="I52" s="40">
        <v>93.424847662941986</v>
      </c>
      <c r="J52" s="41">
        <v>1.1675951439344012</v>
      </c>
      <c r="K52" s="39">
        <v>44.657571814712554</v>
      </c>
      <c r="L52" s="39">
        <v>3.3290938018365352</v>
      </c>
      <c r="M52" s="42">
        <v>3.5190303180558262E-2</v>
      </c>
      <c r="N52" s="72">
        <v>7.3192688450084863E-5</v>
      </c>
      <c r="O52" s="42">
        <v>1.8533308631344919E-3</v>
      </c>
      <c r="P52" s="72">
        <v>1.5042908649616208E-5</v>
      </c>
      <c r="Q52" s="43">
        <v>27.49947236833404</v>
      </c>
      <c r="R52" s="44">
        <v>5.5851110000535131</v>
      </c>
    </row>
    <row r="53" spans="1:19" x14ac:dyDescent="0.2">
      <c r="A53" s="35">
        <v>20</v>
      </c>
      <c r="B53" s="36">
        <v>37.5</v>
      </c>
      <c r="C53" s="37" t="s">
        <v>112</v>
      </c>
      <c r="D53" s="38">
        <v>22.020586140545696</v>
      </c>
      <c r="E53" s="38">
        <v>8.1330555136480864</v>
      </c>
      <c r="F53" s="38">
        <v>0.87413505745836118</v>
      </c>
      <c r="G53" s="38">
        <v>379.79079048364127</v>
      </c>
      <c r="H53" s="39">
        <v>4808.8475594148204</v>
      </c>
      <c r="I53" s="40">
        <v>93.20145851479576</v>
      </c>
      <c r="J53" s="41">
        <v>1.2838350661203994</v>
      </c>
      <c r="K53" s="39">
        <v>42.236294428585339</v>
      </c>
      <c r="L53" s="39">
        <v>2.3447081057585066</v>
      </c>
      <c r="M53" s="42">
        <v>3.3363816422279216E-2</v>
      </c>
      <c r="N53" s="72">
        <v>6.9903048326562083E-5</v>
      </c>
      <c r="O53" s="42">
        <v>1.9344618456086492E-3</v>
      </c>
      <c r="P53" s="72">
        <v>1.5723686758585511E-5</v>
      </c>
      <c r="Q53" s="43">
        <v>20.079789155983878</v>
      </c>
      <c r="R53" s="44">
        <v>4.7872033262166154</v>
      </c>
    </row>
    <row r="54" spans="1:19" x14ac:dyDescent="0.2">
      <c r="A54" s="35">
        <v>21</v>
      </c>
      <c r="B54" s="36">
        <v>39</v>
      </c>
      <c r="C54" s="37" t="s">
        <v>112</v>
      </c>
      <c r="D54" s="38">
        <v>20.377623452912395</v>
      </c>
      <c r="E54" s="38">
        <v>7.3177212870993857</v>
      </c>
      <c r="F54" s="38">
        <v>0.79812879898419142</v>
      </c>
      <c r="G54" s="38">
        <v>344.65608327025183</v>
      </c>
      <c r="H54" s="39">
        <v>4361.4941763408005</v>
      </c>
      <c r="I54" s="40">
        <v>93.149759517816719</v>
      </c>
      <c r="J54" s="41">
        <v>1.3087477592257104</v>
      </c>
      <c r="K54" s="39">
        <v>41.746793497302299</v>
      </c>
      <c r="L54" s="39">
        <v>2.1277975464166672</v>
      </c>
      <c r="M54" s="42">
        <v>3.2995849664830511E-2</v>
      </c>
      <c r="N54" s="72">
        <v>6.8958974463518923E-5</v>
      </c>
      <c r="O54" s="42">
        <v>1.950863578553457E-3</v>
      </c>
      <c r="P54" s="72">
        <v>1.5860277845163832E-5</v>
      </c>
      <c r="Q54" s="43">
        <v>20.252495277112821</v>
      </c>
      <c r="R54" s="44">
        <v>5.7285808112377836</v>
      </c>
    </row>
    <row r="55" spans="1:19" x14ac:dyDescent="0.2">
      <c r="A55" s="35">
        <v>22</v>
      </c>
      <c r="B55" s="36">
        <v>41</v>
      </c>
      <c r="C55" s="37" t="s">
        <v>112</v>
      </c>
      <c r="D55" s="38">
        <v>21.14194242069961</v>
      </c>
      <c r="E55" s="38">
        <v>8.5930543733201556</v>
      </c>
      <c r="F55" s="38">
        <v>0.85407788579235611</v>
      </c>
      <c r="G55" s="38">
        <v>348.90213618896769</v>
      </c>
      <c r="H55" s="39">
        <v>4429.8301342667364</v>
      </c>
      <c r="I55" s="40">
        <v>93.450034493738144</v>
      </c>
      <c r="J55" s="41">
        <v>1.3584594116056308</v>
      </c>
      <c r="K55" s="39">
        <v>41.230537397621475</v>
      </c>
      <c r="L55" s="39">
        <v>2.1540113329155832</v>
      </c>
      <c r="M55" s="42">
        <v>3.2480279324785248E-2</v>
      </c>
      <c r="N55" s="72">
        <v>6.8092293190932671E-5</v>
      </c>
      <c r="O55" s="42">
        <v>1.9681627713535421E-3</v>
      </c>
      <c r="P55" s="72">
        <v>1.6343613845844258E-5</v>
      </c>
      <c r="Q55" s="43">
        <v>17.459207406747598</v>
      </c>
      <c r="R55" s="44">
        <v>4.1499334203702496</v>
      </c>
    </row>
    <row r="56" spans="1:19" x14ac:dyDescent="0.2">
      <c r="A56" s="35">
        <v>23</v>
      </c>
      <c r="B56" s="36">
        <v>43</v>
      </c>
      <c r="C56" s="37" t="s">
        <v>112</v>
      </c>
      <c r="D56" s="38">
        <v>13.871563478957967</v>
      </c>
      <c r="E56" s="38">
        <v>6.2636756823628525</v>
      </c>
      <c r="F56" s="38">
        <v>0.77366386995372893</v>
      </c>
      <c r="G56" s="38">
        <v>265.25794523614445</v>
      </c>
      <c r="H56" s="39">
        <v>3336.3865321821713</v>
      </c>
      <c r="I56" s="40">
        <v>92.599156757482248</v>
      </c>
      <c r="J56" s="41">
        <v>1.1905210978775598</v>
      </c>
      <c r="K56" s="39">
        <v>44.607293800125049</v>
      </c>
      <c r="L56" s="39">
        <v>1.6376185781651369</v>
      </c>
      <c r="M56" s="42">
        <v>3.5472343315528489E-2</v>
      </c>
      <c r="N56" s="72">
        <v>7.3181640634640147E-5</v>
      </c>
      <c r="O56" s="42">
        <v>1.8550127183210019E-3</v>
      </c>
      <c r="P56" s="72">
        <v>1.5704262376785724E-5</v>
      </c>
      <c r="Q56" s="43">
        <v>18.209901379905865</v>
      </c>
      <c r="R56" s="44">
        <v>6.0059042907547102</v>
      </c>
    </row>
    <row r="57" spans="1:19" x14ac:dyDescent="0.2">
      <c r="A57" s="132">
        <v>24</v>
      </c>
      <c r="B57" s="133">
        <v>45</v>
      </c>
      <c r="C57" s="134"/>
      <c r="D57" s="135">
        <v>10.530370239591473</v>
      </c>
      <c r="E57" s="135">
        <v>7.9800850083080972</v>
      </c>
      <c r="F57" s="135">
        <v>0.82430473029755869</v>
      </c>
      <c r="G57" s="135">
        <v>273.55045819741309</v>
      </c>
      <c r="H57" s="136">
        <v>3351.5876062894381</v>
      </c>
      <c r="I57" s="137">
        <v>90.26002720395617</v>
      </c>
      <c r="J57" s="138">
        <v>0.87260387368896264</v>
      </c>
      <c r="K57" s="136">
        <v>51.585361268274227</v>
      </c>
      <c r="L57" s="136">
        <v>1.6888139279329233</v>
      </c>
      <c r="M57" s="139">
        <v>4.2113615046757653E-2</v>
      </c>
      <c r="N57" s="140">
        <v>9.0757464615095609E-5</v>
      </c>
      <c r="O57" s="139">
        <v>1.6211705931413508E-3</v>
      </c>
      <c r="P57" s="140">
        <v>1.3357089495935385E-5</v>
      </c>
      <c r="Q57" s="141">
        <v>14.740030576419427</v>
      </c>
      <c r="R57" s="142">
        <v>4.3160791718594718</v>
      </c>
    </row>
    <row r="59" spans="1:19" ht="15" x14ac:dyDescent="0.25">
      <c r="A59" s="199" t="s">
        <v>222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70" t="s">
        <v>226</v>
      </c>
      <c r="L59" s="131"/>
      <c r="M59" s="199"/>
      <c r="N59" s="199"/>
      <c r="O59" s="199"/>
      <c r="P59" s="199"/>
      <c r="Q59" s="200"/>
      <c r="R59" s="201"/>
    </row>
    <row r="60" spans="1:19" x14ac:dyDescent="0.2">
      <c r="A60" s="45">
        <v>1</v>
      </c>
      <c r="B60" s="46">
        <v>2.5</v>
      </c>
      <c r="C60" s="37" t="s">
        <v>112</v>
      </c>
      <c r="D60" s="47">
        <v>1.6911038912449192</v>
      </c>
      <c r="E60" s="47">
        <v>1.6904725383116339</v>
      </c>
      <c r="F60" s="47">
        <v>0</v>
      </c>
      <c r="G60" s="47">
        <v>0.54611480743542751</v>
      </c>
      <c r="H60" s="48">
        <v>14.037660045847003</v>
      </c>
      <c r="I60" s="49">
        <v>188.48300416063071</v>
      </c>
      <c r="J60" s="50">
        <v>407.01497962106816</v>
      </c>
      <c r="K60" s="51">
        <v>2.7050803472766192</v>
      </c>
      <c r="L60" s="51">
        <v>2.8103682063607381E-3</v>
      </c>
      <c r="M60" s="52">
        <v>1.0523788932509687E-3</v>
      </c>
      <c r="N60" s="73">
        <v>1.6510240363364109E-3</v>
      </c>
      <c r="O60" s="52">
        <v>3.2588056892252711E-3</v>
      </c>
      <c r="P60" s="73">
        <v>1.4546290956443835E-4</v>
      </c>
      <c r="Q60" s="53">
        <v>0.13891344690625415</v>
      </c>
      <c r="R60" s="54">
        <v>0.33611322629388191</v>
      </c>
      <c r="S60" s="187"/>
    </row>
    <row r="61" spans="1:19" x14ac:dyDescent="0.2">
      <c r="A61" s="45">
        <v>2</v>
      </c>
      <c r="B61" s="36">
        <v>3.5</v>
      </c>
      <c r="C61" s="37" t="s">
        <v>112</v>
      </c>
      <c r="D61" s="55">
        <v>17.120483230718143</v>
      </c>
      <c r="E61" s="55">
        <v>2.7782887821952658</v>
      </c>
      <c r="F61" s="55">
        <v>0.13449344048840425</v>
      </c>
      <c r="G61" s="55">
        <v>12.526538377464878</v>
      </c>
      <c r="H61" s="56">
        <v>164.74807172096118</v>
      </c>
      <c r="I61" s="40">
        <v>98.889867450508461</v>
      </c>
      <c r="J61" s="41">
        <v>33.18772687748406</v>
      </c>
      <c r="K61" s="39">
        <v>3.1224082088988507</v>
      </c>
      <c r="L61" s="39">
        <v>6.4462975023704072E-2</v>
      </c>
      <c r="M61" s="42">
        <v>2.374141331231967E-3</v>
      </c>
      <c r="N61" s="72">
        <v>1.6261613635067863E-4</v>
      </c>
      <c r="O61" s="42">
        <v>3.2448267529227633E-3</v>
      </c>
      <c r="P61" s="72">
        <v>2.8932612627327387E-5</v>
      </c>
      <c r="Q61" s="43">
        <v>1.9387514850251897</v>
      </c>
      <c r="R61" s="44">
        <v>2.1736648615491538</v>
      </c>
    </row>
    <row r="62" spans="1:19" x14ac:dyDescent="0.2">
      <c r="A62" s="45">
        <v>3</v>
      </c>
      <c r="B62" s="36">
        <v>4.5</v>
      </c>
      <c r="C62" s="37" t="s">
        <v>112</v>
      </c>
      <c r="D62" s="55">
        <v>43.707251205558563</v>
      </c>
      <c r="E62" s="55">
        <v>3.39577829715211</v>
      </c>
      <c r="F62" s="55">
        <v>0.35930885341481777</v>
      </c>
      <c r="G62" s="55">
        <v>89.256688216384717</v>
      </c>
      <c r="H62" s="56">
        <v>1007.2830687093195</v>
      </c>
      <c r="I62" s="40">
        <v>85.179223706355529</v>
      </c>
      <c r="J62" s="41">
        <v>10.938843635572999</v>
      </c>
      <c r="K62" s="39">
        <v>7.1656774672557342</v>
      </c>
      <c r="L62" s="39">
        <v>0.45932495393478329</v>
      </c>
      <c r="M62" s="42">
        <v>6.3498425135462624E-3</v>
      </c>
      <c r="N62" s="72">
        <v>6.301974229520939E-5</v>
      </c>
      <c r="O62" s="42">
        <v>3.1093934516422646E-3</v>
      </c>
      <c r="P62" s="72">
        <v>2.4806955319488148E-5</v>
      </c>
      <c r="Q62" s="43">
        <v>11.302379771150949</v>
      </c>
      <c r="R62" s="44">
        <v>10.990873704158428</v>
      </c>
    </row>
    <row r="63" spans="1:19" x14ac:dyDescent="0.2">
      <c r="A63" s="45">
        <v>4</v>
      </c>
      <c r="B63" s="36">
        <v>5</v>
      </c>
      <c r="C63" s="37" t="s">
        <v>112</v>
      </c>
      <c r="D63" s="55">
        <v>9.1676409243918418</v>
      </c>
      <c r="E63" s="55">
        <v>3.7490413775871456</v>
      </c>
      <c r="F63" s="55">
        <v>0.11148155542823461</v>
      </c>
      <c r="G63" s="55">
        <v>90.138038872624392</v>
      </c>
      <c r="H63" s="56">
        <v>1118.7203862434776</v>
      </c>
      <c r="I63" s="40">
        <v>93.461680900869851</v>
      </c>
      <c r="J63" s="41">
        <v>3.0236784488531017</v>
      </c>
      <c r="K63" s="39">
        <v>29.009829624763938</v>
      </c>
      <c r="L63" s="39">
        <v>0.46386048351432868</v>
      </c>
      <c r="M63" s="42">
        <v>2.337719166728585E-2</v>
      </c>
      <c r="N63" s="72">
        <v>2.5141802922290079E-4</v>
      </c>
      <c r="O63" s="42">
        <v>2.377616616767224E-3</v>
      </c>
      <c r="P63" s="72">
        <v>2.4847718075492786E-5</v>
      </c>
      <c r="Q63" s="43">
        <v>10.338471308143767</v>
      </c>
      <c r="R63" s="44">
        <v>8.5689142162891478</v>
      </c>
    </row>
    <row r="64" spans="1:19" x14ac:dyDescent="0.2">
      <c r="A64" s="45">
        <v>5</v>
      </c>
      <c r="B64" s="36">
        <v>5.5</v>
      </c>
      <c r="C64" s="37" t="s">
        <v>112</v>
      </c>
      <c r="D64" s="55">
        <v>8.2333215932027688</v>
      </c>
      <c r="E64" s="55">
        <v>2.2775220051478433</v>
      </c>
      <c r="F64" s="55">
        <v>5.3206661109922386E-2</v>
      </c>
      <c r="G64" s="55">
        <v>113.27651178476462</v>
      </c>
      <c r="H64" s="56">
        <v>1405.6053529245082</v>
      </c>
      <c r="I64" s="40">
        <v>93.44282493516269</v>
      </c>
      <c r="J64" s="41">
        <v>2.2916813059995871</v>
      </c>
      <c r="K64" s="39">
        <v>36.372976688505396</v>
      </c>
      <c r="L64" s="39">
        <v>0.58293366690115156</v>
      </c>
      <c r="M64" s="42">
        <v>2.9317795794195727E-2</v>
      </c>
      <c r="N64" s="72">
        <v>2.7885657320884033E-4</v>
      </c>
      <c r="O64" s="42">
        <v>2.1309169692310947E-3</v>
      </c>
      <c r="P64" s="72">
        <v>2.2875019057230671E-5</v>
      </c>
      <c r="Q64" s="43">
        <v>21.386796684006963</v>
      </c>
      <c r="R64" s="44">
        <v>29.15513440520958</v>
      </c>
    </row>
    <row r="65" spans="1:18" x14ac:dyDescent="0.2">
      <c r="A65" s="45">
        <v>6</v>
      </c>
      <c r="B65" s="36">
        <v>6</v>
      </c>
      <c r="C65" s="37" t="s">
        <v>112</v>
      </c>
      <c r="D65" s="55">
        <v>6.4784897485337618</v>
      </c>
      <c r="E65" s="55">
        <v>2.9121646868031452</v>
      </c>
      <c r="F65" s="55">
        <v>6.6493489170953496E-3</v>
      </c>
      <c r="G65" s="55">
        <v>139.46760579274263</v>
      </c>
      <c r="H65" s="56">
        <v>1740.5303269099988</v>
      </c>
      <c r="I65" s="40">
        <v>93.965276018465829</v>
      </c>
      <c r="J65" s="41">
        <v>1.7012399728287315</v>
      </c>
      <c r="K65" s="39">
        <v>47.353884966629231</v>
      </c>
      <c r="L65" s="39">
        <v>0.71771598169588424</v>
      </c>
      <c r="M65" s="42">
        <v>3.7952969068079552E-2</v>
      </c>
      <c r="N65" s="72">
        <v>3.2411404755676188E-4</v>
      </c>
      <c r="O65" s="42">
        <v>1.7629751341638568E-3</v>
      </c>
      <c r="P65" s="72">
        <v>2.0918679685470211E-5</v>
      </c>
      <c r="Q65" s="43">
        <v>20.593296375938515</v>
      </c>
      <c r="R65" s="44">
        <v>22.856122387565851</v>
      </c>
    </row>
    <row r="66" spans="1:18" x14ac:dyDescent="0.2">
      <c r="A66" s="45">
        <v>7</v>
      </c>
      <c r="B66" s="36">
        <v>6.5</v>
      </c>
      <c r="C66" s="37" t="s">
        <v>112</v>
      </c>
      <c r="D66" s="55">
        <v>11.89426749376744</v>
      </c>
      <c r="E66" s="55">
        <v>3.361663332011342</v>
      </c>
      <c r="F66" s="55">
        <v>4.1411317365065883E-2</v>
      </c>
      <c r="G66" s="55">
        <v>177.31375387489933</v>
      </c>
      <c r="H66" s="56">
        <v>2229.5067740708741</v>
      </c>
      <c r="I66" s="40">
        <v>94.654662894247579</v>
      </c>
      <c r="J66" s="41">
        <v>1.8216041007454797</v>
      </c>
      <c r="K66" s="39">
        <v>38.561320966198416</v>
      </c>
      <c r="L66" s="39">
        <v>0.91247651529648577</v>
      </c>
      <c r="M66" s="42">
        <v>3.0673621354868553E-2</v>
      </c>
      <c r="N66" s="72">
        <v>2.0503546577409063E-4</v>
      </c>
      <c r="O66" s="42">
        <v>2.0575970528194367E-3</v>
      </c>
      <c r="P66" s="72">
        <v>1.9083001869210705E-5</v>
      </c>
      <c r="Q66" s="43">
        <v>22.680710896943996</v>
      </c>
      <c r="R66" s="44">
        <v>21.334474332891585</v>
      </c>
    </row>
    <row r="67" spans="1:18" x14ac:dyDescent="0.2">
      <c r="A67" s="45">
        <v>8</v>
      </c>
      <c r="B67" s="36">
        <v>6.8</v>
      </c>
      <c r="C67" s="37" t="s">
        <v>112</v>
      </c>
      <c r="D67" s="55">
        <v>2.6964004350734752</v>
      </c>
      <c r="E67" s="55">
        <v>2.2778932619406436</v>
      </c>
      <c r="F67" s="55">
        <v>3.6873720691208131E-2</v>
      </c>
      <c r="G67" s="55">
        <v>145.40530999021837</v>
      </c>
      <c r="H67" s="56">
        <v>1826.0933131195625</v>
      </c>
      <c r="I67" s="40">
        <v>94.543527579506545</v>
      </c>
      <c r="J67" s="41">
        <v>1.363867619275662</v>
      </c>
      <c r="K67" s="39">
        <v>69.38047936097459</v>
      </c>
      <c r="L67" s="39">
        <v>0.74827207515492056</v>
      </c>
      <c r="M67" s="42">
        <v>5.5263432553435687E-2</v>
      </c>
      <c r="N67" s="72">
        <v>5.2883881348240558E-4</v>
      </c>
      <c r="O67" s="42">
        <v>1.0248067528672916E-3</v>
      </c>
      <c r="P67" s="72">
        <v>2.0903500735212371E-5</v>
      </c>
      <c r="Q67" s="43">
        <v>27.448293710885533</v>
      </c>
      <c r="R67" s="44">
        <v>38.442629921911049</v>
      </c>
    </row>
    <row r="68" spans="1:18" x14ac:dyDescent="0.2">
      <c r="A68" s="45">
        <v>9</v>
      </c>
      <c r="B68" s="36">
        <v>7.1</v>
      </c>
      <c r="C68" s="37" t="s">
        <v>112</v>
      </c>
      <c r="D68" s="55">
        <v>2.251407686736735</v>
      </c>
      <c r="E68" s="55">
        <v>1.0056283715069501</v>
      </c>
      <c r="F68" s="55">
        <v>1.2325127602216769E-2</v>
      </c>
      <c r="G68" s="55">
        <v>158.77476325229685</v>
      </c>
      <c r="H68" s="56">
        <v>1984.4216328492666</v>
      </c>
      <c r="I68" s="40">
        <v>94.101199608277724</v>
      </c>
      <c r="J68" s="41">
        <v>1.2387358260183192</v>
      </c>
      <c r="K68" s="39">
        <v>74.671098706185234</v>
      </c>
      <c r="L68" s="39">
        <v>0.81707278495551283</v>
      </c>
      <c r="M68" s="42">
        <v>5.9766110418712756E-2</v>
      </c>
      <c r="N68" s="72">
        <v>5.505552270467077E-4</v>
      </c>
      <c r="O68" s="42">
        <v>8.4747649844850155E-4</v>
      </c>
      <c r="P68" s="72">
        <v>1.9954986660923061E-5</v>
      </c>
      <c r="Q68" s="43">
        <v>67.89103224701114</v>
      </c>
      <c r="R68" s="44">
        <v>222.2083757793331</v>
      </c>
    </row>
    <row r="69" spans="1:18" x14ac:dyDescent="0.2">
      <c r="A69" s="45">
        <v>10</v>
      </c>
      <c r="B69" s="36">
        <v>7.6</v>
      </c>
      <c r="C69" s="37" t="s">
        <v>112</v>
      </c>
      <c r="D69" s="55">
        <v>5.7746661984226071</v>
      </c>
      <c r="E69" s="55">
        <v>2.951442512487962</v>
      </c>
      <c r="F69" s="55">
        <v>6.7472125830233085E-2</v>
      </c>
      <c r="G69" s="55">
        <v>225.60131509356236</v>
      </c>
      <c r="H69" s="56">
        <v>2826.2371552971504</v>
      </c>
      <c r="I69" s="40">
        <v>94.315632632264723</v>
      </c>
      <c r="J69" s="41">
        <v>1.046885608177357</v>
      </c>
      <c r="K69" s="39">
        <v>62.092335079983314</v>
      </c>
      <c r="L69" s="39">
        <v>1.1609697349711312</v>
      </c>
      <c r="M69" s="42">
        <v>4.9579203415466927E-2</v>
      </c>
      <c r="N69" s="72">
        <v>3.195516889758306E-4</v>
      </c>
      <c r="O69" s="42">
        <v>1.2690677356613747E-3</v>
      </c>
      <c r="P69" s="72">
        <v>1.5512295152806472E-5</v>
      </c>
      <c r="Q69" s="43">
        <v>32.868187362543956</v>
      </c>
      <c r="R69" s="44">
        <v>35.898667831459626</v>
      </c>
    </row>
    <row r="70" spans="1:18" x14ac:dyDescent="0.2">
      <c r="A70" s="45">
        <v>11</v>
      </c>
      <c r="B70" s="36">
        <v>8.1</v>
      </c>
      <c r="C70" s="37" t="s">
        <v>112</v>
      </c>
      <c r="D70" s="55">
        <v>9.4760256636568592</v>
      </c>
      <c r="E70" s="55">
        <v>3.0626195875211542</v>
      </c>
      <c r="F70" s="55">
        <v>0.13354807339700328</v>
      </c>
      <c r="G70" s="55">
        <v>295.75633820253904</v>
      </c>
      <c r="H70" s="56">
        <v>3698.745702933325</v>
      </c>
      <c r="I70" s="40">
        <v>94.157786403422975</v>
      </c>
      <c r="J70" s="41">
        <v>0.9887932394729182</v>
      </c>
      <c r="K70" s="39">
        <v>56.64518525746135</v>
      </c>
      <c r="L70" s="39">
        <v>1.5219953723967989</v>
      </c>
      <c r="M70" s="42">
        <v>4.5306450630474733E-2</v>
      </c>
      <c r="N70" s="72">
        <v>2.3940698726368379E-4</v>
      </c>
      <c r="O70" s="42">
        <v>1.4516175427137317E-3</v>
      </c>
      <c r="P70" s="72">
        <v>1.4016338936681827E-5</v>
      </c>
      <c r="Q70" s="43">
        <v>41.524982712601869</v>
      </c>
      <c r="R70" s="44">
        <v>45.135078946311467</v>
      </c>
    </row>
    <row r="71" spans="1:18" x14ac:dyDescent="0.2">
      <c r="A71" s="45">
        <v>12</v>
      </c>
      <c r="B71" s="36">
        <v>8.6999999999999993</v>
      </c>
      <c r="C71" s="37" t="s">
        <v>112</v>
      </c>
      <c r="D71" s="55">
        <v>45.034257286097265</v>
      </c>
      <c r="E71" s="55">
        <v>5.93491369080553</v>
      </c>
      <c r="F71" s="55">
        <v>0.25797594247550171</v>
      </c>
      <c r="G71" s="55">
        <v>674.71467946374435</v>
      </c>
      <c r="H71" s="56">
        <v>8331.0953333545476</v>
      </c>
      <c r="I71" s="40">
        <v>92.994793098808003</v>
      </c>
      <c r="J71" s="41">
        <v>1.5398230262322476</v>
      </c>
      <c r="K71" s="39">
        <v>38.250158326570393</v>
      </c>
      <c r="L71" s="39">
        <v>3.4721576080941365</v>
      </c>
      <c r="M71" s="42">
        <v>3.0983581423931313E-2</v>
      </c>
      <c r="N71" s="72">
        <v>1.1841947375348275E-4</v>
      </c>
      <c r="O71" s="42">
        <v>2.0680187047346491E-3</v>
      </c>
      <c r="P71" s="72">
        <v>1.6742726905062337E-5</v>
      </c>
      <c r="Q71" s="43">
        <v>48.884841007693211</v>
      </c>
      <c r="R71" s="44">
        <v>27.044451203963103</v>
      </c>
    </row>
    <row r="72" spans="1:18" x14ac:dyDescent="0.2">
      <c r="A72" s="45">
        <v>13</v>
      </c>
      <c r="B72" s="36">
        <v>9.5</v>
      </c>
      <c r="C72" s="37" t="s">
        <v>112</v>
      </c>
      <c r="D72" s="55">
        <v>43.246330413606714</v>
      </c>
      <c r="E72" s="55">
        <v>8.4490157098558782</v>
      </c>
      <c r="F72" s="55">
        <v>0.54812575244903083</v>
      </c>
      <c r="G72" s="55">
        <v>992.06746971549489</v>
      </c>
      <c r="H72" s="56">
        <v>12285.741660069931</v>
      </c>
      <c r="I72" s="40">
        <v>93.261951849075885</v>
      </c>
      <c r="J72" s="41">
        <v>1.0204509016978585</v>
      </c>
      <c r="K72" s="39">
        <v>48.746581440908599</v>
      </c>
      <c r="L72" s="39">
        <v>5.1052907511262324</v>
      </c>
      <c r="M72" s="42">
        <v>3.9371871917325524E-2</v>
      </c>
      <c r="N72" s="72">
        <v>1.4417702059128017E-4</v>
      </c>
      <c r="O72" s="42">
        <v>1.7163036123210049E-3</v>
      </c>
      <c r="P72" s="72">
        <v>1.3545855394947843E-5</v>
      </c>
      <c r="Q72" s="43">
        <v>50.489787997439933</v>
      </c>
      <c r="R72" s="44">
        <v>19.312063399729769</v>
      </c>
    </row>
    <row r="73" spans="1:18" x14ac:dyDescent="0.2">
      <c r="A73" s="45">
        <v>14</v>
      </c>
      <c r="B73" s="36">
        <v>10</v>
      </c>
      <c r="C73" s="37" t="s">
        <v>112</v>
      </c>
      <c r="D73" s="55">
        <v>56.271680208658871</v>
      </c>
      <c r="E73" s="55">
        <v>2.3803558268862712</v>
      </c>
      <c r="F73" s="55">
        <v>0.10367480662733418</v>
      </c>
      <c r="G73" s="55">
        <v>538.97819743444734</v>
      </c>
      <c r="H73" s="56">
        <v>6584.0976600526428</v>
      </c>
      <c r="I73" s="40">
        <v>92.027763546438223</v>
      </c>
      <c r="J73" s="41">
        <v>2.3065888286124703</v>
      </c>
      <c r="K73" s="39">
        <v>28.15186114611436</v>
      </c>
      <c r="L73" s="39">
        <v>2.773642408827182</v>
      </c>
      <c r="M73" s="42">
        <v>2.304845399498992E-2</v>
      </c>
      <c r="N73" s="72">
        <v>6.2128082218449848E-5</v>
      </c>
      <c r="O73" s="42">
        <v>2.4063593642260493E-3</v>
      </c>
      <c r="P73" s="72">
        <v>1.8871148036743884E-5</v>
      </c>
      <c r="Q73" s="43">
        <v>97.363857234729892</v>
      </c>
      <c r="R73" s="44">
        <v>131.50057638397348</v>
      </c>
    </row>
    <row r="74" spans="1:18" x14ac:dyDescent="0.2">
      <c r="A74" s="45">
        <v>15</v>
      </c>
      <c r="B74" s="36">
        <v>10.5</v>
      </c>
      <c r="C74" s="37" t="s">
        <v>112</v>
      </c>
      <c r="D74" s="55">
        <v>40.862184672187411</v>
      </c>
      <c r="E74" s="55">
        <v>2.9167175019494</v>
      </c>
      <c r="F74" s="55">
        <v>0.35169248142905707</v>
      </c>
      <c r="G74" s="55">
        <v>732.4609887690583</v>
      </c>
      <c r="H74" s="56">
        <v>9092.5649479677286</v>
      </c>
      <c r="I74" s="40">
        <v>93.48023719608112</v>
      </c>
      <c r="J74" s="41">
        <v>1.257887993982991</v>
      </c>
      <c r="K74" s="39">
        <v>42.694609584314961</v>
      </c>
      <c r="L74" s="39">
        <v>3.7693266090015443</v>
      </c>
      <c r="M74" s="42">
        <v>3.4400148312311411E-2</v>
      </c>
      <c r="N74" s="72">
        <v>8.7405645502552242E-5</v>
      </c>
      <c r="O74" s="42">
        <v>1.9190990846496877E-3</v>
      </c>
      <c r="P74" s="72">
        <v>1.5171773220692663E-5</v>
      </c>
      <c r="Q74" s="43">
        <v>107.98379512592201</v>
      </c>
      <c r="R74" s="44">
        <v>110.83884966603905</v>
      </c>
    </row>
    <row r="75" spans="1:18" x14ac:dyDescent="0.2">
      <c r="A75" s="45">
        <v>16</v>
      </c>
      <c r="B75" s="36">
        <v>11</v>
      </c>
      <c r="C75" s="37" t="s">
        <v>112</v>
      </c>
      <c r="D75" s="55">
        <v>35.075513941642221</v>
      </c>
      <c r="E75" s="55">
        <v>5.8289929171204502</v>
      </c>
      <c r="F75" s="55">
        <v>0.30640897486512136</v>
      </c>
      <c r="G75" s="55">
        <v>643.06062029502698</v>
      </c>
      <c r="H75" s="56">
        <v>7965.3614546494591</v>
      </c>
      <c r="I75" s="40">
        <v>93.281503154550336</v>
      </c>
      <c r="J75" s="41">
        <v>1.2379667852327527</v>
      </c>
      <c r="K75" s="39">
        <v>43.192950601612942</v>
      </c>
      <c r="L75" s="39">
        <v>3.309262260304938</v>
      </c>
      <c r="M75" s="42">
        <v>3.487785110455216E-2</v>
      </c>
      <c r="N75" s="72">
        <v>9.348298663585682E-5</v>
      </c>
      <c r="O75" s="42">
        <v>1.9024000445105492E-3</v>
      </c>
      <c r="P75" s="72">
        <v>1.5094331106935018E-5</v>
      </c>
      <c r="Q75" s="43">
        <v>47.438051591159223</v>
      </c>
      <c r="R75" s="44">
        <v>26.737142403941217</v>
      </c>
    </row>
    <row r="76" spans="1:18" x14ac:dyDescent="0.2">
      <c r="A76" s="45">
        <v>17</v>
      </c>
      <c r="B76" s="36">
        <v>11.8</v>
      </c>
      <c r="C76" s="37" t="s">
        <v>112</v>
      </c>
      <c r="D76" s="55">
        <v>37.556383447408308</v>
      </c>
      <c r="E76" s="55">
        <v>6.0553420618571394</v>
      </c>
      <c r="F76" s="55">
        <v>0.54416288964830972</v>
      </c>
      <c r="G76" s="55">
        <v>862.40947592631903</v>
      </c>
      <c r="H76" s="56">
        <v>10722.486960454025</v>
      </c>
      <c r="I76" s="40">
        <v>93.623011590432668</v>
      </c>
      <c r="J76" s="41">
        <v>0.99258578361081062</v>
      </c>
      <c r="K76" s="39">
        <v>48.870818446420337</v>
      </c>
      <c r="L76" s="39">
        <v>4.4380561358320794</v>
      </c>
      <c r="M76" s="42">
        <v>3.9316018383808979E-2</v>
      </c>
      <c r="N76" s="72">
        <v>9.6711468502330507E-5</v>
      </c>
      <c r="O76" s="42">
        <v>1.7121419734653245E-3</v>
      </c>
      <c r="P76" s="72">
        <v>1.3546571039734287E-5</v>
      </c>
      <c r="Q76" s="43">
        <v>61.241143912286901</v>
      </c>
      <c r="R76" s="44">
        <v>33.884564808453504</v>
      </c>
    </row>
    <row r="77" spans="1:18" x14ac:dyDescent="0.2">
      <c r="A77" s="45">
        <v>18</v>
      </c>
      <c r="B77" s="36">
        <v>13.6</v>
      </c>
      <c r="C77" s="37" t="s">
        <v>112</v>
      </c>
      <c r="D77" s="55">
        <v>54.710965673867655</v>
      </c>
      <c r="E77" s="55">
        <v>8.9524514938003072</v>
      </c>
      <c r="F77" s="55">
        <v>0.55089707521825615</v>
      </c>
      <c r="G77" s="55">
        <v>1060.1785510623492</v>
      </c>
      <c r="H77" s="56">
        <v>13116.710102772993</v>
      </c>
      <c r="I77" s="40">
        <v>93.175285857026935</v>
      </c>
      <c r="J77" s="41">
        <v>1.1541178320760885</v>
      </c>
      <c r="K77" s="39">
        <v>44.527505526875068</v>
      </c>
      <c r="L77" s="39">
        <v>5.4557980344151638</v>
      </c>
      <c r="M77" s="42">
        <v>3.5997785305208314E-2</v>
      </c>
      <c r="N77" s="72">
        <v>8.2952981066460927E-5</v>
      </c>
      <c r="O77" s="42">
        <v>1.8576810426838041E-3</v>
      </c>
      <c r="P77" s="72">
        <v>1.456289513222122E-5</v>
      </c>
      <c r="Q77" s="43">
        <v>50.922004690280751</v>
      </c>
      <c r="R77" s="44">
        <v>17.995554300981919</v>
      </c>
    </row>
    <row r="78" spans="1:18" x14ac:dyDescent="0.2">
      <c r="A78" s="45">
        <v>19</v>
      </c>
      <c r="B78" s="36">
        <v>14.6</v>
      </c>
      <c r="C78" s="37" t="s">
        <v>112</v>
      </c>
      <c r="D78" s="55">
        <v>55.041103751958175</v>
      </c>
      <c r="E78" s="55">
        <v>8.1966325293310991</v>
      </c>
      <c r="F78" s="55">
        <v>0.655761252726899</v>
      </c>
      <c r="G78" s="55">
        <v>1050.8498010875962</v>
      </c>
      <c r="H78" s="56">
        <v>13012.486202894139</v>
      </c>
      <c r="I78" s="40">
        <v>93.253468451871413</v>
      </c>
      <c r="J78" s="41">
        <v>1.1698274017654451</v>
      </c>
      <c r="K78" s="39">
        <v>44.182264553071576</v>
      </c>
      <c r="L78" s="39">
        <v>5.4077912380837265</v>
      </c>
      <c r="M78" s="42">
        <v>3.5687888683385405E-2</v>
      </c>
      <c r="N78" s="72">
        <v>8.1923973919126628E-5</v>
      </c>
      <c r="O78" s="42">
        <v>1.8692498030427956E-3</v>
      </c>
      <c r="P78" s="72">
        <v>1.4639316924862569E-5</v>
      </c>
      <c r="Q78" s="43">
        <v>55.128177681590131</v>
      </c>
      <c r="R78" s="44">
        <v>22.294582199965287</v>
      </c>
    </row>
    <row r="79" spans="1:18" x14ac:dyDescent="0.2">
      <c r="A79" s="45">
        <v>20</v>
      </c>
      <c r="B79" s="36">
        <v>17.5</v>
      </c>
      <c r="C79" s="37" t="s">
        <v>112</v>
      </c>
      <c r="D79" s="55">
        <v>38.895430304358953</v>
      </c>
      <c r="E79" s="55">
        <v>7.3835923932440775</v>
      </c>
      <c r="F79" s="55">
        <v>0.67674267998737003</v>
      </c>
      <c r="G79" s="55">
        <v>1042.7440300892024</v>
      </c>
      <c r="H79" s="56">
        <v>12939.947278831627</v>
      </c>
      <c r="I79" s="40">
        <v>93.449380104559481</v>
      </c>
      <c r="J79" s="41">
        <v>0.88926643947474038</v>
      </c>
      <c r="K79" s="39">
        <v>52.689673034495847</v>
      </c>
      <c r="L79" s="39">
        <v>5.3660780290812031</v>
      </c>
      <c r="M79" s="42">
        <v>4.246985791522407E-2</v>
      </c>
      <c r="N79" s="72">
        <v>1.5483516040288594E-4</v>
      </c>
      <c r="O79" s="42">
        <v>1.5841696053021887E-3</v>
      </c>
      <c r="P79" s="72">
        <v>1.2482295141086072E-5</v>
      </c>
      <c r="Q79" s="43">
        <v>60.726528369661999</v>
      </c>
      <c r="R79" s="44">
        <v>27.121543697747338</v>
      </c>
    </row>
    <row r="80" spans="1:18" x14ac:dyDescent="0.2">
      <c r="A80" s="45">
        <v>21</v>
      </c>
      <c r="B80" s="36">
        <v>18</v>
      </c>
      <c r="C80" s="37" t="s">
        <v>112</v>
      </c>
      <c r="D80" s="55">
        <v>73.425897221917737</v>
      </c>
      <c r="E80" s="55">
        <v>8.6171674801054134</v>
      </c>
      <c r="F80" s="55">
        <v>0.52877145607936826</v>
      </c>
      <c r="G80" s="55">
        <v>1103.0532220068587</v>
      </c>
      <c r="H80" s="56">
        <v>13537.165462517216</v>
      </c>
      <c r="I80" s="40">
        <v>92.443156355031121</v>
      </c>
      <c r="J80" s="41">
        <v>1.4705646927651495</v>
      </c>
      <c r="K80" s="39">
        <v>38.169646788384242</v>
      </c>
      <c r="L80" s="39">
        <v>5.6764359120923311</v>
      </c>
      <c r="M80" s="42">
        <v>3.1107672491568015E-2</v>
      </c>
      <c r="N80" s="72">
        <v>7.0340587646419163E-5</v>
      </c>
      <c r="O80" s="42">
        <v>2.0707149189259592E-3</v>
      </c>
      <c r="P80" s="72">
        <v>1.6131105323929579E-5</v>
      </c>
      <c r="Q80" s="43">
        <v>55.042783670852707</v>
      </c>
      <c r="R80" s="44">
        <v>20.682420720135006</v>
      </c>
    </row>
    <row r="81" spans="1:18" x14ac:dyDescent="0.2">
      <c r="A81" s="45">
        <v>22</v>
      </c>
      <c r="B81" s="36">
        <v>19.5</v>
      </c>
      <c r="C81" s="37" t="s">
        <v>112</v>
      </c>
      <c r="D81" s="55">
        <v>70.455545394584817</v>
      </c>
      <c r="E81" s="55">
        <v>12.513813489478833</v>
      </c>
      <c r="F81" s="55">
        <v>0.59609708427410768</v>
      </c>
      <c r="G81" s="55">
        <v>1279.358249065946</v>
      </c>
      <c r="H81" s="56">
        <v>15685.957899439922</v>
      </c>
      <c r="I81" s="40">
        <v>92.357618583875023</v>
      </c>
      <c r="J81" s="41">
        <v>1.2244724540760825</v>
      </c>
      <c r="K81" s="39">
        <v>42.707511515709953</v>
      </c>
      <c r="L81" s="39">
        <v>6.5837214057694355</v>
      </c>
      <c r="M81" s="42">
        <v>3.4839805069245229E-2</v>
      </c>
      <c r="N81" s="72">
        <v>7.7029619437242884E-5</v>
      </c>
      <c r="O81" s="42">
        <v>1.9186631026820115E-3</v>
      </c>
      <c r="P81" s="72">
        <v>1.5006022272280483E-5</v>
      </c>
      <c r="Q81" s="43">
        <v>43.961343003943711</v>
      </c>
      <c r="R81" s="44">
        <v>11.231439856456831</v>
      </c>
    </row>
    <row r="82" spans="1:18" x14ac:dyDescent="0.2">
      <c r="A82" s="45">
        <v>23</v>
      </c>
      <c r="B82" s="36">
        <v>21</v>
      </c>
      <c r="C82" s="37" t="s">
        <v>112</v>
      </c>
      <c r="D82" s="55">
        <v>56.119484973152062</v>
      </c>
      <c r="E82" s="55">
        <v>10.567033471410554</v>
      </c>
      <c r="F82" s="55">
        <v>0.79830515751429487</v>
      </c>
      <c r="G82" s="55">
        <v>1258.8977690103466</v>
      </c>
      <c r="H82" s="56">
        <v>15610.309858623306</v>
      </c>
      <c r="I82" s="40">
        <v>93.379418143139688</v>
      </c>
      <c r="J82" s="41">
        <v>0.99945841455831652</v>
      </c>
      <c r="K82" s="39">
        <v>48.220362313723832</v>
      </c>
      <c r="L82" s="39">
        <v>6.4784294747464273</v>
      </c>
      <c r="M82" s="42">
        <v>3.8896475085850368E-2</v>
      </c>
      <c r="N82" s="72">
        <v>8.6901149115964734E-5</v>
      </c>
      <c r="O82" s="42">
        <v>1.7339375784301853E-3</v>
      </c>
      <c r="P82" s="72">
        <v>1.3556052147641342E-5</v>
      </c>
      <c r="Q82" s="43">
        <v>51.227815463916521</v>
      </c>
      <c r="R82" s="44">
        <v>16.713413601334707</v>
      </c>
    </row>
    <row r="83" spans="1:18" x14ac:dyDescent="0.2">
      <c r="A83" s="45">
        <v>24</v>
      </c>
      <c r="B83" s="36">
        <v>22.5</v>
      </c>
      <c r="C83" s="37" t="s">
        <v>112</v>
      </c>
      <c r="D83" s="55">
        <v>41.406584829841819</v>
      </c>
      <c r="E83" s="55">
        <v>8.6942923169660045</v>
      </c>
      <c r="F83" s="55">
        <v>0.55921440680358969</v>
      </c>
      <c r="G83" s="55">
        <v>1016.5582962168497</v>
      </c>
      <c r="H83" s="56">
        <v>12583.715904632521</v>
      </c>
      <c r="I83" s="40">
        <v>93.2235417503788</v>
      </c>
      <c r="J83" s="41">
        <v>0.95855857054065463</v>
      </c>
      <c r="K83" s="39">
        <v>50.431420159950356</v>
      </c>
      <c r="L83" s="39">
        <v>5.2313232981471129</v>
      </c>
      <c r="M83" s="42">
        <v>4.0750244997535323E-2</v>
      </c>
      <c r="N83" s="72">
        <v>1.4863386347560732E-4</v>
      </c>
      <c r="O83" s="42">
        <v>1.659844283015272E-3</v>
      </c>
      <c r="P83" s="72">
        <v>1.3063667114132743E-5</v>
      </c>
      <c r="Q83" s="43">
        <v>50.276670192035198</v>
      </c>
      <c r="R83" s="44">
        <v>19.020073849009261</v>
      </c>
    </row>
    <row r="84" spans="1:18" x14ac:dyDescent="0.2">
      <c r="A84" s="45">
        <v>25</v>
      </c>
      <c r="B84" s="36">
        <v>25</v>
      </c>
      <c r="C84" s="37" t="s">
        <v>112</v>
      </c>
      <c r="D84" s="55">
        <v>47.831089980860135</v>
      </c>
      <c r="E84" s="55">
        <v>5.7994151473509454</v>
      </c>
      <c r="F84" s="55">
        <v>0.3038666832603647</v>
      </c>
      <c r="G84" s="55">
        <v>713.57307678968448</v>
      </c>
      <c r="H84" s="56">
        <v>8783.3081264411958</v>
      </c>
      <c r="I84" s="40">
        <v>92.710886606786175</v>
      </c>
      <c r="J84" s="41">
        <v>1.4958745627984893</v>
      </c>
      <c r="K84" s="39">
        <v>38.075694153011142</v>
      </c>
      <c r="L84" s="39">
        <v>3.6721272901245352</v>
      </c>
      <c r="M84" s="42">
        <v>3.0939149895958837E-2</v>
      </c>
      <c r="N84" s="72">
        <v>7.7957727464045829E-5</v>
      </c>
      <c r="O84" s="42">
        <v>2.0738636458408483E-3</v>
      </c>
      <c r="P84" s="72">
        <v>1.6309822783345256E-5</v>
      </c>
      <c r="Q84" s="43">
        <v>52.908166638099871</v>
      </c>
      <c r="R84" s="44">
        <v>28.653852645661942</v>
      </c>
    </row>
    <row r="85" spans="1:18" x14ac:dyDescent="0.2">
      <c r="A85" s="45">
        <v>26</v>
      </c>
      <c r="B85" s="36">
        <v>27</v>
      </c>
      <c r="C85" s="37" t="s">
        <v>112</v>
      </c>
      <c r="D85" s="55">
        <v>48.616264642924797</v>
      </c>
      <c r="E85" s="55">
        <v>7.7202500220452484</v>
      </c>
      <c r="F85" s="55">
        <v>0.48276333311969244</v>
      </c>
      <c r="G85" s="55">
        <v>860.2179475672998</v>
      </c>
      <c r="H85" s="56">
        <v>10689.023780557565</v>
      </c>
      <c r="I85" s="40">
        <v>93.569986385628511</v>
      </c>
      <c r="J85" s="41">
        <v>1.2647383229663196</v>
      </c>
      <c r="K85" s="39">
        <v>42.401565030687699</v>
      </c>
      <c r="L85" s="39">
        <v>4.4267782844724941</v>
      </c>
      <c r="M85" s="42">
        <v>3.413035651391793E-2</v>
      </c>
      <c r="N85" s="72">
        <v>8.1691577795076461E-5</v>
      </c>
      <c r="O85" s="42">
        <v>1.9289186529187017E-3</v>
      </c>
      <c r="P85" s="72">
        <v>1.5167077619171243E-5</v>
      </c>
      <c r="Q85" s="43">
        <v>47.91214227488797</v>
      </c>
      <c r="R85" s="44">
        <v>20.692584711746207</v>
      </c>
    </row>
    <row r="86" spans="1:18" x14ac:dyDescent="0.2">
      <c r="A86" s="45">
        <v>27</v>
      </c>
      <c r="B86" s="36">
        <v>30</v>
      </c>
      <c r="C86" s="37" t="s">
        <v>112</v>
      </c>
      <c r="D86" s="55">
        <v>43.598844005957439</v>
      </c>
      <c r="E86" s="55">
        <v>7.8910510475606062</v>
      </c>
      <c r="F86" s="55">
        <v>0.54648612810422459</v>
      </c>
      <c r="G86" s="55">
        <v>910.5357462362565</v>
      </c>
      <c r="H86" s="56">
        <v>11274.289041855311</v>
      </c>
      <c r="I86" s="40">
        <v>93.247719428011592</v>
      </c>
      <c r="J86" s="41">
        <v>1.1078639068581813</v>
      </c>
      <c r="K86" s="39">
        <v>46.402751764902476</v>
      </c>
      <c r="L86" s="39">
        <v>4.6857193343542392</v>
      </c>
      <c r="M86" s="42">
        <v>3.7484243217856525E-2</v>
      </c>
      <c r="N86" s="72">
        <v>1.37767701734434E-4</v>
      </c>
      <c r="O86" s="42">
        <v>1.794844056910481E-3</v>
      </c>
      <c r="P86" s="72">
        <v>1.4114441000339552E-5</v>
      </c>
      <c r="Q86" s="43">
        <v>49.617011538992095</v>
      </c>
      <c r="R86" s="44">
        <v>20.006136117374762</v>
      </c>
    </row>
    <row r="87" spans="1:18" x14ac:dyDescent="0.2">
      <c r="A87" s="45">
        <v>28</v>
      </c>
      <c r="B87" s="36">
        <v>33</v>
      </c>
      <c r="C87" s="37" t="s">
        <v>112</v>
      </c>
      <c r="D87" s="55">
        <v>41.530980442488115</v>
      </c>
      <c r="E87" s="55">
        <v>6.7551592767715984</v>
      </c>
      <c r="F87" s="55">
        <v>0.42864256249111049</v>
      </c>
      <c r="G87" s="55">
        <v>725.29318866704295</v>
      </c>
      <c r="H87" s="56">
        <v>8962.3740851327057</v>
      </c>
      <c r="I87" s="40">
        <v>93.06317678821263</v>
      </c>
      <c r="J87" s="41">
        <v>1.3125009247529082</v>
      </c>
      <c r="K87" s="39">
        <v>41.946517234392346</v>
      </c>
      <c r="L87" s="39">
        <v>3.7324403037009231</v>
      </c>
      <c r="M87" s="42">
        <v>3.3952711331998765E-2</v>
      </c>
      <c r="N87" s="72">
        <v>1.2801103810762806E-4</v>
      </c>
      <c r="O87" s="42">
        <v>1.9441646665539123E-3</v>
      </c>
      <c r="P87" s="72">
        <v>1.5356336409439287E-5</v>
      </c>
      <c r="Q87" s="43">
        <v>46.168574025967182</v>
      </c>
      <c r="R87" s="44">
        <v>23.300724345735631</v>
      </c>
    </row>
    <row r="88" spans="1:18" x14ac:dyDescent="0.2">
      <c r="A88" s="45">
        <v>29</v>
      </c>
      <c r="B88" s="36">
        <v>36</v>
      </c>
      <c r="C88" s="37" t="s">
        <v>112</v>
      </c>
      <c r="D88" s="55">
        <v>32.137884326032449</v>
      </c>
      <c r="E88" s="55">
        <v>7.1902365059134654</v>
      </c>
      <c r="F88" s="55">
        <v>0.54298911780556813</v>
      </c>
      <c r="G88" s="55">
        <v>743.71725460687151</v>
      </c>
      <c r="H88" s="56">
        <v>9231.9586635163905</v>
      </c>
      <c r="I88" s="40">
        <v>93.476897769187218</v>
      </c>
      <c r="J88" s="41">
        <v>1.0252784920181159</v>
      </c>
      <c r="K88" s="39">
        <v>49.0240597883231</v>
      </c>
      <c r="L88" s="39">
        <v>3.8272526187017579</v>
      </c>
      <c r="M88" s="42">
        <v>3.9502600558386641E-2</v>
      </c>
      <c r="N88" s="72">
        <v>1.497876702778113E-4</v>
      </c>
      <c r="O88" s="42">
        <v>1.7070062573631799E-3</v>
      </c>
      <c r="P88" s="72">
        <v>1.3604200392295967E-5</v>
      </c>
      <c r="Q88" s="43">
        <v>44.476759452619255</v>
      </c>
      <c r="R88" s="44">
        <v>19.825993806481527</v>
      </c>
    </row>
    <row r="89" spans="1:18" x14ac:dyDescent="0.2">
      <c r="A89" s="45">
        <v>30</v>
      </c>
      <c r="B89" s="36">
        <v>40</v>
      </c>
      <c r="C89" s="37" t="s">
        <v>112</v>
      </c>
      <c r="D89" s="55">
        <v>27.074845056672242</v>
      </c>
      <c r="E89" s="55">
        <v>7.2416671690381476</v>
      </c>
      <c r="F89" s="55">
        <v>0.45091338265220088</v>
      </c>
      <c r="G89" s="55">
        <v>748.26431165379495</v>
      </c>
      <c r="H89" s="56">
        <v>9354.4233207363104</v>
      </c>
      <c r="I89" s="40">
        <v>94.12432339652176</v>
      </c>
      <c r="J89" s="41">
        <v>0.88781852304550313</v>
      </c>
      <c r="K89" s="39">
        <v>53.630502736434664</v>
      </c>
      <c r="L89" s="39">
        <v>3.8506522855542142</v>
      </c>
      <c r="M89" s="42">
        <v>4.2910257592708681E-2</v>
      </c>
      <c r="N89" s="72">
        <v>1.6287268030341101E-4</v>
      </c>
      <c r="O89" s="42">
        <v>1.5526446438381184E-3</v>
      </c>
      <c r="P89" s="72">
        <v>1.2541832304246552E-5</v>
      </c>
      <c r="Q89" s="43">
        <v>44.430881246074684</v>
      </c>
      <c r="R89" s="44">
        <v>20.243391631825762</v>
      </c>
    </row>
    <row r="90" spans="1:18" ht="12.75" thickBot="1" x14ac:dyDescent="0.25">
      <c r="A90" s="57">
        <v>31</v>
      </c>
      <c r="B90" s="58">
        <v>45</v>
      </c>
      <c r="C90" s="59" t="s">
        <v>112</v>
      </c>
      <c r="D90" s="60">
        <v>62.424615852958873</v>
      </c>
      <c r="E90" s="60">
        <v>8.7245548675285232</v>
      </c>
      <c r="F90" s="60">
        <v>0.51615019059845357</v>
      </c>
      <c r="G90" s="60">
        <v>1027.1485248536865</v>
      </c>
      <c r="H90" s="61">
        <v>12733.354964827948</v>
      </c>
      <c r="I90" s="62">
        <v>93.356063655457277</v>
      </c>
      <c r="J90" s="63">
        <v>1.372428917070095</v>
      </c>
      <c r="K90" s="64">
        <v>40.581836812297475</v>
      </c>
      <c r="L90" s="64">
        <v>5.285821805519257</v>
      </c>
      <c r="M90" s="65">
        <v>3.2742134216395803E-2</v>
      </c>
      <c r="N90" s="74">
        <v>1.1867681110024501E-4</v>
      </c>
      <c r="O90" s="65">
        <v>1.989892504548626E-3</v>
      </c>
      <c r="P90" s="74">
        <v>1.5546336356739326E-5</v>
      </c>
      <c r="Q90" s="66">
        <v>50.624229246460317</v>
      </c>
      <c r="R90" s="67">
        <v>19.91301074713131</v>
      </c>
    </row>
    <row r="92" spans="1:18" ht="15" x14ac:dyDescent="0.25">
      <c r="A92" s="199" t="s">
        <v>224</v>
      </c>
      <c r="B92" s="199"/>
      <c r="C92" s="199"/>
      <c r="D92" s="199"/>
      <c r="E92" s="199"/>
      <c r="F92" s="199"/>
      <c r="G92" s="199"/>
      <c r="H92" s="199"/>
      <c r="I92" s="199"/>
      <c r="J92" s="199"/>
      <c r="K92" s="170" t="s">
        <v>225</v>
      </c>
      <c r="L92" s="131"/>
      <c r="M92" s="199"/>
      <c r="N92" s="199"/>
      <c r="O92" s="199"/>
      <c r="P92" s="199"/>
      <c r="Q92" s="200"/>
      <c r="R92" s="201"/>
    </row>
    <row r="93" spans="1:18" x14ac:dyDescent="0.2">
      <c r="A93" s="82" t="s">
        <v>193</v>
      </c>
      <c r="B93" s="76">
        <v>45</v>
      </c>
      <c r="C93" s="37" t="s">
        <v>112</v>
      </c>
      <c r="D93" s="83">
        <v>6.6218787639171852</v>
      </c>
      <c r="E93" s="83">
        <v>8.1165984632532489</v>
      </c>
      <c r="F93" s="83">
        <v>0.12677955661568532</v>
      </c>
      <c r="G93" s="83">
        <v>115.69681935242856</v>
      </c>
      <c r="H93" s="84">
        <v>1455.2984225508853</v>
      </c>
      <c r="I93" s="84">
        <v>93.936930883902832</v>
      </c>
      <c r="J93" s="85">
        <v>2.2298317463781925</v>
      </c>
      <c r="K93" s="84">
        <v>42.391235286475897</v>
      </c>
      <c r="L93" s="84">
        <v>1.933987490159256</v>
      </c>
      <c r="M93" s="152">
        <v>3.3707987218449788E-2</v>
      </c>
      <c r="N93" s="153">
        <v>1.4576246893290473E-4</v>
      </c>
      <c r="O93" s="152">
        <v>1.9292682891853346E-3</v>
      </c>
      <c r="P93" s="153">
        <v>3.186682504869154E-5</v>
      </c>
      <c r="Q93" s="80">
        <v>6.1293696548842114</v>
      </c>
      <c r="R93" s="81">
        <v>14.5794088206437</v>
      </c>
    </row>
    <row r="94" spans="1:18" x14ac:dyDescent="0.2">
      <c r="A94" s="75" t="s">
        <v>220</v>
      </c>
      <c r="B94" s="76">
        <v>45</v>
      </c>
      <c r="C94" s="37" t="s">
        <v>112</v>
      </c>
      <c r="D94" s="77">
        <v>2.7752164361356071</v>
      </c>
      <c r="E94" s="77">
        <v>0</v>
      </c>
      <c r="F94" s="77">
        <v>0.17394898410241341</v>
      </c>
      <c r="G94" s="77">
        <v>131.22965965896435</v>
      </c>
      <c r="H94" s="78">
        <v>1663.0273971249935</v>
      </c>
      <c r="I94" s="78">
        <v>94.621580954903905</v>
      </c>
      <c r="J94" s="79">
        <v>0.92274730597567534</v>
      </c>
      <c r="K94" s="78">
        <v>66.724486602960809</v>
      </c>
      <c r="L94" s="78">
        <v>2.1936343759390171</v>
      </c>
      <c r="M94" s="154">
        <v>5.2668915346061447E-2</v>
      </c>
      <c r="N94" s="155">
        <v>2.1847320198992916E-4</v>
      </c>
      <c r="O94" s="154">
        <v>1.1138308208805893E-3</v>
      </c>
      <c r="P94" s="155">
        <v>1.9153175385891514E-5</v>
      </c>
      <c r="Q94" s="80">
        <v>1.8808437698276046</v>
      </c>
      <c r="R94" s="81">
        <v>4.495198211723884</v>
      </c>
    </row>
    <row r="95" spans="1:18" x14ac:dyDescent="0.2">
      <c r="A95" s="82" t="s">
        <v>194</v>
      </c>
      <c r="B95" s="76">
        <v>45</v>
      </c>
      <c r="C95" s="37" t="s">
        <v>112</v>
      </c>
      <c r="D95" s="77">
        <v>15.334843044849194</v>
      </c>
      <c r="E95" s="77">
        <v>3.2307076339238212</v>
      </c>
      <c r="F95" s="77">
        <v>0.30081121646362535</v>
      </c>
      <c r="G95" s="77">
        <v>186.61962044348181</v>
      </c>
      <c r="H95" s="78">
        <v>2345.8029283087617</v>
      </c>
      <c r="I95" s="78">
        <v>93.87447371611124</v>
      </c>
      <c r="J95" s="79">
        <v>3.1660189382810184</v>
      </c>
      <c r="K95" s="78">
        <v>33.873002833784419</v>
      </c>
      <c r="L95" s="78">
        <v>3.1195327008649212</v>
      </c>
      <c r="M95" s="154">
        <v>2.695189771335468E-2</v>
      </c>
      <c r="N95" s="155">
        <v>1.1002385083852247E-4</v>
      </c>
      <c r="O95" s="154">
        <v>2.21468203725285E-3</v>
      </c>
      <c r="P95" s="155">
        <v>3.6495487891870231E-5</v>
      </c>
      <c r="Q95" s="80">
        <v>24.838656382296879</v>
      </c>
      <c r="R95" s="81">
        <v>157.63658166317225</v>
      </c>
    </row>
    <row r="96" spans="1:18" x14ac:dyDescent="0.2">
      <c r="A96" s="75" t="s">
        <v>195</v>
      </c>
      <c r="B96" s="76">
        <v>45</v>
      </c>
      <c r="C96" s="37" t="s">
        <v>112</v>
      </c>
      <c r="D96" s="77">
        <v>12.414943197556866</v>
      </c>
      <c r="E96" s="77">
        <v>0</v>
      </c>
      <c r="F96" s="77">
        <v>0.42631361222181152</v>
      </c>
      <c r="G96" s="77">
        <v>300.11256314978027</v>
      </c>
      <c r="H96" s="78">
        <v>3789.5797104704952</v>
      </c>
      <c r="I96" s="78">
        <v>94.290887933013124</v>
      </c>
      <c r="J96" s="79">
        <v>1.6119147141774393</v>
      </c>
      <c r="K96" s="78">
        <v>50.541363352518587</v>
      </c>
      <c r="L96" s="78">
        <v>5.0166801993344636</v>
      </c>
      <c r="M96" s="154">
        <v>4.0035372270441197E-2</v>
      </c>
      <c r="N96" s="155">
        <v>1.6104598241287012E-4</v>
      </c>
      <c r="O96" s="154">
        <v>1.6561681637516435E-3</v>
      </c>
      <c r="P96" s="155">
        <v>2.7030663875713846E-5</v>
      </c>
      <c r="Q96" s="80">
        <v>1.8808437698276046</v>
      </c>
      <c r="R96" s="81">
        <v>4.495198211723884</v>
      </c>
    </row>
    <row r="97" spans="1:18" x14ac:dyDescent="0.2">
      <c r="A97" s="86" t="s">
        <v>196</v>
      </c>
      <c r="B97" s="76">
        <v>45</v>
      </c>
      <c r="C97" s="37" t="s">
        <v>112</v>
      </c>
      <c r="D97" s="77">
        <v>8.5756857689555748</v>
      </c>
      <c r="E97" s="77">
        <v>7.3280066965526167</v>
      </c>
      <c r="F97" s="77">
        <v>0.4090541000391924</v>
      </c>
      <c r="G97" s="77">
        <v>330.79583294356092</v>
      </c>
      <c r="H97" s="78">
        <v>4143.9066161010414</v>
      </c>
      <c r="I97" s="78">
        <v>93.562330257658132</v>
      </c>
      <c r="J97" s="79">
        <v>1.0647937467444097</v>
      </c>
      <c r="K97" s="78">
        <v>61.791819587809783</v>
      </c>
      <c r="L97" s="78">
        <v>5.529581593430632</v>
      </c>
      <c r="M97" s="154">
        <v>4.9341115528472604E-2</v>
      </c>
      <c r="N97" s="155">
        <v>1.9901261841781648E-4</v>
      </c>
      <c r="O97" s="154">
        <v>1.2791391550996619E-3</v>
      </c>
      <c r="P97" s="155">
        <v>2.1255327960740056E-5</v>
      </c>
      <c r="Q97" s="80">
        <v>19.410763943849499</v>
      </c>
      <c r="R97" s="81">
        <v>55.764512351113716</v>
      </c>
    </row>
    <row r="98" spans="1:18" x14ac:dyDescent="0.2">
      <c r="A98" s="75" t="s">
        <v>197</v>
      </c>
      <c r="B98" s="76">
        <v>45</v>
      </c>
      <c r="C98" s="37" t="s">
        <v>112</v>
      </c>
      <c r="D98" s="77">
        <v>5.8292246365421088</v>
      </c>
      <c r="E98" s="77">
        <v>0.7893471216931135</v>
      </c>
      <c r="F98" s="77">
        <v>0.31510486797558734</v>
      </c>
      <c r="G98" s="77">
        <v>283.13402483001965</v>
      </c>
      <c r="H98" s="78">
        <v>3533.6398602988165</v>
      </c>
      <c r="I98" s="78">
        <v>93.22286325167218</v>
      </c>
      <c r="J98" s="79">
        <v>0.86612071258436707</v>
      </c>
      <c r="K98" s="78">
        <v>66.979500934662767</v>
      </c>
      <c r="L98" s="78">
        <v>4.7328670323399358</v>
      </c>
      <c r="M98" s="154">
        <v>5.3684739840901947E-2</v>
      </c>
      <c r="N98" s="155">
        <v>2.1641380255908919E-4</v>
      </c>
      <c r="O98" s="154">
        <v>1.1052730531938505E-3</v>
      </c>
      <c r="P98" s="155">
        <v>1.8132000400686478E-5</v>
      </c>
      <c r="Q98" s="80">
        <v>154.23839186968254</v>
      </c>
      <c r="R98" s="81">
        <v>3854.2184181419225</v>
      </c>
    </row>
    <row r="99" spans="1:18" x14ac:dyDescent="0.2">
      <c r="A99" s="82" t="s">
        <v>198</v>
      </c>
      <c r="B99" s="76">
        <v>45</v>
      </c>
      <c r="C99" s="37" t="s">
        <v>112</v>
      </c>
      <c r="D99" s="77">
        <v>31.274666180174208</v>
      </c>
      <c r="E99" s="77">
        <v>7.4422906661011812</v>
      </c>
      <c r="F99" s="77">
        <v>0.41633683869220905</v>
      </c>
      <c r="G99" s="77">
        <v>251.57095732627633</v>
      </c>
      <c r="H99" s="78">
        <v>3172.4989155826315</v>
      </c>
      <c r="I99" s="78">
        <v>94.171248102372644</v>
      </c>
      <c r="J99" s="79">
        <v>4.6994028681570548</v>
      </c>
      <c r="K99" s="78">
        <v>25.356936536378637</v>
      </c>
      <c r="L99" s="78">
        <v>4.2052589438466166</v>
      </c>
      <c r="M99" s="154">
        <v>2.0109808739878162E-2</v>
      </c>
      <c r="N99" s="155">
        <v>8.1465012757309633E-5</v>
      </c>
      <c r="O99" s="154">
        <v>2.5000006438388204E-3</v>
      </c>
      <c r="P99" s="155">
        <v>4.0499820245012916E-5</v>
      </c>
      <c r="Q99" s="80">
        <v>14.535244120876174</v>
      </c>
      <c r="R99" s="81">
        <v>40.665751338996969</v>
      </c>
    </row>
    <row r="100" spans="1:18" x14ac:dyDescent="0.2">
      <c r="A100" s="75" t="s">
        <v>199</v>
      </c>
      <c r="B100" s="76">
        <v>45</v>
      </c>
      <c r="C100" s="37" t="s">
        <v>112</v>
      </c>
      <c r="D100" s="77">
        <v>2.1106335333620803</v>
      </c>
      <c r="E100" s="77">
        <v>0</v>
      </c>
      <c r="F100" s="77">
        <v>0.19755646852159023</v>
      </c>
      <c r="G100" s="77">
        <v>139.98635782839051</v>
      </c>
      <c r="H100" s="78">
        <v>1766.7900885049617</v>
      </c>
      <c r="I100" s="78">
        <v>94.24697379883726</v>
      </c>
      <c r="J100" s="79">
        <v>0.71981801253440936</v>
      </c>
      <c r="K100" s="78">
        <v>73.684517641209325</v>
      </c>
      <c r="L100" s="78">
        <v>2.3400113015067223</v>
      </c>
      <c r="M100" s="154">
        <v>5.8402091412830454E-2</v>
      </c>
      <c r="N100" s="155">
        <v>2.4048731275099112E-4</v>
      </c>
      <c r="O100" s="154">
        <v>8.8055303721458911E-4</v>
      </c>
      <c r="P100" s="155">
        <v>1.5529218980682145E-5</v>
      </c>
      <c r="Q100" s="80">
        <v>31.641289808847368</v>
      </c>
      <c r="R100" s="81">
        <v>133.56932740540907</v>
      </c>
    </row>
    <row r="101" spans="1:18" x14ac:dyDescent="0.2">
      <c r="A101" s="86" t="s">
        <v>200</v>
      </c>
      <c r="B101" s="76">
        <v>45</v>
      </c>
      <c r="C101" s="37" t="s">
        <v>112</v>
      </c>
      <c r="D101" s="77">
        <v>2.0448207960812668</v>
      </c>
      <c r="E101" s="77">
        <v>12.01793690623871</v>
      </c>
      <c r="F101" s="77">
        <v>0.1610477950734685</v>
      </c>
      <c r="G101" s="77">
        <v>25.366557288725101</v>
      </c>
      <c r="H101" s="78">
        <v>318.85983473899512</v>
      </c>
      <c r="I101" s="78">
        <v>93.875329961031184</v>
      </c>
      <c r="J101" s="79">
        <v>3.7631976118124442</v>
      </c>
      <c r="K101" s="78">
        <v>34.303968319165428</v>
      </c>
      <c r="L101" s="78">
        <v>0.42402725277488512</v>
      </c>
      <c r="M101" s="154">
        <v>2.7294606486013281E-2</v>
      </c>
      <c r="N101" s="155">
        <v>1.8891696472770117E-4</v>
      </c>
      <c r="O101" s="154">
        <v>2.2002425606356167E-3</v>
      </c>
      <c r="P101" s="155">
        <v>4.4547142440267608E-5</v>
      </c>
      <c r="Q101" s="80">
        <v>0.90761165741263516</v>
      </c>
      <c r="R101" s="81">
        <v>1.545987528980437</v>
      </c>
    </row>
    <row r="102" spans="1:18" x14ac:dyDescent="0.2">
      <c r="A102" s="75" t="s">
        <v>201</v>
      </c>
      <c r="B102" s="76">
        <v>45</v>
      </c>
      <c r="C102" s="37" t="s">
        <v>112</v>
      </c>
      <c r="D102" s="77">
        <v>27.36694628340442</v>
      </c>
      <c r="E102" s="77">
        <v>7.1026945018832128</v>
      </c>
      <c r="F102" s="77">
        <v>0.48111731401913399</v>
      </c>
      <c r="G102" s="77">
        <v>283.11508389451967</v>
      </c>
      <c r="H102" s="78">
        <v>3522.2325809940053</v>
      </c>
      <c r="I102" s="78">
        <v>92.935583523772749</v>
      </c>
      <c r="J102" s="79">
        <v>3.6651701769622522</v>
      </c>
      <c r="K102" s="78">
        <v>30.118457278823076</v>
      </c>
      <c r="L102" s="78">
        <v>4.7325504157508718</v>
      </c>
      <c r="M102" s="154">
        <v>2.4212546815577243E-2</v>
      </c>
      <c r="N102" s="155">
        <v>9.7742910087787562E-5</v>
      </c>
      <c r="O102" s="154">
        <v>2.3404739124856769E-3</v>
      </c>
      <c r="P102" s="155">
        <v>3.793698532466997E-5</v>
      </c>
      <c r="Q102" s="80">
        <v>17.139901771414408</v>
      </c>
      <c r="R102" s="81">
        <v>47.807884006398915</v>
      </c>
    </row>
    <row r="103" spans="1:18" x14ac:dyDescent="0.2">
      <c r="A103" s="86" t="s">
        <v>202</v>
      </c>
      <c r="B103" s="76">
        <v>45</v>
      </c>
      <c r="C103" s="37" t="s">
        <v>112</v>
      </c>
      <c r="D103" s="77">
        <v>13.944959400891763</v>
      </c>
      <c r="E103" s="77">
        <v>1.446212154471781</v>
      </c>
      <c r="F103" s="77">
        <v>0.33537856562274759</v>
      </c>
      <c r="G103" s="77">
        <v>181.1761906176705</v>
      </c>
      <c r="H103" s="78">
        <v>2286.4729661755464</v>
      </c>
      <c r="I103" s="78">
        <v>94.239722665870744</v>
      </c>
      <c r="J103" s="79">
        <v>3.0009305672187874</v>
      </c>
      <c r="K103" s="78">
        <v>35.443908742409093</v>
      </c>
      <c r="L103" s="78">
        <v>3.028540353403661</v>
      </c>
      <c r="M103" s="154">
        <v>2.8089854285083343E-2</v>
      </c>
      <c r="N103" s="155">
        <v>1.1499377630640767E-4</v>
      </c>
      <c r="O103" s="154">
        <v>2.1620494185633256E-3</v>
      </c>
      <c r="P103" s="155">
        <v>3.6084520940845788E-5</v>
      </c>
      <c r="Q103" s="80">
        <v>53.868833645678258</v>
      </c>
      <c r="R103" s="81">
        <v>756.73423897864029</v>
      </c>
    </row>
    <row r="104" spans="1:18" x14ac:dyDescent="0.2">
      <c r="A104" s="93" t="s">
        <v>203</v>
      </c>
      <c r="B104" s="76">
        <v>45</v>
      </c>
      <c r="C104" s="37" t="s">
        <v>112</v>
      </c>
      <c r="D104" s="77">
        <v>0.75823683677899523</v>
      </c>
      <c r="E104" s="77">
        <v>0</v>
      </c>
      <c r="F104" s="77">
        <v>4.3608081249273248E-2</v>
      </c>
      <c r="G104" s="77">
        <v>124.95182379662651</v>
      </c>
      <c r="H104" s="78">
        <v>1574.0840825192358</v>
      </c>
      <c r="I104" s="78">
        <v>94.075022238306047</v>
      </c>
      <c r="J104" s="79">
        <v>0.47325187803333724</v>
      </c>
      <c r="K104" s="78">
        <v>87.390407067843427</v>
      </c>
      <c r="L104" s="78">
        <v>2.0886941010810669</v>
      </c>
      <c r="M104" s="154">
        <v>6.9399818204885499E-2</v>
      </c>
      <c r="N104" s="155">
        <v>2.8713764484544904E-4</v>
      </c>
      <c r="O104" s="154">
        <v>4.2113429824247508E-4</v>
      </c>
      <c r="P104" s="155">
        <v>8.6486410199277267E-6</v>
      </c>
      <c r="Q104" s="80">
        <v>1.8808437698276046</v>
      </c>
      <c r="R104" s="81">
        <v>4.495198211723884</v>
      </c>
    </row>
    <row r="105" spans="1:18" x14ac:dyDescent="0.2">
      <c r="A105" s="86" t="s">
        <v>204</v>
      </c>
      <c r="B105" s="76">
        <v>45</v>
      </c>
      <c r="C105" s="37" t="s">
        <v>112</v>
      </c>
      <c r="D105" s="77">
        <v>11.17327037132541</v>
      </c>
      <c r="E105" s="77">
        <v>6.8689981560061559</v>
      </c>
      <c r="F105" s="77">
        <v>0.39282311443534856</v>
      </c>
      <c r="G105" s="77">
        <v>392.26699796210164</v>
      </c>
      <c r="H105" s="78">
        <v>4857.4646768932207</v>
      </c>
      <c r="I105" s="78">
        <v>92.513685773963729</v>
      </c>
      <c r="J105" s="79">
        <v>1.1400765379615638</v>
      </c>
      <c r="K105" s="78">
        <v>59.268467554062973</v>
      </c>
      <c r="L105" s="78">
        <v>6.5571332998369645</v>
      </c>
      <c r="M105" s="154">
        <v>4.7876228569432841E-2</v>
      </c>
      <c r="N105" s="155">
        <v>1.9210581584968531E-4</v>
      </c>
      <c r="O105" s="154">
        <v>1.3636988299926497E-3</v>
      </c>
      <c r="P105" s="155">
        <v>2.2250708762226923E-5</v>
      </c>
      <c r="Q105" s="158">
        <v>24.55595492862621</v>
      </c>
      <c r="R105" s="159">
        <v>74.641382882086461</v>
      </c>
    </row>
    <row r="106" spans="1:18" x14ac:dyDescent="0.2">
      <c r="A106" s="75" t="s">
        <v>205</v>
      </c>
      <c r="B106" s="76">
        <v>45</v>
      </c>
      <c r="C106" s="37" t="s">
        <v>112</v>
      </c>
      <c r="D106" s="83">
        <v>6.0516624485901147</v>
      </c>
      <c r="E106" s="83">
        <v>0</v>
      </c>
      <c r="F106" s="83">
        <v>0.28252702836782639</v>
      </c>
      <c r="G106" s="83">
        <v>263.84215332709522</v>
      </c>
      <c r="H106" s="84">
        <v>3324.8212588742081</v>
      </c>
      <c r="I106" s="84">
        <v>94.104322606635591</v>
      </c>
      <c r="J106" s="85">
        <v>0.9486640639385111</v>
      </c>
      <c r="K106" s="84">
        <v>64.771170724456965</v>
      </c>
      <c r="L106" s="84">
        <v>4.4103841986955334</v>
      </c>
      <c r="M106" s="152">
        <v>5.1415126944187484E-2</v>
      </c>
      <c r="N106" s="153">
        <v>2.0746829592890336E-4</v>
      </c>
      <c r="O106" s="152">
        <v>1.1792921983618454E-3</v>
      </c>
      <c r="P106" s="153">
        <v>1.9335027964833242E-5</v>
      </c>
      <c r="Q106" s="80">
        <v>26.224702636434802</v>
      </c>
      <c r="R106" s="81">
        <v>175.19253411231088</v>
      </c>
    </row>
    <row r="107" spans="1:18" x14ac:dyDescent="0.2">
      <c r="A107" s="82" t="s">
        <v>206</v>
      </c>
      <c r="B107" s="76">
        <v>45</v>
      </c>
      <c r="C107" s="37" t="s">
        <v>112</v>
      </c>
      <c r="D107" s="77">
        <v>10.661179968123195</v>
      </c>
      <c r="E107" s="77">
        <v>0</v>
      </c>
      <c r="F107" s="77">
        <v>0.22113785438870928</v>
      </c>
      <c r="G107" s="77">
        <v>127.89375787858819</v>
      </c>
      <c r="H107" s="78">
        <v>1610.8733408790024</v>
      </c>
      <c r="I107" s="78">
        <v>94.059555306409635</v>
      </c>
      <c r="J107" s="79">
        <v>3.4929761424141974</v>
      </c>
      <c r="K107" s="78">
        <v>33.597387044561358</v>
      </c>
      <c r="L107" s="78">
        <v>2.1378714574097271</v>
      </c>
      <c r="M107" s="154">
        <v>2.6678574573771867E-2</v>
      </c>
      <c r="N107" s="155">
        <v>1.110270877644236E-4</v>
      </c>
      <c r="O107" s="154">
        <v>2.2239168630418006E-3</v>
      </c>
      <c r="P107" s="155">
        <v>4.0340392766969478E-5</v>
      </c>
      <c r="Q107" s="80">
        <v>26.224702636434802</v>
      </c>
      <c r="R107" s="81">
        <v>175.19253411231088</v>
      </c>
    </row>
    <row r="108" spans="1:18" x14ac:dyDescent="0.2">
      <c r="A108" s="75" t="s">
        <v>207</v>
      </c>
      <c r="B108" s="76">
        <v>45</v>
      </c>
      <c r="C108" s="37" t="s">
        <v>112</v>
      </c>
      <c r="D108" s="77">
        <v>2.3266534475164935</v>
      </c>
      <c r="E108" s="77">
        <v>3.3633457547967538</v>
      </c>
      <c r="F108" s="77">
        <v>0.27292770004537081</v>
      </c>
      <c r="G108" s="77">
        <v>205.1226564722331</v>
      </c>
      <c r="H108" s="78">
        <v>2552.4064552747022</v>
      </c>
      <c r="I108" s="78">
        <v>92.952518153235332</v>
      </c>
      <c r="J108" s="79">
        <v>0.58401234342281705</v>
      </c>
      <c r="K108" s="78">
        <v>78.577248744993398</v>
      </c>
      <c r="L108" s="78">
        <v>3.4288293644193968</v>
      </c>
      <c r="M108" s="154">
        <v>6.3171963249727625E-2</v>
      </c>
      <c r="N108" s="155">
        <v>2.5617381029060203E-4</v>
      </c>
      <c r="O108" s="154">
        <v>7.1654330442654055E-4</v>
      </c>
      <c r="P108" s="155">
        <v>1.2410747682351688E-5</v>
      </c>
      <c r="Q108" s="80">
        <v>26.224702636434802</v>
      </c>
      <c r="R108" s="81">
        <v>175.19277132245008</v>
      </c>
    </row>
    <row r="109" spans="1:18" x14ac:dyDescent="0.2">
      <c r="A109" s="82" t="s">
        <v>208</v>
      </c>
      <c r="B109" s="76">
        <v>45</v>
      </c>
      <c r="C109" s="37" t="s">
        <v>112</v>
      </c>
      <c r="D109" s="77">
        <v>9.3384085584153436</v>
      </c>
      <c r="E109" s="77">
        <v>0</v>
      </c>
      <c r="F109" s="77">
        <v>0.23510942621380407</v>
      </c>
      <c r="G109" s="77">
        <v>255.9993298152454</v>
      </c>
      <c r="H109" s="78">
        <v>3173.9545192397181</v>
      </c>
      <c r="I109" s="78">
        <v>92.624641011250205</v>
      </c>
      <c r="J109" s="79">
        <v>1.4374779679371943</v>
      </c>
      <c r="K109" s="78">
        <v>53.222496854676649</v>
      </c>
      <c r="L109" s="78">
        <v>4.2792835976216104</v>
      </c>
      <c r="M109" s="154">
        <v>4.2938284330780445E-2</v>
      </c>
      <c r="N109" s="155">
        <v>1.7338200747274007E-4</v>
      </c>
      <c r="O109" s="154">
        <v>1.566313639053724E-3</v>
      </c>
      <c r="P109" s="155">
        <v>2.5682005401758819E-5</v>
      </c>
      <c r="Q109" s="80">
        <v>404.54422899263443</v>
      </c>
      <c r="R109" s="81">
        <v>27448.128341341177</v>
      </c>
    </row>
    <row r="110" spans="1:18" x14ac:dyDescent="0.2">
      <c r="A110" s="75" t="s">
        <v>209</v>
      </c>
      <c r="B110" s="76">
        <v>45</v>
      </c>
      <c r="C110" s="37" t="s">
        <v>112</v>
      </c>
      <c r="D110" s="77">
        <v>3.5391592712157798</v>
      </c>
      <c r="E110" s="77">
        <v>0</v>
      </c>
      <c r="F110" s="77">
        <v>3.9336233513570192E-2</v>
      </c>
      <c r="G110" s="77">
        <v>64.623485093528473</v>
      </c>
      <c r="H110" s="78">
        <v>809.63046442005123</v>
      </c>
      <c r="I110" s="78">
        <v>93.572101288998795</v>
      </c>
      <c r="J110" s="79">
        <v>2.1558141151001289</v>
      </c>
      <c r="K110" s="78">
        <v>43.37303754487391</v>
      </c>
      <c r="L110" s="78">
        <v>1.0802458740085821</v>
      </c>
      <c r="M110" s="154">
        <v>3.4626862427414765E-2</v>
      </c>
      <c r="N110" s="155">
        <v>1.5155835268401894E-4</v>
      </c>
      <c r="O110" s="154">
        <v>1.896369114351134E-3</v>
      </c>
      <c r="P110" s="155">
        <v>3.162619088280913E-5</v>
      </c>
      <c r="Q110" s="80">
        <v>404.54422899263443</v>
      </c>
      <c r="R110" s="81">
        <v>27448.128341341177</v>
      </c>
    </row>
    <row r="111" spans="1:18" x14ac:dyDescent="0.2">
      <c r="A111" s="82" t="s">
        <v>210</v>
      </c>
      <c r="B111" s="76">
        <v>45</v>
      </c>
      <c r="C111" s="37" t="s">
        <v>112</v>
      </c>
      <c r="D111" s="77">
        <v>22.755025995841354</v>
      </c>
      <c r="E111" s="77">
        <v>3.7180857358328905</v>
      </c>
      <c r="F111" s="77">
        <v>0.47227036795176108</v>
      </c>
      <c r="G111" s="77">
        <v>234.91214731237315</v>
      </c>
      <c r="H111" s="78">
        <v>2952.2951700363315</v>
      </c>
      <c r="I111" s="78">
        <v>93.857640690564352</v>
      </c>
      <c r="J111" s="79">
        <v>3.6674388342316657</v>
      </c>
      <c r="K111" s="78">
        <v>30.287908705060989</v>
      </c>
      <c r="L111" s="78">
        <v>3.9267903537146074</v>
      </c>
      <c r="M111" s="154">
        <v>2.4103353793031877E-2</v>
      </c>
      <c r="N111" s="155">
        <v>9.7416207326229214E-5</v>
      </c>
      <c r="O111" s="154">
        <v>2.3347981295240277E-3</v>
      </c>
      <c r="P111" s="155">
        <v>3.7798222611087305E-5</v>
      </c>
      <c r="Q111" s="80">
        <v>27.167803682098967</v>
      </c>
      <c r="R111" s="81">
        <v>167.00407511683005</v>
      </c>
    </row>
    <row r="112" spans="1:18" x14ac:dyDescent="0.2">
      <c r="A112" s="93" t="s">
        <v>211</v>
      </c>
      <c r="B112" s="87">
        <v>45</v>
      </c>
      <c r="C112" s="25"/>
      <c r="D112" s="88">
        <v>5.9362632276799943</v>
      </c>
      <c r="E112" s="88">
        <v>0</v>
      </c>
      <c r="F112" s="88">
        <v>0.13362222607802091</v>
      </c>
      <c r="G112" s="88">
        <v>65.512941777560684</v>
      </c>
      <c r="H112" s="89">
        <v>857.84221301437071</v>
      </c>
      <c r="I112" s="89">
        <v>97.685898703189082</v>
      </c>
      <c r="J112" s="90">
        <v>3.4738474103784149</v>
      </c>
      <c r="K112" s="89">
        <v>32.610580419588807</v>
      </c>
      <c r="L112" s="89">
        <v>1.0951140277710194</v>
      </c>
      <c r="M112" s="156">
        <v>2.4908225701250581E-2</v>
      </c>
      <c r="N112" s="157">
        <v>1.0758372170729185E-4</v>
      </c>
      <c r="O112" s="156">
        <v>2.2569858761514626E-3</v>
      </c>
      <c r="P112" s="157">
        <v>3.7063799446822626E-5</v>
      </c>
      <c r="Q112" s="91">
        <v>24.861954029471054</v>
      </c>
      <c r="R112" s="92">
        <v>100.27374660152138</v>
      </c>
    </row>
    <row r="113" spans="1:18" x14ac:dyDescent="0.2">
      <c r="A113" s="82" t="s">
        <v>212</v>
      </c>
      <c r="B113" s="76">
        <v>45</v>
      </c>
      <c r="C113" s="37" t="s">
        <v>112</v>
      </c>
      <c r="D113" s="77">
        <v>5.9419950294015225</v>
      </c>
      <c r="E113" s="77">
        <v>6.7732118623066064</v>
      </c>
      <c r="F113" s="77">
        <v>0.23524573622810968</v>
      </c>
      <c r="G113" s="77">
        <v>157.37628905994558</v>
      </c>
      <c r="H113" s="78">
        <v>1967.0151164044332</v>
      </c>
      <c r="I113" s="78">
        <v>93.356471784906574</v>
      </c>
      <c r="J113" s="79">
        <v>1.5064037218398443</v>
      </c>
      <c r="K113" s="78">
        <v>52.565923488841456</v>
      </c>
      <c r="L113" s="78">
        <v>2.6307013104870882</v>
      </c>
      <c r="M113" s="154">
        <v>4.2067330877240933E-2</v>
      </c>
      <c r="N113" s="155">
        <v>1.7231060508253758E-4</v>
      </c>
      <c r="O113" s="154">
        <v>1.5883197682818795E-3</v>
      </c>
      <c r="P113" s="155">
        <v>2.6463528215104557E-5</v>
      </c>
      <c r="Q113" s="80">
        <v>9.9910951659987006</v>
      </c>
      <c r="R113" s="81">
        <v>36.011580368334073</v>
      </c>
    </row>
    <row r="114" spans="1:18" x14ac:dyDescent="0.2">
      <c r="A114" s="75" t="s">
        <v>213</v>
      </c>
      <c r="B114" s="76">
        <v>45</v>
      </c>
      <c r="C114" s="37" t="s">
        <v>112</v>
      </c>
      <c r="D114" s="77">
        <v>16.180503057406479</v>
      </c>
      <c r="E114" s="77">
        <v>6.552920084329676</v>
      </c>
      <c r="F114" s="77">
        <v>0.41920595410391198</v>
      </c>
      <c r="G114" s="77">
        <v>303.51945461579345</v>
      </c>
      <c r="H114" s="78">
        <v>3840.5771579794286</v>
      </c>
      <c r="I114" s="78">
        <v>94.482124964149705</v>
      </c>
      <c r="J114" s="79">
        <v>2.054907588244181</v>
      </c>
      <c r="K114" s="78">
        <v>44.280765737716621</v>
      </c>
      <c r="L114" s="78">
        <v>5.0736297811162165</v>
      </c>
      <c r="M114" s="154">
        <v>3.5002245228525235E-2</v>
      </c>
      <c r="N114" s="155">
        <v>1.4271477768790865E-4</v>
      </c>
      <c r="O114" s="154">
        <v>1.8659559620425531E-3</v>
      </c>
      <c r="P114" s="155">
        <v>3.0424793439874819E-5</v>
      </c>
      <c r="Q114" s="80">
        <v>19.916825446550813</v>
      </c>
      <c r="R114" s="81">
        <v>71.65635640620404</v>
      </c>
    </row>
    <row r="115" spans="1:18" x14ac:dyDescent="0.2">
      <c r="A115" s="82" t="s">
        <v>214</v>
      </c>
      <c r="B115" s="76">
        <v>45</v>
      </c>
      <c r="C115" s="37" t="s">
        <v>112</v>
      </c>
      <c r="D115" s="77">
        <v>25.862769520794942</v>
      </c>
      <c r="E115" s="77">
        <v>10.820820815668171</v>
      </c>
      <c r="F115" s="77">
        <v>0.44557566897084389</v>
      </c>
      <c r="G115" s="77">
        <v>314.87939942592442</v>
      </c>
      <c r="H115" s="78">
        <v>3980.9905815253733</v>
      </c>
      <c r="I115" s="78">
        <v>94.40519866807881</v>
      </c>
      <c r="J115" s="79">
        <v>3.1172372836512254</v>
      </c>
      <c r="K115" s="78">
        <v>34.012598296540219</v>
      </c>
      <c r="L115" s="78">
        <v>5.2635225653315656</v>
      </c>
      <c r="M115" s="154">
        <v>2.6906838064489434E-2</v>
      </c>
      <c r="N115" s="155">
        <v>1.0831694977270911E-4</v>
      </c>
      <c r="O115" s="154">
        <v>2.2100059662967884E-3</v>
      </c>
      <c r="P115" s="155">
        <v>3.5807313198933244E-5</v>
      </c>
      <c r="Q115" s="80">
        <v>12.512742245680263</v>
      </c>
      <c r="R115" s="81">
        <v>25.706545570559218</v>
      </c>
    </row>
    <row r="116" spans="1:18" x14ac:dyDescent="0.2">
      <c r="A116" s="93" t="s">
        <v>215</v>
      </c>
      <c r="B116" s="87">
        <v>45</v>
      </c>
      <c r="C116" s="25"/>
      <c r="D116" s="88">
        <v>61.89781222884632</v>
      </c>
      <c r="E116" s="88">
        <v>0</v>
      </c>
      <c r="F116" s="88">
        <v>0.46898676160076092</v>
      </c>
      <c r="G116" s="88">
        <v>290.95626825966298</v>
      </c>
      <c r="H116" s="89">
        <v>3491.7571197777515</v>
      </c>
      <c r="I116" s="89">
        <v>89.728755826863889</v>
      </c>
      <c r="J116" s="90">
        <v>8.0228142157653579</v>
      </c>
      <c r="K116" s="89">
        <v>15.890616207333322</v>
      </c>
      <c r="L116" s="89">
        <v>4.8636236168561293</v>
      </c>
      <c r="M116" s="156">
        <v>1.3242157874514941E-2</v>
      </c>
      <c r="N116" s="157">
        <v>5.343029561425517E-5</v>
      </c>
      <c r="O116" s="156">
        <v>2.8171264586400353E-3</v>
      </c>
      <c r="P116" s="157">
        <v>4.5498265054538895E-5</v>
      </c>
      <c r="Q116" s="91">
        <v>17.303661114413103</v>
      </c>
      <c r="R116" s="92">
        <v>34.204910404246654</v>
      </c>
    </row>
    <row r="117" spans="1:18" x14ac:dyDescent="0.2">
      <c r="A117" s="82" t="s">
        <v>216</v>
      </c>
      <c r="B117" s="76">
        <v>45</v>
      </c>
      <c r="C117" s="37" t="s">
        <v>112</v>
      </c>
      <c r="D117" s="77">
        <v>9.1061440820292212</v>
      </c>
      <c r="E117" s="77">
        <v>2.2926287975489861</v>
      </c>
      <c r="F117" s="77">
        <v>0.42539238760585529</v>
      </c>
      <c r="G117" s="77">
        <v>416.659404690511</v>
      </c>
      <c r="H117" s="78">
        <v>5222.9785303912622</v>
      </c>
      <c r="I117" s="78">
        <v>93.622632344034258</v>
      </c>
      <c r="J117" s="79">
        <v>0.91572508019787524</v>
      </c>
      <c r="K117" s="78">
        <v>65.745838735172399</v>
      </c>
      <c r="L117" s="78">
        <v>6.9648766564103175</v>
      </c>
      <c r="M117" s="154">
        <v>5.2464703698202338E-2</v>
      </c>
      <c r="N117" s="155">
        <v>2.1111591155325999E-4</v>
      </c>
      <c r="O117" s="154">
        <v>1.146622746825237E-3</v>
      </c>
      <c r="P117" s="155">
        <v>1.8954303023119673E-5</v>
      </c>
      <c r="Q117" s="80">
        <v>78.147646146842746</v>
      </c>
      <c r="R117" s="81">
        <v>785.47415637968811</v>
      </c>
    </row>
    <row r="118" spans="1:18" x14ac:dyDescent="0.2">
      <c r="A118" s="93" t="s">
        <v>217</v>
      </c>
      <c r="B118" s="87">
        <v>45</v>
      </c>
      <c r="C118" s="25"/>
      <c r="D118" s="88">
        <v>16.435870377505736</v>
      </c>
      <c r="E118" s="88">
        <v>16.746745663127857</v>
      </c>
      <c r="F118" s="88">
        <v>0.1983125805367788</v>
      </c>
      <c r="G118" s="88">
        <v>70.705355219314242</v>
      </c>
      <c r="H118" s="89">
        <v>809.70671709201383</v>
      </c>
      <c r="I118" s="89">
        <v>85.718821064972104</v>
      </c>
      <c r="J118" s="90">
        <v>8.8120174975705332</v>
      </c>
      <c r="K118" s="89">
        <v>14.162589388830693</v>
      </c>
      <c r="L118" s="89">
        <v>1.1819103865325911</v>
      </c>
      <c r="M118" s="156">
        <v>1.2367994862541559E-2</v>
      </c>
      <c r="N118" s="157">
        <v>5.427335441578501E-5</v>
      </c>
      <c r="O118" s="156">
        <v>2.8750122216324183E-3</v>
      </c>
      <c r="P118" s="157">
        <v>4.6596704794668142E-5</v>
      </c>
      <c r="Q118" s="91">
        <v>1.8154752783548618</v>
      </c>
      <c r="R118" s="92">
        <v>2.4354654908991757</v>
      </c>
    </row>
    <row r="119" spans="1:18" x14ac:dyDescent="0.2">
      <c r="A119" s="86" t="s">
        <v>218</v>
      </c>
      <c r="B119" s="87">
        <v>45</v>
      </c>
      <c r="C119" s="25"/>
      <c r="D119" s="88">
        <v>4.1546516322911682</v>
      </c>
      <c r="E119" s="88">
        <v>7.3347220002565372</v>
      </c>
      <c r="F119" s="88">
        <v>0.25830674881699017</v>
      </c>
      <c r="G119" s="88">
        <v>242.46622169314736</v>
      </c>
      <c r="H119" s="89">
        <v>2942.843596340716</v>
      </c>
      <c r="I119" s="89">
        <v>90.721672590054993</v>
      </c>
      <c r="J119" s="90">
        <v>0.7744234101471611</v>
      </c>
      <c r="K119" s="89">
        <v>70.323818815239832</v>
      </c>
      <c r="L119" s="89">
        <v>4.0530642256664997</v>
      </c>
      <c r="M119" s="156">
        <v>5.7961119095489663E-2</v>
      </c>
      <c r="N119" s="157">
        <v>2.3595503531437299E-4</v>
      </c>
      <c r="O119" s="156">
        <v>9.9316208409538096E-4</v>
      </c>
      <c r="P119" s="157">
        <v>1.7178923948047568E-5</v>
      </c>
      <c r="Q119" s="91">
        <v>14.214645807217611</v>
      </c>
      <c r="R119" s="92">
        <v>42.466655111609924</v>
      </c>
    </row>
    <row r="120" spans="1:18" ht="12.75" thickBot="1" x14ac:dyDescent="0.25">
      <c r="A120" s="160" t="s">
        <v>219</v>
      </c>
      <c r="B120" s="161">
        <v>45</v>
      </c>
      <c r="C120" s="162"/>
      <c r="D120" s="163">
        <v>13.457751669600297</v>
      </c>
      <c r="E120" s="163">
        <v>0</v>
      </c>
      <c r="F120" s="163">
        <v>0.33207433634970773</v>
      </c>
      <c r="G120" s="163">
        <v>221.80273767771052</v>
      </c>
      <c r="H120" s="164">
        <v>2868.7895204896508</v>
      </c>
      <c r="I120" s="164">
        <v>96.521578236378957</v>
      </c>
      <c r="J120" s="165">
        <v>2.3210887043253847</v>
      </c>
      <c r="K120" s="164">
        <v>41.648729999659338</v>
      </c>
      <c r="L120" s="164">
        <v>3.7076535236900874</v>
      </c>
      <c r="M120" s="166">
        <v>3.2207237538950481E-2</v>
      </c>
      <c r="N120" s="167">
        <v>1.3001109980160437E-4</v>
      </c>
      <c r="O120" s="166">
        <v>1.9541553422700664E-3</v>
      </c>
      <c r="P120" s="167">
        <v>3.1758043839243166E-5</v>
      </c>
      <c r="Q120" s="168">
        <v>18.158626180678535</v>
      </c>
      <c r="R120" s="189">
        <v>47.259442378848568</v>
      </c>
    </row>
  </sheetData>
  <mergeCells count="27">
    <mergeCell ref="E2:E3"/>
    <mergeCell ref="F2:F3"/>
    <mergeCell ref="G2:G3"/>
    <mergeCell ref="A1:R1"/>
    <mergeCell ref="M92:P92"/>
    <mergeCell ref="Q92:R92"/>
    <mergeCell ref="M2:P2"/>
    <mergeCell ref="Q4:R4"/>
    <mergeCell ref="A2:A3"/>
    <mergeCell ref="B2:B3"/>
    <mergeCell ref="C2:C3"/>
    <mergeCell ref="A92:J92"/>
    <mergeCell ref="M59:P59"/>
    <mergeCell ref="Q59:R59"/>
    <mergeCell ref="R2:R3"/>
    <mergeCell ref="I3:J3"/>
    <mergeCell ref="M33:P33"/>
    <mergeCell ref="Q33:R33"/>
    <mergeCell ref="Q2:Q3"/>
    <mergeCell ref="J4:M4"/>
    <mergeCell ref="A4:I4"/>
    <mergeCell ref="A33:J33"/>
    <mergeCell ref="A59:J59"/>
    <mergeCell ref="H2:H3"/>
    <mergeCell ref="K2:K3"/>
    <mergeCell ref="L2:L3"/>
    <mergeCell ref="D2:D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3AA-51D8-4208-A91B-C735BBC2CACC}">
  <dimension ref="A1:N91"/>
  <sheetViews>
    <sheetView tabSelected="1" zoomScale="160" zoomScaleNormal="160" workbookViewId="0">
      <pane ySplit="3" topLeftCell="A25" activePane="bottomLeft" state="frozenSplit"/>
      <selection pane="bottomLeft" activeCell="O1" sqref="O1:T1048576"/>
    </sheetView>
  </sheetViews>
  <sheetFormatPr defaultRowHeight="15" x14ac:dyDescent="0.2"/>
  <cols>
    <col min="1" max="1" width="6.75" style="2" customWidth="1"/>
    <col min="2" max="2" width="4.875" style="3" customWidth="1"/>
    <col min="3" max="3" width="4.625" style="3" customWidth="1"/>
    <col min="4" max="4" width="4.125" style="4" customWidth="1"/>
    <col min="5" max="5" width="1.625" style="4" customWidth="1"/>
    <col min="6" max="6" width="7.5" style="5" customWidth="1"/>
    <col min="7" max="7" width="6.25" style="2" customWidth="1"/>
    <col min="8" max="8" width="7.5" style="5" customWidth="1"/>
    <col min="9" max="9" width="6.25" style="4" customWidth="1"/>
    <col min="10" max="10" width="1.5" style="4" customWidth="1"/>
    <col min="11" max="11" width="7.5" style="2" customWidth="1"/>
    <col min="12" max="12" width="6.125" style="2" customWidth="1"/>
    <col min="13" max="13" width="7.5" style="2" customWidth="1"/>
    <col min="14" max="14" width="6.125" style="2" customWidth="1"/>
    <col min="15" max="16384" width="9" style="2"/>
  </cols>
  <sheetData>
    <row r="1" spans="1:14" s="8" customFormat="1" ht="17.25" thickBot="1" x14ac:dyDescent="0.25">
      <c r="A1" s="217" t="s">
        <v>239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s="7" customFormat="1" ht="16.5" customHeight="1" x14ac:dyDescent="0.2">
      <c r="A2" s="222" t="s">
        <v>80</v>
      </c>
      <c r="B2" s="220" t="s">
        <v>77</v>
      </c>
      <c r="C2" s="220"/>
      <c r="D2" s="218" t="s">
        <v>4</v>
      </c>
      <c r="E2" s="191"/>
      <c r="F2" s="221" t="s">
        <v>79</v>
      </c>
      <c r="G2" s="221"/>
      <c r="H2" s="221"/>
      <c r="I2" s="221"/>
      <c r="J2" s="192"/>
      <c r="K2" s="222" t="s">
        <v>78</v>
      </c>
      <c r="L2" s="222"/>
      <c r="M2" s="222"/>
      <c r="N2" s="222"/>
    </row>
    <row r="3" spans="1:14" ht="15.75" thickBot="1" x14ac:dyDescent="0.25">
      <c r="A3" s="223"/>
      <c r="B3" s="193" t="s">
        <v>75</v>
      </c>
      <c r="C3" s="193" t="s">
        <v>76</v>
      </c>
      <c r="D3" s="219"/>
      <c r="E3" s="194"/>
      <c r="F3" s="195" t="s">
        <v>242</v>
      </c>
      <c r="G3" s="196" t="s">
        <v>237</v>
      </c>
      <c r="H3" s="195" t="s">
        <v>243</v>
      </c>
      <c r="I3" s="196" t="s">
        <v>237</v>
      </c>
      <c r="J3" s="196"/>
      <c r="K3" s="197" t="s">
        <v>244</v>
      </c>
      <c r="L3" s="196" t="s">
        <v>237</v>
      </c>
      <c r="M3" s="197" t="s">
        <v>245</v>
      </c>
      <c r="N3" s="196" t="s">
        <v>237</v>
      </c>
    </row>
    <row r="4" spans="1:14" s="6" customFormat="1" ht="12.75" x14ac:dyDescent="0.2">
      <c r="A4" s="94" t="s">
        <v>5</v>
      </c>
      <c r="B4" s="95">
        <v>96.781729342472659</v>
      </c>
      <c r="C4" s="95">
        <v>179.91489528514595</v>
      </c>
      <c r="D4" s="96">
        <v>0.53793060985353058</v>
      </c>
      <c r="E4" s="96"/>
      <c r="F4" s="97">
        <v>9.0970267541923111E-2</v>
      </c>
      <c r="G4" s="96">
        <v>5.6285105892732137</v>
      </c>
      <c r="H4" s="97">
        <v>1.4510453922329634E-2</v>
      </c>
      <c r="I4" s="96">
        <v>1.5531534362449704</v>
      </c>
      <c r="J4" s="96"/>
      <c r="K4" s="98">
        <v>88.406817279160393</v>
      </c>
      <c r="L4" s="98">
        <v>4.7767344137848582</v>
      </c>
      <c r="M4" s="98">
        <v>92.86823360270526</v>
      </c>
      <c r="N4" s="98">
        <v>1.432205318506921</v>
      </c>
    </row>
    <row r="5" spans="1:14" s="6" customFormat="1" ht="12.75" x14ac:dyDescent="0.2">
      <c r="A5" s="94" t="s">
        <v>6</v>
      </c>
      <c r="B5" s="95">
        <v>176.32670034877415</v>
      </c>
      <c r="C5" s="95">
        <v>295.88742887563706</v>
      </c>
      <c r="D5" s="96">
        <v>0.59592494692596465</v>
      </c>
      <c r="E5" s="96"/>
      <c r="F5" s="97">
        <v>9.6656013195499643E-2</v>
      </c>
      <c r="G5" s="96">
        <v>4.1336302673878524</v>
      </c>
      <c r="H5" s="97">
        <v>1.4681221671714055E-2</v>
      </c>
      <c r="I5" s="96">
        <v>1.5709876642316403</v>
      </c>
      <c r="J5" s="96"/>
      <c r="K5" s="98">
        <v>93.684887699230487</v>
      </c>
      <c r="L5" s="98">
        <v>3.7060589233480767</v>
      </c>
      <c r="M5" s="98">
        <v>93.953236717313487</v>
      </c>
      <c r="N5" s="98">
        <v>1.4654564484812145</v>
      </c>
    </row>
    <row r="6" spans="1:14" s="6" customFormat="1" ht="12.75" x14ac:dyDescent="0.2">
      <c r="A6" s="94" t="s">
        <v>7</v>
      </c>
      <c r="B6" s="95">
        <v>168.70033662604459</v>
      </c>
      <c r="C6" s="95">
        <v>304.03412091719542</v>
      </c>
      <c r="D6" s="96">
        <v>0.55487303897706475</v>
      </c>
      <c r="E6" s="96"/>
      <c r="F6" s="97">
        <v>8.8296651184178301E-2</v>
      </c>
      <c r="G6" s="96">
        <v>5.8447108132430436</v>
      </c>
      <c r="H6" s="97">
        <v>1.4386553755975339E-2</v>
      </c>
      <c r="I6" s="96">
        <v>1.5460347158912997</v>
      </c>
      <c r="J6" s="96"/>
      <c r="K6" s="98">
        <v>85.91538671665046</v>
      </c>
      <c r="L6" s="98">
        <v>4.8263812715201855</v>
      </c>
      <c r="M6" s="98">
        <v>92.080897638856982</v>
      </c>
      <c r="N6" s="98">
        <v>1.4136384647840949</v>
      </c>
    </row>
    <row r="7" spans="1:14" s="6" customFormat="1" ht="12.75" x14ac:dyDescent="0.2">
      <c r="A7" s="94" t="s">
        <v>8</v>
      </c>
      <c r="B7" s="95">
        <v>192.78963854538065</v>
      </c>
      <c r="C7" s="95">
        <v>278.90073584874938</v>
      </c>
      <c r="D7" s="96">
        <v>0.69124822478034753</v>
      </c>
      <c r="E7" s="96"/>
      <c r="F7" s="97">
        <v>8.8767375802178958E-2</v>
      </c>
      <c r="G7" s="96">
        <v>6.1154333626943904</v>
      </c>
      <c r="H7" s="97">
        <v>1.4495896338236331E-2</v>
      </c>
      <c r="I7" s="96">
        <v>1.5757632301953792</v>
      </c>
      <c r="J7" s="96"/>
      <c r="K7" s="98">
        <v>86.354478816278601</v>
      </c>
      <c r="L7" s="98">
        <v>5.0752841999455036</v>
      </c>
      <c r="M7" s="98">
        <v>92.775730968057616</v>
      </c>
      <c r="N7" s="98">
        <v>1.451619670329793</v>
      </c>
    </row>
    <row r="8" spans="1:14" s="6" customFormat="1" ht="12.75" x14ac:dyDescent="0.2">
      <c r="A8" s="94" t="s">
        <v>9</v>
      </c>
      <c r="B8" s="95">
        <v>182.65241942913369</v>
      </c>
      <c r="C8" s="95">
        <v>299.63424815760646</v>
      </c>
      <c r="D8" s="96">
        <v>0.60958458704980623</v>
      </c>
      <c r="E8" s="96"/>
      <c r="F8" s="97">
        <v>8.9002987601521061E-2</v>
      </c>
      <c r="G8" s="96">
        <v>6.5332909559584413</v>
      </c>
      <c r="H8" s="97">
        <v>1.4990447288361635E-2</v>
      </c>
      <c r="I8" s="96">
        <v>1.5760861895494356</v>
      </c>
      <c r="J8" s="96"/>
      <c r="K8" s="98">
        <v>86.574186305326052</v>
      </c>
      <c r="L8" s="98">
        <v>5.4362508469307649</v>
      </c>
      <c r="M8" s="98">
        <v>95.917491770520456</v>
      </c>
      <c r="N8" s="98">
        <v>1.5007258272009827</v>
      </c>
    </row>
    <row r="9" spans="1:14" s="6" customFormat="1" ht="12.75" x14ac:dyDescent="0.2">
      <c r="A9" s="94" t="s">
        <v>10</v>
      </c>
      <c r="B9" s="95">
        <v>331.19898324882581</v>
      </c>
      <c r="C9" s="95">
        <v>483.4331826899234</v>
      </c>
      <c r="D9" s="96">
        <v>0.68509774485476016</v>
      </c>
      <c r="E9" s="96"/>
      <c r="F9" s="97">
        <v>9.2516276360372879E-2</v>
      </c>
      <c r="G9" s="96">
        <v>3.8463941016711218</v>
      </c>
      <c r="H9" s="97">
        <v>1.4968062937072424E-2</v>
      </c>
      <c r="I9" s="96">
        <v>1.5216018263855511</v>
      </c>
      <c r="J9" s="96"/>
      <c r="K9" s="98">
        <v>89.84469324972757</v>
      </c>
      <c r="L9" s="98">
        <v>3.3127004964792621</v>
      </c>
      <c r="M9" s="98">
        <v>95.775322559783319</v>
      </c>
      <c r="N9" s="98">
        <v>1.4467089941974931</v>
      </c>
    </row>
    <row r="10" spans="1:14" s="6" customFormat="1" ht="12.75" x14ac:dyDescent="0.2">
      <c r="A10" s="94" t="s">
        <v>11</v>
      </c>
      <c r="B10" s="95">
        <v>307.96213428236882</v>
      </c>
      <c r="C10" s="95">
        <v>440.82206731987731</v>
      </c>
      <c r="D10" s="96">
        <v>0.69860870658024421</v>
      </c>
      <c r="E10" s="96"/>
      <c r="F10" s="97">
        <v>8.554741283785075E-2</v>
      </c>
      <c r="G10" s="96">
        <v>5.4789853354567084</v>
      </c>
      <c r="H10" s="97">
        <v>1.4689544082694598E-2</v>
      </c>
      <c r="I10" s="96">
        <v>1.5159560451780731</v>
      </c>
      <c r="J10" s="96"/>
      <c r="K10" s="98">
        <v>83.347096230021478</v>
      </c>
      <c r="L10" s="98">
        <v>4.3936697729385212</v>
      </c>
      <c r="M10" s="98">
        <v>94.006109961651347</v>
      </c>
      <c r="N10" s="98">
        <v>1.4149060596736347</v>
      </c>
    </row>
    <row r="11" spans="1:14" s="6" customFormat="1" ht="12.75" x14ac:dyDescent="0.2">
      <c r="A11" s="94" t="s">
        <v>12</v>
      </c>
      <c r="B11" s="95">
        <v>252.27010493648703</v>
      </c>
      <c r="C11" s="95">
        <v>372.21950774757954</v>
      </c>
      <c r="D11" s="96">
        <v>0.67774552296588353</v>
      </c>
      <c r="E11" s="96"/>
      <c r="F11" s="97">
        <v>9.3340639475922596E-2</v>
      </c>
      <c r="G11" s="96">
        <v>4.8289720583590547</v>
      </c>
      <c r="H11" s="97">
        <v>1.4605033933894271E-2</v>
      </c>
      <c r="I11" s="96">
        <v>1.5722023284553113</v>
      </c>
      <c r="J11" s="96"/>
      <c r="K11" s="98">
        <v>90.610566231512863</v>
      </c>
      <c r="L11" s="98">
        <v>4.1946587403481894</v>
      </c>
      <c r="M11" s="98">
        <v>93.469187005294842</v>
      </c>
      <c r="N11" s="98">
        <v>1.4590875328660964</v>
      </c>
    </row>
    <row r="12" spans="1:14" s="6" customFormat="1" ht="12.75" x14ac:dyDescent="0.2">
      <c r="A12" s="94" t="s">
        <v>13</v>
      </c>
      <c r="B12" s="95">
        <v>242.59232946663323</v>
      </c>
      <c r="C12" s="95">
        <v>311.92318557269823</v>
      </c>
      <c r="D12" s="96">
        <v>0.77773099496027542</v>
      </c>
      <c r="E12" s="96"/>
      <c r="F12" s="97">
        <v>8.9587218926783285E-2</v>
      </c>
      <c r="G12" s="96">
        <v>5.8581703013901825</v>
      </c>
      <c r="H12" s="97">
        <v>1.4521047379133258E-2</v>
      </c>
      <c r="I12" s="96">
        <v>1.5568989052999809</v>
      </c>
      <c r="J12" s="96"/>
      <c r="K12" s="98">
        <v>87.118775736872934</v>
      </c>
      <c r="L12" s="98">
        <v>4.9025720843945404</v>
      </c>
      <c r="M12" s="98">
        <v>92.935546318288218</v>
      </c>
      <c r="N12" s="98">
        <v>1.4366927290985627</v>
      </c>
    </row>
    <row r="13" spans="1:14" s="6" customFormat="1" ht="12.75" x14ac:dyDescent="0.2">
      <c r="A13" s="94" t="s">
        <v>14</v>
      </c>
      <c r="B13" s="95">
        <v>224.93664352529464</v>
      </c>
      <c r="C13" s="95">
        <v>388.04888712509359</v>
      </c>
      <c r="D13" s="96">
        <v>0.57966058140706078</v>
      </c>
      <c r="E13" s="96"/>
      <c r="F13" s="97">
        <v>9.7098312905557302E-2</v>
      </c>
      <c r="G13" s="96">
        <v>5.0708371060481996</v>
      </c>
      <c r="H13" s="97">
        <v>1.4510625388826455E-2</v>
      </c>
      <c r="I13" s="96">
        <v>1.523896558527384</v>
      </c>
      <c r="J13" s="96"/>
      <c r="K13" s="98">
        <v>94.094326104246875</v>
      </c>
      <c r="L13" s="98">
        <v>4.5672215114410522</v>
      </c>
      <c r="M13" s="98">
        <v>92.869323137032211</v>
      </c>
      <c r="N13" s="98">
        <v>1.4052401791138369</v>
      </c>
    </row>
    <row r="14" spans="1:14" s="6" customFormat="1" ht="12.75" x14ac:dyDescent="0.2">
      <c r="A14" s="94" t="s">
        <v>15</v>
      </c>
      <c r="B14" s="95">
        <v>167.54227967827342</v>
      </c>
      <c r="C14" s="95">
        <v>279.42544161515337</v>
      </c>
      <c r="D14" s="96">
        <v>0.59959565138319004</v>
      </c>
      <c r="E14" s="96"/>
      <c r="F14" s="97">
        <v>8.5866095796360467E-2</v>
      </c>
      <c r="G14" s="96">
        <v>16.219803824006902</v>
      </c>
      <c r="H14" s="97">
        <v>1.4850296750345965E-2</v>
      </c>
      <c r="I14" s="96">
        <v>1.639500677741383</v>
      </c>
      <c r="J14" s="96"/>
      <c r="K14" s="98">
        <v>83.645137369094229</v>
      </c>
      <c r="L14" s="98">
        <v>13.10753663758403</v>
      </c>
      <c r="M14" s="98">
        <v>95.027305266988151</v>
      </c>
      <c r="N14" s="98">
        <v>1.5467319467971641</v>
      </c>
    </row>
    <row r="15" spans="1:14" s="6" customFormat="1" ht="12.75" x14ac:dyDescent="0.2">
      <c r="A15" s="94" t="s">
        <v>16</v>
      </c>
      <c r="B15" s="95">
        <v>173.04820489208802</v>
      </c>
      <c r="C15" s="95">
        <v>292.90895456135735</v>
      </c>
      <c r="D15" s="96">
        <v>0.59079178767762319</v>
      </c>
      <c r="E15" s="96"/>
      <c r="F15" s="97">
        <v>9.5402231236275434E-2</v>
      </c>
      <c r="G15" s="96">
        <v>6.6686620747155212</v>
      </c>
      <c r="H15" s="97">
        <v>1.48571140438153E-2</v>
      </c>
      <c r="I15" s="96">
        <v>1.507435405507102</v>
      </c>
      <c r="J15" s="96"/>
      <c r="K15" s="98">
        <v>92.523359171477921</v>
      </c>
      <c r="L15" s="98">
        <v>5.9144964768122064</v>
      </c>
      <c r="M15" s="98">
        <v>95.070609141302199</v>
      </c>
      <c r="N15" s="98">
        <v>1.4227690150285937</v>
      </c>
    </row>
    <row r="16" spans="1:14" s="6" customFormat="1" ht="12.75" x14ac:dyDescent="0.2">
      <c r="A16" s="94" t="s">
        <v>17</v>
      </c>
      <c r="B16" s="95">
        <v>177.85912829790968</v>
      </c>
      <c r="C16" s="95">
        <v>361.2283282430804</v>
      </c>
      <c r="D16" s="96">
        <v>0.49237314571359814</v>
      </c>
      <c r="E16" s="96"/>
      <c r="F16" s="97">
        <v>9.1971896218622812E-2</v>
      </c>
      <c r="G16" s="96">
        <v>5.1072661814389901</v>
      </c>
      <c r="H16" s="97">
        <v>1.4493789686022187E-2</v>
      </c>
      <c r="I16" s="96">
        <v>1.5380644952460001</v>
      </c>
      <c r="J16" s="96"/>
      <c r="K16" s="98">
        <v>89.338621036709128</v>
      </c>
      <c r="L16" s="98">
        <v>4.3772146790008879</v>
      </c>
      <c r="M16" s="98">
        <v>92.762344647956837</v>
      </c>
      <c r="N16" s="98">
        <v>1.4166841497152833</v>
      </c>
    </row>
    <row r="17" spans="1:14" s="6" customFormat="1" ht="12.75" x14ac:dyDescent="0.2">
      <c r="A17" s="94" t="s">
        <v>18</v>
      </c>
      <c r="B17" s="95">
        <v>180.57605877633512</v>
      </c>
      <c r="C17" s="95">
        <v>250.36118860763935</v>
      </c>
      <c r="D17" s="96">
        <v>0.72126218836310929</v>
      </c>
      <c r="E17" s="96"/>
      <c r="F17" s="97">
        <v>8.4951371663083877E-2</v>
      </c>
      <c r="G17" s="96">
        <v>10.018249810817068</v>
      </c>
      <c r="H17" s="97">
        <v>1.4685872360794926E-2</v>
      </c>
      <c r="I17" s="96">
        <v>1.6102381130400829</v>
      </c>
      <c r="J17" s="96"/>
      <c r="K17" s="98">
        <v>82.78942706435646</v>
      </c>
      <c r="L17" s="98">
        <v>7.9963324744480726</v>
      </c>
      <c r="M17" s="98">
        <v>93.982783139088298</v>
      </c>
      <c r="N17" s="98">
        <v>1.5025435035775914</v>
      </c>
    </row>
    <row r="18" spans="1:14" s="6" customFormat="1" ht="12.75" x14ac:dyDescent="0.2">
      <c r="A18" s="94" t="s">
        <v>19</v>
      </c>
      <c r="B18" s="95">
        <v>247.4085246491272</v>
      </c>
      <c r="C18" s="95">
        <v>343.89987235442823</v>
      </c>
      <c r="D18" s="96">
        <v>0.71942022820568063</v>
      </c>
      <c r="E18" s="96"/>
      <c r="F18" s="97">
        <v>9.1904529380570796E-2</v>
      </c>
      <c r="G18" s="96">
        <v>5.4664285438907836</v>
      </c>
      <c r="H18" s="97">
        <v>1.4598959230953378E-2</v>
      </c>
      <c r="I18" s="96">
        <v>1.6098121783307946</v>
      </c>
      <c r="J18" s="96"/>
      <c r="K18" s="98">
        <v>89.27597724887427</v>
      </c>
      <c r="L18" s="98">
        <v>4.6825978115390967</v>
      </c>
      <c r="M18" s="98">
        <v>93.430590539565102</v>
      </c>
      <c r="N18" s="98">
        <v>1.493382992012751</v>
      </c>
    </row>
    <row r="19" spans="1:14" s="6" customFormat="1" ht="12.75" x14ac:dyDescent="0.2">
      <c r="A19" s="94" t="s">
        <v>20</v>
      </c>
      <c r="B19" s="95">
        <v>140.87781293325378</v>
      </c>
      <c r="C19" s="95">
        <v>271.73419227172411</v>
      </c>
      <c r="D19" s="96">
        <v>0.51843977291006937</v>
      </c>
      <c r="E19" s="96"/>
      <c r="F19" s="97">
        <v>9.5380710397337684E-2</v>
      </c>
      <c r="G19" s="96">
        <v>7.7176453114549988</v>
      </c>
      <c r="H19" s="97">
        <v>1.46095851540212E-2</v>
      </c>
      <c r="I19" s="96">
        <v>1.5028288531461862</v>
      </c>
      <c r="J19" s="96"/>
      <c r="K19" s="98">
        <v>92.503410234744166</v>
      </c>
      <c r="L19" s="98">
        <v>6.8465779822535628</v>
      </c>
      <c r="M19" s="98">
        <v>93.4981036607291</v>
      </c>
      <c r="N19" s="98">
        <v>1.3951266902392789</v>
      </c>
    </row>
    <row r="20" spans="1:14" s="6" customFormat="1" ht="12.75" x14ac:dyDescent="0.2">
      <c r="A20" s="94" t="s">
        <v>21</v>
      </c>
      <c r="B20" s="95">
        <v>250.66236508561167</v>
      </c>
      <c r="C20" s="95">
        <v>382.09290028636576</v>
      </c>
      <c r="D20" s="96">
        <v>0.65602466022726058</v>
      </c>
      <c r="E20" s="96"/>
      <c r="F20" s="97">
        <v>9.1819553779047686E-2</v>
      </c>
      <c r="G20" s="96">
        <v>5.8524347395650427</v>
      </c>
      <c r="H20" s="97">
        <v>1.5014588952259747E-2</v>
      </c>
      <c r="I20" s="96">
        <v>2.1509068498053594</v>
      </c>
      <c r="J20" s="96"/>
      <c r="K20" s="98">
        <v>89.196953725311175</v>
      </c>
      <c r="L20" s="98">
        <v>5.0098156624577426</v>
      </c>
      <c r="M20" s="98">
        <v>96.070818645834208</v>
      </c>
      <c r="N20" s="98">
        <v>2.0513986733555893</v>
      </c>
    </row>
    <row r="21" spans="1:14" s="6" customFormat="1" ht="12.75" x14ac:dyDescent="0.2">
      <c r="A21" s="94" t="s">
        <v>22</v>
      </c>
      <c r="B21" s="95">
        <v>251.01504800577123</v>
      </c>
      <c r="C21" s="95">
        <v>376.81233256387009</v>
      </c>
      <c r="D21" s="96">
        <v>0.66615401438121435</v>
      </c>
      <c r="E21" s="96"/>
      <c r="F21" s="97">
        <v>8.3408667486314148E-2</v>
      </c>
      <c r="G21" s="96">
        <v>6.8814696419946397</v>
      </c>
      <c r="H21" s="97">
        <v>1.465345514344546E-2</v>
      </c>
      <c r="I21" s="96">
        <v>1.5592865010546371</v>
      </c>
      <c r="J21" s="96"/>
      <c r="K21" s="98">
        <v>81.344615397200812</v>
      </c>
      <c r="L21" s="98">
        <v>5.3936523279419086</v>
      </c>
      <c r="M21" s="98">
        <v>93.776829598591192</v>
      </c>
      <c r="N21" s="98">
        <v>1.4518285388763625</v>
      </c>
    </row>
    <row r="22" spans="1:14" s="6" customFormat="1" ht="12.75" x14ac:dyDescent="0.2">
      <c r="A22" s="94" t="s">
        <v>23</v>
      </c>
      <c r="B22" s="95">
        <v>182.88452701061499</v>
      </c>
      <c r="C22" s="95">
        <v>320.03091405486487</v>
      </c>
      <c r="D22" s="96">
        <v>0.57145894030494182</v>
      </c>
      <c r="E22" s="96"/>
      <c r="F22" s="97">
        <v>9.6738473190364965E-2</v>
      </c>
      <c r="G22" s="96">
        <v>6.5287212493665416</v>
      </c>
      <c r="H22" s="97">
        <v>1.4441089486152239E-2</v>
      </c>
      <c r="I22" s="96">
        <v>1.5010698565227669</v>
      </c>
      <c r="J22" s="96"/>
      <c r="K22" s="98">
        <v>93.761233729930325</v>
      </c>
      <c r="L22" s="98">
        <v>5.864185278610198</v>
      </c>
      <c r="M22" s="98">
        <v>92.427462223285588</v>
      </c>
      <c r="N22" s="98">
        <v>1.3776491923132017</v>
      </c>
    </row>
    <row r="23" spans="1:14" s="6" customFormat="1" ht="12.75" x14ac:dyDescent="0.2">
      <c r="A23" s="94" t="s">
        <v>24</v>
      </c>
      <c r="B23" s="95">
        <v>271.27217278018952</v>
      </c>
      <c r="C23" s="95">
        <v>434.88212311739852</v>
      </c>
      <c r="D23" s="96">
        <v>0.62378322391274355</v>
      </c>
      <c r="E23" s="96"/>
      <c r="F23" s="97">
        <v>8.5268996617649362E-2</v>
      </c>
      <c r="G23" s="96">
        <v>7.798722430462008</v>
      </c>
      <c r="H23" s="97">
        <v>1.4717370994985678E-2</v>
      </c>
      <c r="I23" s="96">
        <v>1.5048334912192201</v>
      </c>
      <c r="J23" s="96"/>
      <c r="K23" s="98">
        <v>83.086642041391798</v>
      </c>
      <c r="L23" s="98">
        <v>6.2408118676132158</v>
      </c>
      <c r="M23" s="98">
        <v>94.18289442090996</v>
      </c>
      <c r="N23" s="98">
        <v>1.4071461120238742</v>
      </c>
    </row>
    <row r="24" spans="1:14" s="6" customFormat="1" ht="12.75" x14ac:dyDescent="0.2">
      <c r="A24" s="94" t="s">
        <v>25</v>
      </c>
      <c r="B24" s="95">
        <v>275.34796988770034</v>
      </c>
      <c r="C24" s="95">
        <v>394.80853001487884</v>
      </c>
      <c r="D24" s="96">
        <v>0.69742153209638991</v>
      </c>
      <c r="E24" s="96"/>
      <c r="F24" s="97">
        <v>9.4824221810145493E-2</v>
      </c>
      <c r="G24" s="96">
        <v>5.4070194527512241</v>
      </c>
      <c r="H24" s="97">
        <v>1.4679536792638444E-2</v>
      </c>
      <c r="I24" s="96">
        <v>1.500186476274004</v>
      </c>
      <c r="J24" s="96"/>
      <c r="K24" s="98">
        <v>91.987431949227627</v>
      </c>
      <c r="L24" s="98">
        <v>4.7663029571894526</v>
      </c>
      <c r="M24" s="98">
        <v>93.942532431914515</v>
      </c>
      <c r="N24" s="98">
        <v>1.3992458712844686</v>
      </c>
    </row>
    <row r="25" spans="1:14" s="6" customFormat="1" ht="12.75" x14ac:dyDescent="0.2">
      <c r="A25" s="94" t="s">
        <v>26</v>
      </c>
      <c r="B25" s="95">
        <v>269.10226208543418</v>
      </c>
      <c r="C25" s="95">
        <v>367.88745807079772</v>
      </c>
      <c r="D25" s="96">
        <v>0.73147984847487535</v>
      </c>
      <c r="E25" s="96"/>
      <c r="F25" s="97">
        <v>9.108913448532846E-2</v>
      </c>
      <c r="G25" s="96">
        <v>6.1022112592340365</v>
      </c>
      <c r="H25" s="97">
        <v>1.4730243445968225E-2</v>
      </c>
      <c r="I25" s="96">
        <v>1.5010810897126414</v>
      </c>
      <c r="J25" s="96"/>
      <c r="K25" s="98">
        <v>88.517442571884757</v>
      </c>
      <c r="L25" s="98">
        <v>5.1859949065526099</v>
      </c>
      <c r="M25" s="98">
        <v>94.264671501513163</v>
      </c>
      <c r="N25" s="98">
        <v>1.404846910437213</v>
      </c>
    </row>
    <row r="26" spans="1:14" s="6" customFormat="1" ht="12.75" x14ac:dyDescent="0.2">
      <c r="A26" s="94" t="s">
        <v>27</v>
      </c>
      <c r="B26" s="95">
        <v>208.12960401564706</v>
      </c>
      <c r="C26" s="95">
        <v>289.14678693985627</v>
      </c>
      <c r="D26" s="96">
        <v>0.71980604114040836</v>
      </c>
      <c r="E26" s="96"/>
      <c r="F26" s="97">
        <v>8.932447075435436E-2</v>
      </c>
      <c r="G26" s="96">
        <v>8.6870084313285059</v>
      </c>
      <c r="H26" s="97">
        <v>1.4490808277787575E-2</v>
      </c>
      <c r="I26" s="96">
        <v>1.5349333989570979</v>
      </c>
      <c r="J26" s="96"/>
      <c r="K26" s="98">
        <v>86.873891977595221</v>
      </c>
      <c r="L26" s="98">
        <v>7.2587989744976049</v>
      </c>
      <c r="M26" s="98">
        <v>92.743399809887222</v>
      </c>
      <c r="N26" s="98">
        <v>1.4135131362395108</v>
      </c>
    </row>
    <row r="27" spans="1:14" s="6" customFormat="1" ht="12.75" x14ac:dyDescent="0.2">
      <c r="A27" s="94" t="s">
        <v>28</v>
      </c>
      <c r="B27" s="95">
        <v>323.57340878791132</v>
      </c>
      <c r="C27" s="95">
        <v>432.81689546017014</v>
      </c>
      <c r="D27" s="96">
        <v>0.74759883955982964</v>
      </c>
      <c r="E27" s="96"/>
      <c r="F27" s="97">
        <v>0.10235294516623331</v>
      </c>
      <c r="G27" s="96">
        <v>4.0680433225995323</v>
      </c>
      <c r="H27" s="97">
        <v>1.4696471037943136E-2</v>
      </c>
      <c r="I27" s="96">
        <v>1.525286358475195</v>
      </c>
      <c r="J27" s="96"/>
      <c r="K27" s="98">
        <v>98.945967785322821</v>
      </c>
      <c r="L27" s="98">
        <v>3.8425245466937596</v>
      </c>
      <c r="M27" s="98">
        <v>94.050117382832241</v>
      </c>
      <c r="N27" s="98">
        <v>1.4242770639792957</v>
      </c>
    </row>
    <row r="28" spans="1:14" s="6" customFormat="1" ht="13.5" thickBot="1" x14ac:dyDescent="0.25">
      <c r="A28" s="94" t="s">
        <v>29</v>
      </c>
      <c r="B28" s="95">
        <v>264.86073342006324</v>
      </c>
      <c r="C28" s="95">
        <v>366.07981423752636</v>
      </c>
      <c r="D28" s="96">
        <v>0.72350543001590262</v>
      </c>
      <c r="E28" s="96"/>
      <c r="F28" s="97">
        <v>9.6341036190862567E-2</v>
      </c>
      <c r="G28" s="96">
        <v>6.5095747344847057</v>
      </c>
      <c r="H28" s="97">
        <v>1.4859699690570839E-2</v>
      </c>
      <c r="I28" s="96">
        <v>1.5000787011076171</v>
      </c>
      <c r="J28" s="96"/>
      <c r="K28" s="98">
        <v>93.393211689029897</v>
      </c>
      <c r="L28" s="98">
        <v>5.8249645634693703</v>
      </c>
      <c r="M28" s="98">
        <v>95.087033255051452</v>
      </c>
      <c r="N28" s="98">
        <v>1.416067564448606</v>
      </c>
    </row>
    <row r="29" spans="1:14" s="6" customFormat="1" ht="13.5" thickBot="1" x14ac:dyDescent="0.25">
      <c r="A29" s="99"/>
      <c r="B29" s="100"/>
      <c r="C29" s="100"/>
      <c r="D29" s="101"/>
      <c r="E29" s="101"/>
      <c r="F29" s="102"/>
      <c r="G29" s="101"/>
      <c r="H29" s="102"/>
      <c r="I29" s="101"/>
      <c r="J29" s="101"/>
      <c r="K29" s="103"/>
      <c r="L29" s="103"/>
      <c r="M29" s="103"/>
      <c r="N29" s="103"/>
    </row>
    <row r="30" spans="1:14" x14ac:dyDescent="0.2">
      <c r="A30" s="104" t="s">
        <v>30</v>
      </c>
      <c r="B30" s="105">
        <v>744.08399340156939</v>
      </c>
      <c r="C30" s="105">
        <v>649.56696305985633</v>
      </c>
      <c r="D30" s="106">
        <v>1.1455077547301362</v>
      </c>
      <c r="E30" s="106"/>
      <c r="F30" s="107">
        <v>9.6527008024427666E-2</v>
      </c>
      <c r="G30" s="106">
        <v>6.7568322269512686</v>
      </c>
      <c r="H30" s="107">
        <v>1.465676083888331E-2</v>
      </c>
      <c r="I30" s="106">
        <v>1.4390378031012983</v>
      </c>
      <c r="J30" s="106"/>
      <c r="K30" s="108">
        <v>93.565436049848955</v>
      </c>
      <c r="L30" s="108">
        <v>6.0575550187203921</v>
      </c>
      <c r="M30" s="108">
        <v>93.797831692587806</v>
      </c>
      <c r="N30" s="108">
        <v>1.3401530479420636</v>
      </c>
    </row>
    <row r="31" spans="1:14" x14ac:dyDescent="0.2">
      <c r="A31" s="94" t="s">
        <v>31</v>
      </c>
      <c r="B31" s="109">
        <v>493.83332670108194</v>
      </c>
      <c r="C31" s="109">
        <v>745.74242807240182</v>
      </c>
      <c r="D31" s="110">
        <v>0.66220360825861069</v>
      </c>
      <c r="E31" s="110"/>
      <c r="F31" s="111">
        <v>9.735527652680849E-2</v>
      </c>
      <c r="G31" s="110">
        <v>2.7350139291735593</v>
      </c>
      <c r="H31" s="111">
        <v>1.4676307916974675E-2</v>
      </c>
      <c r="I31" s="110">
        <v>1.3170498405711122</v>
      </c>
      <c r="J31" s="110"/>
      <c r="K31" s="112">
        <v>94.33212243657384</v>
      </c>
      <c r="L31" s="112">
        <v>2.4667726387037763</v>
      </c>
      <c r="M31" s="112">
        <v>93.922018858678726</v>
      </c>
      <c r="N31" s="112">
        <v>1.2281490596227351</v>
      </c>
    </row>
    <row r="32" spans="1:14" x14ac:dyDescent="0.2">
      <c r="A32" s="94" t="s">
        <v>32</v>
      </c>
      <c r="B32" s="109">
        <v>483.05361456789359</v>
      </c>
      <c r="C32" s="109">
        <v>793.34942149321114</v>
      </c>
      <c r="D32" s="110">
        <v>0.60887876322983769</v>
      </c>
      <c r="E32" s="110"/>
      <c r="F32" s="111">
        <v>9.1734631151604851E-2</v>
      </c>
      <c r="G32" s="110">
        <v>3.9519602792222819</v>
      </c>
      <c r="H32" s="111">
        <v>1.4510073738508227E-2</v>
      </c>
      <c r="I32" s="110">
        <v>1.280757296427151</v>
      </c>
      <c r="J32" s="110"/>
      <c r="K32" s="112">
        <v>89.117973320444804</v>
      </c>
      <c r="L32" s="112">
        <v>3.3773867324671523</v>
      </c>
      <c r="M32" s="112">
        <v>92.865817833772297</v>
      </c>
      <c r="N32" s="112">
        <v>1.1809678645924859</v>
      </c>
    </row>
    <row r="33" spans="1:14" x14ac:dyDescent="0.2">
      <c r="A33" s="94" t="s">
        <v>33</v>
      </c>
      <c r="B33" s="109">
        <v>292.48972513951549</v>
      </c>
      <c r="C33" s="109">
        <v>531.70881003177669</v>
      </c>
      <c r="D33" s="110">
        <v>0.55009381003492364</v>
      </c>
      <c r="E33" s="110"/>
      <c r="F33" s="111">
        <v>9.8511649290709033E-2</v>
      </c>
      <c r="G33" s="110">
        <v>7.2126952552061416</v>
      </c>
      <c r="H33" s="111">
        <v>1.4540514249640146E-2</v>
      </c>
      <c r="I33" s="110">
        <v>1.5645382728982826</v>
      </c>
      <c r="J33" s="110"/>
      <c r="K33" s="112">
        <v>95.401551009359849</v>
      </c>
      <c r="L33" s="112">
        <v>6.5889886522133843</v>
      </c>
      <c r="M33" s="112">
        <v>93.059240456005938</v>
      </c>
      <c r="N33" s="112">
        <v>1.4456510121976933</v>
      </c>
    </row>
    <row r="34" spans="1:14" x14ac:dyDescent="0.2">
      <c r="A34" s="94" t="s">
        <v>34</v>
      </c>
      <c r="B34" s="109">
        <v>199.98579254709617</v>
      </c>
      <c r="C34" s="109">
        <v>443.25947803467716</v>
      </c>
      <c r="D34" s="110">
        <v>0.451170933634161</v>
      </c>
      <c r="E34" s="110"/>
      <c r="F34" s="111">
        <v>9.9360022160746936E-2</v>
      </c>
      <c r="G34" s="110">
        <v>3.9186792022690402</v>
      </c>
      <c r="H34" s="111">
        <v>1.4563833694289888E-2</v>
      </c>
      <c r="I34" s="110">
        <v>1.5942669817414254</v>
      </c>
      <c r="J34" s="110"/>
      <c r="K34" s="112">
        <v>96.18542159566465</v>
      </c>
      <c r="L34" s="112">
        <v>3.6025628782199446</v>
      </c>
      <c r="M34" s="112">
        <v>93.207411050453587</v>
      </c>
      <c r="N34" s="112">
        <v>1.475452698235999</v>
      </c>
    </row>
    <row r="35" spans="1:14" x14ac:dyDescent="0.2">
      <c r="A35" s="94" t="s">
        <v>35</v>
      </c>
      <c r="B35" s="109">
        <v>240.99715222004653</v>
      </c>
      <c r="C35" s="109">
        <v>502.90839725188135</v>
      </c>
      <c r="D35" s="110">
        <v>0.47920685663028062</v>
      </c>
      <c r="E35" s="110"/>
      <c r="F35" s="111">
        <v>0.10662235145813562</v>
      </c>
      <c r="G35" s="110">
        <v>6.2715374634419447</v>
      </c>
      <c r="H35" s="111">
        <v>1.4473655597941058E-2</v>
      </c>
      <c r="I35" s="110">
        <v>1.5059100024239305</v>
      </c>
      <c r="J35" s="110"/>
      <c r="K35" s="112">
        <v>102.87094440308697</v>
      </c>
      <c r="L35" s="112">
        <v>6.1541516887799741</v>
      </c>
      <c r="M35" s="112">
        <v>92.634405019101223</v>
      </c>
      <c r="N35" s="112">
        <v>1.3851644681554531</v>
      </c>
    </row>
    <row r="36" spans="1:14" x14ac:dyDescent="0.2">
      <c r="A36" s="94" t="s">
        <v>36</v>
      </c>
      <c r="B36" s="109">
        <v>420.83195873737805</v>
      </c>
      <c r="C36" s="109">
        <v>695.31316895335567</v>
      </c>
      <c r="D36" s="110">
        <v>0.60524088644955476</v>
      </c>
      <c r="E36" s="110"/>
      <c r="F36" s="111">
        <v>9.7830657009216601E-2</v>
      </c>
      <c r="G36" s="110">
        <v>5.9764941749566605</v>
      </c>
      <c r="H36" s="111">
        <v>1.446835566421846E-2</v>
      </c>
      <c r="I36" s="110">
        <v>1.3914258396912988</v>
      </c>
      <c r="J36" s="110"/>
      <c r="K36" s="112">
        <v>94.77189684097192</v>
      </c>
      <c r="L36" s="112">
        <v>5.4221944466057295</v>
      </c>
      <c r="M36" s="112">
        <v>92.600726808759305</v>
      </c>
      <c r="N36" s="112">
        <v>1.2793873038969701</v>
      </c>
    </row>
    <row r="37" spans="1:14" x14ac:dyDescent="0.2">
      <c r="A37" s="94" t="s">
        <v>37</v>
      </c>
      <c r="B37" s="109">
        <v>1697.6270573765073</v>
      </c>
      <c r="C37" s="109">
        <v>953.31489261344541</v>
      </c>
      <c r="D37" s="110">
        <v>1.7807621285791337</v>
      </c>
      <c r="E37" s="110"/>
      <c r="F37" s="111">
        <v>9.5168408627056292E-2</v>
      </c>
      <c r="G37" s="110">
        <v>3.8023512965158193</v>
      </c>
      <c r="H37" s="111">
        <v>1.4752256185869355E-2</v>
      </c>
      <c r="I37" s="110">
        <v>1.362230486228591</v>
      </c>
      <c r="J37" s="110"/>
      <c r="K37" s="112">
        <v>92.306594177507336</v>
      </c>
      <c r="L37" s="112">
        <v>3.3605668036063991</v>
      </c>
      <c r="M37" s="112">
        <v>94.404513297357056</v>
      </c>
      <c r="N37" s="112">
        <v>1.2767628220021616</v>
      </c>
    </row>
    <row r="38" spans="1:14" x14ac:dyDescent="0.2">
      <c r="A38" s="94" t="s">
        <v>38</v>
      </c>
      <c r="B38" s="109">
        <v>415.77946514891067</v>
      </c>
      <c r="C38" s="109">
        <v>672.57300426365748</v>
      </c>
      <c r="D38" s="110">
        <v>0.61819231892025162</v>
      </c>
      <c r="E38" s="110"/>
      <c r="F38" s="111">
        <v>9.6597600718903748E-2</v>
      </c>
      <c r="G38" s="110">
        <v>4.6938593436798888</v>
      </c>
      <c r="H38" s="111">
        <v>1.4695598927910671E-2</v>
      </c>
      <c r="I38" s="110">
        <v>1.7511943627951903</v>
      </c>
      <c r="J38" s="110"/>
      <c r="K38" s="112">
        <v>93.630802719297506</v>
      </c>
      <c r="L38" s="112">
        <v>4.2070573308945756</v>
      </c>
      <c r="M38" s="112">
        <v>94.044576824588702</v>
      </c>
      <c r="N38" s="112">
        <v>1.6351558371530406</v>
      </c>
    </row>
    <row r="39" spans="1:14" x14ac:dyDescent="0.2">
      <c r="A39" s="94" t="s">
        <v>39</v>
      </c>
      <c r="B39" s="109">
        <v>514.878946478682</v>
      </c>
      <c r="C39" s="109">
        <v>596.55557356425459</v>
      </c>
      <c r="D39" s="110">
        <v>0.86308630628060801</v>
      </c>
      <c r="E39" s="110"/>
      <c r="F39" s="111">
        <v>8.9094274370476609E-2</v>
      </c>
      <c r="G39" s="110">
        <v>6.4163135725928981</v>
      </c>
      <c r="H39" s="111">
        <v>1.4306838840555688E-2</v>
      </c>
      <c r="I39" s="110">
        <v>1.5770925261638722</v>
      </c>
      <c r="J39" s="110"/>
      <c r="K39" s="112">
        <v>86.659298242112925</v>
      </c>
      <c r="L39" s="112">
        <v>5.3437003907476353</v>
      </c>
      <c r="M39" s="112">
        <v>91.574290417256009</v>
      </c>
      <c r="N39" s="112">
        <v>1.4341613665431463</v>
      </c>
    </row>
    <row r="40" spans="1:14" x14ac:dyDescent="0.2">
      <c r="A40" s="94" t="s">
        <v>40</v>
      </c>
      <c r="B40" s="109">
        <v>304.69154039348149</v>
      </c>
      <c r="C40" s="109">
        <v>457.14537083054017</v>
      </c>
      <c r="D40" s="110">
        <v>0.66650907968272521</v>
      </c>
      <c r="E40" s="110"/>
      <c r="F40" s="111">
        <v>8.3631107048556461E-2</v>
      </c>
      <c r="G40" s="110">
        <v>6.6230861706161273</v>
      </c>
      <c r="H40" s="111">
        <v>1.4798305349504237E-2</v>
      </c>
      <c r="I40" s="110">
        <v>1.5391451113574923</v>
      </c>
      <c r="J40" s="110"/>
      <c r="K40" s="112">
        <v>81.553066912786349</v>
      </c>
      <c r="L40" s="112">
        <v>5.2034215800895591</v>
      </c>
      <c r="M40" s="112">
        <v>94.697043069423387</v>
      </c>
      <c r="N40" s="112">
        <v>1.4470341019836157</v>
      </c>
    </row>
    <row r="41" spans="1:14" x14ac:dyDescent="0.2">
      <c r="A41" s="94" t="s">
        <v>41</v>
      </c>
      <c r="B41" s="109">
        <v>293.11357194070126</v>
      </c>
      <c r="C41" s="109">
        <v>499.85551237460902</v>
      </c>
      <c r="D41" s="110">
        <v>0.58639659798536303</v>
      </c>
      <c r="E41" s="110"/>
      <c r="F41" s="111">
        <v>9.2724120178098987E-2</v>
      </c>
      <c r="G41" s="110">
        <v>6.4819930379143278</v>
      </c>
      <c r="H41" s="111">
        <v>1.4501647199374848E-2</v>
      </c>
      <c r="I41" s="110">
        <v>1.4779791795859232</v>
      </c>
      <c r="J41" s="110"/>
      <c r="K41" s="112">
        <v>90.037844622193575</v>
      </c>
      <c r="L41" s="112">
        <v>5.6003838686314031</v>
      </c>
      <c r="M41" s="112">
        <v>92.812273577901195</v>
      </c>
      <c r="N41" s="112">
        <v>1.3620623256964253</v>
      </c>
    </row>
    <row r="42" spans="1:14" x14ac:dyDescent="0.2">
      <c r="A42" s="94" t="s">
        <v>42</v>
      </c>
      <c r="B42" s="109">
        <v>345.25821290144557</v>
      </c>
      <c r="C42" s="109">
        <v>558.41040148336629</v>
      </c>
      <c r="D42" s="110">
        <v>0.61828757484512942</v>
      </c>
      <c r="E42" s="110"/>
      <c r="F42" s="111">
        <v>0.10452583000559072</v>
      </c>
      <c r="G42" s="110">
        <v>3.2586712925443329</v>
      </c>
      <c r="H42" s="111">
        <v>1.4697368423997473E-2</v>
      </c>
      <c r="I42" s="110">
        <v>1.3962513736102666</v>
      </c>
      <c r="J42" s="110"/>
      <c r="K42" s="112">
        <v>100.94545337586722</v>
      </c>
      <c r="L42" s="112">
        <v>3.1360914441603827</v>
      </c>
      <c r="M42" s="112">
        <v>94.055818515924429</v>
      </c>
      <c r="N42" s="112">
        <v>1.3038534643440984</v>
      </c>
    </row>
    <row r="43" spans="1:14" x14ac:dyDescent="0.2">
      <c r="A43" s="94" t="s">
        <v>43</v>
      </c>
      <c r="B43" s="109">
        <v>208.6242924832884</v>
      </c>
      <c r="C43" s="109">
        <v>400.48808145371595</v>
      </c>
      <c r="D43" s="110">
        <v>0.52092509651226393</v>
      </c>
      <c r="E43" s="110"/>
      <c r="F43" s="111">
        <v>0.10593290040819296</v>
      </c>
      <c r="G43" s="110">
        <v>3.7068449923610065</v>
      </c>
      <c r="H43" s="111">
        <v>1.4674465786120673E-2</v>
      </c>
      <c r="I43" s="110">
        <v>1.4360148155610606</v>
      </c>
      <c r="J43" s="110"/>
      <c r="K43" s="112">
        <v>102.23814037775934</v>
      </c>
      <c r="L43" s="112">
        <v>3.6116742781052702</v>
      </c>
      <c r="M43" s="112">
        <v>93.910315471943491</v>
      </c>
      <c r="N43" s="112">
        <v>1.3389297631141439</v>
      </c>
    </row>
    <row r="44" spans="1:14" x14ac:dyDescent="0.2">
      <c r="A44" s="94" t="s">
        <v>44</v>
      </c>
      <c r="B44" s="109">
        <v>572.01197590996219</v>
      </c>
      <c r="C44" s="109">
        <v>843.15386491618972</v>
      </c>
      <c r="D44" s="110">
        <v>0.67841944360513695</v>
      </c>
      <c r="E44" s="110"/>
      <c r="F44" s="111">
        <v>9.8003082961779925E-2</v>
      </c>
      <c r="G44" s="110">
        <v>3.1299754141305201</v>
      </c>
      <c r="H44" s="111">
        <v>1.4640676579844709E-2</v>
      </c>
      <c r="I44" s="110">
        <v>1.4495992768843153</v>
      </c>
      <c r="J44" s="110"/>
      <c r="K44" s="112">
        <v>94.931361000163307</v>
      </c>
      <c r="L44" s="112">
        <v>2.8406279972424118</v>
      </c>
      <c r="M44" s="112">
        <v>93.69564283287275</v>
      </c>
      <c r="N44" s="112">
        <v>1.3485295623866522</v>
      </c>
    </row>
    <row r="45" spans="1:14" x14ac:dyDescent="0.2">
      <c r="A45" s="94" t="s">
        <v>45</v>
      </c>
      <c r="B45" s="109">
        <v>331.29069767012624</v>
      </c>
      <c r="C45" s="109">
        <v>490.37786463207902</v>
      </c>
      <c r="D45" s="110">
        <v>0.67558248763672724</v>
      </c>
      <c r="E45" s="110"/>
      <c r="F45" s="111">
        <v>9.6898966631594127E-2</v>
      </c>
      <c r="G45" s="110">
        <v>3.4172793911459021</v>
      </c>
      <c r="H45" s="111">
        <v>1.4677145437185143E-2</v>
      </c>
      <c r="I45" s="110">
        <v>1.6060551100574061</v>
      </c>
      <c r="J45" s="110"/>
      <c r="K45" s="112">
        <v>93.909810990434195</v>
      </c>
      <c r="L45" s="112">
        <v>3.0698649091277783</v>
      </c>
      <c r="M45" s="112">
        <v>93.927339767319822</v>
      </c>
      <c r="N45" s="112">
        <v>1.4977620399153346</v>
      </c>
    </row>
    <row r="46" spans="1:14" x14ac:dyDescent="0.2">
      <c r="A46" s="94" t="s">
        <v>46</v>
      </c>
      <c r="B46" s="109">
        <v>343.26585186916844</v>
      </c>
      <c r="C46" s="109">
        <v>467.3940515041167</v>
      </c>
      <c r="D46" s="110">
        <v>0.73442494778123002</v>
      </c>
      <c r="E46" s="110"/>
      <c r="F46" s="111">
        <v>8.708792737877509E-2</v>
      </c>
      <c r="G46" s="110">
        <v>7.5398826933515544</v>
      </c>
      <c r="H46" s="111">
        <v>1.4953044883315144E-2</v>
      </c>
      <c r="I46" s="110">
        <v>1.583801640541332</v>
      </c>
      <c r="J46" s="110"/>
      <c r="K46" s="112">
        <v>84.787018145434814</v>
      </c>
      <c r="L46" s="112">
        <v>6.151807363898226</v>
      </c>
      <c r="M46" s="112">
        <v>95.679936986069436</v>
      </c>
      <c r="N46" s="112">
        <v>1.5043654601990808</v>
      </c>
    </row>
    <row r="47" spans="1:14" x14ac:dyDescent="0.2">
      <c r="A47" s="94" t="s">
        <v>47</v>
      </c>
      <c r="B47" s="109">
        <v>409.90754518829016</v>
      </c>
      <c r="C47" s="109">
        <v>644.01290098484992</v>
      </c>
      <c r="D47" s="110">
        <v>0.63648964882759862</v>
      </c>
      <c r="E47" s="110"/>
      <c r="F47" s="111">
        <v>8.8883517218601729E-2</v>
      </c>
      <c r="G47" s="110">
        <v>5.2514868681846432</v>
      </c>
      <c r="H47" s="111">
        <v>1.4481648578223988E-2</v>
      </c>
      <c r="I47" s="110">
        <v>1.3224141387462705</v>
      </c>
      <c r="J47" s="110"/>
      <c r="K47" s="112">
        <v>86.462786375131785</v>
      </c>
      <c r="L47" s="112">
        <v>4.361988461079144</v>
      </c>
      <c r="M47" s="112">
        <v>92.685195750023425</v>
      </c>
      <c r="N47" s="112">
        <v>1.2170277849988671</v>
      </c>
    </row>
    <row r="48" spans="1:14" x14ac:dyDescent="0.2">
      <c r="A48" s="94" t="s">
        <v>48</v>
      </c>
      <c r="B48" s="109">
        <v>291.85857336867326</v>
      </c>
      <c r="C48" s="109">
        <v>478.71460980970488</v>
      </c>
      <c r="D48" s="110">
        <v>0.60967133107696614</v>
      </c>
      <c r="E48" s="110"/>
      <c r="F48" s="111">
        <v>8.7120092090904572E-2</v>
      </c>
      <c r="G48" s="110">
        <v>6.9905464595712319</v>
      </c>
      <c r="H48" s="111">
        <v>1.4363623971108007E-2</v>
      </c>
      <c r="I48" s="110">
        <v>1.5321330228212964</v>
      </c>
      <c r="J48" s="110"/>
      <c r="K48" s="112">
        <v>84.81706081229936</v>
      </c>
      <c r="L48" s="112">
        <v>5.7042844409650462</v>
      </c>
      <c r="M48" s="112">
        <v>91.935177488598612</v>
      </c>
      <c r="N48" s="112">
        <v>1.3987244108606411</v>
      </c>
    </row>
    <row r="49" spans="1:14" ht="15.75" thickBot="1" x14ac:dyDescent="0.25">
      <c r="A49" s="113" t="s">
        <v>49</v>
      </c>
      <c r="B49" s="114">
        <v>576.86312823182595</v>
      </c>
      <c r="C49" s="114">
        <v>801.82326796212089</v>
      </c>
      <c r="D49" s="115">
        <v>0.719439247127308</v>
      </c>
      <c r="E49" s="115"/>
      <c r="F49" s="116">
        <v>8.9503722452044646E-2</v>
      </c>
      <c r="G49" s="115">
        <v>4.9091444430219484</v>
      </c>
      <c r="H49" s="116">
        <v>1.4505857222578184E-2</v>
      </c>
      <c r="I49" s="115">
        <v>1.3424822258202238</v>
      </c>
      <c r="J49" s="115"/>
      <c r="K49" s="117">
        <v>87.040962641615891</v>
      </c>
      <c r="L49" s="117">
        <v>4.10322479737113</v>
      </c>
      <c r="M49" s="117">
        <v>92.839025133256442</v>
      </c>
      <c r="N49" s="117">
        <v>1.2375343867770812</v>
      </c>
    </row>
    <row r="50" spans="1:14" ht="15.75" thickBot="1" x14ac:dyDescent="0.25">
      <c r="A50" s="94"/>
      <c r="B50" s="109"/>
      <c r="C50" s="109"/>
      <c r="D50" s="110"/>
      <c r="E50" s="110"/>
      <c r="F50" s="111"/>
      <c r="G50" s="110"/>
      <c r="H50" s="111"/>
      <c r="I50" s="110"/>
      <c r="J50" s="110"/>
      <c r="K50" s="112"/>
      <c r="L50" s="112"/>
      <c r="M50" s="112"/>
      <c r="N50" s="112"/>
    </row>
    <row r="51" spans="1:14" s="6" customFormat="1" ht="12.75" x14ac:dyDescent="0.2">
      <c r="A51" s="104" t="s">
        <v>50</v>
      </c>
      <c r="B51" s="118">
        <v>305.79205167358646</v>
      </c>
      <c r="C51" s="118">
        <v>478.82611100012679</v>
      </c>
      <c r="D51" s="119">
        <v>0.63862860576854696</v>
      </c>
      <c r="E51" s="119"/>
      <c r="F51" s="120">
        <v>8.6393188767578843E-2</v>
      </c>
      <c r="G51" s="119">
        <v>13.853905083371274</v>
      </c>
      <c r="H51" s="120">
        <v>1.4361721660674858E-2</v>
      </c>
      <c r="I51" s="119">
        <v>1.3843291152575832</v>
      </c>
      <c r="J51" s="119"/>
      <c r="K51" s="121">
        <v>84.137897404485003</v>
      </c>
      <c r="L51" s="121">
        <v>11.248586750086915</v>
      </c>
      <c r="M51" s="121">
        <v>91.923088044375291</v>
      </c>
      <c r="N51" s="121">
        <v>1.2636121003015699</v>
      </c>
    </row>
    <row r="52" spans="1:14" s="6" customFormat="1" ht="12.75" x14ac:dyDescent="0.2">
      <c r="A52" s="94" t="s">
        <v>51</v>
      </c>
      <c r="B52" s="95">
        <v>351.48580333210441</v>
      </c>
      <c r="C52" s="95">
        <v>541.36694401893635</v>
      </c>
      <c r="D52" s="96">
        <v>0.64925612325493198</v>
      </c>
      <c r="E52" s="96"/>
      <c r="F52" s="97">
        <v>9.8033768528637086E-2</v>
      </c>
      <c r="G52" s="96">
        <v>3.2265099154692565</v>
      </c>
      <c r="H52" s="97">
        <v>1.4532389183151398E-2</v>
      </c>
      <c r="I52" s="96">
        <v>1.3109676961487009</v>
      </c>
      <c r="J52" s="96"/>
      <c r="K52" s="98">
        <v>94.95973721301884</v>
      </c>
      <c r="L52" s="98">
        <v>2.9292011572354948</v>
      </c>
      <c r="M52" s="98">
        <v>93.00761338656433</v>
      </c>
      <c r="N52" s="98">
        <v>1.210659681948334</v>
      </c>
    </row>
    <row r="53" spans="1:14" s="6" customFormat="1" ht="12.75" x14ac:dyDescent="0.2">
      <c r="A53" s="94" t="s">
        <v>52</v>
      </c>
      <c r="B53" s="95">
        <v>403.68883942971212</v>
      </c>
      <c r="C53" s="95">
        <v>641.56318687273188</v>
      </c>
      <c r="D53" s="96">
        <v>0.62922693771984251</v>
      </c>
      <c r="E53" s="96"/>
      <c r="F53" s="97">
        <v>9.9600926141276844E-2</v>
      </c>
      <c r="G53" s="96">
        <v>3.1602143737575661</v>
      </c>
      <c r="H53" s="97">
        <v>1.4732365502704615E-2</v>
      </c>
      <c r="I53" s="96">
        <v>1.3381195012957261</v>
      </c>
      <c r="J53" s="96"/>
      <c r="K53" s="98">
        <v>96.407899234896732</v>
      </c>
      <c r="L53" s="98">
        <v>2.9106974155004988</v>
      </c>
      <c r="M53" s="98">
        <v>94.278152564509853</v>
      </c>
      <c r="N53" s="98">
        <v>1.2524957686797233</v>
      </c>
    </row>
    <row r="54" spans="1:14" s="6" customFormat="1" ht="12.75" x14ac:dyDescent="0.2">
      <c r="A54" s="94" t="s">
        <v>53</v>
      </c>
      <c r="B54" s="95">
        <v>253.55917234585098</v>
      </c>
      <c r="C54" s="95">
        <v>461.37517843964059</v>
      </c>
      <c r="D54" s="96">
        <v>0.54957263458208094</v>
      </c>
      <c r="E54" s="96"/>
      <c r="F54" s="97">
        <v>9.5776755182347781E-2</v>
      </c>
      <c r="G54" s="96">
        <v>6.1757971330503478</v>
      </c>
      <c r="H54" s="97">
        <v>1.4459874792983097E-2</v>
      </c>
      <c r="I54" s="96">
        <v>1.3500570014383353</v>
      </c>
      <c r="J54" s="96"/>
      <c r="K54" s="98">
        <v>92.870464792644597</v>
      </c>
      <c r="L54" s="98">
        <v>5.495861367591365</v>
      </c>
      <c r="M54" s="98">
        <v>92.546835096093062</v>
      </c>
      <c r="N54" s="98">
        <v>1.2406285161531834</v>
      </c>
    </row>
    <row r="55" spans="1:14" s="6" customFormat="1" ht="12.75" x14ac:dyDescent="0.2">
      <c r="A55" s="94" t="s">
        <v>54</v>
      </c>
      <c r="B55" s="95">
        <v>223.8867648277392</v>
      </c>
      <c r="C55" s="95">
        <v>385.45226091765932</v>
      </c>
      <c r="D55" s="96">
        <v>0.58084174754799556</v>
      </c>
      <c r="E55" s="96"/>
      <c r="F55" s="97">
        <v>8.7299675770072929E-2</v>
      </c>
      <c r="G55" s="96">
        <v>7.6077343588906547</v>
      </c>
      <c r="H55" s="97">
        <v>1.4563282532543506E-2</v>
      </c>
      <c r="I55" s="96">
        <v>1.6818380380081404</v>
      </c>
      <c r="J55" s="96"/>
      <c r="K55" s="98">
        <v>84.984780244930505</v>
      </c>
      <c r="L55" s="98">
        <v>6.221260783346394</v>
      </c>
      <c r="M55" s="98">
        <v>93.203909035354954</v>
      </c>
      <c r="N55" s="98">
        <v>1.5564491553622661</v>
      </c>
    </row>
    <row r="56" spans="1:14" s="6" customFormat="1" ht="12.75" x14ac:dyDescent="0.2">
      <c r="A56" s="94" t="s">
        <v>55</v>
      </c>
      <c r="B56" s="95">
        <v>225.22871560989967</v>
      </c>
      <c r="C56" s="95">
        <v>513.17448666429084</v>
      </c>
      <c r="D56" s="96">
        <v>0.438893049952501</v>
      </c>
      <c r="E56" s="96"/>
      <c r="F56" s="97">
        <v>8.5264570160452718E-2</v>
      </c>
      <c r="G56" s="96">
        <v>6.3990372728370142</v>
      </c>
      <c r="H56" s="97">
        <v>1.4274937289601242E-2</v>
      </c>
      <c r="I56" s="96">
        <v>1.8796943111621132</v>
      </c>
      <c r="J56" s="96"/>
      <c r="K56" s="98">
        <v>83.082500617649359</v>
      </c>
      <c r="L56" s="98">
        <v>5.1176610997639846</v>
      </c>
      <c r="M56" s="98">
        <v>91.371537328432183</v>
      </c>
      <c r="N56" s="98">
        <v>1.7056165433811665</v>
      </c>
    </row>
    <row r="57" spans="1:14" s="6" customFormat="1" ht="12.75" x14ac:dyDescent="0.2">
      <c r="A57" s="94" t="s">
        <v>56</v>
      </c>
      <c r="B57" s="95">
        <v>466.59329604660877</v>
      </c>
      <c r="C57" s="95">
        <v>700.52824688751366</v>
      </c>
      <c r="D57" s="96">
        <v>0.66605921762571174</v>
      </c>
      <c r="E57" s="96"/>
      <c r="F57" s="97">
        <v>9.8189384772306335E-2</v>
      </c>
      <c r="G57" s="96">
        <v>3.0646436141703366</v>
      </c>
      <c r="H57" s="97">
        <v>1.4423643477719615E-2</v>
      </c>
      <c r="I57" s="96">
        <v>1.2392888760135881</v>
      </c>
      <c r="J57" s="96"/>
      <c r="K57" s="98">
        <v>95.103629783006795</v>
      </c>
      <c r="L57" s="98">
        <v>2.7860754463858024</v>
      </c>
      <c r="M57" s="98">
        <v>92.316598059345594</v>
      </c>
      <c r="N57" s="98">
        <v>1.1360164996182531</v>
      </c>
    </row>
    <row r="58" spans="1:14" s="6" customFormat="1" ht="12.75" x14ac:dyDescent="0.2">
      <c r="A58" s="94" t="s">
        <v>57</v>
      </c>
      <c r="B58" s="95">
        <v>519.55653448956184</v>
      </c>
      <c r="C58" s="95">
        <v>647.58406347283153</v>
      </c>
      <c r="D58" s="96">
        <v>0.80229975349194049</v>
      </c>
      <c r="E58" s="96"/>
      <c r="F58" s="97">
        <v>9.4320150009867723E-2</v>
      </c>
      <c r="G58" s="96">
        <v>4.6160598443649041</v>
      </c>
      <c r="H58" s="97">
        <v>1.4690575599083893E-2</v>
      </c>
      <c r="I58" s="96">
        <v>1.7625499053639626</v>
      </c>
      <c r="J58" s="96"/>
      <c r="K58" s="98">
        <v>91.519828277893168</v>
      </c>
      <c r="L58" s="98">
        <v>4.0478723463231585</v>
      </c>
      <c r="M58" s="98">
        <v>94.012663274966968</v>
      </c>
      <c r="N58" s="98">
        <v>1.6452057979293444</v>
      </c>
    </row>
    <row r="59" spans="1:14" s="6" customFormat="1" ht="12.75" x14ac:dyDescent="0.2">
      <c r="A59" s="94" t="s">
        <v>58</v>
      </c>
      <c r="B59" s="95">
        <v>389.94303100563712</v>
      </c>
      <c r="C59" s="95">
        <v>599.88941836713263</v>
      </c>
      <c r="D59" s="96">
        <v>0.65002485302548174</v>
      </c>
      <c r="E59" s="96"/>
      <c r="F59" s="97">
        <v>8.5019790341073889E-2</v>
      </c>
      <c r="G59" s="96">
        <v>5.4683690313836459</v>
      </c>
      <c r="H59" s="97">
        <v>1.4801053659704265E-2</v>
      </c>
      <c r="I59" s="96">
        <v>1.5357488801716304</v>
      </c>
      <c r="J59" s="96"/>
      <c r="K59" s="98">
        <v>82.853456639861193</v>
      </c>
      <c r="L59" s="98">
        <v>4.3601578731507633</v>
      </c>
      <c r="M59" s="98">
        <v>94.714501437028829</v>
      </c>
      <c r="N59" s="98">
        <v>1.4441050282725105</v>
      </c>
    </row>
    <row r="60" spans="1:14" s="6" customFormat="1" ht="12.75" x14ac:dyDescent="0.2">
      <c r="A60" s="94" t="s">
        <v>59</v>
      </c>
      <c r="B60" s="95">
        <v>354.10345833775909</v>
      </c>
      <c r="C60" s="95">
        <v>525.20186189789649</v>
      </c>
      <c r="D60" s="96">
        <v>0.67422353960847092</v>
      </c>
      <c r="E60" s="96"/>
      <c r="F60" s="97">
        <v>8.9150674162859531E-2</v>
      </c>
      <c r="G60" s="96">
        <v>6.1175549234466864</v>
      </c>
      <c r="H60" s="97">
        <v>1.4173649724065757E-2</v>
      </c>
      <c r="I60" s="96">
        <v>1.3515771909338636</v>
      </c>
      <c r="J60" s="96"/>
      <c r="K60" s="98">
        <v>86.71187946668482</v>
      </c>
      <c r="L60" s="98">
        <v>5.0972282243124392</v>
      </c>
      <c r="M60" s="98">
        <v>90.727753104703254</v>
      </c>
      <c r="N60" s="98">
        <v>1.217781726939593</v>
      </c>
    </row>
    <row r="61" spans="1:14" s="6" customFormat="1" ht="12.75" x14ac:dyDescent="0.2">
      <c r="A61" s="94" t="s">
        <v>60</v>
      </c>
      <c r="B61" s="95">
        <v>202.44503434552274</v>
      </c>
      <c r="C61" s="95">
        <v>356.63353581397496</v>
      </c>
      <c r="D61" s="96">
        <v>0.5676556297025328</v>
      </c>
      <c r="E61" s="96"/>
      <c r="F61" s="97">
        <v>9.7340079338151878E-2</v>
      </c>
      <c r="G61" s="96">
        <v>4.0948909705378842</v>
      </c>
      <c r="H61" s="97">
        <v>1.4436857868195903E-2</v>
      </c>
      <c r="I61" s="96">
        <v>1.5800779512254102</v>
      </c>
      <c r="J61" s="96"/>
      <c r="K61" s="98">
        <v>94.318060377547667</v>
      </c>
      <c r="L61" s="98">
        <v>3.6949849025984527</v>
      </c>
      <c r="M61" s="98">
        <v>92.400571732369514</v>
      </c>
      <c r="N61" s="98">
        <v>1.4497503186959722</v>
      </c>
    </row>
    <row r="62" spans="1:14" s="6" customFormat="1" ht="12.75" x14ac:dyDescent="0.2">
      <c r="A62" s="94" t="s">
        <v>61</v>
      </c>
      <c r="B62" s="95">
        <v>276.91654933888185</v>
      </c>
      <c r="C62" s="95">
        <v>541.35544303916436</v>
      </c>
      <c r="D62" s="96">
        <v>0.51152445754359643</v>
      </c>
      <c r="E62" s="96"/>
      <c r="F62" s="97">
        <v>9.7948506585556705E-2</v>
      </c>
      <c r="G62" s="96">
        <v>3.6058051751595164</v>
      </c>
      <c r="H62" s="97">
        <v>1.4884829797642251E-2</v>
      </c>
      <c r="I62" s="96">
        <v>1.4494864176273445</v>
      </c>
      <c r="J62" s="96"/>
      <c r="K62" s="98">
        <v>94.880890008179335</v>
      </c>
      <c r="L62" s="98">
        <v>3.2715040520983338</v>
      </c>
      <c r="M62" s="98">
        <v>95.246658347055359</v>
      </c>
      <c r="N62" s="98">
        <v>1.3705839288785797</v>
      </c>
    </row>
    <row r="63" spans="1:14" s="6" customFormat="1" ht="12.75" x14ac:dyDescent="0.2">
      <c r="A63" s="94" t="s">
        <v>62</v>
      </c>
      <c r="B63" s="95">
        <v>316.50515549920055</v>
      </c>
      <c r="C63" s="95">
        <v>534.68637265274685</v>
      </c>
      <c r="D63" s="96">
        <v>0.5919454313543081</v>
      </c>
      <c r="E63" s="96"/>
      <c r="F63" s="97">
        <v>9.5132301446957113E-2</v>
      </c>
      <c r="G63" s="96">
        <v>3.4830017590894271</v>
      </c>
      <c r="H63" s="97">
        <v>1.4767534671680614E-2</v>
      </c>
      <c r="I63" s="96">
        <v>1.491009621644354</v>
      </c>
      <c r="J63" s="96"/>
      <c r="K63" s="98">
        <v>92.273116930654155</v>
      </c>
      <c r="L63" s="98">
        <v>3.0768254200071454</v>
      </c>
      <c r="M63" s="98">
        <v>94.501572166219844</v>
      </c>
      <c r="N63" s="98">
        <v>1.3989017302782485</v>
      </c>
    </row>
    <row r="64" spans="1:14" s="6" customFormat="1" ht="12.75" x14ac:dyDescent="0.2">
      <c r="A64" s="94" t="s">
        <v>63</v>
      </c>
      <c r="B64" s="95">
        <v>361.04528181492839</v>
      </c>
      <c r="C64" s="95">
        <v>570.91175206260993</v>
      </c>
      <c r="D64" s="96">
        <v>0.6324012082612267</v>
      </c>
      <c r="E64" s="96"/>
      <c r="F64" s="97">
        <v>8.612219974032323E-2</v>
      </c>
      <c r="G64" s="96">
        <v>7.103654564997977</v>
      </c>
      <c r="H64" s="97">
        <v>1.4707868269798394E-2</v>
      </c>
      <c r="I64" s="96">
        <v>1.4416876248078796</v>
      </c>
      <c r="J64" s="96"/>
      <c r="K64" s="98">
        <v>83.884589493501721</v>
      </c>
      <c r="L64" s="98">
        <v>5.7355382325035702</v>
      </c>
      <c r="M64" s="98">
        <v>94.122524123712481</v>
      </c>
      <c r="N64" s="98">
        <v>1.3472353208296011</v>
      </c>
    </row>
    <row r="65" spans="1:14" s="6" customFormat="1" ht="12.75" x14ac:dyDescent="0.2">
      <c r="A65" s="94" t="s">
        <v>64</v>
      </c>
      <c r="B65" s="95">
        <v>488.62849919029895</v>
      </c>
      <c r="C65" s="95">
        <v>684.79289729824325</v>
      </c>
      <c r="D65" s="96">
        <v>0.71354200827449565</v>
      </c>
      <c r="E65" s="96"/>
      <c r="F65" s="97">
        <v>9.6855035660226921E-2</v>
      </c>
      <c r="G65" s="96">
        <v>4.7271211038775309</v>
      </c>
      <c r="H65" s="97">
        <v>1.4553952627962575E-2</v>
      </c>
      <c r="I65" s="96">
        <v>1.6064586293977954</v>
      </c>
      <c r="J65" s="96"/>
      <c r="K65" s="98">
        <v>93.869143929497866</v>
      </c>
      <c r="L65" s="98">
        <v>4.2472478024386113</v>
      </c>
      <c r="M65" s="98">
        <v>93.144627661005174</v>
      </c>
      <c r="N65" s="98">
        <v>1.4857427076325065</v>
      </c>
    </row>
    <row r="66" spans="1:14" s="6" customFormat="1" ht="12.75" x14ac:dyDescent="0.2">
      <c r="A66" s="94" t="s">
        <v>65</v>
      </c>
      <c r="B66" s="95">
        <v>508.94486547123739</v>
      </c>
      <c r="C66" s="95">
        <v>267.51206675881326</v>
      </c>
      <c r="D66" s="96">
        <v>1.9025118068042068</v>
      </c>
      <c r="E66" s="96"/>
      <c r="F66" s="97">
        <v>8.7051958495267534E-2</v>
      </c>
      <c r="G66" s="96">
        <v>10.793449001222758</v>
      </c>
      <c r="H66" s="97">
        <v>1.461935028190463E-2</v>
      </c>
      <c r="I66" s="96">
        <v>1.9571334564508431</v>
      </c>
      <c r="J66" s="96"/>
      <c r="K66" s="98">
        <v>84.753421232008364</v>
      </c>
      <c r="L66" s="98">
        <v>8.8145896697733725</v>
      </c>
      <c r="M66" s="98">
        <v>93.560146989383668</v>
      </c>
      <c r="N66" s="98">
        <v>1.8181295275427471</v>
      </c>
    </row>
    <row r="67" spans="1:14" s="6" customFormat="1" ht="12.75" x14ac:dyDescent="0.2">
      <c r="A67" s="94" t="s">
        <v>66</v>
      </c>
      <c r="B67" s="95">
        <v>401.34805789144008</v>
      </c>
      <c r="C67" s="95">
        <v>567.36466766819842</v>
      </c>
      <c r="D67" s="96">
        <v>0.70738993942103068</v>
      </c>
      <c r="E67" s="96"/>
      <c r="F67" s="97">
        <v>9.2476708005338609E-2</v>
      </c>
      <c r="G67" s="96">
        <v>3.3231600407556372</v>
      </c>
      <c r="H67" s="97">
        <v>1.4609617140461783E-2</v>
      </c>
      <c r="I67" s="96">
        <v>1.3923337744301867</v>
      </c>
      <c r="J67" s="96"/>
      <c r="K67" s="98">
        <v>89.8079178116013</v>
      </c>
      <c r="L67" s="98">
        <v>2.8603086364984431</v>
      </c>
      <c r="M67" s="98">
        <v>93.498306889482436</v>
      </c>
      <c r="N67" s="98">
        <v>1.2925428886505497</v>
      </c>
    </row>
    <row r="68" spans="1:14" s="6" customFormat="1" ht="12.75" x14ac:dyDescent="0.2">
      <c r="A68" s="94" t="s">
        <v>67</v>
      </c>
      <c r="B68" s="95">
        <v>1276.6321998445367</v>
      </c>
      <c r="C68" s="95">
        <v>1462.2960161583487</v>
      </c>
      <c r="D68" s="96">
        <v>0.87303267309612442</v>
      </c>
      <c r="E68" s="96"/>
      <c r="F68" s="97">
        <v>9.1788511638605255E-2</v>
      </c>
      <c r="G68" s="96">
        <v>5.6067690774447865</v>
      </c>
      <c r="H68" s="97">
        <v>1.4827946859011088E-2</v>
      </c>
      <c r="I68" s="96">
        <v>1.3446526225841253</v>
      </c>
      <c r="J68" s="96"/>
      <c r="K68" s="98">
        <v>89.168084383927734</v>
      </c>
      <c r="L68" s="98">
        <v>4.7975330152933982</v>
      </c>
      <c r="M68" s="98">
        <v>94.885335319851421</v>
      </c>
      <c r="N68" s="98">
        <v>1.2666586047917205</v>
      </c>
    </row>
    <row r="69" spans="1:14" s="6" customFormat="1" ht="12.75" x14ac:dyDescent="0.2">
      <c r="A69" s="94" t="s">
        <v>68</v>
      </c>
      <c r="B69" s="95">
        <v>474.66168704604581</v>
      </c>
      <c r="C69" s="95">
        <v>690.62393055564155</v>
      </c>
      <c r="D69" s="96">
        <v>0.68729400480541802</v>
      </c>
      <c r="E69" s="96"/>
      <c r="F69" s="97">
        <v>8.5985021760092664E-2</v>
      </c>
      <c r="G69" s="96">
        <v>5.1665450768733594</v>
      </c>
      <c r="H69" s="97">
        <v>1.4444925792880627E-2</v>
      </c>
      <c r="I69" s="96">
        <v>1.2906404795702346</v>
      </c>
      <c r="J69" s="96"/>
      <c r="K69" s="98">
        <v>83.75633781677729</v>
      </c>
      <c r="L69" s="98">
        <v>4.1621613204398669</v>
      </c>
      <c r="M69" s="98">
        <v>92.451840549042075</v>
      </c>
      <c r="N69" s="98">
        <v>1.1848141668710233</v>
      </c>
    </row>
    <row r="70" spans="1:14" s="6" customFormat="1" ht="13.5" thickBot="1" x14ac:dyDescent="0.25">
      <c r="A70" s="113" t="s">
        <v>69</v>
      </c>
      <c r="B70" s="122">
        <v>412.07963080149705</v>
      </c>
      <c r="C70" s="122">
        <v>647.55042661679443</v>
      </c>
      <c r="D70" s="123">
        <v>0.63636685864675735</v>
      </c>
      <c r="E70" s="123"/>
      <c r="F70" s="124">
        <v>0.10047527326449084</v>
      </c>
      <c r="G70" s="123">
        <v>3.1781929691883666</v>
      </c>
      <c r="H70" s="124">
        <v>1.4561452266923215E-2</v>
      </c>
      <c r="I70" s="123">
        <v>1.5597974382506725</v>
      </c>
      <c r="J70" s="123"/>
      <c r="K70" s="125">
        <v>97.21495973448738</v>
      </c>
      <c r="L70" s="125">
        <v>2.9506653011616564</v>
      </c>
      <c r="M70" s="125">
        <v>93.192279735244838</v>
      </c>
      <c r="N70" s="125">
        <v>1.4433157764122961</v>
      </c>
    </row>
    <row r="71" spans="1:14" ht="15.75" thickBot="1" x14ac:dyDescent="0.25">
      <c r="A71" s="216" t="s">
        <v>238</v>
      </c>
      <c r="B71" s="216"/>
      <c r="C71" s="109"/>
      <c r="D71" s="110"/>
      <c r="E71" s="110"/>
      <c r="F71" s="111"/>
      <c r="G71" s="94"/>
      <c r="H71" s="111"/>
      <c r="I71" s="110"/>
      <c r="J71" s="110"/>
      <c r="K71" s="94"/>
      <c r="L71" s="94"/>
      <c r="M71" s="94"/>
      <c r="N71" s="94"/>
    </row>
    <row r="72" spans="1:14" x14ac:dyDescent="0.2">
      <c r="A72" s="104" t="s">
        <v>81</v>
      </c>
      <c r="B72" s="105">
        <v>2576.9293343373743</v>
      </c>
      <c r="C72" s="105">
        <v>979.19160647985086</v>
      </c>
      <c r="D72" s="106">
        <v>2.6316905877097105</v>
      </c>
      <c r="E72" s="106"/>
      <c r="F72" s="107">
        <v>0.68694799435677012</v>
      </c>
      <c r="G72" s="106">
        <v>1.4686131512502365</v>
      </c>
      <c r="H72" s="107">
        <v>8.5660894907060997E-2</v>
      </c>
      <c r="I72" s="106">
        <v>1.1691938198545972</v>
      </c>
      <c r="J72" s="106"/>
      <c r="K72" s="108">
        <v>530.96509701548132</v>
      </c>
      <c r="L72" s="108">
        <v>6.0906180095334772</v>
      </c>
      <c r="M72" s="108">
        <v>529.82382777959128</v>
      </c>
      <c r="N72" s="108">
        <v>5.9496789043449461</v>
      </c>
    </row>
    <row r="73" spans="1:14" x14ac:dyDescent="0.2">
      <c r="A73" s="126" t="s">
        <v>82</v>
      </c>
      <c r="B73" s="127">
        <v>3952.2476349778958</v>
      </c>
      <c r="C73" s="127">
        <v>1277.5501030133958</v>
      </c>
      <c r="D73" s="128">
        <v>3.0936145875262433</v>
      </c>
      <c r="E73" s="128"/>
      <c r="F73" s="129">
        <v>0.69081635558623911</v>
      </c>
      <c r="G73" s="128">
        <v>1.3915982786820038</v>
      </c>
      <c r="H73" s="129">
        <v>8.6015092203979862E-2</v>
      </c>
      <c r="I73" s="128">
        <v>1.1623030096739646</v>
      </c>
      <c r="J73" s="128"/>
      <c r="K73" s="130">
        <v>533.29081885192977</v>
      </c>
      <c r="L73" s="130">
        <v>5.7895861753128885</v>
      </c>
      <c r="M73" s="130">
        <v>531.92662995811293</v>
      </c>
      <c r="N73" s="130">
        <v>5.9371270558910005</v>
      </c>
    </row>
    <row r="74" spans="1:14" x14ac:dyDescent="0.2">
      <c r="A74" s="126" t="s">
        <v>83</v>
      </c>
      <c r="B74" s="127">
        <v>665.93642585527652</v>
      </c>
      <c r="C74" s="127">
        <v>438.88523780805843</v>
      </c>
      <c r="D74" s="128">
        <v>1.5173361245440578</v>
      </c>
      <c r="E74" s="128"/>
      <c r="F74" s="129">
        <v>0.68346937208476022</v>
      </c>
      <c r="G74" s="128">
        <v>1.6096727216262821</v>
      </c>
      <c r="H74" s="129">
        <v>8.5709062063701422E-2</v>
      </c>
      <c r="I74" s="128">
        <v>1.0770145924488499</v>
      </c>
      <c r="J74" s="128"/>
      <c r="K74" s="130">
        <v>528.86913383119474</v>
      </c>
      <c r="L74" s="130">
        <v>6.6573944354881842</v>
      </c>
      <c r="M74" s="130">
        <v>530.10982735394521</v>
      </c>
      <c r="N74" s="130">
        <v>5.4832464071253861</v>
      </c>
    </row>
    <row r="75" spans="1:14" x14ac:dyDescent="0.2">
      <c r="A75" s="126" t="s">
        <v>84</v>
      </c>
      <c r="B75" s="127">
        <v>603.7630008181211</v>
      </c>
      <c r="C75" s="127">
        <v>433.28425754985204</v>
      </c>
      <c r="D75" s="128">
        <v>1.3934570441868741</v>
      </c>
      <c r="E75" s="128"/>
      <c r="F75" s="129">
        <v>0.70268608684958356</v>
      </c>
      <c r="G75" s="128">
        <v>2.4421788454510334</v>
      </c>
      <c r="H75" s="129">
        <v>8.6748665832240113E-2</v>
      </c>
      <c r="I75" s="128">
        <v>1.7786568866905876</v>
      </c>
      <c r="J75" s="128"/>
      <c r="K75" s="130">
        <v>540.39402465632566</v>
      </c>
      <c r="L75" s="130">
        <v>10.285654930610622</v>
      </c>
      <c r="M75" s="130">
        <v>536.27953726617113</v>
      </c>
      <c r="N75" s="130">
        <v>9.1590949125823773</v>
      </c>
    </row>
    <row r="76" spans="1:14" x14ac:dyDescent="0.2">
      <c r="A76" s="126" t="s">
        <v>85</v>
      </c>
      <c r="B76" s="127">
        <v>8299.2424189952671</v>
      </c>
      <c r="C76" s="127">
        <v>1984.1393012347701</v>
      </c>
      <c r="D76" s="128">
        <v>4.1827922131427364</v>
      </c>
      <c r="E76" s="128"/>
      <c r="F76" s="129">
        <v>0.69068055886773272</v>
      </c>
      <c r="G76" s="128">
        <v>1.3008591413904171</v>
      </c>
      <c r="H76" s="129">
        <v>8.6082610098406689E-2</v>
      </c>
      <c r="I76" s="128">
        <v>0.97558312991223695</v>
      </c>
      <c r="J76" s="128"/>
      <c r="K76" s="130">
        <v>533.20926580591401</v>
      </c>
      <c r="L76" s="130">
        <v>5.4104377627868239</v>
      </c>
      <c r="M76" s="130">
        <v>532.32739306546068</v>
      </c>
      <c r="N76" s="130">
        <v>4.9865825849335632</v>
      </c>
    </row>
    <row r="77" spans="1:14" x14ac:dyDescent="0.2">
      <c r="A77" s="126" t="s">
        <v>86</v>
      </c>
      <c r="B77" s="127">
        <v>1168.6526399142999</v>
      </c>
      <c r="C77" s="127">
        <v>630.20633802926568</v>
      </c>
      <c r="D77" s="128">
        <v>1.8543968370245583</v>
      </c>
      <c r="E77" s="128"/>
      <c r="F77" s="129">
        <v>0.70628971145639374</v>
      </c>
      <c r="G77" s="128">
        <v>1.7077744168331914</v>
      </c>
      <c r="H77" s="129">
        <v>8.6520810471881301E-2</v>
      </c>
      <c r="I77" s="128">
        <v>1.0325681930284059</v>
      </c>
      <c r="J77" s="128"/>
      <c r="K77" s="130">
        <v>542.54074609730628</v>
      </c>
      <c r="L77" s="130">
        <v>7.203276500664324</v>
      </c>
      <c r="M77" s="130">
        <v>534.92779506587431</v>
      </c>
      <c r="N77" s="130">
        <v>5.3027125811414555</v>
      </c>
    </row>
    <row r="78" spans="1:14" x14ac:dyDescent="0.2">
      <c r="A78" s="126" t="s">
        <v>87</v>
      </c>
      <c r="B78" s="127">
        <v>7878.1476875399303</v>
      </c>
      <c r="C78" s="127">
        <v>1924.2425201643996</v>
      </c>
      <c r="D78" s="128">
        <v>4.0941552870720539</v>
      </c>
      <c r="E78" s="128"/>
      <c r="F78" s="129">
        <v>0.7032594521822505</v>
      </c>
      <c r="G78" s="128">
        <v>1.215334429792871</v>
      </c>
      <c r="H78" s="129">
        <v>8.7031970762664543E-2</v>
      </c>
      <c r="I78" s="128">
        <v>1.0679614250372309</v>
      </c>
      <c r="J78" s="128"/>
      <c r="K78" s="130">
        <v>540.73588887050209</v>
      </c>
      <c r="L78" s="130">
        <v>5.108017920857133</v>
      </c>
      <c r="M78" s="130">
        <v>537.95983646558955</v>
      </c>
      <c r="N78" s="130">
        <v>5.514371365868187</v>
      </c>
    </row>
    <row r="79" spans="1:14" x14ac:dyDescent="0.2">
      <c r="A79" s="126" t="s">
        <v>88</v>
      </c>
      <c r="B79" s="127">
        <v>6928.8821581798675</v>
      </c>
      <c r="C79" s="127">
        <v>1764.7936048544607</v>
      </c>
      <c r="D79" s="128">
        <v>3.9261713886090832</v>
      </c>
      <c r="E79" s="128"/>
      <c r="F79" s="129">
        <v>0.70651374578352044</v>
      </c>
      <c r="G79" s="128">
        <v>1.2038624032416914</v>
      </c>
      <c r="H79" s="129">
        <v>8.7406458297331832E-2</v>
      </c>
      <c r="I79" s="128">
        <v>0.96142901294165761</v>
      </c>
      <c r="J79" s="128"/>
      <c r="K79" s="130">
        <v>542.67405624088144</v>
      </c>
      <c r="L79" s="130">
        <v>5.0734353145089894</v>
      </c>
      <c r="M79" s="130">
        <v>540.18027347231953</v>
      </c>
      <c r="N79" s="130">
        <v>4.9837346409471461</v>
      </c>
    </row>
    <row r="80" spans="1:14" x14ac:dyDescent="0.2">
      <c r="A80" s="126" t="s">
        <v>89</v>
      </c>
      <c r="B80" s="127">
        <v>1193.1934483559962</v>
      </c>
      <c r="C80" s="127">
        <v>608.56447927040938</v>
      </c>
      <c r="D80" s="128">
        <v>1.9606689003381892</v>
      </c>
      <c r="E80" s="128"/>
      <c r="F80" s="129">
        <v>0.69709538809784277</v>
      </c>
      <c r="G80" s="128">
        <v>1.4547927575507804</v>
      </c>
      <c r="H80" s="129">
        <v>8.7525631788160446E-2</v>
      </c>
      <c r="I80" s="128">
        <v>0.98367764607172203</v>
      </c>
      <c r="J80" s="128"/>
      <c r="K80" s="130">
        <v>537.05457126669035</v>
      </c>
      <c r="L80" s="130">
        <v>6.0858023210268453</v>
      </c>
      <c r="M80" s="130">
        <v>540.88672466284754</v>
      </c>
      <c r="N80" s="130">
        <v>5.1055052588752092</v>
      </c>
    </row>
    <row r="81" spans="1:14" x14ac:dyDescent="0.2">
      <c r="A81" s="126" t="s">
        <v>90</v>
      </c>
      <c r="B81" s="127">
        <v>7173.7188459572089</v>
      </c>
      <c r="C81" s="127">
        <v>1800.6084203930779</v>
      </c>
      <c r="D81" s="128">
        <v>3.9840527039139166</v>
      </c>
      <c r="E81" s="128"/>
      <c r="F81" s="129">
        <v>0.6925779645841289</v>
      </c>
      <c r="G81" s="128">
        <v>1.36586556697494</v>
      </c>
      <c r="H81" s="129">
        <v>8.6775065089919501E-2</v>
      </c>
      <c r="I81" s="128">
        <v>1.170228715713296</v>
      </c>
      <c r="J81" s="128"/>
      <c r="K81" s="130">
        <v>534.34816417753518</v>
      </c>
      <c r="L81" s="130">
        <v>5.6908129225146098</v>
      </c>
      <c r="M81" s="130">
        <v>536.4361314148241</v>
      </c>
      <c r="N81" s="130">
        <v>6.0262510099748923</v>
      </c>
    </row>
    <row r="82" spans="1:14" x14ac:dyDescent="0.2">
      <c r="A82" s="126" t="s">
        <v>91</v>
      </c>
      <c r="B82" s="127">
        <v>6949.4135728642932</v>
      </c>
      <c r="C82" s="127">
        <v>1738.0348211286216</v>
      </c>
      <c r="D82" s="128">
        <v>3.9984317278244039</v>
      </c>
      <c r="E82" s="128"/>
      <c r="F82" s="129">
        <v>0.70144828391483105</v>
      </c>
      <c r="G82" s="128">
        <v>1.1944047340628343</v>
      </c>
      <c r="H82" s="129">
        <v>8.6785153876758683E-2</v>
      </c>
      <c r="I82" s="128">
        <v>0.96817283882373029</v>
      </c>
      <c r="J82" s="128"/>
      <c r="K82" s="130">
        <v>539.65560246629366</v>
      </c>
      <c r="L82" s="130">
        <v>5.0122161284336109</v>
      </c>
      <c r="M82" s="130">
        <v>536.49597470602362</v>
      </c>
      <c r="N82" s="130">
        <v>4.9858680291418045</v>
      </c>
    </row>
    <row r="83" spans="1:14" x14ac:dyDescent="0.2">
      <c r="A83" s="126" t="s">
        <v>92</v>
      </c>
      <c r="B83" s="127">
        <v>466.62813934211829</v>
      </c>
      <c r="C83" s="127">
        <v>317.55066109214431</v>
      </c>
      <c r="D83" s="128">
        <v>1.4694604562851654</v>
      </c>
      <c r="E83" s="128"/>
      <c r="F83" s="129">
        <v>0.71965309177975001</v>
      </c>
      <c r="G83" s="128">
        <v>2.3852434158066584</v>
      </c>
      <c r="H83" s="129">
        <v>8.7781811547693323E-2</v>
      </c>
      <c r="I83" s="128">
        <v>1.105726327690997</v>
      </c>
      <c r="J83" s="128"/>
      <c r="K83" s="130">
        <v>550.46208017190952</v>
      </c>
      <c r="L83" s="130">
        <v>10.186420214555403</v>
      </c>
      <c r="M83" s="130">
        <v>542.40507633099116</v>
      </c>
      <c r="N83" s="130">
        <v>5.7546966381004649</v>
      </c>
    </row>
    <row r="84" spans="1:14" x14ac:dyDescent="0.2">
      <c r="A84" s="126" t="s">
        <v>93</v>
      </c>
      <c r="B84" s="127">
        <v>6785.4933568271499</v>
      </c>
      <c r="C84" s="127">
        <v>1716.8709323669195</v>
      </c>
      <c r="D84" s="128">
        <v>3.9522443003170342</v>
      </c>
      <c r="E84" s="128"/>
      <c r="F84" s="129">
        <v>0.70121</v>
      </c>
      <c r="G84" s="128">
        <v>1.3324866788206038</v>
      </c>
      <c r="H84" s="129">
        <v>8.7230576654015166E-2</v>
      </c>
      <c r="I84" s="128">
        <v>1.044477524329922</v>
      </c>
      <c r="J84" s="128"/>
      <c r="K84" s="130">
        <v>539.51160253764215</v>
      </c>
      <c r="L84" s="130">
        <v>5.592129757194586</v>
      </c>
      <c r="M84" s="130">
        <v>539.13751929854379</v>
      </c>
      <c r="N84" s="130">
        <v>5.4043867942173973</v>
      </c>
    </row>
    <row r="85" spans="1:14" x14ac:dyDescent="0.2">
      <c r="A85" s="126" t="s">
        <v>94</v>
      </c>
      <c r="B85" s="127">
        <v>1186.2032301217662</v>
      </c>
      <c r="C85" s="127">
        <v>600.17018398721416</v>
      </c>
      <c r="D85" s="128">
        <v>1.9764447847796396</v>
      </c>
      <c r="E85" s="128"/>
      <c r="F85" s="129">
        <v>0.69531198790843507</v>
      </c>
      <c r="G85" s="128">
        <v>1.9562009539460947</v>
      </c>
      <c r="H85" s="129">
        <v>8.5321095904618172E-2</v>
      </c>
      <c r="I85" s="128">
        <v>1.2406470368737479</v>
      </c>
      <c r="J85" s="128"/>
      <c r="K85" s="130">
        <v>535.98699046308525</v>
      </c>
      <c r="L85" s="130">
        <v>8.1794012394778015</v>
      </c>
      <c r="M85" s="130">
        <v>527.8058606701702</v>
      </c>
      <c r="N85" s="130">
        <v>6.290374503495344</v>
      </c>
    </row>
    <row r="86" spans="1:14" x14ac:dyDescent="0.2">
      <c r="A86" s="126" t="s">
        <v>95</v>
      </c>
      <c r="B86" s="127">
        <v>7581.6016712978399</v>
      </c>
      <c r="C86" s="127">
        <v>1813.3126129301813</v>
      </c>
      <c r="D86" s="128">
        <v>4.1810781093319163</v>
      </c>
      <c r="E86" s="128"/>
      <c r="F86" s="129">
        <v>0.69556366690798865</v>
      </c>
      <c r="G86" s="128">
        <v>1.3907280645201054</v>
      </c>
      <c r="H86" s="129">
        <v>8.5638519421298354E-2</v>
      </c>
      <c r="I86" s="128">
        <v>1.159923962314594</v>
      </c>
      <c r="J86" s="128"/>
      <c r="K86" s="130">
        <v>536.13771883975915</v>
      </c>
      <c r="L86" s="130">
        <v>5.8094728008055707</v>
      </c>
      <c r="M86" s="130">
        <v>529.69096572675289</v>
      </c>
      <c r="N86" s="130">
        <v>5.901064941935541</v>
      </c>
    </row>
    <row r="87" spans="1:14" x14ac:dyDescent="0.2">
      <c r="A87" s="126" t="s">
        <v>70</v>
      </c>
      <c r="B87" s="127">
        <v>1057.8581959159203</v>
      </c>
      <c r="C87" s="127">
        <v>573.0232413613428</v>
      </c>
      <c r="D87" s="128">
        <v>1.8460999826163167</v>
      </c>
      <c r="E87" s="128"/>
      <c r="F87" s="129">
        <v>0.67491554957301758</v>
      </c>
      <c r="G87" s="128">
        <v>1.7453914317419403</v>
      </c>
      <c r="H87" s="129">
        <v>8.5243370956515047E-2</v>
      </c>
      <c r="I87" s="128">
        <v>1.2001682633073434</v>
      </c>
      <c r="J87" s="128"/>
      <c r="K87" s="130">
        <v>523.69675162778969</v>
      </c>
      <c r="L87" s="130">
        <v>7.1665641344144104</v>
      </c>
      <c r="M87" s="130">
        <v>527.34418610060982</v>
      </c>
      <c r="N87" s="130">
        <v>6.0799303457436116</v>
      </c>
    </row>
    <row r="88" spans="1:14" x14ac:dyDescent="0.2">
      <c r="A88" s="126" t="s">
        <v>71</v>
      </c>
      <c r="B88" s="127">
        <v>7572.5352793894544</v>
      </c>
      <c r="C88" s="127">
        <v>1794.3673613844644</v>
      </c>
      <c r="D88" s="128">
        <v>4.2201699843374207</v>
      </c>
      <c r="E88" s="128"/>
      <c r="F88" s="129">
        <v>0.68694147535158478</v>
      </c>
      <c r="G88" s="128">
        <v>1.4379977207706696</v>
      </c>
      <c r="H88" s="129">
        <v>8.6554075225639779E-2</v>
      </c>
      <c r="I88" s="128">
        <v>1.1707543302342662</v>
      </c>
      <c r="J88" s="128"/>
      <c r="K88" s="130">
        <v>530.96117318368499</v>
      </c>
      <c r="L88" s="130">
        <v>5.9632427766092011</v>
      </c>
      <c r="M88" s="130">
        <v>535.12515446827774</v>
      </c>
      <c r="N88" s="130">
        <v>6.0148215512433323</v>
      </c>
    </row>
    <row r="89" spans="1:14" x14ac:dyDescent="0.2">
      <c r="A89" s="126" t="s">
        <v>72</v>
      </c>
      <c r="B89" s="127">
        <v>7465.3017859467445</v>
      </c>
      <c r="C89" s="127">
        <v>1752.1483786157969</v>
      </c>
      <c r="D89" s="128">
        <v>4.2606561619195507</v>
      </c>
      <c r="E89" s="128"/>
      <c r="F89" s="129">
        <v>0.68555150714781221</v>
      </c>
      <c r="G89" s="128">
        <v>1.367369628180358</v>
      </c>
      <c r="H89" s="129">
        <v>8.5087427826594203E-2</v>
      </c>
      <c r="I89" s="128">
        <v>1.1390010866938802</v>
      </c>
      <c r="J89" s="128"/>
      <c r="K89" s="130">
        <v>530.12419576317495</v>
      </c>
      <c r="L89" s="130">
        <v>5.6627104001208961</v>
      </c>
      <c r="M89" s="130">
        <v>526.41780749821669</v>
      </c>
      <c r="N89" s="130">
        <v>5.7601928661972224</v>
      </c>
    </row>
    <row r="90" spans="1:14" x14ac:dyDescent="0.2">
      <c r="A90" s="126" t="s">
        <v>73</v>
      </c>
      <c r="B90" s="127">
        <v>6692.1327286009782</v>
      </c>
      <c r="C90" s="127">
        <v>1638.7514356356703</v>
      </c>
      <c r="D90" s="128">
        <v>4.083677721389825</v>
      </c>
      <c r="E90" s="128"/>
      <c r="F90" s="129">
        <v>0.69641722583241306</v>
      </c>
      <c r="G90" s="128">
        <v>1.7503285083744233</v>
      </c>
      <c r="H90" s="129">
        <v>8.6376770689440899E-2</v>
      </c>
      <c r="I90" s="128">
        <v>1.2885717423801317</v>
      </c>
      <c r="J90" s="128"/>
      <c r="K90" s="130">
        <v>536.64874134402214</v>
      </c>
      <c r="L90" s="130">
        <v>7.3223639181726474</v>
      </c>
      <c r="M90" s="130">
        <v>534.07313895532207</v>
      </c>
      <c r="N90" s="130">
        <v>6.6079366449602883</v>
      </c>
    </row>
    <row r="91" spans="1:14" ht="15.75" thickBot="1" x14ac:dyDescent="0.25">
      <c r="A91" s="113" t="s">
        <v>74</v>
      </c>
      <c r="B91" s="114">
        <v>2765.9147914407677</v>
      </c>
      <c r="C91" s="114">
        <v>761.64602317114532</v>
      </c>
      <c r="D91" s="115">
        <v>3.6314964002894214</v>
      </c>
      <c r="E91" s="115"/>
      <c r="F91" s="116">
        <v>0.68790855678268836</v>
      </c>
      <c r="G91" s="115">
        <v>1.981271857071808</v>
      </c>
      <c r="H91" s="116">
        <v>8.5372902556750493E-2</v>
      </c>
      <c r="I91" s="115">
        <v>1.3963825534891117</v>
      </c>
      <c r="J91" s="115"/>
      <c r="K91" s="117">
        <v>531.54310015157353</v>
      </c>
      <c r="L91" s="117">
        <v>8.2321846432629187</v>
      </c>
      <c r="M91" s="117">
        <v>528.11356607437085</v>
      </c>
      <c r="N91" s="117">
        <v>7.0843874877996038</v>
      </c>
    </row>
  </sheetData>
  <mergeCells count="7">
    <mergeCell ref="A71:B71"/>
    <mergeCell ref="A1:N1"/>
    <mergeCell ref="D2:D3"/>
    <mergeCell ref="B2:C2"/>
    <mergeCell ref="F2:I2"/>
    <mergeCell ref="K2:N2"/>
    <mergeCell ref="A2:A3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 Major element</vt:lpstr>
      <vt:lpstr>Table S2 40Ar39Ar dating</vt:lpstr>
      <vt:lpstr>Table S3 U-Pb dating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wanfeng zhang</dc:creator>
  <cp:lastModifiedBy>wanfeng zhang</cp:lastModifiedBy>
  <cp:lastPrinted>2022-09-26T15:59:42Z</cp:lastPrinted>
  <dcterms:created xsi:type="dcterms:W3CDTF">2021-04-17T03:32:41Z</dcterms:created>
  <dcterms:modified xsi:type="dcterms:W3CDTF">2022-09-26T15:59:47Z</dcterms:modified>
</cp:coreProperties>
</file>