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kan\Box\Personal\lab\2022\論文\五十嵐rfb\resub\"/>
    </mc:Choice>
  </mc:AlternateContent>
  <xr:revisionPtr revIDLastSave="0" documentId="13_ncr:1_{2FCE0A4B-D36E-4E5B-A8C8-60BD82B09E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e" sheetId="9" r:id="rId1"/>
    <sheet name="Inaccurate approach" sheetId="8" r:id="rId2"/>
    <sheet name="Correct approach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8" l="1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8" i="8"/>
  <c r="J9" i="4"/>
  <c r="D68" i="4" s="1"/>
  <c r="D6" i="4" l="1"/>
  <c r="F6" i="4" s="1"/>
  <c r="D42" i="4"/>
  <c r="D13" i="4"/>
  <c r="D47" i="4"/>
  <c r="E47" i="4" s="1"/>
  <c r="D49" i="4"/>
  <c r="D31" i="4"/>
  <c r="E31" i="4" s="1"/>
  <c r="D50" i="4"/>
  <c r="D69" i="4"/>
  <c r="D55" i="4"/>
  <c r="E55" i="4" s="1"/>
  <c r="D58" i="4"/>
  <c r="D43" i="4"/>
  <c r="F43" i="4" s="1"/>
  <c r="D59" i="4"/>
  <c r="F59" i="4" s="1"/>
  <c r="D64" i="4"/>
  <c r="D11" i="4"/>
  <c r="D51" i="4"/>
  <c r="F51" i="4" s="1"/>
  <c r="D30" i="4"/>
  <c r="D72" i="4"/>
  <c r="D48" i="4"/>
  <c r="D25" i="4"/>
  <c r="D67" i="4"/>
  <c r="F67" i="4" s="1"/>
  <c r="D38" i="4"/>
  <c r="D33" i="4"/>
  <c r="D52" i="4"/>
  <c r="D46" i="4"/>
  <c r="D7" i="4"/>
  <c r="E7" i="4" s="1"/>
  <c r="D39" i="4"/>
  <c r="E39" i="4" s="1"/>
  <c r="D65" i="4"/>
  <c r="D66" i="4"/>
  <c r="D21" i="4"/>
  <c r="D36" i="4"/>
  <c r="D54" i="4"/>
  <c r="D63" i="4"/>
  <c r="E63" i="4" s="1"/>
  <c r="D9" i="4"/>
  <c r="D71" i="4"/>
  <c r="E71" i="4" s="1"/>
  <c r="D10" i="4"/>
  <c r="D74" i="4"/>
  <c r="D12" i="4"/>
  <c r="D29" i="4"/>
  <c r="D60" i="4"/>
  <c r="D62" i="4"/>
  <c r="D8" i="4"/>
  <c r="D41" i="4"/>
  <c r="D24" i="4"/>
  <c r="D18" i="4"/>
  <c r="F18" i="4" s="1"/>
  <c r="D19" i="4"/>
  <c r="D20" i="4"/>
  <c r="D37" i="4"/>
  <c r="D61" i="4"/>
  <c r="D70" i="4"/>
  <c r="D16" i="4"/>
  <c r="D57" i="4"/>
  <c r="D56" i="4"/>
  <c r="E56" i="4" s="1"/>
  <c r="D26" i="4"/>
  <c r="D27" i="4"/>
  <c r="F27" i="4" s="1"/>
  <c r="D28" i="4"/>
  <c r="D45" i="4"/>
  <c r="D14" i="4"/>
  <c r="D15" i="4"/>
  <c r="E15" i="4" s="1"/>
  <c r="D32" i="4"/>
  <c r="D73" i="4"/>
  <c r="F73" i="4" s="1"/>
  <c r="D17" i="4"/>
  <c r="D34" i="4"/>
  <c r="D35" i="4"/>
  <c r="F35" i="4" s="1"/>
  <c r="D44" i="4"/>
  <c r="D53" i="4"/>
  <c r="D22" i="4"/>
  <c r="D23" i="4"/>
  <c r="E23" i="4" s="1"/>
  <c r="D40" i="4"/>
  <c r="E21" i="4"/>
  <c r="E68" i="4"/>
  <c r="E67" i="4"/>
  <c r="E59" i="4"/>
  <c r="E48" i="4"/>
  <c r="F64" i="4"/>
  <c r="F49" i="4"/>
  <c r="F41" i="4"/>
  <c r="F58" i="4"/>
  <c r="F56" i="4"/>
  <c r="F71" i="4"/>
  <c r="F47" i="4"/>
  <c r="F39" i="4"/>
  <c r="F31" i="4"/>
  <c r="F22" i="4"/>
  <c r="F68" i="4"/>
  <c r="F15" i="4" l="1"/>
  <c r="F38" i="4"/>
  <c r="E64" i="4"/>
  <c r="E49" i="4"/>
  <c r="E66" i="4"/>
  <c r="E32" i="4"/>
  <c r="F13" i="4"/>
  <c r="F24" i="4"/>
  <c r="E73" i="4"/>
  <c r="F29" i="4"/>
  <c r="F20" i="4"/>
  <c r="F10" i="4"/>
  <c r="F14" i="4"/>
  <c r="E6" i="4"/>
  <c r="E65" i="4"/>
  <c r="F53" i="4"/>
  <c r="F45" i="4"/>
  <c r="E22" i="4"/>
  <c r="F23" i="4"/>
  <c r="E58" i="4"/>
  <c r="F44" i="4"/>
  <c r="E24" i="4"/>
  <c r="F32" i="4"/>
  <c r="F12" i="4"/>
  <c r="F26" i="4"/>
  <c r="F21" i="4"/>
  <c r="F11" i="4"/>
  <c r="F33" i="4"/>
  <c r="F19" i="4"/>
  <c r="F17" i="4"/>
  <c r="E11" i="4"/>
  <c r="E33" i="4"/>
  <c r="E57" i="4"/>
  <c r="E51" i="4"/>
  <c r="E29" i="4"/>
  <c r="F34" i="4"/>
  <c r="F36" i="4"/>
  <c r="F50" i="4"/>
  <c r="E50" i="4"/>
  <c r="F52" i="4"/>
  <c r="E52" i="4"/>
  <c r="E69" i="4"/>
  <c r="F46" i="4"/>
  <c r="F54" i="4"/>
  <c r="E30" i="4"/>
  <c r="F70" i="4"/>
  <c r="E41" i="4"/>
  <c r="E74" i="4"/>
  <c r="F37" i="4"/>
  <c r="F16" i="4"/>
  <c r="E46" i="4"/>
  <c r="F60" i="4"/>
  <c r="F25" i="4"/>
  <c r="E27" i="4"/>
  <c r="E13" i="4"/>
  <c r="F69" i="4"/>
  <c r="F30" i="4"/>
  <c r="E45" i="4"/>
  <c r="F57" i="4"/>
  <c r="F66" i="4"/>
  <c r="F74" i="4"/>
  <c r="F9" i="4"/>
  <c r="E9" i="4"/>
  <c r="E10" i="4"/>
  <c r="E44" i="4"/>
  <c r="F65" i="4"/>
  <c r="E8" i="4"/>
  <c r="E25" i="4"/>
  <c r="E18" i="4"/>
  <c r="E35" i="4"/>
  <c r="E38" i="4"/>
  <c r="F8" i="4"/>
  <c r="F42" i="4"/>
  <c r="F48" i="4"/>
  <c r="E16" i="4"/>
  <c r="E42" i="4"/>
  <c r="E43" i="4"/>
  <c r="F7" i="4"/>
  <c r="F55" i="4"/>
  <c r="E72" i="4"/>
  <c r="E19" i="4"/>
  <c r="E26" i="4"/>
  <c r="E12" i="4"/>
  <c r="E37" i="4"/>
  <c r="F72" i="4"/>
  <c r="E36" i="4"/>
  <c r="E40" i="4"/>
  <c r="E60" i="4"/>
  <c r="E54" i="4"/>
  <c r="E62" i="4"/>
  <c r="F61" i="4"/>
  <c r="E34" i="4"/>
  <c r="F63" i="4"/>
  <c r="E20" i="4"/>
  <c r="E28" i="4"/>
  <c r="F28" i="4"/>
  <c r="F62" i="4"/>
  <c r="E53" i="4"/>
  <c r="E14" i="4"/>
  <c r="F40" i="4"/>
  <c r="E17" i="4"/>
  <c r="E61" i="4"/>
  <c r="E70" i="4"/>
  <c r="F4" i="4" l="1"/>
  <c r="D4" i="8"/>
  <c r="D6" i="8" s="1"/>
</calcChain>
</file>

<file path=xl/sharedStrings.xml><?xml version="1.0" encoding="utf-8"?>
<sst xmlns="http://schemas.openxmlformats.org/spreadsheetml/2006/main" count="24" uniqueCount="19">
  <si>
    <t>Dphys</t>
    <phoneticPr fontId="1"/>
  </si>
  <si>
    <t>Probability</t>
    <phoneticPr fontId="1"/>
  </si>
  <si>
    <t>Size</t>
    <phoneticPr fontId="1"/>
  </si>
  <si>
    <t>Original data</t>
    <phoneticPr fontId="1"/>
  </si>
  <si>
    <t>Processed data</t>
    <phoneticPr fontId="1"/>
  </si>
  <si>
    <t>log10(Dphys)</t>
    <phoneticPr fontId="1"/>
  </si>
  <si>
    <t>T</t>
    <phoneticPr fontId="1"/>
  </si>
  <si>
    <t>viscosity</t>
    <phoneticPr fontId="1"/>
  </si>
  <si>
    <t>kb</t>
    <phoneticPr fontId="1"/>
  </si>
  <si>
    <t>c</t>
    <phoneticPr fontId="1"/>
  </si>
  <si>
    <t>Average Dphys (cm2/s)</t>
    <phoneticPr fontId="1"/>
  </si>
  <si>
    <t>Average size (nm)</t>
    <phoneticPr fontId="1"/>
  </si>
  <si>
    <t>In "Correct approach" sheat, Dphys is estimated from Eq6.</t>
    <phoneticPr fontId="1"/>
  </si>
  <si>
    <t>In "Inaccurate approach" sheat, Dphys is estimated from average radius of particles.</t>
    <phoneticPr fontId="1"/>
  </si>
  <si>
    <t>Supporting Data</t>
    <phoneticPr fontId="1"/>
  </si>
  <si>
    <t>Calculate constant c by Eq 5</t>
    <phoneticPr fontId="1"/>
  </si>
  <si>
    <t>Calculation example of average Dphys from DLS data</t>
    <phoneticPr fontId="1"/>
  </si>
  <si>
    <t>Probability*Size</t>
    <phoneticPr fontId="1"/>
  </si>
  <si>
    <t>Probability*Dphys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</si>
</sst>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E+0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3" borderId="0" xfId="0" applyFont="1" applyFill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6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2" fillId="0" borderId="2" xfId="0" applyFont="1" applyBorder="1" applyAlignment="1"/>
    <xf numFmtId="11" fontId="2" fillId="0" borderId="0" xfId="0" applyNumberFormat="1" applyFont="1">
      <alignment vertical="center"/>
    </xf>
    <xf numFmtId="0" fontId="2" fillId="0" borderId="3" xfId="0" applyFont="1" applyBorder="1">
      <alignment vertical="center"/>
    </xf>
    <xf numFmtId="11" fontId="2" fillId="0" borderId="4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1" fontId="2" fillId="0" borderId="6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0" fontId="7" fillId="0" borderId="0" xfId="0" applyFont="1">
      <alignment vertical="center"/>
    </xf>
    <xf numFmtId="176" fontId="2" fillId="0" borderId="0" xfId="0" applyNumberFormat="1" applyFo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4843370687879"/>
          <c:y val="3.4134048461333638E-2"/>
          <c:w val="0.74177260714383031"/>
          <c:h val="0.7638997998813367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'Inaccurate approach'!$B$2</c:f>
              <c:strCache>
                <c:ptCount val="1"/>
              </c:strCache>
            </c:strRef>
          </c:tx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>
                <a:noFill/>
              </a:ln>
            </c:spPr>
          </c:marker>
          <c:xVal>
            <c:numRef>
              <c:f>'Inaccurate approach'!$A$8:$A$76</c:f>
              <c:numCache>
                <c:formatCode>General</c:formatCode>
                <c:ptCount val="69"/>
                <c:pt idx="0">
                  <c:v>0.4</c:v>
                </c:pt>
                <c:pt idx="1">
                  <c:v>0.46300000000000002</c:v>
                </c:pt>
                <c:pt idx="2">
                  <c:v>0.53600000000000003</c:v>
                </c:pt>
                <c:pt idx="3">
                  <c:v>0.621</c:v>
                </c:pt>
                <c:pt idx="4">
                  <c:v>0.71899999999999997</c:v>
                </c:pt>
                <c:pt idx="5">
                  <c:v>0.83299999999999996</c:v>
                </c:pt>
                <c:pt idx="6">
                  <c:v>0.96499999999999997</c:v>
                </c:pt>
                <c:pt idx="7">
                  <c:v>1.1200000000000001</c:v>
                </c:pt>
                <c:pt idx="8">
                  <c:v>1.29</c:v>
                </c:pt>
                <c:pt idx="9">
                  <c:v>1.5</c:v>
                </c:pt>
                <c:pt idx="10">
                  <c:v>1.74</c:v>
                </c:pt>
                <c:pt idx="11">
                  <c:v>2.0099999999999998</c:v>
                </c:pt>
                <c:pt idx="12">
                  <c:v>2.33</c:v>
                </c:pt>
                <c:pt idx="13">
                  <c:v>2.7</c:v>
                </c:pt>
                <c:pt idx="14">
                  <c:v>3.12</c:v>
                </c:pt>
                <c:pt idx="15">
                  <c:v>3.62</c:v>
                </c:pt>
                <c:pt idx="16">
                  <c:v>4.1900000000000004</c:v>
                </c:pt>
                <c:pt idx="17">
                  <c:v>4.8499999999999996</c:v>
                </c:pt>
                <c:pt idx="18">
                  <c:v>5.61</c:v>
                </c:pt>
                <c:pt idx="19">
                  <c:v>6.5</c:v>
                </c:pt>
                <c:pt idx="20">
                  <c:v>7.53</c:v>
                </c:pt>
                <c:pt idx="21">
                  <c:v>8.7200000000000006</c:v>
                </c:pt>
                <c:pt idx="22">
                  <c:v>10.1</c:v>
                </c:pt>
                <c:pt idx="23">
                  <c:v>11.7</c:v>
                </c:pt>
                <c:pt idx="24">
                  <c:v>13.5</c:v>
                </c:pt>
                <c:pt idx="25">
                  <c:v>15.7</c:v>
                </c:pt>
                <c:pt idx="26">
                  <c:v>18.2</c:v>
                </c:pt>
                <c:pt idx="27">
                  <c:v>21</c:v>
                </c:pt>
                <c:pt idx="28">
                  <c:v>24.4</c:v>
                </c:pt>
                <c:pt idx="29">
                  <c:v>28.2</c:v>
                </c:pt>
                <c:pt idx="30">
                  <c:v>32.700000000000003</c:v>
                </c:pt>
                <c:pt idx="31">
                  <c:v>37.799999999999997</c:v>
                </c:pt>
                <c:pt idx="32">
                  <c:v>43.8</c:v>
                </c:pt>
                <c:pt idx="33">
                  <c:v>50.7</c:v>
                </c:pt>
                <c:pt idx="34">
                  <c:v>58.8</c:v>
                </c:pt>
                <c:pt idx="35">
                  <c:v>68.099999999999994</c:v>
                </c:pt>
                <c:pt idx="36">
                  <c:v>78.8</c:v>
                </c:pt>
                <c:pt idx="37">
                  <c:v>91.3</c:v>
                </c:pt>
                <c:pt idx="38">
                  <c:v>106</c:v>
                </c:pt>
                <c:pt idx="39">
                  <c:v>122</c:v>
                </c:pt>
                <c:pt idx="40">
                  <c:v>142</c:v>
                </c:pt>
                <c:pt idx="41">
                  <c:v>164</c:v>
                </c:pt>
                <c:pt idx="42">
                  <c:v>190</c:v>
                </c:pt>
                <c:pt idx="43">
                  <c:v>220</c:v>
                </c:pt>
                <c:pt idx="44">
                  <c:v>255</c:v>
                </c:pt>
                <c:pt idx="45">
                  <c:v>295</c:v>
                </c:pt>
                <c:pt idx="46">
                  <c:v>342</c:v>
                </c:pt>
                <c:pt idx="47">
                  <c:v>396</c:v>
                </c:pt>
                <c:pt idx="48">
                  <c:v>459</c:v>
                </c:pt>
                <c:pt idx="49">
                  <c:v>531</c:v>
                </c:pt>
                <c:pt idx="50">
                  <c:v>615</c:v>
                </c:pt>
                <c:pt idx="51">
                  <c:v>712</c:v>
                </c:pt>
                <c:pt idx="52">
                  <c:v>825</c:v>
                </c:pt>
                <c:pt idx="53">
                  <c:v>955</c:v>
                </c:pt>
                <c:pt idx="54" formatCode="0.00E+00">
                  <c:v>1110</c:v>
                </c:pt>
                <c:pt idx="55" formatCode="0.00E+00">
                  <c:v>1280</c:v>
                </c:pt>
                <c:pt idx="56" formatCode="0.00E+00">
                  <c:v>1480</c:v>
                </c:pt>
                <c:pt idx="57" formatCode="0.00E+00">
                  <c:v>1720</c:v>
                </c:pt>
                <c:pt idx="58" formatCode="0.00E+00">
                  <c:v>1990</c:v>
                </c:pt>
                <c:pt idx="59" formatCode="0.00E+00">
                  <c:v>2300</c:v>
                </c:pt>
                <c:pt idx="60" formatCode="0.00E+00">
                  <c:v>2670</c:v>
                </c:pt>
                <c:pt idx="61" formatCode="0.00E+00">
                  <c:v>3090</c:v>
                </c:pt>
                <c:pt idx="62" formatCode="0.00E+00">
                  <c:v>3580</c:v>
                </c:pt>
                <c:pt idx="63" formatCode="0.00E+00">
                  <c:v>4150</c:v>
                </c:pt>
                <c:pt idx="64" formatCode="0.00E+00">
                  <c:v>4800</c:v>
                </c:pt>
                <c:pt idx="65" formatCode="0.00E+00">
                  <c:v>5560</c:v>
                </c:pt>
                <c:pt idx="66" formatCode="0.00E+00">
                  <c:v>6440</c:v>
                </c:pt>
                <c:pt idx="67" formatCode="0.00E+00">
                  <c:v>7460</c:v>
                </c:pt>
                <c:pt idx="68" formatCode="0.00E+00">
                  <c:v>8630</c:v>
                </c:pt>
              </c:numCache>
            </c:numRef>
          </c:xVal>
          <c:yVal>
            <c:numRef>
              <c:f>'Inaccurate approach'!$B$8:$B$76</c:f>
              <c:numCache>
                <c:formatCode>General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1.74</c:v>
                </c:pt>
                <c:pt idx="14">
                  <c:v>7.35</c:v>
                </c:pt>
                <c:pt idx="15">
                  <c:v>14.1</c:v>
                </c:pt>
                <c:pt idx="16">
                  <c:v>17.399999999999999</c:v>
                </c:pt>
                <c:pt idx="17">
                  <c:v>16.3</c:v>
                </c:pt>
                <c:pt idx="18">
                  <c:v>13</c:v>
                </c:pt>
                <c:pt idx="19">
                  <c:v>9.39</c:v>
                </c:pt>
                <c:pt idx="20">
                  <c:v>6.48</c:v>
                </c:pt>
                <c:pt idx="21">
                  <c:v>4.4400000000000004</c:v>
                </c:pt>
                <c:pt idx="22">
                  <c:v>3.09</c:v>
                </c:pt>
                <c:pt idx="23">
                  <c:v>2.1800000000000002</c:v>
                </c:pt>
                <c:pt idx="24">
                  <c:v>1.55</c:v>
                </c:pt>
                <c:pt idx="25">
                  <c:v>1.08</c:v>
                </c:pt>
                <c:pt idx="26">
                  <c:v>0.72699999999999998</c:v>
                </c:pt>
                <c:pt idx="27">
                  <c:v>0.46899999999999997</c:v>
                </c:pt>
                <c:pt idx="28">
                  <c:v>0.28599999999999998</c:v>
                </c:pt>
                <c:pt idx="29">
                  <c:v>0.16400000000000001</c:v>
                </c:pt>
                <c:pt idx="30">
                  <c:v>8.6900000000000005E-2</c:v>
                </c:pt>
                <c:pt idx="31">
                  <c:v>4.19E-2</c:v>
                </c:pt>
                <c:pt idx="32">
                  <c:v>1.7899999999999999E-2</c:v>
                </c:pt>
                <c:pt idx="33">
                  <c:v>6.3899999999999998E-3</c:v>
                </c:pt>
                <c:pt idx="34">
                  <c:v>1.72E-3</c:v>
                </c:pt>
                <c:pt idx="35">
                  <c:v>2.6800000000000001E-4</c:v>
                </c:pt>
                <c:pt idx="36" formatCode="0.00E+00">
                  <c:v>7.9200000000000004E-6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 formatCode="0.00E+00">
                  <c:v>3.9799999999999998E-5</c:v>
                </c:pt>
                <c:pt idx="56">
                  <c:v>2.5599999999999999E-4</c:v>
                </c:pt>
                <c:pt idx="57">
                  <c:v>8.3100000000000003E-4</c:v>
                </c:pt>
                <c:pt idx="58">
                  <c:v>1.9E-3</c:v>
                </c:pt>
                <c:pt idx="59">
                  <c:v>3.6099999999999999E-3</c:v>
                </c:pt>
                <c:pt idx="60">
                  <c:v>5.9199999999999999E-3</c:v>
                </c:pt>
                <c:pt idx="61">
                  <c:v>8.4700000000000001E-3</c:v>
                </c:pt>
                <c:pt idx="62">
                  <c:v>1.0699999999999999E-2</c:v>
                </c:pt>
                <c:pt idx="63">
                  <c:v>1.23E-2</c:v>
                </c:pt>
                <c:pt idx="64">
                  <c:v>1.3299999999999999E-2</c:v>
                </c:pt>
                <c:pt idx="65">
                  <c:v>1.03E-2</c:v>
                </c:pt>
                <c:pt idx="66">
                  <c:v>3.47E-3</c:v>
                </c:pt>
                <c:pt idx="67">
                  <c:v>0</c:v>
                </c:pt>
                <c:pt idx="6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7E-4C59-A66E-3792769B8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4606159"/>
        <c:axId val="1"/>
      </c:scatterChart>
      <c:valAx>
        <c:axId val="2084606159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Size</a:t>
                </a:r>
                <a:r>
                  <a:rPr lang="en-US" baseline="0"/>
                  <a:t> </a:t>
                </a:r>
                <a:r>
                  <a:rPr lang="en-US"/>
                  <a:t>[nm]</a:t>
                </a:r>
                <a:endParaRPr lang="ja-JP"/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  <a:cs typeface="游ゴシック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(-)</a:t>
                </a:r>
                <a:endParaRPr lang="ja-JP"/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084606159"/>
        <c:crossesAt val="-7"/>
        <c:crossBetween val="midCat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 b="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78919071102271"/>
          <c:y val="5.8288633461047255E-2"/>
          <c:w val="0.74177260714383031"/>
          <c:h val="0.7638997998813367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'Correct approach'!$B$2</c:f>
              <c:strCache>
                <c:ptCount val="1"/>
              </c:strCache>
            </c:strRef>
          </c:tx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>
                <a:noFill/>
              </a:ln>
            </c:spPr>
          </c:marker>
          <c:xVal>
            <c:numRef>
              <c:f>'Correct approach'!$E$6:$E$74</c:f>
              <c:numCache>
                <c:formatCode>0.00E+00</c:formatCode>
                <c:ptCount val="69"/>
                <c:pt idx="0">
                  <c:v>-4.9112030290266802</c:v>
                </c:pt>
                <c:pt idx="1">
                  <c:v>-4.974724028716671</c:v>
                </c:pt>
                <c:pt idx="2">
                  <c:v>-5.0383078273914874</c:v>
                </c:pt>
                <c:pt idx="3">
                  <c:v>-5.1022346378752976</c:v>
                </c:pt>
                <c:pt idx="4">
                  <c:v>-5.1658719280816001</c:v>
                </c:pt>
                <c:pt idx="5">
                  <c:v>-5.2297880391055047</c:v>
                </c:pt>
                <c:pt idx="6">
                  <c:v>-5.2936703510425103</c:v>
                </c:pt>
                <c:pt idx="7">
                  <c:v>-5.3583610603688987</c:v>
                </c:pt>
                <c:pt idx="8">
                  <c:v>-5.4197327479979664</c:v>
                </c:pt>
                <c:pt idx="9">
                  <c:v>-5.485234296754399</c:v>
                </c:pt>
                <c:pt idx="10">
                  <c:v>-5.5496922859813171</c:v>
                </c:pt>
                <c:pt idx="11">
                  <c:v>-5.6123390951192063</c:v>
                </c:pt>
                <c:pt idx="12">
                  <c:v>-5.6764989587247365</c:v>
                </c:pt>
                <c:pt idx="13">
                  <c:v>-5.7405068018577046</c:v>
                </c:pt>
                <c:pt idx="14">
                  <c:v>-5.8032976317171601</c:v>
                </c:pt>
                <c:pt idx="15">
                  <c:v>-5.8678516082318835</c:v>
                </c:pt>
                <c:pt idx="16">
                  <c:v>-5.9313570606650128</c:v>
                </c:pt>
                <c:pt idx="17">
                  <c:v>-5.9948847763009807</c:v>
                </c:pt>
                <c:pt idx="18">
                  <c:v>-6.0581058989548788</c:v>
                </c:pt>
                <c:pt idx="19">
                  <c:v>-6.1220563943415733</c:v>
                </c:pt>
                <c:pt idx="20">
                  <c:v>-6.1859380138994178</c:v>
                </c:pt>
                <c:pt idx="21">
                  <c:v>-6.2496595226312843</c:v>
                </c:pt>
                <c:pt idx="22">
                  <c:v>-6.3134644114813598</c:v>
                </c:pt>
                <c:pt idx="23">
                  <c:v>-6.3773288994448789</c:v>
                </c:pt>
                <c:pt idx="24">
                  <c:v>-6.4394768061937233</c:v>
                </c:pt>
                <c:pt idx="25">
                  <c:v>-6.5050426901079508</c:v>
                </c:pt>
                <c:pt idx="26">
                  <c:v>-6.5692144256837919</c:v>
                </c:pt>
                <c:pt idx="27">
                  <c:v>-6.6313623324326372</c:v>
                </c:pt>
                <c:pt idx="28">
                  <c:v>-6.6965328640374473</c:v>
                </c:pt>
                <c:pt idx="29">
                  <c:v>-6.7593921460180786</c:v>
                </c:pt>
                <c:pt idx="30">
                  <c:v>-6.8236907903590041</c:v>
                </c:pt>
                <c:pt idx="31">
                  <c:v>-6.8866348375359427</c:v>
                </c:pt>
                <c:pt idx="32">
                  <c:v>-6.9506171482028174</c:v>
                </c:pt>
                <c:pt idx="33">
                  <c:v>-7.0141509970320532</c:v>
                </c:pt>
                <c:pt idx="34">
                  <c:v>-7.0785203637748557</c:v>
                </c:pt>
                <c:pt idx="35">
                  <c:v>-7.1422901496115028</c:v>
                </c:pt>
                <c:pt idx="36">
                  <c:v>-7.2056692551882726</c:v>
                </c:pt>
                <c:pt idx="37">
                  <c:v>-7.2696138152330168</c:v>
                </c:pt>
                <c:pt idx="38">
                  <c:v>-7.3344489029634881</c:v>
                </c:pt>
                <c:pt idx="39">
                  <c:v>-7.395502868373466</c:v>
                </c:pt>
                <c:pt idx="40">
                  <c:v>-7.4614313820817744</c:v>
                </c:pt>
                <c:pt idx="41">
                  <c:v>-7.5239868857464156</c:v>
                </c:pt>
                <c:pt idx="42">
                  <c:v>-7.5878966386515465</c:v>
                </c:pt>
                <c:pt idx="43">
                  <c:v>-7.6515657185209234</c:v>
                </c:pt>
                <c:pt idx="44">
                  <c:v>-7.7156832181326731</c:v>
                </c:pt>
                <c:pt idx="45">
                  <c:v>-7.7789650536768802</c:v>
                </c:pt>
                <c:pt idx="46">
                  <c:v>-7.843169143754853</c:v>
                </c:pt>
                <c:pt idx="47">
                  <c:v>-7.9068382236242298</c:v>
                </c:pt>
                <c:pt idx="48">
                  <c:v>-7.9709557232359787</c:v>
                </c:pt>
                <c:pt idx="49">
                  <c:v>-8.0342375587801858</c:v>
                </c:pt>
                <c:pt idx="50">
                  <c:v>-8.0980181534741345</c:v>
                </c:pt>
                <c:pt idx="51">
                  <c:v>-8.1616230313355747</c:v>
                </c:pt>
                <c:pt idx="52">
                  <c:v>-8.2255969862486431</c:v>
                </c:pt>
                <c:pt idx="53">
                  <c:v>-8.2891464092824645</c:v>
                </c:pt>
                <c:pt idx="54">
                  <c:v>-8.3544660164853752</c:v>
                </c:pt>
                <c:pt idx="55">
                  <c:v>-8.4163530073465864</c:v>
                </c:pt>
                <c:pt idx="56">
                  <c:v>-8.4794047530936751</c:v>
                </c:pt>
                <c:pt idx="57">
                  <c:v>-8.5446714846062672</c:v>
                </c:pt>
                <c:pt idx="58">
                  <c:v>-8.607996114108424</c:v>
                </c:pt>
                <c:pt idx="59">
                  <c:v>-8.6708708737163107</c:v>
                </c:pt>
                <c:pt idx="60">
                  <c:v>-8.7356542990632935</c:v>
                </c:pt>
                <c:pt idx="61">
                  <c:v>-8.7991015171235514</c:v>
                </c:pt>
                <c:pt idx="62">
                  <c:v>-8.8630260643425913</c:v>
                </c:pt>
                <c:pt idx="63">
                  <c:v>-8.9271911344108101</c:v>
                </c:pt>
                <c:pt idx="64">
                  <c:v>-8.9903842750743053</c:v>
                </c:pt>
                <c:pt idx="65">
                  <c:v>-9.0542178292807751</c:v>
                </c:pt>
                <c:pt idx="66">
                  <c:v>-9.1180289050585301</c:v>
                </c:pt>
                <c:pt idx="67">
                  <c:v>-9.1818818651713858</c:v>
                </c:pt>
                <c:pt idx="68">
                  <c:v>-9.2451538334139265</c:v>
                </c:pt>
              </c:numCache>
            </c:numRef>
          </c:xVal>
          <c:yVal>
            <c:numRef>
              <c:f>'Correct approach'!$B$6:$B$74</c:f>
              <c:numCache>
                <c:formatCode>General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1.74</c:v>
                </c:pt>
                <c:pt idx="14">
                  <c:v>7.35</c:v>
                </c:pt>
                <c:pt idx="15">
                  <c:v>14.1</c:v>
                </c:pt>
                <c:pt idx="16">
                  <c:v>17.399999999999999</c:v>
                </c:pt>
                <c:pt idx="17">
                  <c:v>16.3</c:v>
                </c:pt>
                <c:pt idx="18">
                  <c:v>13</c:v>
                </c:pt>
                <c:pt idx="19">
                  <c:v>9.39</c:v>
                </c:pt>
                <c:pt idx="20">
                  <c:v>6.48</c:v>
                </c:pt>
                <c:pt idx="21">
                  <c:v>4.4400000000000004</c:v>
                </c:pt>
                <c:pt idx="22">
                  <c:v>3.09</c:v>
                </c:pt>
                <c:pt idx="23">
                  <c:v>2.1800000000000002</c:v>
                </c:pt>
                <c:pt idx="24">
                  <c:v>1.55</c:v>
                </c:pt>
                <c:pt idx="25">
                  <c:v>1.08</c:v>
                </c:pt>
                <c:pt idx="26">
                  <c:v>0.72699999999999998</c:v>
                </c:pt>
                <c:pt idx="27">
                  <c:v>0.46899999999999997</c:v>
                </c:pt>
                <c:pt idx="28">
                  <c:v>0.28599999999999998</c:v>
                </c:pt>
                <c:pt idx="29">
                  <c:v>0.16400000000000001</c:v>
                </c:pt>
                <c:pt idx="30">
                  <c:v>8.6900000000000005E-2</c:v>
                </c:pt>
                <c:pt idx="31">
                  <c:v>4.19E-2</c:v>
                </c:pt>
                <c:pt idx="32">
                  <c:v>1.7899999999999999E-2</c:v>
                </c:pt>
                <c:pt idx="33">
                  <c:v>6.3899999999999998E-3</c:v>
                </c:pt>
                <c:pt idx="34">
                  <c:v>1.72E-3</c:v>
                </c:pt>
                <c:pt idx="35">
                  <c:v>2.6800000000000001E-4</c:v>
                </c:pt>
                <c:pt idx="36" formatCode="0.00E+00">
                  <c:v>7.9200000000000004E-6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 formatCode="0.00E+00">
                  <c:v>3.9799999999999998E-5</c:v>
                </c:pt>
                <c:pt idx="56">
                  <c:v>2.5599999999999999E-4</c:v>
                </c:pt>
                <c:pt idx="57">
                  <c:v>8.3100000000000003E-4</c:v>
                </c:pt>
                <c:pt idx="58">
                  <c:v>1.9E-3</c:v>
                </c:pt>
                <c:pt idx="59">
                  <c:v>3.6099999999999999E-3</c:v>
                </c:pt>
                <c:pt idx="60">
                  <c:v>5.9199999999999999E-3</c:v>
                </c:pt>
                <c:pt idx="61">
                  <c:v>8.4700000000000001E-3</c:v>
                </c:pt>
                <c:pt idx="62">
                  <c:v>1.0699999999999999E-2</c:v>
                </c:pt>
                <c:pt idx="63">
                  <c:v>1.23E-2</c:v>
                </c:pt>
                <c:pt idx="64">
                  <c:v>1.3299999999999999E-2</c:v>
                </c:pt>
                <c:pt idx="65">
                  <c:v>1.03E-2</c:v>
                </c:pt>
                <c:pt idx="66">
                  <c:v>3.47E-3</c:v>
                </c:pt>
                <c:pt idx="67">
                  <c:v>0</c:v>
                </c:pt>
                <c:pt idx="6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D1-44BE-8E38-FFDDB8855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4606159"/>
        <c:axId val="1"/>
      </c:scatterChart>
      <c:valAx>
        <c:axId val="2084606159"/>
        <c:scaling>
          <c:orientation val="minMax"/>
          <c:max val="-5"/>
          <c:min val="-7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</a:t>
                </a:r>
                <a:r>
                  <a:rPr lang="en-US" i="1"/>
                  <a:t>D</a:t>
                </a:r>
                <a:r>
                  <a:rPr lang="en-US" baseline="-25000"/>
                  <a:t>phys,chain</a:t>
                </a:r>
                <a:r>
                  <a:rPr lang="en-US"/>
                  <a:t> [cm</a:t>
                </a:r>
                <a:r>
                  <a:rPr lang="en-US" baseline="30000"/>
                  <a:t>2</a:t>
                </a:r>
                <a:r>
                  <a:rPr lang="en-US"/>
                  <a:t>/s]</a:t>
                </a:r>
                <a:endParaRPr lang="ja-JP"/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  <a:cs typeface="游ゴシック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(-)</a:t>
                </a:r>
                <a:endParaRPr lang="ja-JP"/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084606159"/>
        <c:crossesAt val="-7"/>
        <c:crossBetween val="midCat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 b="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14</xdr:row>
      <xdr:rowOff>47625</xdr:rowOff>
    </xdr:from>
    <xdr:to>
      <xdr:col>9</xdr:col>
      <xdr:colOff>400050</xdr:colOff>
      <xdr:row>28</xdr:row>
      <xdr:rowOff>142875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D1FFB134-AFF7-49E3-951D-26CF5109D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16</xdr:row>
      <xdr:rowOff>9525</xdr:rowOff>
    </xdr:from>
    <xdr:to>
      <xdr:col>9</xdr:col>
      <xdr:colOff>1123950</xdr:colOff>
      <xdr:row>30</xdr:row>
      <xdr:rowOff>95250</xdr:rowOff>
    </xdr:to>
    <xdr:graphicFrame macro="">
      <xdr:nvGraphicFramePr>
        <xdr:cNvPr id="4134" name="グラフ 2">
          <a:extLst>
            <a:ext uri="{FF2B5EF4-FFF2-40B4-BE49-F238E27FC236}">
              <a16:creationId xmlns:a16="http://schemas.microsoft.com/office/drawing/2014/main" id="{F7AFF002-4B66-AFD2-20D5-B29306E85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CFA33-C481-4A27-BB07-69DA7B3D3593}">
  <dimension ref="B4:B9"/>
  <sheetViews>
    <sheetView tabSelected="1" workbookViewId="0">
      <selection activeCell="I18" sqref="I18"/>
    </sheetView>
  </sheetViews>
  <sheetFormatPr defaultRowHeight="14.25" x14ac:dyDescent="0.15"/>
  <cols>
    <col min="1" max="16384" width="9" style="1"/>
  </cols>
  <sheetData>
    <row r="4" spans="2:2" ht="26.25" x14ac:dyDescent="0.15">
      <c r="B4" s="19" t="s">
        <v>14</v>
      </c>
    </row>
    <row r="5" spans="2:2" ht="20.25" x14ac:dyDescent="0.15">
      <c r="B5" s="3"/>
    </row>
    <row r="6" spans="2:2" ht="20.25" x14ac:dyDescent="0.15">
      <c r="B6" s="2" t="s">
        <v>16</v>
      </c>
    </row>
    <row r="8" spans="2:2" ht="20.25" x14ac:dyDescent="0.15">
      <c r="B8" s="2" t="s">
        <v>13</v>
      </c>
    </row>
    <row r="9" spans="2:2" ht="20.25" x14ac:dyDescent="0.15">
      <c r="B9" s="2" t="s">
        <v>12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75D79-CAA5-496C-86CB-1737D80E1FAC}">
  <sheetPr>
    <tabColor theme="8" tint="0.39997558519241921"/>
  </sheetPr>
  <dimension ref="A1:G80"/>
  <sheetViews>
    <sheetView workbookViewId="0">
      <selection activeCell="B4" sqref="B4"/>
    </sheetView>
  </sheetViews>
  <sheetFormatPr defaultRowHeight="14.25" x14ac:dyDescent="0.15"/>
  <cols>
    <col min="1" max="1" width="13" style="1" customWidth="1"/>
    <col min="2" max="2" width="9.125" style="1" bestFit="1" customWidth="1"/>
    <col min="3" max="3" width="9" style="1"/>
    <col min="4" max="4" width="25.875" style="1" customWidth="1"/>
    <col min="5" max="16384" width="9" style="1"/>
  </cols>
  <sheetData>
    <row r="1" spans="1:7" ht="15" x14ac:dyDescent="0.15">
      <c r="A1" s="21" t="s">
        <v>3</v>
      </c>
      <c r="B1" s="21"/>
      <c r="D1" s="4" t="s">
        <v>4</v>
      </c>
      <c r="F1" s="5"/>
      <c r="G1" s="5"/>
    </row>
    <row r="2" spans="1:7" x14ac:dyDescent="0.15">
      <c r="F2" s="5"/>
      <c r="G2" s="5"/>
    </row>
    <row r="3" spans="1:7" ht="15" x14ac:dyDescent="0.15">
      <c r="A3" s="6"/>
      <c r="B3" s="6"/>
      <c r="D3" s="7" t="s">
        <v>11</v>
      </c>
      <c r="F3" s="5"/>
      <c r="G3" s="5"/>
    </row>
    <row r="4" spans="1:7" ht="15" x14ac:dyDescent="0.15">
      <c r="D4" s="18">
        <f t="shared" ref="D4" si="0">SUM(D8:D76)/100</f>
        <v>8.7576989789600006</v>
      </c>
      <c r="F4" s="5"/>
      <c r="G4" s="5"/>
    </row>
    <row r="5" spans="1:7" ht="15" x14ac:dyDescent="0.15">
      <c r="D5" s="7" t="s">
        <v>10</v>
      </c>
      <c r="F5" s="5"/>
      <c r="G5" s="5"/>
    </row>
    <row r="6" spans="1:7" ht="15" x14ac:dyDescent="0.15">
      <c r="D6" s="8">
        <f>'Correct approach'!$J$9/'Inaccurate approach'!D4</f>
        <v>5.6035977060629807E-7</v>
      </c>
      <c r="E6" s="20"/>
      <c r="F6" s="5"/>
      <c r="G6" s="5"/>
    </row>
    <row r="7" spans="1:7" ht="15" x14ac:dyDescent="0.15">
      <c r="A7" s="6" t="s">
        <v>2</v>
      </c>
      <c r="B7" s="23" t="s">
        <v>1</v>
      </c>
      <c r="D7" s="7" t="s">
        <v>17</v>
      </c>
      <c r="F7" s="5"/>
      <c r="G7" s="5"/>
    </row>
    <row r="8" spans="1:7" x14ac:dyDescent="0.15">
      <c r="A8" s="1">
        <v>0.4</v>
      </c>
      <c r="B8" s="1">
        <v>0</v>
      </c>
      <c r="D8" s="12">
        <f>$A8*B8</f>
        <v>0</v>
      </c>
      <c r="F8" s="5"/>
      <c r="G8" s="5"/>
    </row>
    <row r="9" spans="1:7" x14ac:dyDescent="0.15">
      <c r="A9" s="1">
        <v>0.46300000000000002</v>
      </c>
      <c r="B9" s="1">
        <v>0</v>
      </c>
      <c r="D9" s="12">
        <f>$A9*B9</f>
        <v>0</v>
      </c>
      <c r="F9" s="5"/>
      <c r="G9" s="5"/>
    </row>
    <row r="10" spans="1:7" x14ac:dyDescent="0.15">
      <c r="A10" s="1">
        <v>0.53600000000000003</v>
      </c>
      <c r="B10" s="1">
        <v>0</v>
      </c>
      <c r="D10" s="12">
        <f>$A10*B10</f>
        <v>0</v>
      </c>
      <c r="F10" s="5"/>
      <c r="G10" s="5"/>
    </row>
    <row r="11" spans="1:7" x14ac:dyDescent="0.15">
      <c r="A11" s="1">
        <v>0.621</v>
      </c>
      <c r="B11" s="1">
        <v>0</v>
      </c>
      <c r="D11" s="12">
        <f>$A11*B11</f>
        <v>0</v>
      </c>
      <c r="F11" s="5"/>
      <c r="G11" s="5"/>
    </row>
    <row r="12" spans="1:7" x14ac:dyDescent="0.15">
      <c r="A12" s="1">
        <v>0.71899999999999997</v>
      </c>
      <c r="B12" s="1">
        <v>0</v>
      </c>
      <c r="D12" s="12">
        <f>$A12*B12</f>
        <v>0</v>
      </c>
      <c r="F12" s="5"/>
      <c r="G12" s="5"/>
    </row>
    <row r="13" spans="1:7" x14ac:dyDescent="0.15">
      <c r="A13" s="1">
        <v>0.83299999999999996</v>
      </c>
      <c r="B13" s="1">
        <v>0</v>
      </c>
      <c r="D13" s="12">
        <f>$A13*B13</f>
        <v>0</v>
      </c>
      <c r="F13" s="5"/>
      <c r="G13" s="5"/>
    </row>
    <row r="14" spans="1:7" x14ac:dyDescent="0.15">
      <c r="A14" s="1">
        <v>0.96499999999999997</v>
      </c>
      <c r="B14" s="1">
        <v>0</v>
      </c>
      <c r="D14" s="12">
        <f>$A14*B14</f>
        <v>0</v>
      </c>
      <c r="F14" s="5"/>
      <c r="G14" s="5"/>
    </row>
    <row r="15" spans="1:7" x14ac:dyDescent="0.15">
      <c r="A15" s="1">
        <v>1.1200000000000001</v>
      </c>
      <c r="B15" s="1">
        <v>0</v>
      </c>
      <c r="D15" s="12">
        <f>$A15*B15</f>
        <v>0</v>
      </c>
      <c r="F15" s="5"/>
      <c r="G15" s="5"/>
    </row>
    <row r="16" spans="1:7" x14ac:dyDescent="0.15">
      <c r="A16" s="1">
        <v>1.29</v>
      </c>
      <c r="B16" s="1">
        <v>0</v>
      </c>
      <c r="D16" s="12">
        <f>$A16*B16</f>
        <v>0</v>
      </c>
      <c r="F16" s="5"/>
      <c r="G16" s="5"/>
    </row>
    <row r="17" spans="1:7" x14ac:dyDescent="0.15">
      <c r="A17" s="1">
        <v>1.5</v>
      </c>
      <c r="B17" s="1">
        <v>0</v>
      </c>
      <c r="D17" s="12">
        <f>$A17*B17</f>
        <v>0</v>
      </c>
      <c r="F17" s="5"/>
      <c r="G17" s="5"/>
    </row>
    <row r="18" spans="1:7" x14ac:dyDescent="0.15">
      <c r="A18" s="1">
        <v>1.74</v>
      </c>
      <c r="B18" s="1">
        <v>0</v>
      </c>
      <c r="D18" s="12">
        <f>$A18*B18</f>
        <v>0</v>
      </c>
    </row>
    <row r="19" spans="1:7" x14ac:dyDescent="0.15">
      <c r="A19" s="1">
        <v>2.0099999999999998</v>
      </c>
      <c r="B19" s="1">
        <v>0</v>
      </c>
      <c r="D19" s="12">
        <f>$A19*B19</f>
        <v>0</v>
      </c>
    </row>
    <row r="20" spans="1:7" x14ac:dyDescent="0.15">
      <c r="A20" s="1">
        <v>2.33</v>
      </c>
      <c r="B20" s="1">
        <v>0</v>
      </c>
      <c r="D20" s="12">
        <f>$A20*B20</f>
        <v>0</v>
      </c>
    </row>
    <row r="21" spans="1:7" x14ac:dyDescent="0.15">
      <c r="A21" s="1">
        <v>2.7</v>
      </c>
      <c r="B21" s="1">
        <v>1.74</v>
      </c>
      <c r="D21" s="12">
        <f>$A21*B21</f>
        <v>4.6980000000000004</v>
      </c>
    </row>
    <row r="22" spans="1:7" x14ac:dyDescent="0.15">
      <c r="A22" s="1">
        <v>3.12</v>
      </c>
      <c r="B22" s="1">
        <v>7.35</v>
      </c>
      <c r="D22" s="12">
        <f>$A22*B22</f>
        <v>22.931999999999999</v>
      </c>
    </row>
    <row r="23" spans="1:7" x14ac:dyDescent="0.15">
      <c r="A23" s="1">
        <v>3.62</v>
      </c>
      <c r="B23" s="1">
        <v>14.1</v>
      </c>
      <c r="D23" s="12">
        <f>$A23*B23</f>
        <v>51.042000000000002</v>
      </c>
    </row>
    <row r="24" spans="1:7" x14ac:dyDescent="0.15">
      <c r="A24" s="1">
        <v>4.1900000000000004</v>
      </c>
      <c r="B24" s="1">
        <v>17.399999999999999</v>
      </c>
      <c r="D24" s="12">
        <f>$A24*B24</f>
        <v>72.906000000000006</v>
      </c>
    </row>
    <row r="25" spans="1:7" x14ac:dyDescent="0.15">
      <c r="A25" s="1">
        <v>4.8499999999999996</v>
      </c>
      <c r="B25" s="1">
        <v>16.3</v>
      </c>
      <c r="D25" s="12">
        <f>$A25*B25</f>
        <v>79.054999999999993</v>
      </c>
    </row>
    <row r="26" spans="1:7" x14ac:dyDescent="0.15">
      <c r="A26" s="1">
        <v>5.61</v>
      </c>
      <c r="B26" s="1">
        <v>13</v>
      </c>
      <c r="D26" s="12">
        <f>$A26*B26</f>
        <v>72.930000000000007</v>
      </c>
    </row>
    <row r="27" spans="1:7" x14ac:dyDescent="0.15">
      <c r="A27" s="1">
        <v>6.5</v>
      </c>
      <c r="B27" s="1">
        <v>9.39</v>
      </c>
      <c r="D27" s="12">
        <f>$A27*B27</f>
        <v>61.035000000000004</v>
      </c>
    </row>
    <row r="28" spans="1:7" x14ac:dyDescent="0.15">
      <c r="A28" s="1">
        <v>7.53</v>
      </c>
      <c r="B28" s="1">
        <v>6.48</v>
      </c>
      <c r="D28" s="12">
        <f>$A28*B28</f>
        <v>48.794400000000003</v>
      </c>
    </row>
    <row r="29" spans="1:7" x14ac:dyDescent="0.15">
      <c r="A29" s="1">
        <v>8.7200000000000006</v>
      </c>
      <c r="B29" s="1">
        <v>4.4400000000000004</v>
      </c>
      <c r="D29" s="12">
        <f>$A29*B29</f>
        <v>38.716800000000006</v>
      </c>
    </row>
    <row r="30" spans="1:7" x14ac:dyDescent="0.15">
      <c r="A30" s="1">
        <v>10.1</v>
      </c>
      <c r="B30" s="1">
        <v>3.09</v>
      </c>
      <c r="D30" s="12">
        <f>$A30*B30</f>
        <v>31.208999999999996</v>
      </c>
    </row>
    <row r="31" spans="1:7" x14ac:dyDescent="0.15">
      <c r="A31" s="1">
        <v>11.7</v>
      </c>
      <c r="B31" s="1">
        <v>2.1800000000000002</v>
      </c>
      <c r="D31" s="12">
        <f>$A31*B31</f>
        <v>25.506</v>
      </c>
    </row>
    <row r="32" spans="1:7" x14ac:dyDescent="0.15">
      <c r="A32" s="1">
        <v>13.5</v>
      </c>
      <c r="B32" s="1">
        <v>1.55</v>
      </c>
      <c r="D32" s="12">
        <f>$A32*B32</f>
        <v>20.925000000000001</v>
      </c>
    </row>
    <row r="33" spans="1:4" x14ac:dyDescent="0.15">
      <c r="A33" s="1">
        <v>15.7</v>
      </c>
      <c r="B33" s="1">
        <v>1.08</v>
      </c>
      <c r="D33" s="12">
        <f>$A33*B33</f>
        <v>16.956</v>
      </c>
    </row>
    <row r="34" spans="1:4" x14ac:dyDescent="0.15">
      <c r="A34" s="1">
        <v>18.2</v>
      </c>
      <c r="B34" s="1">
        <v>0.72699999999999998</v>
      </c>
      <c r="D34" s="12">
        <f>$A34*B34</f>
        <v>13.231399999999999</v>
      </c>
    </row>
    <row r="35" spans="1:4" x14ac:dyDescent="0.15">
      <c r="A35" s="1">
        <v>21</v>
      </c>
      <c r="B35" s="1">
        <v>0.46899999999999997</v>
      </c>
      <c r="D35" s="12">
        <f>$A35*B35</f>
        <v>9.8490000000000002</v>
      </c>
    </row>
    <row r="36" spans="1:4" x14ac:dyDescent="0.15">
      <c r="A36" s="1">
        <v>24.4</v>
      </c>
      <c r="B36" s="1">
        <v>0.28599999999999998</v>
      </c>
      <c r="D36" s="12">
        <f>$A36*B36</f>
        <v>6.9783999999999988</v>
      </c>
    </row>
    <row r="37" spans="1:4" x14ac:dyDescent="0.15">
      <c r="A37" s="1">
        <v>28.2</v>
      </c>
      <c r="B37" s="1">
        <v>0.16400000000000001</v>
      </c>
      <c r="D37" s="12">
        <f>$A37*B37</f>
        <v>4.6248000000000005</v>
      </c>
    </row>
    <row r="38" spans="1:4" x14ac:dyDescent="0.15">
      <c r="A38" s="1">
        <v>32.700000000000003</v>
      </c>
      <c r="B38" s="1">
        <v>8.6900000000000005E-2</v>
      </c>
      <c r="D38" s="12">
        <f>$A38*B38</f>
        <v>2.8416300000000003</v>
      </c>
    </row>
    <row r="39" spans="1:4" x14ac:dyDescent="0.15">
      <c r="A39" s="1">
        <v>37.799999999999997</v>
      </c>
      <c r="B39" s="1">
        <v>4.19E-2</v>
      </c>
      <c r="D39" s="12">
        <f>$A39*B39</f>
        <v>1.5838199999999998</v>
      </c>
    </row>
    <row r="40" spans="1:4" x14ac:dyDescent="0.15">
      <c r="A40" s="1">
        <v>43.8</v>
      </c>
      <c r="B40" s="1">
        <v>1.7899999999999999E-2</v>
      </c>
      <c r="D40" s="12">
        <f>$A40*B40</f>
        <v>0.78401999999999994</v>
      </c>
    </row>
    <row r="41" spans="1:4" x14ac:dyDescent="0.15">
      <c r="A41" s="1">
        <v>50.7</v>
      </c>
      <c r="B41" s="1">
        <v>6.3899999999999998E-3</v>
      </c>
      <c r="D41" s="12">
        <f>$A41*B41</f>
        <v>0.32397300000000001</v>
      </c>
    </row>
    <row r="42" spans="1:4" x14ac:dyDescent="0.15">
      <c r="A42" s="1">
        <v>58.8</v>
      </c>
      <c r="B42" s="1">
        <v>1.72E-3</v>
      </c>
      <c r="D42" s="12">
        <f>$A42*B42</f>
        <v>0.10113599999999999</v>
      </c>
    </row>
    <row r="43" spans="1:4" x14ac:dyDescent="0.15">
      <c r="A43" s="1">
        <v>68.099999999999994</v>
      </c>
      <c r="B43" s="1">
        <v>2.6800000000000001E-4</v>
      </c>
      <c r="D43" s="12">
        <f>$A43*B43</f>
        <v>1.8250799999999998E-2</v>
      </c>
    </row>
    <row r="44" spans="1:4" x14ac:dyDescent="0.15">
      <c r="A44" s="1">
        <v>78.8</v>
      </c>
      <c r="B44" s="12">
        <v>7.9200000000000004E-6</v>
      </c>
      <c r="D44" s="12">
        <f>$A44*B44</f>
        <v>6.2409599999999998E-4</v>
      </c>
    </row>
    <row r="45" spans="1:4" x14ac:dyDescent="0.15">
      <c r="A45" s="1">
        <v>91.3</v>
      </c>
      <c r="B45" s="1">
        <v>0</v>
      </c>
      <c r="D45" s="12">
        <f>$A45*B45</f>
        <v>0</v>
      </c>
    </row>
    <row r="46" spans="1:4" x14ac:dyDescent="0.15">
      <c r="A46" s="1">
        <v>106</v>
      </c>
      <c r="B46" s="1">
        <v>0</v>
      </c>
      <c r="C46" s="12"/>
      <c r="D46" s="12">
        <f>$A46*B46</f>
        <v>0</v>
      </c>
    </row>
    <row r="47" spans="1:4" x14ac:dyDescent="0.15">
      <c r="A47" s="1">
        <v>122</v>
      </c>
      <c r="B47" s="1">
        <v>0</v>
      </c>
      <c r="D47" s="12">
        <f>$A47*B47</f>
        <v>0</v>
      </c>
    </row>
    <row r="48" spans="1:4" x14ac:dyDescent="0.15">
      <c r="A48" s="1">
        <v>142</v>
      </c>
      <c r="B48" s="1">
        <v>0</v>
      </c>
      <c r="D48" s="12">
        <f>$A48*B48</f>
        <v>0</v>
      </c>
    </row>
    <row r="49" spans="1:4" x14ac:dyDescent="0.15">
      <c r="A49" s="1">
        <v>164</v>
      </c>
      <c r="B49" s="1">
        <v>0</v>
      </c>
      <c r="D49" s="12">
        <f>$A49*B49</f>
        <v>0</v>
      </c>
    </row>
    <row r="50" spans="1:4" x14ac:dyDescent="0.15">
      <c r="A50" s="1">
        <v>190</v>
      </c>
      <c r="B50" s="1">
        <v>0</v>
      </c>
      <c r="D50" s="12">
        <f>$A50*B50</f>
        <v>0</v>
      </c>
    </row>
    <row r="51" spans="1:4" x14ac:dyDescent="0.15">
      <c r="A51" s="1">
        <v>220</v>
      </c>
      <c r="B51" s="1">
        <v>0</v>
      </c>
      <c r="D51" s="12">
        <f>$A51*B51</f>
        <v>0</v>
      </c>
    </row>
    <row r="52" spans="1:4" x14ac:dyDescent="0.15">
      <c r="A52" s="1">
        <v>255</v>
      </c>
      <c r="B52" s="1">
        <v>0</v>
      </c>
      <c r="D52" s="12">
        <f>$A52*B52</f>
        <v>0</v>
      </c>
    </row>
    <row r="53" spans="1:4" x14ac:dyDescent="0.15">
      <c r="A53" s="1">
        <v>295</v>
      </c>
      <c r="B53" s="1">
        <v>0</v>
      </c>
      <c r="D53" s="12">
        <f>$A53*B53</f>
        <v>0</v>
      </c>
    </row>
    <row r="54" spans="1:4" x14ac:dyDescent="0.15">
      <c r="A54" s="1">
        <v>342</v>
      </c>
      <c r="B54" s="1">
        <v>0</v>
      </c>
      <c r="D54" s="12">
        <f>$A54*B54</f>
        <v>0</v>
      </c>
    </row>
    <row r="55" spans="1:4" x14ac:dyDescent="0.15">
      <c r="A55" s="1">
        <v>396</v>
      </c>
      <c r="B55" s="1">
        <v>0</v>
      </c>
      <c r="D55" s="12">
        <f>$A55*B55</f>
        <v>0</v>
      </c>
    </row>
    <row r="56" spans="1:4" x14ac:dyDescent="0.15">
      <c r="A56" s="1">
        <v>459</v>
      </c>
      <c r="B56" s="1">
        <v>0</v>
      </c>
      <c r="D56" s="12">
        <f>$A56*B56</f>
        <v>0</v>
      </c>
    </row>
    <row r="57" spans="1:4" x14ac:dyDescent="0.15">
      <c r="A57" s="1">
        <v>531</v>
      </c>
      <c r="B57" s="1">
        <v>0</v>
      </c>
      <c r="D57" s="12">
        <f>$A57*B57</f>
        <v>0</v>
      </c>
    </row>
    <row r="58" spans="1:4" x14ac:dyDescent="0.15">
      <c r="A58" s="1">
        <v>615</v>
      </c>
      <c r="B58" s="1">
        <v>0</v>
      </c>
      <c r="D58" s="12">
        <f>$A58*B58</f>
        <v>0</v>
      </c>
    </row>
    <row r="59" spans="1:4" x14ac:dyDescent="0.15">
      <c r="A59" s="1">
        <v>712</v>
      </c>
      <c r="B59" s="1">
        <v>0</v>
      </c>
      <c r="D59" s="12">
        <f>$A59*B59</f>
        <v>0</v>
      </c>
    </row>
    <row r="60" spans="1:4" x14ac:dyDescent="0.15">
      <c r="A60" s="1">
        <v>825</v>
      </c>
      <c r="B60" s="1">
        <v>0</v>
      </c>
      <c r="D60" s="12">
        <f>$A60*B60</f>
        <v>0</v>
      </c>
    </row>
    <row r="61" spans="1:4" x14ac:dyDescent="0.15">
      <c r="A61" s="1">
        <v>955</v>
      </c>
      <c r="B61" s="1">
        <v>0</v>
      </c>
      <c r="D61" s="12">
        <f>$A61*B61</f>
        <v>0</v>
      </c>
    </row>
    <row r="62" spans="1:4" x14ac:dyDescent="0.15">
      <c r="A62" s="12">
        <v>1110</v>
      </c>
      <c r="B62" s="1">
        <v>0</v>
      </c>
      <c r="D62" s="12">
        <f>$A62*B62</f>
        <v>0</v>
      </c>
    </row>
    <row r="63" spans="1:4" x14ac:dyDescent="0.15">
      <c r="A63" s="12">
        <v>1280</v>
      </c>
      <c r="B63" s="12">
        <v>3.9799999999999998E-5</v>
      </c>
      <c r="D63" s="12">
        <f>$A63*B63</f>
        <v>5.0943999999999996E-2</v>
      </c>
    </row>
    <row r="64" spans="1:4" x14ac:dyDescent="0.15">
      <c r="A64" s="12">
        <v>1480</v>
      </c>
      <c r="B64" s="1">
        <v>2.5599999999999999E-4</v>
      </c>
      <c r="D64" s="12">
        <f>$A64*B64</f>
        <v>0.37887999999999999</v>
      </c>
    </row>
    <row r="65" spans="1:4" x14ac:dyDescent="0.15">
      <c r="A65" s="12">
        <v>1720</v>
      </c>
      <c r="B65" s="1">
        <v>8.3100000000000003E-4</v>
      </c>
      <c r="D65" s="12">
        <f>$A65*B65</f>
        <v>1.4293200000000001</v>
      </c>
    </row>
    <row r="66" spans="1:4" x14ac:dyDescent="0.15">
      <c r="A66" s="12">
        <v>1990</v>
      </c>
      <c r="B66" s="1">
        <v>1.9E-3</v>
      </c>
      <c r="D66" s="12">
        <f>$A66*B66</f>
        <v>3.7810000000000001</v>
      </c>
    </row>
    <row r="67" spans="1:4" x14ac:dyDescent="0.15">
      <c r="A67" s="12">
        <v>2300</v>
      </c>
      <c r="B67" s="1">
        <v>3.6099999999999999E-3</v>
      </c>
      <c r="D67" s="12">
        <f>$A67*B67</f>
        <v>8.302999999999999</v>
      </c>
    </row>
    <row r="68" spans="1:4" x14ac:dyDescent="0.15">
      <c r="A68" s="12">
        <v>2670</v>
      </c>
      <c r="B68" s="1">
        <v>5.9199999999999999E-3</v>
      </c>
      <c r="D68" s="12">
        <f>$A68*B68</f>
        <v>15.8064</v>
      </c>
    </row>
    <row r="69" spans="1:4" x14ac:dyDescent="0.15">
      <c r="A69" s="12">
        <v>3090</v>
      </c>
      <c r="B69" s="1">
        <v>8.4700000000000001E-3</v>
      </c>
      <c r="D69" s="12">
        <f>$A69*B69</f>
        <v>26.1723</v>
      </c>
    </row>
    <row r="70" spans="1:4" x14ac:dyDescent="0.15">
      <c r="A70" s="12">
        <v>3580</v>
      </c>
      <c r="B70" s="1">
        <v>1.0699999999999999E-2</v>
      </c>
      <c r="D70" s="12">
        <f>$A70*B70</f>
        <v>38.305999999999997</v>
      </c>
    </row>
    <row r="71" spans="1:4" x14ac:dyDescent="0.15">
      <c r="A71" s="12">
        <v>4150</v>
      </c>
      <c r="B71" s="1">
        <v>1.23E-2</v>
      </c>
      <c r="D71" s="12">
        <f>$A71*B71</f>
        <v>51.045000000000002</v>
      </c>
    </row>
    <row r="72" spans="1:4" x14ac:dyDescent="0.15">
      <c r="A72" s="12">
        <v>4800</v>
      </c>
      <c r="B72" s="1">
        <v>1.3299999999999999E-2</v>
      </c>
      <c r="D72" s="12">
        <f>$A72*B72</f>
        <v>63.839999999999996</v>
      </c>
    </row>
    <row r="73" spans="1:4" x14ac:dyDescent="0.15">
      <c r="A73" s="12">
        <v>5560</v>
      </c>
      <c r="B73" s="1">
        <v>1.03E-2</v>
      </c>
      <c r="D73" s="12">
        <f>$A73*B73</f>
        <v>57.268000000000001</v>
      </c>
    </row>
    <row r="74" spans="1:4" x14ac:dyDescent="0.15">
      <c r="A74" s="12">
        <v>6440</v>
      </c>
      <c r="B74" s="1">
        <v>3.47E-3</v>
      </c>
      <c r="D74" s="12">
        <f>$A74*B74</f>
        <v>22.346799999999998</v>
      </c>
    </row>
    <row r="75" spans="1:4" x14ac:dyDescent="0.15">
      <c r="A75" s="12">
        <v>7460</v>
      </c>
      <c r="B75" s="1">
        <v>0</v>
      </c>
      <c r="D75" s="12">
        <f>$A75*B75</f>
        <v>0</v>
      </c>
    </row>
    <row r="76" spans="1:4" x14ac:dyDescent="0.15">
      <c r="A76" s="12">
        <v>8630</v>
      </c>
      <c r="B76" s="1">
        <v>0</v>
      </c>
      <c r="D76" s="12">
        <f>$A76*B76</f>
        <v>0</v>
      </c>
    </row>
    <row r="78" spans="1:4" x14ac:dyDescent="0.15">
      <c r="D78" s="12"/>
    </row>
    <row r="80" spans="1:4" x14ac:dyDescent="0.15">
      <c r="D80" s="12"/>
    </row>
  </sheetData>
  <mergeCells count="1">
    <mergeCell ref="A1:B1"/>
  </mergeCells>
  <phoneticPr fontId="1"/>
  <pageMargins left="0.75" right="0.75" top="1" bottom="1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M78"/>
  <sheetViews>
    <sheetView workbookViewId="0">
      <selection activeCell="E19" sqref="E19"/>
    </sheetView>
  </sheetViews>
  <sheetFormatPr defaultRowHeight="14.25" x14ac:dyDescent="0.15"/>
  <cols>
    <col min="1" max="1" width="13" style="1" customWidth="1"/>
    <col min="2" max="2" width="13.75" style="1" customWidth="1"/>
    <col min="3" max="4" width="9" style="1"/>
    <col min="5" max="5" width="12.5" style="1" customWidth="1"/>
    <col min="6" max="6" width="24.75" style="1" customWidth="1"/>
    <col min="7" max="9" width="9" style="1"/>
    <col min="10" max="10" width="22.875" style="1" customWidth="1"/>
    <col min="11" max="16384" width="9" style="1"/>
  </cols>
  <sheetData>
    <row r="1" spans="1:13" ht="15" x14ac:dyDescent="0.15">
      <c r="A1" s="21" t="s">
        <v>3</v>
      </c>
      <c r="B1" s="21"/>
      <c r="D1" s="22" t="s">
        <v>4</v>
      </c>
      <c r="E1" s="22"/>
      <c r="F1" s="22"/>
      <c r="H1" s="5"/>
      <c r="I1" s="5"/>
      <c r="J1" s="5"/>
      <c r="K1" s="5"/>
      <c r="L1" s="5"/>
      <c r="M1" s="5"/>
    </row>
    <row r="2" spans="1:13" x14ac:dyDescent="0.15">
      <c r="H2" s="5"/>
      <c r="I2" s="5"/>
      <c r="J2" s="5"/>
      <c r="K2" s="5"/>
      <c r="L2" s="5"/>
      <c r="M2" s="5"/>
    </row>
    <row r="3" spans="1:13" ht="15" x14ac:dyDescent="0.15">
      <c r="A3" s="6"/>
      <c r="B3" s="6"/>
      <c r="F3" s="7" t="s">
        <v>10</v>
      </c>
      <c r="H3" s="5"/>
      <c r="I3" s="5"/>
      <c r="J3" s="5"/>
      <c r="K3" s="5"/>
      <c r="L3" s="5"/>
      <c r="M3" s="5"/>
    </row>
    <row r="4" spans="1:13" ht="15.75" thickBot="1" x14ac:dyDescent="0.2">
      <c r="F4" s="8">
        <f>SUM(F6:F74)/100</f>
        <v>9.9623873578144919E-7</v>
      </c>
      <c r="G4" s="20"/>
      <c r="H4" s="5"/>
      <c r="I4" s="5"/>
      <c r="J4" s="5"/>
      <c r="K4" s="5"/>
      <c r="L4" s="5"/>
      <c r="M4" s="5"/>
    </row>
    <row r="5" spans="1:13" ht="15" x14ac:dyDescent="0.2">
      <c r="A5" s="6" t="s">
        <v>2</v>
      </c>
      <c r="B5" s="7" t="s">
        <v>1</v>
      </c>
      <c r="D5" s="9" t="s">
        <v>0</v>
      </c>
      <c r="E5" s="9" t="s">
        <v>5</v>
      </c>
      <c r="F5" s="7" t="s">
        <v>18</v>
      </c>
      <c r="H5" s="5"/>
      <c r="I5" s="10" t="s">
        <v>15</v>
      </c>
      <c r="J5" s="11"/>
      <c r="K5" s="5"/>
      <c r="L5" s="5"/>
      <c r="M5" s="5"/>
    </row>
    <row r="6" spans="1:13" x14ac:dyDescent="0.15">
      <c r="A6" s="1">
        <v>0.4</v>
      </c>
      <c r="B6" s="1">
        <v>0</v>
      </c>
      <c r="D6" s="12">
        <f>'Correct approach'!$J$9/A6</f>
        <v>1.2268655477222591E-5</v>
      </c>
      <c r="E6" s="12">
        <f t="shared" ref="E6:E37" si="0">LOG10(D6)</f>
        <v>-4.9112030290266802</v>
      </c>
      <c r="F6" s="12">
        <f>$D6*B6</f>
        <v>0</v>
      </c>
      <c r="H6" s="5"/>
      <c r="I6" s="13" t="s">
        <v>8</v>
      </c>
      <c r="J6" s="14">
        <v>1.3806490000000001E-23</v>
      </c>
      <c r="K6" s="5"/>
      <c r="L6" s="5"/>
      <c r="M6" s="5"/>
    </row>
    <row r="7" spans="1:13" x14ac:dyDescent="0.15">
      <c r="A7" s="1">
        <v>0.46300000000000002</v>
      </c>
      <c r="B7" s="1">
        <v>0</v>
      </c>
      <c r="D7" s="12">
        <f>'Correct approach'!$J$9/A7</f>
        <v>1.0599270390689065E-5</v>
      </c>
      <c r="E7" s="12">
        <f t="shared" si="0"/>
        <v>-4.974724028716671</v>
      </c>
      <c r="F7" s="12">
        <f>$D7*B7</f>
        <v>0</v>
      </c>
      <c r="H7" s="5"/>
      <c r="I7" s="13" t="s">
        <v>7</v>
      </c>
      <c r="J7" s="15">
        <v>0.89</v>
      </c>
      <c r="K7" s="5"/>
      <c r="L7" s="5"/>
      <c r="M7" s="5"/>
    </row>
    <row r="8" spans="1:13" x14ac:dyDescent="0.15">
      <c r="A8" s="1">
        <v>0.53600000000000003</v>
      </c>
      <c r="B8" s="1">
        <v>0</v>
      </c>
      <c r="D8" s="12">
        <f>'Correct approach'!$J$9/A8</f>
        <v>9.1557130427034269E-6</v>
      </c>
      <c r="E8" s="12">
        <f t="shared" si="0"/>
        <v>-5.0383078273914874</v>
      </c>
      <c r="F8" s="12">
        <f>$D8*B8</f>
        <v>0</v>
      </c>
      <c r="H8" s="5"/>
      <c r="I8" s="13" t="s">
        <v>6</v>
      </c>
      <c r="J8" s="15">
        <v>298.14999999999998</v>
      </c>
      <c r="K8" s="5"/>
      <c r="L8" s="5"/>
      <c r="M8" s="5"/>
    </row>
    <row r="9" spans="1:13" ht="15" thickBot="1" x14ac:dyDescent="0.2">
      <c r="A9" s="1">
        <v>0.621</v>
      </c>
      <c r="B9" s="1">
        <v>0</v>
      </c>
      <c r="D9" s="12">
        <f>'Correct approach'!$J$9/A9</f>
        <v>7.9025156052963547E-6</v>
      </c>
      <c r="E9" s="12">
        <f t="shared" si="0"/>
        <v>-5.1022346378752976</v>
      </c>
      <c r="F9" s="12">
        <f>$D9*B9</f>
        <v>0</v>
      </c>
      <c r="H9" s="5"/>
      <c r="I9" s="16" t="s">
        <v>9</v>
      </c>
      <c r="J9" s="17">
        <f>J6*J8/(6*PI()*10^(-9)/2*J7/1000)*10000</f>
        <v>4.9074621908890368E-6</v>
      </c>
      <c r="K9" s="5"/>
      <c r="L9" s="5"/>
      <c r="M9" s="5"/>
    </row>
    <row r="10" spans="1:13" x14ac:dyDescent="0.15">
      <c r="A10" s="1">
        <v>0.71899999999999997</v>
      </c>
      <c r="B10" s="1">
        <v>0</v>
      </c>
      <c r="D10" s="12">
        <f>'Correct approach'!$J$9/A10</f>
        <v>6.8253994310000517E-6</v>
      </c>
      <c r="E10" s="12">
        <f t="shared" si="0"/>
        <v>-5.1658719280816001</v>
      </c>
      <c r="F10" s="12">
        <f>$D10*B10</f>
        <v>0</v>
      </c>
      <c r="H10" s="5"/>
      <c r="I10" s="5"/>
      <c r="J10" s="5"/>
      <c r="K10" s="5"/>
      <c r="L10" s="5"/>
      <c r="M10" s="5"/>
    </row>
    <row r="11" spans="1:13" x14ac:dyDescent="0.15">
      <c r="A11" s="1">
        <v>0.83299999999999996</v>
      </c>
      <c r="B11" s="1">
        <v>0</v>
      </c>
      <c r="D11" s="12">
        <f>'Correct approach'!$J$9/A11</f>
        <v>5.8913111535282554E-6</v>
      </c>
      <c r="E11" s="12">
        <f t="shared" si="0"/>
        <v>-5.2297880391055047</v>
      </c>
      <c r="F11" s="12">
        <f>$D11*B11</f>
        <v>0</v>
      </c>
      <c r="H11" s="5"/>
      <c r="I11" s="5"/>
      <c r="J11" s="5"/>
      <c r="K11" s="5"/>
      <c r="L11" s="5"/>
      <c r="M11" s="5"/>
    </row>
    <row r="12" spans="1:13" x14ac:dyDescent="0.15">
      <c r="A12" s="1">
        <v>0.96499999999999997</v>
      </c>
      <c r="B12" s="1">
        <v>0</v>
      </c>
      <c r="D12" s="12">
        <f>'Correct approach'!$J$9/A12</f>
        <v>5.0854530475534059E-6</v>
      </c>
      <c r="E12" s="12">
        <f t="shared" si="0"/>
        <v>-5.2936703510425103</v>
      </c>
      <c r="F12" s="12">
        <f>$D12*B12</f>
        <v>0</v>
      </c>
      <c r="H12" s="5"/>
      <c r="I12" s="5"/>
      <c r="J12" s="5"/>
      <c r="K12" s="5"/>
      <c r="L12" s="5"/>
      <c r="M12" s="5"/>
    </row>
    <row r="13" spans="1:13" x14ac:dyDescent="0.15">
      <c r="A13" s="1">
        <v>1.1200000000000001</v>
      </c>
      <c r="B13" s="1">
        <v>0</v>
      </c>
      <c r="D13" s="12">
        <f>'Correct approach'!$J$9/A13</f>
        <v>4.3816626704366398E-6</v>
      </c>
      <c r="E13" s="12">
        <f t="shared" si="0"/>
        <v>-5.3583610603688987</v>
      </c>
      <c r="F13" s="12">
        <f>$D13*B13</f>
        <v>0</v>
      </c>
      <c r="H13" s="5"/>
      <c r="I13" s="5"/>
      <c r="J13" s="5"/>
      <c r="K13" s="5"/>
      <c r="L13" s="5"/>
      <c r="M13" s="5"/>
    </row>
    <row r="14" spans="1:13" x14ac:dyDescent="0.15">
      <c r="A14" s="1">
        <v>1.29</v>
      </c>
      <c r="B14" s="1">
        <v>0</v>
      </c>
      <c r="D14" s="12">
        <f>'Correct approach'!$J$9/A14</f>
        <v>3.8042342565031292E-6</v>
      </c>
      <c r="E14" s="12">
        <f t="shared" si="0"/>
        <v>-5.4197327479979664</v>
      </c>
      <c r="F14" s="12">
        <f>$D14*B14</f>
        <v>0</v>
      </c>
      <c r="H14" s="5"/>
      <c r="I14" s="5"/>
      <c r="J14" s="5"/>
      <c r="K14" s="5"/>
      <c r="L14" s="5"/>
      <c r="M14" s="5"/>
    </row>
    <row r="15" spans="1:13" x14ac:dyDescent="0.15">
      <c r="A15" s="1">
        <v>1.5</v>
      </c>
      <c r="B15" s="1">
        <v>0</v>
      </c>
      <c r="D15" s="12">
        <f>'Correct approach'!$J$9/A15</f>
        <v>3.2716414605926912E-6</v>
      </c>
      <c r="E15" s="12">
        <f t="shared" si="0"/>
        <v>-5.485234296754399</v>
      </c>
      <c r="F15" s="12">
        <f>$D15*B15</f>
        <v>0</v>
      </c>
      <c r="H15" s="5"/>
      <c r="I15" s="5"/>
      <c r="J15" s="5"/>
      <c r="K15" s="5"/>
      <c r="L15" s="5"/>
      <c r="M15" s="5"/>
    </row>
    <row r="16" spans="1:13" x14ac:dyDescent="0.15">
      <c r="A16" s="1">
        <v>1.74</v>
      </c>
      <c r="B16" s="1">
        <v>0</v>
      </c>
      <c r="D16" s="12">
        <f>'Correct approach'!$J$9/A16</f>
        <v>2.820380569476458E-6</v>
      </c>
      <c r="E16" s="12">
        <f t="shared" si="0"/>
        <v>-5.5496922859813171</v>
      </c>
      <c r="F16" s="12">
        <f>$D16*B16</f>
        <v>0</v>
      </c>
    </row>
    <row r="17" spans="1:6" x14ac:dyDescent="0.15">
      <c r="A17" s="1">
        <v>2.0099999999999998</v>
      </c>
      <c r="B17" s="1">
        <v>0</v>
      </c>
      <c r="D17" s="12">
        <f>'Correct approach'!$J$9/A17</f>
        <v>2.4415234780542475E-6</v>
      </c>
      <c r="E17" s="12">
        <f t="shared" si="0"/>
        <v>-5.6123390951192063</v>
      </c>
      <c r="F17" s="12">
        <f>$D17*B17</f>
        <v>0</v>
      </c>
    </row>
    <row r="18" spans="1:6" x14ac:dyDescent="0.15">
      <c r="A18" s="1">
        <v>2.33</v>
      </c>
      <c r="B18" s="1">
        <v>0</v>
      </c>
      <c r="D18" s="12">
        <f>'Correct approach'!$J$9/A18</f>
        <v>2.1062069488794147E-6</v>
      </c>
      <c r="E18" s="12">
        <f t="shared" si="0"/>
        <v>-5.6764989587247365</v>
      </c>
      <c r="F18" s="12">
        <f>$D18*B18</f>
        <v>0</v>
      </c>
    </row>
    <row r="19" spans="1:6" x14ac:dyDescent="0.15">
      <c r="A19" s="1">
        <v>2.7</v>
      </c>
      <c r="B19" s="1">
        <v>1.74</v>
      </c>
      <c r="D19" s="12">
        <f>'Correct approach'!$J$9/A19</f>
        <v>1.8175785892181617E-6</v>
      </c>
      <c r="E19" s="12">
        <f t="shared" si="0"/>
        <v>-5.7405068018577046</v>
      </c>
      <c r="F19" s="12">
        <f>$D19*B19</f>
        <v>3.1625867452396016E-6</v>
      </c>
    </row>
    <row r="20" spans="1:6" x14ac:dyDescent="0.15">
      <c r="A20" s="1">
        <v>3.12</v>
      </c>
      <c r="B20" s="1">
        <v>7.35</v>
      </c>
      <c r="D20" s="12">
        <f>'Correct approach'!$J$9/A20</f>
        <v>1.5729045483618707E-6</v>
      </c>
      <c r="E20" s="12">
        <f t="shared" si="0"/>
        <v>-5.8032976317171601</v>
      </c>
      <c r="F20" s="12">
        <f>$D20*B20</f>
        <v>1.1560848430459749E-5</v>
      </c>
    </row>
    <row r="21" spans="1:6" x14ac:dyDescent="0.15">
      <c r="A21" s="1">
        <v>3.62</v>
      </c>
      <c r="B21" s="1">
        <v>14.1</v>
      </c>
      <c r="D21" s="12">
        <f>'Correct approach'!$J$9/A21</f>
        <v>1.3556525389196234E-6</v>
      </c>
      <c r="E21" s="12">
        <f t="shared" si="0"/>
        <v>-5.8678516082318835</v>
      </c>
      <c r="F21" s="12">
        <f>$D21*B21</f>
        <v>1.9114700798766691E-5</v>
      </c>
    </row>
    <row r="22" spans="1:6" x14ac:dyDescent="0.15">
      <c r="A22" s="1">
        <v>4.1900000000000004</v>
      </c>
      <c r="B22" s="1">
        <v>17.399999999999999</v>
      </c>
      <c r="D22" s="12">
        <f>'Correct approach'!$J$9/A22</f>
        <v>1.1712320264651638E-6</v>
      </c>
      <c r="E22" s="12">
        <f t="shared" si="0"/>
        <v>-5.9313570606650128</v>
      </c>
      <c r="F22" s="12">
        <f>$D22*B22</f>
        <v>2.0379437260493851E-5</v>
      </c>
    </row>
    <row r="23" spans="1:6" x14ac:dyDescent="0.15">
      <c r="A23" s="1">
        <v>4.8499999999999996</v>
      </c>
      <c r="B23" s="1">
        <v>16.3</v>
      </c>
      <c r="D23" s="12">
        <f>'Correct approach'!$J$9/A23</f>
        <v>1.0118478744101107E-6</v>
      </c>
      <c r="E23" s="12">
        <f t="shared" si="0"/>
        <v>-5.9948847763009807</v>
      </c>
      <c r="F23" s="12">
        <f>$D23*B23</f>
        <v>1.6493120352884806E-5</v>
      </c>
    </row>
    <row r="24" spans="1:6" x14ac:dyDescent="0.15">
      <c r="A24" s="1">
        <v>5.61</v>
      </c>
      <c r="B24" s="1">
        <v>13</v>
      </c>
      <c r="D24" s="12">
        <f>'Correct approach'!$J$9/A24</f>
        <v>8.7477044400874086E-7</v>
      </c>
      <c r="E24" s="12">
        <f t="shared" si="0"/>
        <v>-6.0581058989548788</v>
      </c>
      <c r="F24" s="12">
        <f>$D24*B24</f>
        <v>1.1372015772113632E-5</v>
      </c>
    </row>
    <row r="25" spans="1:6" x14ac:dyDescent="0.15">
      <c r="A25" s="1">
        <v>6.5</v>
      </c>
      <c r="B25" s="1">
        <v>9.39</v>
      </c>
      <c r="D25" s="12">
        <f>'Correct approach'!$J$9/A25</f>
        <v>7.5499418321369799E-7</v>
      </c>
      <c r="E25" s="12">
        <f t="shared" si="0"/>
        <v>-6.1220563943415733</v>
      </c>
      <c r="F25" s="12">
        <f>$D25*B25</f>
        <v>7.0893953803766247E-6</v>
      </c>
    </row>
    <row r="26" spans="1:6" x14ac:dyDescent="0.15">
      <c r="A26" s="1">
        <v>7.53</v>
      </c>
      <c r="B26" s="1">
        <v>6.48</v>
      </c>
      <c r="D26" s="12">
        <f>'Correct approach'!$J$9/A26</f>
        <v>6.5172140649256796E-7</v>
      </c>
      <c r="E26" s="12">
        <f t="shared" si="0"/>
        <v>-6.1859380138994178</v>
      </c>
      <c r="F26" s="12">
        <f>$D26*B26</f>
        <v>4.2231547140718406E-6</v>
      </c>
    </row>
    <row r="27" spans="1:6" x14ac:dyDescent="0.15">
      <c r="A27" s="1">
        <v>8.7200000000000006</v>
      </c>
      <c r="B27" s="1">
        <v>4.4400000000000004</v>
      </c>
      <c r="D27" s="12">
        <f>'Correct approach'!$J$9/A27</f>
        <v>5.6278236134048586E-7</v>
      </c>
      <c r="E27" s="12">
        <f t="shared" si="0"/>
        <v>-6.2496595226312843</v>
      </c>
      <c r="F27" s="12">
        <f>$D27*B27</f>
        <v>2.4987536843517574E-6</v>
      </c>
    </row>
    <row r="28" spans="1:6" x14ac:dyDescent="0.15">
      <c r="A28" s="1">
        <v>10.1</v>
      </c>
      <c r="B28" s="1">
        <v>3.09</v>
      </c>
      <c r="D28" s="12">
        <f>'Correct approach'!$J$9/A28</f>
        <v>4.8588734563257789E-7</v>
      </c>
      <c r="E28" s="12">
        <f t="shared" si="0"/>
        <v>-6.3134644114813598</v>
      </c>
      <c r="F28" s="12">
        <f>$D28*B28</f>
        <v>1.5013918980046656E-6</v>
      </c>
    </row>
    <row r="29" spans="1:6" x14ac:dyDescent="0.15">
      <c r="A29" s="1">
        <v>11.7</v>
      </c>
      <c r="B29" s="1">
        <v>2.1800000000000002</v>
      </c>
      <c r="D29" s="12">
        <f>'Correct approach'!$J$9/A29</f>
        <v>4.1944121289649888E-7</v>
      </c>
      <c r="E29" s="12">
        <f t="shared" si="0"/>
        <v>-6.3773288994448789</v>
      </c>
      <c r="F29" s="12">
        <f>$D29*B29</f>
        <v>9.1438184411436764E-7</v>
      </c>
    </row>
    <row r="30" spans="1:6" x14ac:dyDescent="0.15">
      <c r="A30" s="1">
        <v>13.5</v>
      </c>
      <c r="B30" s="1">
        <v>1.55</v>
      </c>
      <c r="D30" s="12">
        <f>'Correct approach'!$J$9/A30</f>
        <v>3.6351571784363236E-7</v>
      </c>
      <c r="E30" s="12">
        <f t="shared" si="0"/>
        <v>-6.4394768061937233</v>
      </c>
      <c r="F30" s="12">
        <f>$D30*B30</f>
        <v>5.6344936265763023E-7</v>
      </c>
    </row>
    <row r="31" spans="1:6" x14ac:dyDescent="0.15">
      <c r="A31" s="1">
        <v>15.7</v>
      </c>
      <c r="B31" s="1">
        <v>1.08</v>
      </c>
      <c r="D31" s="12">
        <f>'Correct approach'!$J$9/A31</f>
        <v>3.1257720961076671E-7</v>
      </c>
      <c r="E31" s="12">
        <f t="shared" si="0"/>
        <v>-6.5050426901079508</v>
      </c>
      <c r="F31" s="12">
        <f>$D31*B31</f>
        <v>3.3758338637962808E-7</v>
      </c>
    </row>
    <row r="32" spans="1:6" x14ac:dyDescent="0.15">
      <c r="A32" s="1">
        <v>18.2</v>
      </c>
      <c r="B32" s="1">
        <v>0.72699999999999998</v>
      </c>
      <c r="D32" s="12">
        <f>'Correct approach'!$J$9/A32</f>
        <v>2.6964077971917787E-7</v>
      </c>
      <c r="E32" s="12">
        <f t="shared" si="0"/>
        <v>-6.5692144256837919</v>
      </c>
      <c r="F32" s="12">
        <f>$D32*B32</f>
        <v>1.9602884685584231E-7</v>
      </c>
    </row>
    <row r="33" spans="1:6" x14ac:dyDescent="0.15">
      <c r="A33" s="1">
        <v>21</v>
      </c>
      <c r="B33" s="1">
        <v>0.46899999999999997</v>
      </c>
      <c r="D33" s="12">
        <f>'Correct approach'!$J$9/A33</f>
        <v>2.3368867575662079E-7</v>
      </c>
      <c r="E33" s="12">
        <f t="shared" si="0"/>
        <v>-6.6313623324326372</v>
      </c>
      <c r="F33" s="12">
        <f>$D33*B33</f>
        <v>1.0959998892985514E-7</v>
      </c>
    </row>
    <row r="34" spans="1:6" x14ac:dyDescent="0.15">
      <c r="A34" s="1">
        <v>24.4</v>
      </c>
      <c r="B34" s="1">
        <v>0.28599999999999998</v>
      </c>
      <c r="D34" s="12">
        <f>'Correct approach'!$J$9/A34</f>
        <v>2.0112549962659988E-7</v>
      </c>
      <c r="E34" s="12">
        <f t="shared" si="0"/>
        <v>-6.6965328640374473</v>
      </c>
      <c r="F34" s="12">
        <f>$D34*B34</f>
        <v>5.7521892893207561E-8</v>
      </c>
    </row>
    <row r="35" spans="1:6" x14ac:dyDescent="0.15">
      <c r="A35" s="1">
        <v>28.2</v>
      </c>
      <c r="B35" s="1">
        <v>0.16400000000000001</v>
      </c>
      <c r="D35" s="12">
        <f>'Correct approach'!$J$9/A35</f>
        <v>1.7402348194641974E-7</v>
      </c>
      <c r="E35" s="12">
        <f t="shared" si="0"/>
        <v>-6.7593921460180786</v>
      </c>
      <c r="F35" s="12">
        <f>$D35*B35</f>
        <v>2.8539851039212839E-8</v>
      </c>
    </row>
    <row r="36" spans="1:6" x14ac:dyDescent="0.15">
      <c r="A36" s="1">
        <v>32.700000000000003</v>
      </c>
      <c r="B36" s="1">
        <v>8.6900000000000005E-2</v>
      </c>
      <c r="D36" s="12">
        <f>'Correct approach'!$J$9/A36</f>
        <v>1.5007529635746287E-7</v>
      </c>
      <c r="E36" s="12">
        <f t="shared" si="0"/>
        <v>-6.8236907903590041</v>
      </c>
      <c r="F36" s="12">
        <f>$D36*B36</f>
        <v>1.3041543253463524E-8</v>
      </c>
    </row>
    <row r="37" spans="1:6" x14ac:dyDescent="0.15">
      <c r="A37" s="1">
        <v>37.799999999999997</v>
      </c>
      <c r="B37" s="1">
        <v>4.19E-2</v>
      </c>
      <c r="D37" s="12">
        <f>'Correct approach'!$J$9/A37</f>
        <v>1.2982704208701157E-7</v>
      </c>
      <c r="E37" s="12">
        <f t="shared" si="0"/>
        <v>-6.8866348375359427</v>
      </c>
      <c r="F37" s="12">
        <f>$D37*B37</f>
        <v>5.4397530634457846E-9</v>
      </c>
    </row>
    <row r="38" spans="1:6" x14ac:dyDescent="0.15">
      <c r="A38" s="1">
        <v>43.8</v>
      </c>
      <c r="B38" s="1">
        <v>1.7899999999999999E-2</v>
      </c>
      <c r="D38" s="12">
        <f>'Correct approach'!$J$9/A38</f>
        <v>1.1204251577372231E-7</v>
      </c>
      <c r="E38" s="12">
        <f t="shared" ref="E38:E69" si="1">LOG10(D38)</f>
        <v>-6.9506171482028174</v>
      </c>
      <c r="F38" s="12">
        <f>$D38*B38</f>
        <v>2.0055610323496294E-9</v>
      </c>
    </row>
    <row r="39" spans="1:6" x14ac:dyDescent="0.15">
      <c r="A39" s="1">
        <v>50.7</v>
      </c>
      <c r="B39" s="1">
        <v>6.3899999999999998E-3</v>
      </c>
      <c r="D39" s="12">
        <f>'Correct approach'!$J$9/A39</f>
        <v>9.6794126053038192E-8</v>
      </c>
      <c r="E39" s="12">
        <f t="shared" si="1"/>
        <v>-7.0141509970320532</v>
      </c>
      <c r="F39" s="12">
        <f>$D39*B39</f>
        <v>6.18514465478914E-10</v>
      </c>
    </row>
    <row r="40" spans="1:6" x14ac:dyDescent="0.15">
      <c r="A40" s="1">
        <v>58.8</v>
      </c>
      <c r="B40" s="1">
        <v>1.72E-3</v>
      </c>
      <c r="D40" s="12">
        <f>'Correct approach'!$J$9/A40</f>
        <v>8.3460241341650284E-8</v>
      </c>
      <c r="E40" s="12">
        <f t="shared" si="1"/>
        <v>-7.0785203637748557</v>
      </c>
      <c r="F40" s="12">
        <f>$D40*B40</f>
        <v>1.4355161510763847E-10</v>
      </c>
    </row>
    <row r="41" spans="1:6" x14ac:dyDescent="0.15">
      <c r="A41" s="1">
        <v>68.099999999999994</v>
      </c>
      <c r="B41" s="1">
        <v>2.6800000000000001E-4</v>
      </c>
      <c r="D41" s="12">
        <f>'Correct approach'!$J$9/A41</f>
        <v>7.2062587237724481E-8</v>
      </c>
      <c r="E41" s="12">
        <f t="shared" si="1"/>
        <v>-7.1422901496115028</v>
      </c>
      <c r="F41" s="12">
        <f>$D41*B41</f>
        <v>1.9312773379710162E-11</v>
      </c>
    </row>
    <row r="42" spans="1:6" x14ac:dyDescent="0.15">
      <c r="A42" s="1">
        <v>78.8</v>
      </c>
      <c r="B42" s="12">
        <v>7.9200000000000004E-6</v>
      </c>
      <c r="D42" s="12">
        <f>'Correct approach'!$J$9/A42</f>
        <v>6.2277438970673059E-8</v>
      </c>
      <c r="E42" s="12">
        <f t="shared" si="1"/>
        <v>-7.2056692551882726</v>
      </c>
      <c r="F42" s="12">
        <f>$D42*B42</f>
        <v>4.9323731664773067E-13</v>
      </c>
    </row>
    <row r="43" spans="1:6" x14ac:dyDescent="0.15">
      <c r="A43" s="1">
        <v>91.3</v>
      </c>
      <c r="B43" s="1">
        <v>0</v>
      </c>
      <c r="D43" s="12">
        <f>'Correct approach'!$J$9/A43</f>
        <v>5.375095499330818E-8</v>
      </c>
      <c r="E43" s="12">
        <f t="shared" si="1"/>
        <v>-7.2696138152330168</v>
      </c>
      <c r="F43" s="12">
        <f>$D43*B43</f>
        <v>0</v>
      </c>
    </row>
    <row r="44" spans="1:6" x14ac:dyDescent="0.15">
      <c r="A44" s="1">
        <v>106</v>
      </c>
      <c r="B44" s="1">
        <v>0</v>
      </c>
      <c r="C44" s="12"/>
      <c r="D44" s="12">
        <f>'Correct approach'!$J$9/A44</f>
        <v>4.6296813121594687E-8</v>
      </c>
      <c r="E44" s="12">
        <f t="shared" si="1"/>
        <v>-7.3344489029634881</v>
      </c>
      <c r="F44" s="12">
        <f>$D44*B44</f>
        <v>0</v>
      </c>
    </row>
    <row r="45" spans="1:6" x14ac:dyDescent="0.15">
      <c r="A45" s="1">
        <v>122</v>
      </c>
      <c r="B45" s="1">
        <v>0</v>
      </c>
      <c r="D45" s="12">
        <f>'Correct approach'!$J$9/A45</f>
        <v>4.0225099925319974E-8</v>
      </c>
      <c r="E45" s="12">
        <f t="shared" si="1"/>
        <v>-7.395502868373466</v>
      </c>
      <c r="F45" s="12">
        <f>$D45*B45</f>
        <v>0</v>
      </c>
    </row>
    <row r="46" spans="1:6" x14ac:dyDescent="0.15">
      <c r="A46" s="1">
        <v>142</v>
      </c>
      <c r="B46" s="1">
        <v>0</v>
      </c>
      <c r="D46" s="12">
        <f>'Correct approach'!$J$9/A46</f>
        <v>3.4559592893584768E-8</v>
      </c>
      <c r="E46" s="12">
        <f t="shared" si="1"/>
        <v>-7.4614313820817744</v>
      </c>
      <c r="F46" s="12">
        <f>$D46*B46</f>
        <v>0</v>
      </c>
    </row>
    <row r="47" spans="1:6" x14ac:dyDescent="0.15">
      <c r="A47" s="1">
        <v>164</v>
      </c>
      <c r="B47" s="1">
        <v>0</v>
      </c>
      <c r="D47" s="12">
        <f>'Correct approach'!$J$9/A47</f>
        <v>2.9923549944445345E-8</v>
      </c>
      <c r="E47" s="12">
        <f t="shared" si="1"/>
        <v>-7.5239868857464156</v>
      </c>
      <c r="F47" s="12">
        <f>$D47*B47</f>
        <v>0</v>
      </c>
    </row>
    <row r="48" spans="1:6" x14ac:dyDescent="0.15">
      <c r="A48" s="1">
        <v>190</v>
      </c>
      <c r="B48" s="1">
        <v>0</v>
      </c>
      <c r="D48" s="12">
        <f>'Correct approach'!$J$9/A48</f>
        <v>2.5828748373100194E-8</v>
      </c>
      <c r="E48" s="12">
        <f t="shared" si="1"/>
        <v>-7.5878966386515465</v>
      </c>
      <c r="F48" s="12">
        <f>$D48*B48</f>
        <v>0</v>
      </c>
    </row>
    <row r="49" spans="1:6" x14ac:dyDescent="0.15">
      <c r="A49" s="1">
        <v>220</v>
      </c>
      <c r="B49" s="1">
        <v>0</v>
      </c>
      <c r="D49" s="12">
        <f>'Correct approach'!$J$9/A49</f>
        <v>2.2306646322222896E-8</v>
      </c>
      <c r="E49" s="12">
        <f t="shared" si="1"/>
        <v>-7.6515657185209234</v>
      </c>
      <c r="F49" s="12">
        <f>$D49*B49</f>
        <v>0</v>
      </c>
    </row>
    <row r="50" spans="1:6" x14ac:dyDescent="0.15">
      <c r="A50" s="1">
        <v>255</v>
      </c>
      <c r="B50" s="1">
        <v>0</v>
      </c>
      <c r="D50" s="12">
        <f>'Correct approach'!$J$9/A50</f>
        <v>1.92449497681923E-8</v>
      </c>
      <c r="E50" s="12">
        <f t="shared" si="1"/>
        <v>-7.7156832181326731</v>
      </c>
      <c r="F50" s="12">
        <f>$D50*B50</f>
        <v>0</v>
      </c>
    </row>
    <row r="51" spans="1:6" x14ac:dyDescent="0.15">
      <c r="A51" s="1">
        <v>295</v>
      </c>
      <c r="B51" s="1">
        <v>0</v>
      </c>
      <c r="D51" s="12">
        <f>'Correct approach'!$J$9/A51</f>
        <v>1.663546505386114E-8</v>
      </c>
      <c r="E51" s="12">
        <f t="shared" si="1"/>
        <v>-7.7789650536768802</v>
      </c>
      <c r="F51" s="12">
        <f>$D51*B51</f>
        <v>0</v>
      </c>
    </row>
    <row r="52" spans="1:6" x14ac:dyDescent="0.15">
      <c r="A52" s="1">
        <v>342</v>
      </c>
      <c r="B52" s="1">
        <v>0</v>
      </c>
      <c r="D52" s="12">
        <f>'Correct approach'!$J$9/A52</f>
        <v>1.4349304651722329E-8</v>
      </c>
      <c r="E52" s="12">
        <f t="shared" si="1"/>
        <v>-7.843169143754853</v>
      </c>
      <c r="F52" s="12">
        <f>$D52*B52</f>
        <v>0</v>
      </c>
    </row>
    <row r="53" spans="1:6" x14ac:dyDescent="0.15">
      <c r="A53" s="1">
        <v>396</v>
      </c>
      <c r="B53" s="1">
        <v>0</v>
      </c>
      <c r="D53" s="12">
        <f>'Correct approach'!$J$9/A53</f>
        <v>1.239258129012383E-8</v>
      </c>
      <c r="E53" s="12">
        <f t="shared" si="1"/>
        <v>-7.9068382236242298</v>
      </c>
      <c r="F53" s="12">
        <f>$D53*B53</f>
        <v>0</v>
      </c>
    </row>
    <row r="54" spans="1:6" x14ac:dyDescent="0.15">
      <c r="A54" s="1">
        <v>459</v>
      </c>
      <c r="B54" s="1">
        <v>0</v>
      </c>
      <c r="D54" s="12">
        <f>'Correct approach'!$J$9/A54</f>
        <v>1.0691638760106834E-8</v>
      </c>
      <c r="E54" s="12">
        <f t="shared" si="1"/>
        <v>-7.9709557232359787</v>
      </c>
      <c r="F54" s="12">
        <f>$D54*B54</f>
        <v>0</v>
      </c>
    </row>
    <row r="55" spans="1:6" x14ac:dyDescent="0.15">
      <c r="A55" s="1">
        <v>531</v>
      </c>
      <c r="B55" s="1">
        <v>0</v>
      </c>
      <c r="D55" s="12">
        <f>'Correct approach'!$J$9/A55</f>
        <v>9.2419250299228569E-9</v>
      </c>
      <c r="E55" s="12">
        <f t="shared" si="1"/>
        <v>-8.0342375587801858</v>
      </c>
      <c r="F55" s="12">
        <f>$D55*B55</f>
        <v>0</v>
      </c>
    </row>
    <row r="56" spans="1:6" x14ac:dyDescent="0.15">
      <c r="A56" s="1">
        <v>615</v>
      </c>
      <c r="B56" s="1">
        <v>0</v>
      </c>
      <c r="D56" s="12">
        <f>'Correct approach'!$J$9/A56</f>
        <v>7.9796133185187592E-9</v>
      </c>
      <c r="E56" s="12">
        <f t="shared" si="1"/>
        <v>-8.0980181534741345</v>
      </c>
      <c r="F56" s="12">
        <f>$D56*B56</f>
        <v>0</v>
      </c>
    </row>
    <row r="57" spans="1:6" x14ac:dyDescent="0.15">
      <c r="A57" s="1">
        <v>712</v>
      </c>
      <c r="B57" s="1">
        <v>0</v>
      </c>
      <c r="D57" s="12">
        <f>'Correct approach'!$J$9/A57</f>
        <v>6.8925030770913435E-9</v>
      </c>
      <c r="E57" s="12">
        <f t="shared" si="1"/>
        <v>-8.1616230313355747</v>
      </c>
      <c r="F57" s="12">
        <f>$D57*B57</f>
        <v>0</v>
      </c>
    </row>
    <row r="58" spans="1:6" x14ac:dyDescent="0.15">
      <c r="A58" s="1">
        <v>825</v>
      </c>
      <c r="B58" s="1">
        <v>0</v>
      </c>
      <c r="D58" s="12">
        <f>'Correct approach'!$J$9/A58</f>
        <v>5.9484390192594388E-9</v>
      </c>
      <c r="E58" s="12">
        <f t="shared" si="1"/>
        <v>-8.2255969862486431</v>
      </c>
      <c r="F58" s="12">
        <f>$D58*B58</f>
        <v>0</v>
      </c>
    </row>
    <row r="59" spans="1:6" x14ac:dyDescent="0.15">
      <c r="A59" s="1">
        <v>955</v>
      </c>
      <c r="B59" s="1">
        <v>0</v>
      </c>
      <c r="D59" s="12">
        <f>'Correct approach'!$J$9/A59</f>
        <v>5.1387038648052744E-9</v>
      </c>
      <c r="E59" s="12">
        <f t="shared" si="1"/>
        <v>-8.2891464092824645</v>
      </c>
      <c r="F59" s="12">
        <f>$D59*B59</f>
        <v>0</v>
      </c>
    </row>
    <row r="60" spans="1:6" x14ac:dyDescent="0.15">
      <c r="A60" s="12">
        <v>1110</v>
      </c>
      <c r="B60" s="1">
        <v>0</v>
      </c>
      <c r="D60" s="12">
        <f>'Correct approach'!$J$9/A60</f>
        <v>4.4211371089090423E-9</v>
      </c>
      <c r="E60" s="12">
        <f t="shared" si="1"/>
        <v>-8.3544660164853752</v>
      </c>
      <c r="F60" s="12">
        <f>$D60*B60</f>
        <v>0</v>
      </c>
    </row>
    <row r="61" spans="1:6" x14ac:dyDescent="0.15">
      <c r="A61" s="12">
        <v>1280</v>
      </c>
      <c r="B61" s="12">
        <v>3.9799999999999998E-5</v>
      </c>
      <c r="D61" s="12">
        <f>'Correct approach'!$J$9/A61</f>
        <v>3.8339548366320601E-9</v>
      </c>
      <c r="E61" s="12">
        <f t="shared" si="1"/>
        <v>-8.4163530073465864</v>
      </c>
      <c r="F61" s="12">
        <f>$D61*B61</f>
        <v>1.5259140249795599E-13</v>
      </c>
    </row>
    <row r="62" spans="1:6" x14ac:dyDescent="0.15">
      <c r="A62" s="12">
        <v>1480</v>
      </c>
      <c r="B62" s="1">
        <v>2.5599999999999999E-4</v>
      </c>
      <c r="D62" s="12">
        <f>'Correct approach'!$J$9/A62</f>
        <v>3.3158528316817817E-9</v>
      </c>
      <c r="E62" s="12">
        <f t="shared" si="1"/>
        <v>-8.4794047530936751</v>
      </c>
      <c r="F62" s="12">
        <f>$D62*B62</f>
        <v>8.4885832491053608E-13</v>
      </c>
    </row>
    <row r="63" spans="1:6" x14ac:dyDescent="0.15">
      <c r="A63" s="12">
        <v>1720</v>
      </c>
      <c r="B63" s="1">
        <v>8.3100000000000003E-4</v>
      </c>
      <c r="D63" s="12">
        <f>'Correct approach'!$J$9/A63</f>
        <v>2.8531756923773468E-9</v>
      </c>
      <c r="E63" s="12">
        <f t="shared" si="1"/>
        <v>-8.5446714846062672</v>
      </c>
      <c r="F63" s="12">
        <f>$D63*B63</f>
        <v>2.3709890003655751E-12</v>
      </c>
    </row>
    <row r="64" spans="1:6" x14ac:dyDescent="0.15">
      <c r="A64" s="12">
        <v>1990</v>
      </c>
      <c r="B64" s="1">
        <v>1.9E-3</v>
      </c>
      <c r="D64" s="12">
        <f>'Correct approach'!$J$9/A64</f>
        <v>2.4660614024568022E-9</v>
      </c>
      <c r="E64" s="12">
        <f t="shared" si="1"/>
        <v>-8.607996114108424</v>
      </c>
      <c r="F64" s="12">
        <f>$D64*B64</f>
        <v>4.6855166646679242E-12</v>
      </c>
    </row>
    <row r="65" spans="1:6" x14ac:dyDescent="0.15">
      <c r="A65" s="12">
        <v>2300</v>
      </c>
      <c r="B65" s="1">
        <v>3.6099999999999999E-3</v>
      </c>
      <c r="D65" s="12">
        <f>'Correct approach'!$J$9/A65</f>
        <v>2.1336792134300161E-9</v>
      </c>
      <c r="E65" s="12">
        <f t="shared" si="1"/>
        <v>-8.6708708737163107</v>
      </c>
      <c r="F65" s="12">
        <f>$D65*B65</f>
        <v>7.7025819604823583E-12</v>
      </c>
    </row>
    <row r="66" spans="1:6" x14ac:dyDescent="0.15">
      <c r="A66" s="12">
        <v>2670</v>
      </c>
      <c r="B66" s="1">
        <v>5.9199999999999999E-3</v>
      </c>
      <c r="D66" s="12">
        <f>'Correct approach'!$J$9/A66</f>
        <v>1.8380008205576916E-9</v>
      </c>
      <c r="E66" s="12">
        <f t="shared" si="1"/>
        <v>-8.7356542990632935</v>
      </c>
      <c r="F66" s="12">
        <f>$D66*B66</f>
        <v>1.0880964857701535E-11</v>
      </c>
    </row>
    <row r="67" spans="1:6" x14ac:dyDescent="0.15">
      <c r="A67" s="12">
        <v>3090</v>
      </c>
      <c r="B67" s="1">
        <v>8.4700000000000001E-3</v>
      </c>
      <c r="D67" s="12">
        <f>'Correct approach'!$J$9/A67</f>
        <v>1.5881754663071316E-9</v>
      </c>
      <c r="E67" s="12">
        <f t="shared" si="1"/>
        <v>-8.7991015171235514</v>
      </c>
      <c r="F67" s="12">
        <f>$D67*B67</f>
        <v>1.3451846199621405E-11</v>
      </c>
    </row>
    <row r="68" spans="1:6" x14ac:dyDescent="0.15">
      <c r="A68" s="12">
        <v>3580</v>
      </c>
      <c r="B68" s="1">
        <v>1.0699999999999999E-2</v>
      </c>
      <c r="D68" s="12">
        <f>'Correct approach'!$J$9/A68</f>
        <v>1.3707994946617421E-9</v>
      </c>
      <c r="E68" s="12">
        <f t="shared" si="1"/>
        <v>-8.8630260643425913</v>
      </c>
      <c r="F68" s="12">
        <f>$D68*B68</f>
        <v>1.4667554592880641E-11</v>
      </c>
    </row>
    <row r="69" spans="1:6" x14ac:dyDescent="0.15">
      <c r="A69" s="12">
        <v>4150</v>
      </c>
      <c r="B69" s="1">
        <v>1.23E-2</v>
      </c>
      <c r="D69" s="12">
        <f>'Correct approach'!$J$9/A69</f>
        <v>1.18252100985278E-9</v>
      </c>
      <c r="E69" s="12">
        <f t="shared" si="1"/>
        <v>-8.9271911344108101</v>
      </c>
      <c r="F69" s="12">
        <f>$D69*B69</f>
        <v>1.4545008421189194E-11</v>
      </c>
    </row>
    <row r="70" spans="1:6" x14ac:dyDescent="0.15">
      <c r="A70" s="12">
        <v>4800</v>
      </c>
      <c r="B70" s="1">
        <v>1.3299999999999999E-2</v>
      </c>
      <c r="D70" s="12">
        <f>'Correct approach'!$J$9/A70</f>
        <v>1.022387956435216E-9</v>
      </c>
      <c r="E70" s="12">
        <f t="shared" ref="E70:E101" si="2">LOG10(D70)</f>
        <v>-8.9903842750743053</v>
      </c>
      <c r="F70" s="12">
        <f>$D70*B70</f>
        <v>1.3597759820588371E-11</v>
      </c>
    </row>
    <row r="71" spans="1:6" x14ac:dyDescent="0.15">
      <c r="A71" s="12">
        <v>5560</v>
      </c>
      <c r="B71" s="1">
        <v>1.03E-2</v>
      </c>
      <c r="D71" s="12">
        <f>'Correct approach'!$J$9/A71</f>
        <v>8.8263708469227279E-10</v>
      </c>
      <c r="E71" s="12">
        <f t="shared" si="2"/>
        <v>-9.0542178292807751</v>
      </c>
      <c r="F71" s="12">
        <f>$D71*B71</f>
        <v>9.0911619723304092E-12</v>
      </c>
    </row>
    <row r="72" spans="1:6" x14ac:dyDescent="0.15">
      <c r="A72" s="12">
        <v>6440</v>
      </c>
      <c r="B72" s="1">
        <v>3.47E-3</v>
      </c>
      <c r="D72" s="12">
        <f>'Correct approach'!$J$9/A72</f>
        <v>7.6202829051071996E-10</v>
      </c>
      <c r="E72" s="12">
        <f t="shared" si="2"/>
        <v>-9.1180289050585301</v>
      </c>
      <c r="F72" s="12">
        <f>$D72*B72</f>
        <v>2.6442381680721982E-12</v>
      </c>
    </row>
    <row r="73" spans="1:6" x14ac:dyDescent="0.15">
      <c r="A73" s="12">
        <v>7460</v>
      </c>
      <c r="B73" s="1">
        <v>0</v>
      </c>
      <c r="D73" s="12">
        <f>'Correct approach'!$J$9/A73</f>
        <v>6.5783675481086287E-10</v>
      </c>
      <c r="E73" s="12">
        <f t="shared" si="2"/>
        <v>-9.1818818651713858</v>
      </c>
      <c r="F73" s="12">
        <f>$D73*B73</f>
        <v>0</v>
      </c>
    </row>
    <row r="74" spans="1:6" x14ac:dyDescent="0.15">
      <c r="A74" s="12">
        <v>8630</v>
      </c>
      <c r="B74" s="1">
        <v>0</v>
      </c>
      <c r="D74" s="12">
        <f>'Correct approach'!$J$9/A74</f>
        <v>5.6865147055492893E-10</v>
      </c>
      <c r="E74" s="12">
        <f t="shared" si="2"/>
        <v>-9.2451538334139265</v>
      </c>
      <c r="F74" s="12">
        <f>$D74*B74</f>
        <v>0</v>
      </c>
    </row>
    <row r="76" spans="1:6" x14ac:dyDescent="0.15">
      <c r="D76" s="12"/>
      <c r="F76" s="12"/>
    </row>
    <row r="78" spans="1:6" x14ac:dyDescent="0.15">
      <c r="F78" s="12"/>
    </row>
  </sheetData>
  <mergeCells count="2">
    <mergeCell ref="A1:B1"/>
    <mergeCell ref="D1:F1"/>
  </mergeCells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Note</vt:lpstr>
      <vt:lpstr>Inaccurate approach</vt:lpstr>
      <vt:lpstr>Correct approach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polymer</dc:creator>
  <cp:lastModifiedBy>Kan Hatakeyama</cp:lastModifiedBy>
  <dcterms:created xsi:type="dcterms:W3CDTF">2022-03-04T08:27:18Z</dcterms:created>
  <dcterms:modified xsi:type="dcterms:W3CDTF">2022-05-28T01:07:56Z</dcterms:modified>
</cp:coreProperties>
</file>