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EVMHalides\Li3InZrCl6_paper\Draft_2\Additional_documents\"/>
    </mc:Choice>
  </mc:AlternateContent>
  <bookViews>
    <workbookView xWindow="0" yWindow="0" windowWidth="25125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H8" i="1"/>
  <c r="I21" i="1" l="1"/>
  <c r="I22" i="1"/>
  <c r="I23" i="1"/>
  <c r="I24" i="1"/>
  <c r="I25" i="1"/>
  <c r="H6" i="1"/>
  <c r="H7" i="1"/>
  <c r="I7" i="1" s="1"/>
  <c r="H9" i="1"/>
  <c r="H10" i="1"/>
  <c r="H5" i="1"/>
  <c r="G7" i="1"/>
  <c r="G9" i="1"/>
  <c r="F6" i="1"/>
  <c r="G6" i="1" s="1"/>
  <c r="F7" i="1"/>
  <c r="F8" i="1"/>
  <c r="G8" i="1" s="1"/>
  <c r="F9" i="1"/>
  <c r="F10" i="1"/>
  <c r="G10" i="1" s="1"/>
  <c r="F5" i="1"/>
  <c r="G5" i="1" s="1"/>
  <c r="I5" i="1" s="1"/>
  <c r="I6" i="1" l="1"/>
  <c r="I10" i="1"/>
  <c r="I9" i="1"/>
  <c r="I8" i="1"/>
</calcChain>
</file>

<file path=xl/sharedStrings.xml><?xml version="1.0" encoding="utf-8"?>
<sst xmlns="http://schemas.openxmlformats.org/spreadsheetml/2006/main" count="22" uniqueCount="21">
  <si>
    <t>Room temperature measurement</t>
  </si>
  <si>
    <t>E_Activation</t>
  </si>
  <si>
    <t>ΔE_Activation</t>
  </si>
  <si>
    <t>ΔE_Activation,rel / %</t>
  </si>
  <si>
    <t>Pre-exp. Fac.</t>
  </si>
  <si>
    <t>ΔPre-exp. Fac.</t>
  </si>
  <si>
    <t>ΔPre-exp. Fac.,rel / %</t>
  </si>
  <si>
    <t>E_Activation [eV]</t>
  </si>
  <si>
    <t>R² (linear)</t>
  </si>
  <si>
    <t>R² (nonlinear)</t>
  </si>
  <si>
    <t>dEa [eV]</t>
  </si>
  <si>
    <t>dthickness [cm]</t>
  </si>
  <si>
    <t>A [cm2]</t>
  </si>
  <si>
    <t>sigma [S/cm]</t>
  </si>
  <si>
    <t>dsigma/sigma [%]</t>
  </si>
  <si>
    <t>dsigma [S/cm]</t>
  </si>
  <si>
    <t>thickness [cm]</t>
  </si>
  <si>
    <t>R [Ohm]</t>
  </si>
  <si>
    <t>dR [Ohm]</t>
  </si>
  <si>
    <t>Arrhenius Relationship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</si>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</sst>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"/>
    <numFmt numFmtId="165" formatCode="0.0"/>
    <numFmt numFmtId="172" formatCode="0.000"/>
    <numFmt numFmtId="174" formatCode="0.00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4">
    <xf numFmtId="0" fontId="0" fillId="0" borderId="0" xfId="0"/>
    <xf numFmtId="11" fontId="0" fillId="0" borderId="0" xfId="0" applyNumberFormat="1"/>
    <xf numFmtId="0" fontId="0" fillId="0" borderId="1" xfId="0" applyBorder="1"/>
    <xf numFmtId="11" fontId="0" fillId="0" borderId="1" xfId="0" applyNumberFormat="1" applyBorder="1"/>
    <xf numFmtId="0" fontId="2" fillId="0" borderId="0" xfId="0" applyFont="1"/>
    <xf numFmtId="2" fontId="0" fillId="0" borderId="1" xfId="0" applyNumberFormat="1" applyBorder="1"/>
    <xf numFmtId="164" fontId="0" fillId="0" borderId="1" xfId="0" applyNumberFormat="1" applyBorder="1"/>
    <xf numFmtId="0" fontId="0" fillId="0" borderId="1" xfId="0" applyNumberFormat="1" applyBorder="1"/>
    <xf numFmtId="165" fontId="0" fillId="0" borderId="1" xfId="0" applyNumberFormat="1" applyBorder="1"/>
    <xf numFmtId="172" fontId="0" fillId="0" borderId="1" xfId="0" applyNumberFormat="1" applyBorder="1"/>
    <xf numFmtId="174" fontId="0" fillId="0" borderId="1" xfId="1" applyNumberFormat="1" applyFont="1" applyBorder="1"/>
    <xf numFmtId="0" fontId="1" fillId="0" borderId="1" xfId="0" applyFont="1" applyBorder="1" applyAlignment="1">
      <alignment wrapText="1"/>
    </xf>
    <xf numFmtId="11" fontId="1" fillId="0" borderId="1" xfId="0" applyNumberFormat="1" applyFont="1" applyBorder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10</xdr:row>
      <xdr:rowOff>142875</xdr:rowOff>
    </xdr:from>
    <xdr:to>
      <xdr:col>7</xdr:col>
      <xdr:colOff>152400</xdr:colOff>
      <xdr:row>14</xdr:row>
      <xdr:rowOff>36888</xdr:rowOff>
    </xdr:to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4"/>
            <xdr:cNvSpPr txBox="1"/>
          </xdr:nvSpPr>
          <xdr:spPr>
            <a:xfrm>
              <a:off x="152400" y="2476500"/>
              <a:ext cx="3733800" cy="656013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nl-N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14:m>
                <m:oMath xmlns:m="http://schemas.openxmlformats.org/officeDocument/2006/math">
                  <m:f>
                    <m:fPr>
                      <m:ctrlPr>
                        <a:rPr lang="nl-NL" i="1">
                          <a:latin typeface="Cambria Math" panose="02040503050406030204" pitchFamily="18" charset="0"/>
                        </a:rPr>
                      </m:ctrlPr>
                    </m:fPr>
                    <m:num>
                      <m:r>
                        <a:rPr lang="nl-NL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∆</m:t>
                      </m:r>
                      <m:r>
                        <a:rPr lang="nl-NL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𝜎</m:t>
                      </m:r>
                    </m:num>
                    <m:den>
                      <m:r>
                        <a:rPr lang="nl-NL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𝜎</m:t>
                      </m:r>
                    </m:den>
                  </m:f>
                  <m:r>
                    <a:rPr lang="nl-NL" i="1">
                      <a:latin typeface="Cambria Math" panose="02040503050406030204" pitchFamily="18" charset="0"/>
                      <a:ea typeface="Cambria Math" panose="02040503050406030204" pitchFamily="18" charset="0"/>
                    </a:rPr>
                    <m:t>=</m:t>
                  </m:r>
                  <m:rad>
                    <m:radPr>
                      <m:degHide m:val="on"/>
                      <m:ctrlPr>
                        <a:rPr lang="nl-NL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</m:ctrlPr>
                    </m:radPr>
                    <m:deg/>
                    <m:e>
                      <m:sSup>
                        <m:sSupPr>
                          <m:ctrlPr>
                            <a:rPr lang="nl-NL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nl-NL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</m:ctrlPr>
                            </m:dPr>
                            <m:e>
                              <m:f>
                                <m:fPr>
                                  <m:ctrlPr>
                                    <a:rPr lang="nl-NL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nl-NL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  <m:t>∆</m:t>
                                  </m:r>
                                  <m:r>
                                    <a:rPr lang="nl-NL" b="0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  <m:t>𝑑</m:t>
                                  </m:r>
                                </m:num>
                                <m:den>
                                  <m:r>
                                    <a:rPr lang="nl-NL" b="0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  <m:t>𝑑</m:t>
                                  </m:r>
                                </m:den>
                              </m:f>
                            </m:e>
                          </m:d>
                        </m:e>
                        <m:sup>
                          <m:r>
                            <a:rPr lang="nl-NL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2</m:t>
                          </m:r>
                        </m:sup>
                      </m:sSup>
                      <m:r>
                        <a:rPr lang="nl-NL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+</m:t>
                      </m:r>
                      <m:sSup>
                        <m:sSupPr>
                          <m:ctrlPr>
                            <a:rPr lang="nl-NL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nl-NL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</m:ctrlPr>
                            </m:dPr>
                            <m:e>
                              <m:f>
                                <m:fPr>
                                  <m:ctrlPr>
                                    <a:rPr lang="nl-NL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nl-NL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  <m:t>∆</m:t>
                                  </m:r>
                                  <m:r>
                                    <a:rPr lang="nl-NL" b="0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  <m:t>𝑅</m:t>
                                  </m:r>
                                </m:num>
                                <m:den>
                                  <m:r>
                                    <a:rPr lang="nl-NL" b="0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  <m:t>𝑅</m:t>
                                  </m:r>
                                </m:den>
                              </m:f>
                            </m:e>
                          </m:d>
                        </m:e>
                        <m:sup>
                          <m:r>
                            <a:rPr lang="nl-NL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2</m:t>
                          </m:r>
                        </m:sup>
                      </m:sSup>
                      <m:r>
                        <a:rPr lang="nl-NL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+2</m:t>
                      </m:r>
                      <m:r>
                        <a:rPr lang="nl-NL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𝜋</m:t>
                      </m:r>
                      <m:r>
                        <a:rPr lang="nl-NL" b="0" i="1">
                          <a:latin typeface="Cambria Math" panose="02040503050406030204" pitchFamily="18" charset="0"/>
                          <a:ea typeface="Cambria Math" panose="02040503050406030204" pitchFamily="18" charset="0"/>
                        </a:rPr>
                        <m:t>×</m:t>
                      </m:r>
                      <m:sSup>
                        <m:sSupPr>
                          <m:ctrlPr>
                            <a:rPr lang="nl-NL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</m:ctrlPr>
                        </m:sSupPr>
                        <m:e>
                          <m:d>
                            <m:dPr>
                              <m:ctrlPr>
                                <a:rPr lang="nl-NL" i="1">
                                  <a:latin typeface="Cambria Math" panose="02040503050406030204" pitchFamily="18" charset="0"/>
                                  <a:ea typeface="Cambria Math" panose="02040503050406030204" pitchFamily="18" charset="0"/>
                                </a:rPr>
                              </m:ctrlPr>
                            </m:dPr>
                            <m:e>
                              <m:f>
                                <m:fPr>
                                  <m:ctrlPr>
                                    <a:rPr lang="nl-NL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</m:ctrlPr>
                                </m:fPr>
                                <m:num>
                                  <m:r>
                                    <a:rPr lang="nl-NL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  <m:t>∆</m:t>
                                  </m:r>
                                  <m:r>
                                    <a:rPr lang="nl-NL" b="0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  <m:t>𝑟</m:t>
                                  </m:r>
                                </m:num>
                                <m:den>
                                  <m:r>
                                    <a:rPr lang="nl-NL" b="0" i="1">
                                      <a:latin typeface="Cambria Math" panose="02040503050406030204" pitchFamily="18" charset="0"/>
                                      <a:ea typeface="Cambria Math" panose="02040503050406030204" pitchFamily="18" charset="0"/>
                                    </a:rPr>
                                    <m:t>𝑟</m:t>
                                  </m:r>
                                </m:den>
                              </m:f>
                            </m:e>
                          </m:d>
                        </m:e>
                        <m:sup>
                          <m:r>
                            <a:rPr lang="nl-NL" b="0" i="1">
                              <a:latin typeface="Cambria Math" panose="02040503050406030204" pitchFamily="18" charset="0"/>
                              <a:ea typeface="Cambria Math" panose="02040503050406030204" pitchFamily="18" charset="0"/>
                            </a:rPr>
                            <m:t>2</m:t>
                          </m:r>
                        </m:sup>
                      </m:sSup>
                    </m:e>
                  </m:rad>
                </m:oMath>
              </a14:m>
              <a:r>
                <a:rPr lang="nl-NL"/>
                <a:t> </a:t>
              </a:r>
            </a:p>
          </xdr:txBody>
        </xdr:sp>
      </mc:Choice>
      <mc:Fallback>
        <xdr:sp macro="" textlink="">
          <xdr:nvSpPr>
            <xdr:cNvPr id="2" name="TextBox 4"/>
            <xdr:cNvSpPr txBox="1"/>
          </xdr:nvSpPr>
          <xdr:spPr>
            <a:xfrm>
              <a:off x="152400" y="2476500"/>
              <a:ext cx="3733800" cy="656013"/>
            </a:xfrm>
            <a:prstGeom prst="rect">
              <a:avLst/>
            </a:prstGeom>
            <a:noFill/>
          </xdr:spPr>
          <xdr:txBody>
            <a:bodyPr wrap="square" rtlCol="0">
              <a:spAutoFit/>
            </a:bodyPr>
            <a:lstStyle>
              <a:defPPr>
                <a:defRPr lang="nl-NL"/>
              </a:defPPr>
              <a:lvl1pPr marL="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8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nl-NL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nl-NL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𝜎/</a:t>
              </a:r>
              <a:r>
                <a:rPr lang="nl-NL" i="0">
                  <a:latin typeface="Cambria Math" panose="02040503050406030204" pitchFamily="18" charset="0"/>
                  <a:ea typeface="Cambria Math" panose="02040503050406030204" pitchFamily="18" charset="0"/>
                </a:rPr>
                <a:t>𝜎=√((∆</a:t>
              </a:r>
              <a:r>
                <a:rPr lang="nl-NL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𝑑/𝑑)^2+(</a:t>
              </a:r>
              <a:r>
                <a:rPr lang="nl-NL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nl-NL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𝑅/𝑅)^2+2𝜋×(</a:t>
              </a:r>
              <a:r>
                <a:rPr lang="nl-NL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nl-NL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𝑟/𝑟)^2 )</a:t>
              </a:r>
              <a:r>
                <a:rPr lang="nl-NL"/>
                <a:t> 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5"/>
  <sheetViews>
    <sheetView tabSelected="1" topLeftCell="A7" workbookViewId="0">
      <selection activeCell="S10" sqref="S10"/>
    </sheetView>
  </sheetViews>
  <sheetFormatPr defaultRowHeight="15" x14ac:dyDescent="0.25"/>
  <cols>
    <col min="1" max="1" width="9.140625" customWidth="1"/>
    <col min="2" max="3" width="9.140625" hidden="1" customWidth="1"/>
    <col min="4" max="9" width="9.140625" customWidth="1"/>
    <col min="10" max="11" width="17.28515625" hidden="1" customWidth="1"/>
    <col min="12" max="13" width="17.28515625" customWidth="1"/>
  </cols>
  <sheetData>
    <row r="2" spans="1:9" ht="18.75" x14ac:dyDescent="0.3">
      <c r="A2" s="4" t="s">
        <v>0</v>
      </c>
    </row>
    <row r="4" spans="1:9" ht="45" x14ac:dyDescent="0.25">
      <c r="A4" s="11" t="s">
        <v>20</v>
      </c>
      <c r="B4" s="11" t="s">
        <v>17</v>
      </c>
      <c r="C4" s="11" t="s">
        <v>18</v>
      </c>
      <c r="D4" s="11" t="s">
        <v>16</v>
      </c>
      <c r="E4" s="11" t="s">
        <v>11</v>
      </c>
      <c r="F4" s="11" t="s">
        <v>12</v>
      </c>
      <c r="G4" s="11" t="s">
        <v>13</v>
      </c>
      <c r="H4" s="11" t="s">
        <v>14</v>
      </c>
      <c r="I4" s="11" t="s">
        <v>15</v>
      </c>
    </row>
    <row r="5" spans="1:9" x14ac:dyDescent="0.25">
      <c r="A5" s="2">
        <v>0.5</v>
      </c>
      <c r="B5" s="2">
        <v>71.900000000000006</v>
      </c>
      <c r="C5" s="9">
        <v>0.1429</v>
      </c>
      <c r="D5" s="2">
        <v>0.1</v>
      </c>
      <c r="E5" s="2">
        <v>5.0000000000000001E-3</v>
      </c>
      <c r="F5" s="9">
        <f>0.5^2*PI()</f>
        <v>0.78539816339744828</v>
      </c>
      <c r="G5" s="3">
        <f>D5/(B5*F5)</f>
        <v>1.7708477673646214E-3</v>
      </c>
      <c r="H5" s="10">
        <f>SQRT((E5/D5)^2+(C5/B5)^2)</f>
        <v>5.0039485280565225E-2</v>
      </c>
      <c r="I5" s="3">
        <f>H5*G5</f>
        <v>8.8612310789163757E-5</v>
      </c>
    </row>
    <row r="6" spans="1:9" x14ac:dyDescent="0.25">
      <c r="A6" s="2">
        <v>0.4</v>
      </c>
      <c r="B6" s="2">
        <v>64.8</v>
      </c>
      <c r="C6" s="9">
        <v>0.18440000000000001</v>
      </c>
      <c r="D6" s="2">
        <v>0.1</v>
      </c>
      <c r="E6" s="2">
        <v>5.0000000000000001E-3</v>
      </c>
      <c r="F6" s="9">
        <f t="shared" ref="F6:F10" si="0">0.5^2*PI()</f>
        <v>0.78539816339744828</v>
      </c>
      <c r="G6" s="3">
        <f t="shared" ref="G6:G10" si="1">D6/(B6*F6)</f>
        <v>1.9648758406406834E-3</v>
      </c>
      <c r="H6" s="10">
        <f t="shared" ref="H6:H10" si="2">SQRT((E6/D6)^2+(C6/B6)^2)</f>
        <v>5.0080913420596715E-2</v>
      </c>
      <c r="I6" s="3">
        <f t="shared" ref="I6:I10" si="3">H6*G6</f>
        <v>9.840277685734825E-5</v>
      </c>
    </row>
    <row r="7" spans="1:9" x14ac:dyDescent="0.25">
      <c r="A7" s="2">
        <v>0.3</v>
      </c>
      <c r="B7" s="2">
        <v>62.88</v>
      </c>
      <c r="C7" s="9">
        <v>7.7700000000000005E-2</v>
      </c>
      <c r="D7" s="2">
        <v>0.1</v>
      </c>
      <c r="E7" s="2">
        <v>5.0000000000000001E-3</v>
      </c>
      <c r="F7" s="9">
        <f t="shared" si="0"/>
        <v>0.78539816339744828</v>
      </c>
      <c r="G7" s="3">
        <f t="shared" si="1"/>
        <v>2.0248720495152079E-3</v>
      </c>
      <c r="H7" s="10">
        <f t="shared" si="2"/>
        <v>5.0015266893405311E-2</v>
      </c>
      <c r="I7" s="3">
        <f t="shared" si="3"/>
        <v>1.0127451598149973E-4</v>
      </c>
    </row>
    <row r="8" spans="1:9" x14ac:dyDescent="0.25">
      <c r="A8" s="2">
        <v>0.2</v>
      </c>
      <c r="B8" s="2">
        <v>74.290000000000006</v>
      </c>
      <c r="C8" s="9">
        <v>5.5599999999999997E-2</v>
      </c>
      <c r="D8" s="2">
        <v>0.1</v>
      </c>
      <c r="E8" s="2">
        <v>5.0000000000000001E-3</v>
      </c>
      <c r="F8" s="9">
        <f t="shared" si="0"/>
        <v>0.78539816339744828</v>
      </c>
      <c r="G8" s="3">
        <f t="shared" si="1"/>
        <v>1.7138774326762186E-3</v>
      </c>
      <c r="H8" s="10">
        <f>SQRT((E8/D8)^2+(C8/B8)^2)</f>
        <v>5.0005600986712501E-2</v>
      </c>
      <c r="I8" s="3">
        <f t="shared" si="3"/>
        <v>8.5703471038538201E-5</v>
      </c>
    </row>
    <row r="9" spans="1:9" x14ac:dyDescent="0.25">
      <c r="A9" s="2">
        <v>0.1</v>
      </c>
      <c r="B9" s="2">
        <v>75.099999999999994</v>
      </c>
      <c r="C9" s="9">
        <v>7.3800000000000004E-2</v>
      </c>
      <c r="D9" s="2">
        <v>0.1</v>
      </c>
      <c r="E9" s="2">
        <v>5.0000000000000001E-3</v>
      </c>
      <c r="F9" s="9">
        <f t="shared" si="0"/>
        <v>0.78539816339744828</v>
      </c>
      <c r="G9" s="3">
        <f t="shared" si="1"/>
        <v>1.6953922033757162E-3</v>
      </c>
      <c r="H9" s="10">
        <f t="shared" si="2"/>
        <v>5.0009655859032526E-2</v>
      </c>
      <c r="I9" s="3">
        <f t="shared" si="3"/>
        <v>8.4785980636906445E-5</v>
      </c>
    </row>
    <row r="10" spans="1:9" x14ac:dyDescent="0.25">
      <c r="A10" s="2">
        <v>0</v>
      </c>
      <c r="B10" s="2">
        <v>83.72</v>
      </c>
      <c r="C10" s="9">
        <v>0.17829999999999999</v>
      </c>
      <c r="D10" s="2">
        <v>0.1</v>
      </c>
      <c r="E10" s="2">
        <v>5.0000000000000001E-3</v>
      </c>
      <c r="F10" s="9">
        <f t="shared" si="0"/>
        <v>0.78539816339744828</v>
      </c>
      <c r="G10" s="3">
        <f t="shared" si="1"/>
        <v>1.5208307987758754E-3</v>
      </c>
      <c r="H10" s="10">
        <f t="shared" si="2"/>
        <v>5.0045336438268181E-2</v>
      </c>
      <c r="I10" s="3">
        <f t="shared" si="3"/>
        <v>7.6110488990418823E-5</v>
      </c>
    </row>
    <row r="16" spans="1:9" x14ac:dyDescent="0.25">
      <c r="B16" s="1"/>
      <c r="C16" s="1"/>
      <c r="D16" s="1"/>
      <c r="E16" s="1"/>
      <c r="F16" s="1"/>
      <c r="G16" s="1"/>
    </row>
    <row r="17" spans="1:12" ht="18.75" x14ac:dyDescent="0.3">
      <c r="A17" s="4" t="s">
        <v>19</v>
      </c>
      <c r="B17" s="1"/>
      <c r="C17" s="1"/>
      <c r="D17" s="1"/>
      <c r="E17" s="1"/>
      <c r="F17" s="1"/>
      <c r="G17" s="1"/>
    </row>
    <row r="18" spans="1:12" x14ac:dyDescent="0.25">
      <c r="B18" s="1"/>
      <c r="C18" s="1"/>
      <c r="D18" s="1"/>
      <c r="E18" s="1"/>
      <c r="F18" s="1"/>
      <c r="G18" s="1"/>
    </row>
    <row r="19" spans="1:12" ht="60" x14ac:dyDescent="0.25">
      <c r="A19" s="11" t="s">
        <v>20</v>
      </c>
      <c r="B19" s="12" t="s">
        <v>1</v>
      </c>
      <c r="C19" s="12" t="s">
        <v>2</v>
      </c>
      <c r="D19" s="12" t="s">
        <v>3</v>
      </c>
      <c r="E19" s="12" t="s">
        <v>4</v>
      </c>
      <c r="F19" s="12" t="s">
        <v>5</v>
      </c>
      <c r="G19" s="12" t="s">
        <v>6</v>
      </c>
      <c r="H19" s="11" t="s">
        <v>7</v>
      </c>
      <c r="I19" s="12" t="s">
        <v>10</v>
      </c>
      <c r="J19" s="11" t="s">
        <v>8</v>
      </c>
      <c r="K19" s="11" t="s">
        <v>9</v>
      </c>
      <c r="L19" s="13"/>
    </row>
    <row r="20" spans="1:12" x14ac:dyDescent="0.25">
      <c r="A20" s="7">
        <v>0.5</v>
      </c>
      <c r="B20" s="3">
        <v>-27274.058647795398</v>
      </c>
      <c r="C20" s="3">
        <v>906.002571286749</v>
      </c>
      <c r="D20" s="5">
        <v>3.3218472651483499</v>
      </c>
      <c r="E20" s="3">
        <v>1.16761507447834E-3</v>
      </c>
      <c r="F20" s="3">
        <v>4.6726063611381998E-4</v>
      </c>
      <c r="G20" s="5">
        <v>40.0183798862464</v>
      </c>
      <c r="H20" s="2">
        <v>-0.28271347389778301</v>
      </c>
      <c r="I20" s="2">
        <f>H20*(D20/100)</f>
        <v>-9.391309800879398E-3</v>
      </c>
      <c r="J20" s="6">
        <v>0.99265990751952204</v>
      </c>
      <c r="K20" s="6">
        <v>0.99625300874885903</v>
      </c>
    </row>
    <row r="21" spans="1:12" x14ac:dyDescent="0.25">
      <c r="A21" s="7">
        <v>0.4</v>
      </c>
      <c r="B21" s="3">
        <v>-27942.638565028599</v>
      </c>
      <c r="C21" s="3">
        <v>668.907526750123</v>
      </c>
      <c r="D21" s="5">
        <v>2.3938595676762202</v>
      </c>
      <c r="E21" s="3">
        <v>8.0613743718476101E-4</v>
      </c>
      <c r="F21" s="3">
        <v>2.3843785169236001E-4</v>
      </c>
      <c r="G21" s="5">
        <v>29.577816473211598</v>
      </c>
      <c r="H21" s="2">
        <v>-0.28964374245150898</v>
      </c>
      <c r="I21" s="2">
        <f t="shared" ref="I21:I25" si="4">H21*(D21/100)</f>
        <v>-6.9336644408509174E-3</v>
      </c>
      <c r="J21" s="6">
        <v>0.996253612497075</v>
      </c>
      <c r="K21" s="6">
        <v>0.99804838891365999</v>
      </c>
    </row>
    <row r="22" spans="1:12" x14ac:dyDescent="0.25">
      <c r="A22" s="7">
        <v>0.3</v>
      </c>
      <c r="B22" s="3">
        <v>-26722.872209120102</v>
      </c>
      <c r="C22" s="3">
        <v>1023.05264435009</v>
      </c>
      <c r="D22" s="5">
        <v>3.82837831331969</v>
      </c>
      <c r="E22" s="3">
        <v>1.23353530512994E-3</v>
      </c>
      <c r="F22" s="3">
        <v>5.5689690876019099E-4</v>
      </c>
      <c r="G22" s="5">
        <v>45.146410195493303</v>
      </c>
      <c r="H22" s="2">
        <v>-0.27700006560547302</v>
      </c>
      <c r="I22" s="2">
        <f t="shared" si="4"/>
        <v>-1.0604610439521243E-2</v>
      </c>
      <c r="J22" s="6">
        <v>0.99016281081667901</v>
      </c>
      <c r="K22" s="6">
        <v>0.99503710742498497</v>
      </c>
    </row>
    <row r="23" spans="1:12" x14ac:dyDescent="0.25">
      <c r="A23" s="7">
        <v>0.2</v>
      </c>
      <c r="B23" s="3">
        <v>-28695.634621299101</v>
      </c>
      <c r="C23" s="3">
        <v>767.56805145217595</v>
      </c>
      <c r="D23" s="5">
        <v>2.6748599972849401</v>
      </c>
      <c r="E23" s="3">
        <v>5.7138786625946002E-4</v>
      </c>
      <c r="F23" s="3">
        <v>1.9458185621089199E-4</v>
      </c>
      <c r="G23" s="5">
        <v>34.054250658962196</v>
      </c>
      <c r="H23" s="2">
        <v>-0.29744903955263402</v>
      </c>
      <c r="I23" s="2">
        <f t="shared" si="4"/>
        <v>-7.9563453713016666E-3</v>
      </c>
      <c r="J23" s="6">
        <v>0.99688307516425101</v>
      </c>
      <c r="K23" s="6">
        <v>0.99848399569129398</v>
      </c>
    </row>
    <row r="24" spans="1:12" x14ac:dyDescent="0.25">
      <c r="A24" s="8">
        <v>0.1</v>
      </c>
      <c r="B24" s="3">
        <v>-32613.033495047799</v>
      </c>
      <c r="C24" s="3">
        <v>716.13553263559299</v>
      </c>
      <c r="D24" s="5">
        <v>2.1958568581004201</v>
      </c>
      <c r="E24" s="3">
        <v>1.3274298232597101E-4</v>
      </c>
      <c r="F24" s="3">
        <v>4.2300220560568302E-5</v>
      </c>
      <c r="G24" s="5">
        <v>31.866257499544101</v>
      </c>
      <c r="H24" s="2">
        <v>-0.33805544355515199</v>
      </c>
      <c r="I24" s="2">
        <f t="shared" si="4"/>
        <v>-7.4232136414875997E-3</v>
      </c>
      <c r="J24" s="6">
        <v>0.99719225179084103</v>
      </c>
      <c r="K24" s="6">
        <v>0.99837143866915401</v>
      </c>
    </row>
    <row r="25" spans="1:12" x14ac:dyDescent="0.25">
      <c r="A25" s="8">
        <v>0</v>
      </c>
      <c r="B25" s="3">
        <v>-29556.944619255501</v>
      </c>
      <c r="C25" s="3">
        <v>1880.73016546178</v>
      </c>
      <c r="D25" s="5">
        <v>6.3630736860282102</v>
      </c>
      <c r="E25" s="3">
        <v>5.5359926634530204E-4</v>
      </c>
      <c r="F25" s="3">
        <v>4.6229800577992698E-4</v>
      </c>
      <c r="G25" s="5">
        <v>83.507698417283095</v>
      </c>
      <c r="H25" s="2">
        <v>-0.306377081571229</v>
      </c>
      <c r="I25" s="2">
        <f t="shared" si="4"/>
        <v>-1.9494999457480056E-2</v>
      </c>
      <c r="J25" s="6">
        <v>0.98187551563695297</v>
      </c>
      <c r="K25" s="6">
        <v>0.99013618074360599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Eveline van der Maas</dc:creator>
  <cp:lastModifiedBy>Eveline van der Maas</cp:lastModifiedBy>
  <dcterms:created xsi:type="dcterms:W3CDTF">2022-07-21T07:47:06Z</dcterms:created>
  <dcterms:modified xsi:type="dcterms:W3CDTF">2022-09-08T14:58:38Z</dcterms:modified>
</cp:coreProperties>
</file>